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tables/table7.xml" ContentType="application/vnd.openxmlformats-officedocument.spreadsheetml.table+xml"/>
  <Override PartName="/xl/queryTables/queryTable4.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queryTables/queryTable5.xml" ContentType="application/vnd.openxmlformats-officedocument.spreadsheetml.queryTable+xml"/>
  <Override PartName="/xl/tables/table10.xml" ContentType="application/vnd.openxmlformats-officedocument.spreadsheetml.table+xml"/>
  <Override PartName="/xl/tables/table11.xml" ContentType="application/vnd.openxmlformats-officedocument.spreadsheetml.table+xml"/>
  <Override PartName="/xl/queryTables/queryTable6.xml" ContentType="application/vnd.openxmlformats-officedocument.spreadsheetml.queryTable+xml"/>
  <Override PartName="/xl/tables/table12.xml" ContentType="application/vnd.openxmlformats-officedocument.spreadsheetml.table+xml"/>
  <Override PartName="/xl/tables/table13.xml" ContentType="application/vnd.openxmlformats-officedocument.spreadsheetml.table+xml"/>
  <Override PartName="/xl/queryTables/queryTable7.xml" ContentType="application/vnd.openxmlformats-officedocument.spreadsheetml.query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Ex5.xml" ContentType="application/vnd.ms-office.chartex+xml"/>
  <Override PartName="/xl/charts/style11.xml" ContentType="application/vnd.ms-office.chartstyle+xml"/>
  <Override PartName="/xl/charts/colors11.xml" ContentType="application/vnd.ms-office.chartcolorstyle+xml"/>
  <Override PartName="/xl/charts/chartEx6.xml" ContentType="application/vnd.ms-office.chartex+xml"/>
  <Override PartName="/xl/charts/style12.xml" ContentType="application/vnd.ms-office.chartstyle+xml"/>
  <Override PartName="/xl/charts/colors12.xml" ContentType="application/vnd.ms-office.chartcolorstyle+xml"/>
  <Override PartName="/xl/charts/chartEx7.xml" ContentType="application/vnd.ms-office.chartex+xml"/>
  <Override PartName="/xl/charts/style13.xml" ContentType="application/vnd.ms-office.chartstyle+xml"/>
  <Override PartName="/xl/charts/colors13.xml" ContentType="application/vnd.ms-office.chartcolorstyle+xml"/>
  <Override PartName="/xl/charts/chartEx8.xml" ContentType="application/vnd.ms-office.chartex+xml"/>
  <Override PartName="/xl/charts/style14.xml" ContentType="application/vnd.ms-office.chartstyle+xml"/>
  <Override PartName="/xl/charts/colors14.xml" ContentType="application/vnd.ms-office.chartcolorstyle+xml"/>
  <Override PartName="/xl/charts/chart8.xml" ContentType="application/vnd.openxmlformats-officedocument.drawingml.chart+xml"/>
  <Override PartName="/xl/charts/style15.xml" ContentType="application/vnd.ms-office.chartstyle+xml"/>
  <Override PartName="/xl/charts/colors15.xml" ContentType="application/vnd.ms-office.chartcolorstyle+xml"/>
  <Override PartName="/xl/charts/chart9.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7.xml" ContentType="application/vnd.ms-office.chartstyle+xml"/>
  <Override PartName="/xl/charts/colors17.xml" ContentType="application/vnd.ms-office.chartcolorstyle+xml"/>
  <Override PartName="/xl/charts/chart11.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tables/table1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https://d.docs.live.net/7909ff7adfb1a5d2/Documents/Swades Milk Data Project/"/>
    </mc:Choice>
  </mc:AlternateContent>
  <xr:revisionPtr revIDLastSave="39" documentId="8_{42F5B7B2-88D9-4E87-9C2F-AAB5725D6676}" xr6:coauthVersionLast="47" xr6:coauthVersionMax="47" xr10:uidLastSave="{D3542C10-4DA9-408E-B728-4560AE3A30DF}"/>
  <bookViews>
    <workbookView xWindow="-120" yWindow="-120" windowWidth="19440" windowHeight="11520" firstSheet="10" activeTab="15" xr2:uid="{E628F585-4DED-4B58-9A73-8C8AD283C097}"/>
  </bookViews>
  <sheets>
    <sheet name="scd" sheetId="8" r:id="rId1"/>
    <sheet name="Supply Chain Data" sheetId="1" state="hidden" r:id="rId2"/>
    <sheet name="farms" sheetId="9" r:id="rId3"/>
    <sheet name="Farms Data" sheetId="3" state="hidden" r:id="rId4"/>
    <sheet name="collectioncenters" sheetId="10" r:id="rId5"/>
    <sheet name="Collection Centers Data" sheetId="4" state="hidden" r:id="rId6"/>
    <sheet name="cooperatives" sheetId="11" r:id="rId7"/>
    <sheet name="Co-Operatives Data" sheetId="2" state="hidden" r:id="rId8"/>
    <sheet name="chillingcenters" sheetId="12" r:id="rId9"/>
    <sheet name="Chilling Centers Data" sheetId="5" state="hidden" r:id="rId10"/>
    <sheet name="plants" sheetId="13" r:id="rId11"/>
    <sheet name="Plants Data" sheetId="7" state="hidden" r:id="rId12"/>
    <sheet name="vehicles" sheetId="14" r:id="rId13"/>
    <sheet name="KPIs" sheetId="15" r:id="rId14"/>
    <sheet name="Strategic Insights" sheetId="16" r:id="rId15"/>
    <sheet name="Dashboard" sheetId="18" r:id="rId16"/>
    <sheet name="Visualisation Data" sheetId="17" state="hidden" r:id="rId17"/>
    <sheet name="Vehicles Data" sheetId="6" state="hidden" r:id="rId18"/>
  </sheets>
  <definedNames>
    <definedName name="_xlchart.v1.0" hidden="1">'Visualisation Data'!$E$15:$E$199</definedName>
    <definedName name="_xlchart.v1.1" hidden="1">'Visualisation Data'!$F$15:$F$199</definedName>
    <definedName name="_xlchart.v1.10" hidden="1">'Visualisation Data'!$M$4:$M$1003</definedName>
    <definedName name="_xlchart.v1.2" hidden="1">'Visualisation Data'!$B$41:$B$225</definedName>
    <definedName name="_xlchart.v1.3" hidden="1">'Visualisation Data'!$C$41:$C$225</definedName>
    <definedName name="_xlchart.v1.4" hidden="1">'Visualisation Data'!$B$230:$B$811</definedName>
    <definedName name="_xlchart.v1.5" hidden="1">'Visualisation Data'!$C$230:$C$811</definedName>
    <definedName name="_xlchart.v1.6" hidden="1">'Visualisation Data'!$J$121:$J$1120</definedName>
    <definedName name="_xlchart.v1.7" hidden="1">'Visualisation Data'!$J$37:$J$116</definedName>
    <definedName name="_xlchart.v1.8" hidden="1">'Visualisation Data'!$N$4:$N$1003</definedName>
    <definedName name="_xlchart.v1.9" hidden="1">'Visualisation Data'!$J$5:$J$32</definedName>
    <definedName name="_xlcn.WorksheetConnection_SwadesMilkSCAnalysis.xlsxcollectioncenters1" hidden="1">collectioncenters[]</definedName>
    <definedName name="_xlcn.WorksheetConnection_SwadesMilkSCAnalysis.xlsxfarms1" hidden="1">farms[]</definedName>
    <definedName name="_xlcn.WorksheetConnection_SwadesMilkSCAnalysis.xlsxscd1" hidden="1">scd[]</definedName>
    <definedName name="_xlcn.WorksheetConnection_SwadesMilkSCAnalysis.xlsxvehicles1" hidden="1">vehicles[]</definedName>
    <definedName name="ExternalData_1" localSheetId="8" hidden="1">'chillingcenters'!$A$1:$E$29</definedName>
    <definedName name="ExternalData_1" localSheetId="4" hidden="1">'collectioncenters'!$A$1:$D$196</definedName>
    <definedName name="ExternalData_1" localSheetId="6" hidden="1">'cooperatives'!$A$1:$E$29</definedName>
    <definedName name="ExternalData_1" localSheetId="2" hidden="1">farms!$A$1:$G$801</definedName>
    <definedName name="ExternalData_1" localSheetId="10" hidden="1">plants!$A$1:$D$13</definedName>
    <definedName name="ExternalData_1" localSheetId="0" hidden="1">scd!$A$1:$AB$1001</definedName>
    <definedName name="ExternalData_1" localSheetId="12" hidden="1">vehicles!$A$1:$C$81</definedName>
    <definedName name="Slicer_collection_date">#N/A</definedName>
    <definedName name="Slicer_cooperative_id">#N/A</definedName>
    <definedName name="Slicer_district">#N/A</definedName>
    <definedName name="Slicer_month">#N/A</definedName>
    <definedName name="Slicer_vehicle_id">#N/A</definedName>
    <definedName name="Slicer_village">#N/A</definedName>
  </definedNames>
  <calcPr calcId="191029"/>
  <pivotCaches>
    <pivotCache cacheId="0" r:id="rId19"/>
    <pivotCache cacheId="1" r:id="rId20"/>
    <pivotCache cacheId="2" r:id="rId21"/>
    <pivotCache cacheId="3" r:id="rId22"/>
    <pivotCache cacheId="4" r:id="rId23"/>
    <pivotCache cacheId="5" r:id="rId24"/>
    <pivotCache cacheId="6" r:id="rId25"/>
    <pivotCache cacheId="7" r:id="rId26"/>
    <pivotCache cacheId="8" r:id="rId27"/>
    <pivotCache cacheId="9" r:id="rId28"/>
    <pivotCache cacheId="10" r:id="rId29"/>
    <pivotCache cacheId="11" r:id="rId30"/>
    <pivotCache cacheId="12" r:id="rId31"/>
    <pivotCache cacheId="13" r:id="rId32"/>
    <pivotCache cacheId="14" r:id="rId33"/>
    <pivotCache cacheId="15" r:id="rId34"/>
    <pivotCache cacheId="16" r:id="rId35"/>
    <pivotCache cacheId="17" r:id="rId36"/>
    <pivotCache cacheId="18" r:id="rId37"/>
    <pivotCache cacheId="19" r:id="rId38"/>
    <pivotCache cacheId="20" r:id="rId39"/>
  </pivotCaches>
  <extLst>
    <ext xmlns:x14="http://schemas.microsoft.com/office/spreadsheetml/2009/9/main" uri="{876F7934-8845-4945-9796-88D515C7AA90}">
      <x14:pivotCaches>
        <pivotCache cacheId="21" r:id="rId40"/>
      </x14:pivotCaches>
    </ext>
    <ext xmlns:x14="http://schemas.microsoft.com/office/spreadsheetml/2009/9/main" uri="{BBE1A952-AA13-448e-AADC-164F8A28A991}">
      <x14:slicerCaches>
        <x14:slicerCache r:id="rId41"/>
        <x14:slicerCache r:id="rId42"/>
        <x14:slicerCache r:id="rId43"/>
        <x14:slicerCache r:id="rId44"/>
        <x14:slicerCache r:id="rId45"/>
        <x14:slicerCache r:id="rId4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ehicles" name="vehicles" connection="WorksheetConnection_Swades Milk SC Analysis.xlsx!vehicles"/>
          <x15:modelTable id="scd" name="scd" connection="WorksheetConnection_Swades Milk SC Analysis.xlsx!scd"/>
          <x15:modelTable id="farms" name="farms" connection="WorksheetConnection_Swades Milk SC Analysis.xlsx!farms"/>
          <x15:modelTable id="collectioncenters" name="collectioncenters" connection="WorksheetConnection_Swades Milk SC Analysis.xlsx!collectioncenters"/>
        </x15:modelTables>
        <x15:modelRelationships>
          <x15:modelRelationship fromTable="scd" fromColumn="farm_id" toTable="farms" toColumn="farm_id"/>
          <x15:modelRelationship fromTable="scd" fromColumn="vehicle_id" toTable="vehicles" toColumn="vehicle_id"/>
          <x15:modelRelationship fromTable="scd" fromColumn="collection_center_id" toTable="collectioncenters" toColumn="collection_center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 i="17" l="1" a="1"/>
  <c r="N4" i="17" s="1"/>
  <c r="M4" i="17" a="1"/>
  <c r="M4" i="17" s="1"/>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73" i="17"/>
  <c r="J74" i="17"/>
  <c r="J75" i="17"/>
  <c r="J76" i="17"/>
  <c r="J77" i="17"/>
  <c r="J78" i="17"/>
  <c r="J79" i="17"/>
  <c r="J80" i="17"/>
  <c r="J81" i="17"/>
  <c r="J82" i="17"/>
  <c r="J83" i="17"/>
  <c r="J84" i="17"/>
  <c r="J85" i="17"/>
  <c r="J86" i="17"/>
  <c r="J87" i="17"/>
  <c r="J88" i="17"/>
  <c r="J89" i="17"/>
  <c r="J90" i="17"/>
  <c r="J91" i="17"/>
  <c r="J92" i="17"/>
  <c r="J93" i="17"/>
  <c r="J94" i="17"/>
  <c r="J95" i="17"/>
  <c r="J96" i="17"/>
  <c r="J97" i="17"/>
  <c r="J98" i="17"/>
  <c r="J99" i="17"/>
  <c r="J100" i="17"/>
  <c r="J101" i="17"/>
  <c r="J102" i="17"/>
  <c r="J103" i="17"/>
  <c r="J104" i="17"/>
  <c r="J105" i="17"/>
  <c r="J106" i="17"/>
  <c r="J107" i="17"/>
  <c r="J108" i="17"/>
  <c r="J109" i="17"/>
  <c r="J110" i="17"/>
  <c r="J111" i="17"/>
  <c r="J112" i="17"/>
  <c r="J113" i="17"/>
  <c r="J114" i="17"/>
  <c r="J115" i="17"/>
  <c r="J116" i="17"/>
  <c r="J37"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30" i="17"/>
  <c r="B230" i="17" a="1"/>
  <c r="B230" i="17" s="1"/>
  <c r="B41" i="17" a="1"/>
  <c r="B41" i="17" s="1"/>
  <c r="C41" i="17" s="1"/>
  <c r="C221" i="17" l="1"/>
  <c r="C211" i="17"/>
  <c r="C200" i="17"/>
  <c r="C185" i="17"/>
  <c r="C169" i="17"/>
  <c r="C153" i="17"/>
  <c r="C145" i="17"/>
  <c r="C137" i="17"/>
  <c r="C129" i="17"/>
  <c r="C121" i="17"/>
  <c r="C113" i="17"/>
  <c r="C105" i="17"/>
  <c r="C97" i="17"/>
  <c r="C89" i="17"/>
  <c r="C81" i="17"/>
  <c r="C73" i="17"/>
  <c r="C65" i="17"/>
  <c r="C57" i="17"/>
  <c r="C49" i="17"/>
  <c r="C225" i="17"/>
  <c r="C220" i="17"/>
  <c r="C215" i="17"/>
  <c r="C209" i="17"/>
  <c r="C204" i="17"/>
  <c r="C199" i="17"/>
  <c r="C192" i="17"/>
  <c r="C184" i="17"/>
  <c r="C176" i="17"/>
  <c r="C168" i="17"/>
  <c r="C160" i="17"/>
  <c r="C152" i="17"/>
  <c r="C144" i="17"/>
  <c r="C136" i="17"/>
  <c r="C128" i="17"/>
  <c r="C120" i="17"/>
  <c r="C112" i="17"/>
  <c r="C104" i="17"/>
  <c r="C96" i="17"/>
  <c r="C88" i="17"/>
  <c r="C80" i="17"/>
  <c r="C72" i="17"/>
  <c r="C64" i="17"/>
  <c r="C56" i="17"/>
  <c r="C48" i="17"/>
  <c r="C224" i="17"/>
  <c r="C219" i="17"/>
  <c r="C213" i="17"/>
  <c r="C208" i="17"/>
  <c r="C203" i="17"/>
  <c r="C197" i="17"/>
  <c r="C189" i="17"/>
  <c r="C181" i="17"/>
  <c r="C173" i="17"/>
  <c r="C165" i="17"/>
  <c r="C157" i="17"/>
  <c r="C149" i="17"/>
  <c r="C141" i="17"/>
  <c r="C133" i="17"/>
  <c r="C125" i="17"/>
  <c r="C117" i="17"/>
  <c r="C109" i="17"/>
  <c r="C101" i="17"/>
  <c r="C93" i="17"/>
  <c r="C85" i="17"/>
  <c r="C77" i="17"/>
  <c r="C69" i="17"/>
  <c r="C61" i="17"/>
  <c r="C53" i="17"/>
  <c r="C45" i="17"/>
  <c r="C216" i="17"/>
  <c r="C205" i="17"/>
  <c r="C193" i="17"/>
  <c r="C177" i="17"/>
  <c r="C161" i="17"/>
  <c r="C223" i="17"/>
  <c r="C217" i="17"/>
  <c r="C212" i="17"/>
  <c r="C207" i="17"/>
  <c r="C201" i="17"/>
  <c r="C196" i="17"/>
  <c r="C188" i="17"/>
  <c r="C180" i="17"/>
  <c r="C172" i="17"/>
  <c r="C164" i="17"/>
  <c r="C156" i="17"/>
  <c r="C148" i="17"/>
  <c r="C140" i="17"/>
  <c r="C132" i="17"/>
  <c r="C124" i="17"/>
  <c r="C116" i="17"/>
  <c r="C108" i="17"/>
  <c r="C100" i="17"/>
  <c r="C92" i="17"/>
  <c r="C84" i="17"/>
  <c r="C76" i="17"/>
  <c r="C68" i="17"/>
  <c r="C60" i="17"/>
  <c r="C52" i="17"/>
  <c r="C44" i="17"/>
  <c r="C195" i="17"/>
  <c r="C191" i="17"/>
  <c r="C187" i="17"/>
  <c r="C183" i="17"/>
  <c r="C179" i="17"/>
  <c r="C175" i="17"/>
  <c r="C171" i="17"/>
  <c r="C167" i="17"/>
  <c r="C163" i="17"/>
  <c r="C159" i="17"/>
  <c r="C155" i="17"/>
  <c r="C151" i="17"/>
  <c r="C147" i="17"/>
  <c r="C143" i="17"/>
  <c r="C139" i="17"/>
  <c r="C135" i="17"/>
  <c r="C131" i="17"/>
  <c r="C127" i="17"/>
  <c r="C123" i="17"/>
  <c r="C119" i="17"/>
  <c r="C115" i="17"/>
  <c r="C111" i="17"/>
  <c r="C107" i="17"/>
  <c r="C103" i="17"/>
  <c r="C99" i="17"/>
  <c r="C95" i="17"/>
  <c r="C91" i="17"/>
  <c r="C87" i="17"/>
  <c r="C83" i="17"/>
  <c r="C79" i="17"/>
  <c r="C75" i="17"/>
  <c r="C71" i="17"/>
  <c r="C67" i="17"/>
  <c r="C63" i="17"/>
  <c r="C59" i="17"/>
  <c r="C55" i="17"/>
  <c r="C51" i="17"/>
  <c r="C47" i="17"/>
  <c r="C43" i="17"/>
  <c r="C222" i="17"/>
  <c r="C218" i="17"/>
  <c r="C214" i="17"/>
  <c r="C210" i="17"/>
  <c r="C206" i="17"/>
  <c r="C202" i="17"/>
  <c r="C198" i="17"/>
  <c r="C194" i="17"/>
  <c r="C190" i="17"/>
  <c r="C186" i="17"/>
  <c r="C182" i="17"/>
  <c r="C178" i="17"/>
  <c r="C174" i="17"/>
  <c r="C170" i="17"/>
  <c r="C166" i="17"/>
  <c r="C162" i="17"/>
  <c r="C158" i="17"/>
  <c r="C154" i="17"/>
  <c r="C150" i="17"/>
  <c r="C146" i="17"/>
  <c r="C142" i="17"/>
  <c r="C138" i="17"/>
  <c r="C134" i="17"/>
  <c r="C130" i="17"/>
  <c r="C126" i="17"/>
  <c r="C122" i="17"/>
  <c r="C118" i="17"/>
  <c r="C114" i="17"/>
  <c r="C110" i="17"/>
  <c r="C106" i="17"/>
  <c r="C102" i="17"/>
  <c r="C98" i="17"/>
  <c r="C94" i="17"/>
  <c r="C90" i="17"/>
  <c r="C86" i="17"/>
  <c r="C82" i="17"/>
  <c r="C78" i="17"/>
  <c r="C74" i="17"/>
  <c r="C70" i="17"/>
  <c r="C66" i="17"/>
  <c r="C62" i="17"/>
  <c r="C58" i="17"/>
  <c r="C54" i="17"/>
  <c r="C50" i="17"/>
  <c r="C46" i="17"/>
  <c r="C42" i="17"/>
  <c r="B10" i="15"/>
  <c r="L5" i="15"/>
  <c r="L30" i="15" l="1"/>
  <c r="G30" i="15"/>
  <c r="B30" i="15"/>
  <c r="L25" i="15"/>
  <c r="G25" i="15"/>
  <c r="B25" i="15"/>
  <c r="L20" i="15"/>
  <c r="G10" i="15"/>
  <c r="G20" i="15"/>
  <c r="B20" i="15"/>
  <c r="L15" i="15"/>
  <c r="G15" i="15"/>
  <c r="B15" i="15"/>
  <c r="L10" i="15"/>
  <c r="B5"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E28E7-51AA-4818-8C25-09F08ED699F2}" keepAlive="1" name="Query - chillingcenters" description="Connection to the 'chillingcenters' query in the workbook." type="5" refreshedVersion="8" background="1" saveData="1">
    <dbPr connection="Provider=Microsoft.Mashup.OleDb.1;Data Source=$Workbook$;Location=chillingcenters;Extended Properties=&quot;&quot;" command="SELECT * FROM [chillingcenters]"/>
  </connection>
  <connection id="2" xr16:uid="{32AD142F-77E0-4F9D-AA0B-B80D43BDF4BB}" keepAlive="1" name="Query - collectioncenters" description="Connection to the 'collectioncenters' query in the workbook." type="5" refreshedVersion="8" background="1" saveData="1">
    <dbPr connection="Provider=Microsoft.Mashup.OleDb.1;Data Source=$Workbook$;Location=collectioncenters;Extended Properties=&quot;&quot;" command="SELECT * FROM [collectioncenters]"/>
  </connection>
  <connection id="3" xr16:uid="{578AC275-A4C5-46B6-B353-127330A1AA26}" keepAlive="1" name="Query - cooperatives" description="Connection to the 'cooperatives' query in the workbook." type="5" refreshedVersion="8" background="1" saveData="1">
    <dbPr connection="Provider=Microsoft.Mashup.OleDb.1;Data Source=$Workbook$;Location=cooperatives;Extended Properties=&quot;&quot;" command="SELECT * FROM [cooperatives]"/>
  </connection>
  <connection id="4" xr16:uid="{A7139ED8-4C23-496E-8E84-E4BE43FF713B}" keepAlive="1" name="Query - farms" description="Connection to the 'farms' query in the workbook." type="5" refreshedVersion="8" background="1" saveData="1">
    <dbPr connection="Provider=Microsoft.Mashup.OleDb.1;Data Source=$Workbook$;Location=farms;Extended Properties=&quot;&quot;" command="SELECT * FROM [farms]"/>
  </connection>
  <connection id="5" xr16:uid="{2BA3C640-38CC-4723-BF27-82A3FB749028}" keepAlive="1" name="Query - plants" description="Connection to the 'plants' query in the workbook." type="5" refreshedVersion="8" background="1" saveData="1">
    <dbPr connection="Provider=Microsoft.Mashup.OleDb.1;Data Source=$Workbook$;Location=plants;Extended Properties=&quot;&quot;" command="SELECT * FROM [plants]"/>
  </connection>
  <connection id="6" xr16:uid="{75493E17-F045-4C3E-AE95-4317E986DA6E}" keepAlive="1" name="Query - scd" description="Connection to the 'scd' query in the workbook." type="5" refreshedVersion="8" background="1" saveData="1">
    <dbPr connection="Provider=Microsoft.Mashup.OleDb.1;Data Source=$Workbook$;Location=scd;Extended Properties=&quot;&quot;" command="SELECT * FROM [scd]"/>
  </connection>
  <connection id="7" xr16:uid="{6C3AC38B-7157-428D-BDB5-4E8A45641339}" keepAlive="1" name="Query - vehicles" description="Connection to the 'vehicles' query in the workbook." type="5" refreshedVersion="8" background="1" saveData="1">
    <dbPr connection="Provider=Microsoft.Mashup.OleDb.1;Data Source=$Workbook$;Location=vehicles;Extended Properties=&quot;&quot;" command="SELECT * FROM [vehicles]"/>
  </connection>
  <connection id="8" xr16:uid="{F81CFA83-B600-472E-8640-E7CA22C8E08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D4A5BCB0-78C6-4EF1-8028-86E6F9F8C0C5}" name="WorksheetConnection_Swades Milk SC Analysis.xlsx!collectioncenters" type="102" refreshedVersion="8" minRefreshableVersion="5">
    <extLst>
      <ext xmlns:x15="http://schemas.microsoft.com/office/spreadsheetml/2010/11/main" uri="{DE250136-89BD-433C-8126-D09CA5730AF9}">
        <x15:connection id="collectioncenters">
          <x15:rangePr sourceName="_xlcn.WorksheetConnection_SwadesMilkSCAnalysis.xlsxcollectioncenters1"/>
        </x15:connection>
      </ext>
    </extLst>
  </connection>
  <connection id="10" xr16:uid="{CEFD5035-121D-485F-B285-97494C9768E6}" name="WorksheetConnection_Swades Milk SC Analysis.xlsx!farms" type="102" refreshedVersion="8" minRefreshableVersion="5">
    <extLst>
      <ext xmlns:x15="http://schemas.microsoft.com/office/spreadsheetml/2010/11/main" uri="{DE250136-89BD-433C-8126-D09CA5730AF9}">
        <x15:connection id="farms">
          <x15:rangePr sourceName="_xlcn.WorksheetConnection_SwadesMilkSCAnalysis.xlsxfarms1"/>
        </x15:connection>
      </ext>
    </extLst>
  </connection>
  <connection id="11" xr16:uid="{16C3E9C9-C80C-4DC4-B5DA-DAB75116CA0F}" name="WorksheetConnection_Swades Milk SC Analysis.xlsx!scd" type="102" refreshedVersion="8" minRefreshableVersion="5">
    <extLst>
      <ext xmlns:x15="http://schemas.microsoft.com/office/spreadsheetml/2010/11/main" uri="{DE250136-89BD-433C-8126-D09CA5730AF9}">
        <x15:connection id="scd" autoDelete="1">
          <x15:rangePr sourceName="_xlcn.WorksheetConnection_SwadesMilkSCAnalysis.xlsxscd1"/>
        </x15:connection>
      </ext>
    </extLst>
  </connection>
  <connection id="12" xr16:uid="{37CBA198-42C0-49A6-946D-9187028F7530}" name="WorksheetConnection_Swades Milk SC Analysis.xlsx!vehicles" type="102" refreshedVersion="8" minRefreshableVersion="5">
    <extLst>
      <ext xmlns:x15="http://schemas.microsoft.com/office/spreadsheetml/2010/11/main" uri="{DE250136-89BD-433C-8126-D09CA5730AF9}">
        <x15:connection id="vehicles">
          <x15:rangePr sourceName="_xlcn.WorksheetConnection_SwadesMilkSCAnalysis.xlsxvehicle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
    <bk>
      <extLst>
        <ext uri="{3e2802c4-a4d2-4d8b-9148-e3be6c30e623}">
          <xlrd:rvb i="0"/>
        </ext>
      </extLst>
    </bk>
  </future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<sst xmlns="http://schemas.openxmlformats.org/spreadsheetml/2006/main" count="35841" uniqueCount="4079">
  <si>
    <t>collection_id</t>
  </si>
  <si>
    <t>collection_date</t>
  </si>
  <si>
    <t>pickup_time</t>
  </si>
  <si>
    <t>arrival_time</t>
  </si>
  <si>
    <t>farm_id</t>
  </si>
  <si>
    <t>farmer_name</t>
  </si>
  <si>
    <t>village</t>
  </si>
  <si>
    <t>district</t>
  </si>
  <si>
    <t>state</t>
  </si>
  <si>
    <t>cooperative_id</t>
  </si>
  <si>
    <t>collection_center_id</t>
  </si>
  <si>
    <t>chilling_center_id</t>
  </si>
  <si>
    <t>zone</t>
  </si>
  <si>
    <t>processing_plant_id</t>
  </si>
  <si>
    <t>vehicle_id</t>
  </si>
  <si>
    <t>distance_km</t>
  </si>
  <si>
    <t>volume_liters</t>
  </si>
  <si>
    <t>fat_percent</t>
  </si>
  <si>
    <t>snf_percent</t>
  </si>
  <si>
    <t>temp_c_at_collection</t>
  </si>
  <si>
    <t>temp_c_at_arrival</t>
  </si>
  <si>
    <t>quality_pass</t>
  </si>
  <si>
    <t>spoilage_liters</t>
  </si>
  <si>
    <t>payment_amount_inr</t>
  </si>
  <si>
    <t>payment_date</t>
  </si>
  <si>
    <t>payment_method</t>
  </si>
  <si>
    <t>product_processed_type</t>
  </si>
  <si>
    <t>batch_id</t>
  </si>
  <si>
    <t>transit_time_minutes</t>
  </si>
  <si>
    <t>net_volume_liters</t>
  </si>
  <si>
    <t>rate_per_liter_inr</t>
  </si>
  <si>
    <t>C100204</t>
  </si>
  <si>
    <t>FARM_604</t>
  </si>
  <si>
    <t>Farmer_885</t>
  </si>
  <si>
    <t>Village_113</t>
  </si>
  <si>
    <t>Jaipur</t>
  </si>
  <si>
    <t>Rajasthan</t>
  </si>
  <si>
    <t>Coop_8</t>
  </si>
  <si>
    <t>CC_17</t>
  </si>
  <si>
    <t>Chill_8</t>
  </si>
  <si>
    <t>RJ1</t>
  </si>
  <si>
    <t>Plant_2</t>
  </si>
  <si>
    <t>TRUCK_008</t>
  </si>
  <si>
    <t>Bank Transfer</t>
  </si>
  <si>
    <t>Packaged Milk</t>
  </si>
  <si>
    <t>BATCH_20250609_194</t>
  </si>
  <si>
    <t>C100818</t>
  </si>
  <si>
    <t>FARM_719</t>
  </si>
  <si>
    <t>Farmer_16</t>
  </si>
  <si>
    <t>Village_157</t>
  </si>
  <si>
    <t>Hubli</t>
  </si>
  <si>
    <t>Karnataka</t>
  </si>
  <si>
    <t>Coop_18</t>
  </si>
  <si>
    <t>CC_65</t>
  </si>
  <si>
    <t>Chill_18</t>
  </si>
  <si>
    <t>KA2</t>
  </si>
  <si>
    <t>Plant_8</t>
  </si>
  <si>
    <t>TRUCK_061</t>
  </si>
  <si>
    <t>Cash</t>
  </si>
  <si>
    <t>UHT Milk</t>
  </si>
  <si>
    <t>BATCH_20250220_184</t>
  </si>
  <si>
    <t>C100067</t>
  </si>
  <si>
    <t>FARM_257</t>
  </si>
  <si>
    <t>Farmer_803</t>
  </si>
  <si>
    <t>Village_61</t>
  </si>
  <si>
    <t>Panipat</t>
  </si>
  <si>
    <t>Haryana</t>
  </si>
  <si>
    <t>Coop_28</t>
  </si>
  <si>
    <t>CC_157</t>
  </si>
  <si>
    <t>Chill_28</t>
  </si>
  <si>
    <t>HR2</t>
  </si>
  <si>
    <t>Plant_12</t>
  </si>
  <si>
    <t>TRUCK_019</t>
  </si>
  <si>
    <t>Coop Credit</t>
  </si>
  <si>
    <t>BATCH_20250416_139</t>
  </si>
  <si>
    <t>C100293</t>
  </si>
  <si>
    <t>FARM_193</t>
  </si>
  <si>
    <t>Farmer_55</t>
  </si>
  <si>
    <t>Village_133</t>
  </si>
  <si>
    <t>Pune</t>
  </si>
  <si>
    <t>Maharashtra</t>
  </si>
  <si>
    <t>Coop_4</t>
  </si>
  <si>
    <t>CC_39</t>
  </si>
  <si>
    <t>Chill_4</t>
  </si>
  <si>
    <t>MH1</t>
  </si>
  <si>
    <t>Plant_4</t>
  </si>
  <si>
    <t>TRUCK_018</t>
  </si>
  <si>
    <t>BATCH_20250508_126</t>
  </si>
  <si>
    <t>C100014</t>
  </si>
  <si>
    <t>FARM_63</t>
  </si>
  <si>
    <t>Farmer_463</t>
  </si>
  <si>
    <t>Village_127</t>
  </si>
  <si>
    <t>Jodhpur</t>
  </si>
  <si>
    <t>Coop_23</t>
  </si>
  <si>
    <t>CC_32</t>
  </si>
  <si>
    <t>Chill_23</t>
  </si>
  <si>
    <t>RJ2</t>
  </si>
  <si>
    <t>Plant_5</t>
  </si>
  <si>
    <t>TRUCK_020</t>
  </si>
  <si>
    <t>BATCH_20250601_139</t>
  </si>
  <si>
    <t>C100701</t>
  </si>
  <si>
    <t>FARM_40</t>
  </si>
  <si>
    <t>Farmer_237</t>
  </si>
  <si>
    <t>Village_100</t>
  </si>
  <si>
    <t>CC_3</t>
  </si>
  <si>
    <t>TRUCK_036</t>
  </si>
  <si>
    <t>BATCH_20250419_81</t>
  </si>
  <si>
    <t>C100010</t>
  </si>
  <si>
    <t>FARM_725</t>
  </si>
  <si>
    <t>Farmer_148</t>
  </si>
  <si>
    <t>Village_22</t>
  </si>
  <si>
    <t>Ahmedabad</t>
  </si>
  <si>
    <t>Gujarat</t>
  </si>
  <si>
    <t>Coop_24</t>
  </si>
  <si>
    <t>CC_114</t>
  </si>
  <si>
    <t>Chill_24</t>
  </si>
  <si>
    <t>TRUCK_044</t>
  </si>
  <si>
    <t>BATCH_20250329_19</t>
  </si>
  <si>
    <t>C100268</t>
  </si>
  <si>
    <t>FARM_419</t>
  </si>
  <si>
    <t>Farmer_490</t>
  </si>
  <si>
    <t>Village_132</t>
  </si>
  <si>
    <t>CC_38</t>
  </si>
  <si>
    <t>TRUCK_055</t>
  </si>
  <si>
    <t>BATCH_20250615_140</t>
  </si>
  <si>
    <t>C100826</t>
  </si>
  <si>
    <t>FARM_185</t>
  </si>
  <si>
    <t>Farmer_48</t>
  </si>
  <si>
    <t>Village_144</t>
  </si>
  <si>
    <t>CC_51</t>
  </si>
  <si>
    <t>TRUCK_016</t>
  </si>
  <si>
    <t>BATCH_20250529_175</t>
  </si>
  <si>
    <t>C100594</t>
  </si>
  <si>
    <t>FARM_729</t>
  </si>
  <si>
    <t>Farmer_176</t>
  </si>
  <si>
    <t>Village_128</t>
  </si>
  <si>
    <t>Jalandhar</t>
  </si>
  <si>
    <t>Punjab</t>
  </si>
  <si>
    <t>Coop_26</t>
  </si>
  <si>
    <t>CC_33</t>
  </si>
  <si>
    <t>Chill_26</t>
  </si>
  <si>
    <t>PJ1</t>
  </si>
  <si>
    <t>Plant_3</t>
  </si>
  <si>
    <t>TRUCK_037</t>
  </si>
  <si>
    <t>BATCH_20250617_68</t>
  </si>
  <si>
    <t>C100003</t>
  </si>
  <si>
    <t>FARM_664</t>
  </si>
  <si>
    <t>Farmer_622</t>
  </si>
  <si>
    <t>Village_171</t>
  </si>
  <si>
    <t>Patiala</t>
  </si>
  <si>
    <t>Coop_13</t>
  </si>
  <si>
    <t>CC_81</t>
  </si>
  <si>
    <t>Chill_13</t>
  </si>
  <si>
    <t>PJ2</t>
  </si>
  <si>
    <t>Plant_7</t>
  </si>
  <si>
    <t>TRUCK_021</t>
  </si>
  <si>
    <t>BATCH_20250115_175</t>
  </si>
  <si>
    <t>C100579</t>
  </si>
  <si>
    <t>FARM_115</t>
  </si>
  <si>
    <t>Farmer_400</t>
  </si>
  <si>
    <t>Village_72</t>
  </si>
  <si>
    <t>Bikaner</t>
  </si>
  <si>
    <t>Coop_14</t>
  </si>
  <si>
    <t>CC_168</t>
  </si>
  <si>
    <t>Chill_14</t>
  </si>
  <si>
    <t>TRUCK_013</t>
  </si>
  <si>
    <t>BATCH_20250211_78</t>
  </si>
  <si>
    <t>C100845</t>
  </si>
  <si>
    <t>FARM_223</t>
  </si>
  <si>
    <t>Farmer_775</t>
  </si>
  <si>
    <t>Village_13</t>
  </si>
  <si>
    <t>Anand</t>
  </si>
  <si>
    <t>Coop_5</t>
  </si>
  <si>
    <t>CC_35</t>
  </si>
  <si>
    <t>Chill_5</t>
  </si>
  <si>
    <t>TRUCK_070</t>
  </si>
  <si>
    <t>BATCH_20250304_52</t>
  </si>
  <si>
    <t>C100446</t>
  </si>
  <si>
    <t>FARM_246</t>
  </si>
  <si>
    <t>Farmer_748</t>
  </si>
  <si>
    <t>Village_56</t>
  </si>
  <si>
    <t>Nashik</t>
  </si>
  <si>
    <t>Coop_10</t>
  </si>
  <si>
    <t>CC_151</t>
  </si>
  <si>
    <t>Chill_10</t>
  </si>
  <si>
    <t>TRUCK_042</t>
  </si>
  <si>
    <t>Ghee</t>
  </si>
  <si>
    <t>BATCH_20250116_46</t>
  </si>
  <si>
    <t>C100831</t>
  </si>
  <si>
    <t>FARM_716</t>
  </si>
  <si>
    <t>Farmer_151</t>
  </si>
  <si>
    <t>Village_131</t>
  </si>
  <si>
    <t>Tiruchirappalli</t>
  </si>
  <si>
    <t>Tamil Nadu</t>
  </si>
  <si>
    <t>Coop_9</t>
  </si>
  <si>
    <t>CC_37</t>
  </si>
  <si>
    <t>Chill_9</t>
  </si>
  <si>
    <t>TN2</t>
  </si>
  <si>
    <t>Plant_10</t>
  </si>
  <si>
    <t>TRUCK_056</t>
  </si>
  <si>
    <t>Butter</t>
  </si>
  <si>
    <t>BATCH_20250331_175</t>
  </si>
  <si>
    <t>C100112</t>
  </si>
  <si>
    <t>FARM_572</t>
  </si>
  <si>
    <t>Farmer_433</t>
  </si>
  <si>
    <t>Village_186</t>
  </si>
  <si>
    <t>CC_96</t>
  </si>
  <si>
    <t>TRUCK_080</t>
  </si>
  <si>
    <t>Paneer</t>
  </si>
  <si>
    <t>BATCH_20250531_87</t>
  </si>
  <si>
    <t>C100874</t>
  </si>
  <si>
    <t>FARM_64</t>
  </si>
  <si>
    <t>Farmer_282</t>
  </si>
  <si>
    <t>Village_99</t>
  </si>
  <si>
    <t>Mysore</t>
  </si>
  <si>
    <t>Coop_11</t>
  </si>
  <si>
    <t>CC_195</t>
  </si>
  <si>
    <t>Chill_11</t>
  </si>
  <si>
    <t>KA1</t>
  </si>
  <si>
    <t>Plant_6</t>
  </si>
  <si>
    <t>TRUCK_012</t>
  </si>
  <si>
    <t>BATCH_20250207_140</t>
  </si>
  <si>
    <t>C100972</t>
  </si>
  <si>
    <t>FARM_366</t>
  </si>
  <si>
    <t>Farmer_96</t>
  </si>
  <si>
    <t>Village_19</t>
  </si>
  <si>
    <t>CC_100</t>
  </si>
  <si>
    <t>TRUCK_073</t>
  </si>
  <si>
    <t>BATCH_20250110_87</t>
  </si>
  <si>
    <t>C100411</t>
  </si>
  <si>
    <t>FARM_439</t>
  </si>
  <si>
    <t>Farmer_77</t>
  </si>
  <si>
    <t>Village_156</t>
  </si>
  <si>
    <t>Gurugram</t>
  </si>
  <si>
    <t>Coop_2</t>
  </si>
  <si>
    <t>CC_64</t>
  </si>
  <si>
    <t>Chill_2</t>
  </si>
  <si>
    <t>HR1</t>
  </si>
  <si>
    <t>Plant_11</t>
  </si>
  <si>
    <t>BATCH_20250224_75</t>
  </si>
  <si>
    <t>C100230</t>
  </si>
  <si>
    <t>FARM_116</t>
  </si>
  <si>
    <t>Farmer_408</t>
  </si>
  <si>
    <t>Village_139</t>
  </si>
  <si>
    <t>Belgaum</t>
  </si>
  <si>
    <t>Coop_21</t>
  </si>
  <si>
    <t>CC_45</t>
  </si>
  <si>
    <t>Chill_21</t>
  </si>
  <si>
    <t>TRUCK_024</t>
  </si>
  <si>
    <t>BATCH_20250508_125</t>
  </si>
  <si>
    <t>C100508</t>
  </si>
  <si>
    <t>FARM_776</t>
  </si>
  <si>
    <t>Farmer_241</t>
  </si>
  <si>
    <t>Village_191</t>
  </si>
  <si>
    <t>Udaipur</t>
  </si>
  <si>
    <t>Coop_17</t>
  </si>
  <si>
    <t>CC_102</t>
  </si>
  <si>
    <t>Chill_17</t>
  </si>
  <si>
    <t>TRUCK_034</t>
  </si>
  <si>
    <t>E-wallet</t>
  </si>
  <si>
    <t>BATCH_20250510_149</t>
  </si>
  <si>
    <t>C100791</t>
  </si>
  <si>
    <t>BATCH_20250117_196</t>
  </si>
  <si>
    <t>C100981</t>
  </si>
  <si>
    <t>FARM_666</t>
  </si>
  <si>
    <t>Farmer_240</t>
  </si>
  <si>
    <t>Village_92</t>
  </si>
  <si>
    <t>CC_188</t>
  </si>
  <si>
    <t>TRUCK_030</t>
  </si>
  <si>
    <t>BATCH_20250325_102</t>
  </si>
  <si>
    <t>C100554</t>
  </si>
  <si>
    <t>FARM_643</t>
  </si>
  <si>
    <t>Farmer_841</t>
  </si>
  <si>
    <t>Village_12</t>
  </si>
  <si>
    <t>CC_24</t>
  </si>
  <si>
    <t>TRUCK_046</t>
  </si>
  <si>
    <t>BATCH_20250410_39</t>
  </si>
  <si>
    <t>C100800</t>
  </si>
  <si>
    <t>FARM_517</t>
  </si>
  <si>
    <t>Farmer_504</t>
  </si>
  <si>
    <t>Village_17</t>
  </si>
  <si>
    <t>Karnal</t>
  </si>
  <si>
    <t>Coop_1</t>
  </si>
  <si>
    <t>CC_79</t>
  </si>
  <si>
    <t>Chill_1</t>
  </si>
  <si>
    <t>TRUCK_038</t>
  </si>
  <si>
    <t>BATCH_20250421_22</t>
  </si>
  <si>
    <t>C100105</t>
  </si>
  <si>
    <t>FARM_291</t>
  </si>
  <si>
    <t>Farmer_441</t>
  </si>
  <si>
    <t>Village_123</t>
  </si>
  <si>
    <t>Hisar</t>
  </si>
  <si>
    <t>Coop_15</t>
  </si>
  <si>
    <t>CC_28</t>
  </si>
  <si>
    <t>Chill_15</t>
  </si>
  <si>
    <t>TRUCK_067</t>
  </si>
  <si>
    <t>BATCH_20250128_133</t>
  </si>
  <si>
    <t>C100383</t>
  </si>
  <si>
    <t>FARM_254</t>
  </si>
  <si>
    <t>Farmer_303</t>
  </si>
  <si>
    <t>Village_187</t>
  </si>
  <si>
    <t>CC_97</t>
  </si>
  <si>
    <t>TRUCK_028</t>
  </si>
  <si>
    <t>BATCH_20250327_64</t>
  </si>
  <si>
    <t>C100670</t>
  </si>
  <si>
    <t>FARM_386</t>
  </si>
  <si>
    <t>Farmer_703</t>
  </si>
  <si>
    <t>Village_189</t>
  </si>
  <si>
    <t>Vadodara</t>
  </si>
  <si>
    <t>Coop_6</t>
  </si>
  <si>
    <t>CC_99</t>
  </si>
  <si>
    <t>Chill_6</t>
  </si>
  <si>
    <t>BATCH_20250116_161</t>
  </si>
  <si>
    <t>C100427</t>
  </si>
  <si>
    <t>FARM_674</t>
  </si>
  <si>
    <t>Farmer_553</t>
  </si>
  <si>
    <t>Village_197</t>
  </si>
  <si>
    <t>Coimbatore</t>
  </si>
  <si>
    <t>Coop_25</t>
  </si>
  <si>
    <t>CC_107</t>
  </si>
  <si>
    <t>Chill_25</t>
  </si>
  <si>
    <t>TRUCK_041</t>
  </si>
  <si>
    <t>BATCH_20250331_172</t>
  </si>
  <si>
    <t>C100813</t>
  </si>
  <si>
    <t>FARM_371</t>
  </si>
  <si>
    <t>Farmer_388</t>
  </si>
  <si>
    <t>Village_84</t>
  </si>
  <si>
    <t>Nagpur</t>
  </si>
  <si>
    <t>Coop_16</t>
  </si>
  <si>
    <t>CC_179</t>
  </si>
  <si>
    <t>Chill_16</t>
  </si>
  <si>
    <t>MH2</t>
  </si>
  <si>
    <t>Plant_9</t>
  </si>
  <si>
    <t>TRUCK_064</t>
  </si>
  <si>
    <t>BATCH_20250403_113</t>
  </si>
  <si>
    <t>C100916</t>
  </si>
  <si>
    <t>FARM_351</t>
  </si>
  <si>
    <t>Farmer_563</t>
  </si>
  <si>
    <t>Village_110</t>
  </si>
  <si>
    <t>Madurai</t>
  </si>
  <si>
    <t>Coop_20</t>
  </si>
  <si>
    <t>CC_14</t>
  </si>
  <si>
    <t>Chill_20</t>
  </si>
  <si>
    <t>TRUCK_049</t>
  </si>
  <si>
    <t>BATCH_20250422_135</t>
  </si>
  <si>
    <t>C100315</t>
  </si>
  <si>
    <t>FARM_313</t>
  </si>
  <si>
    <t>Farmer_768</t>
  </si>
  <si>
    <t>Village_150</t>
  </si>
  <si>
    <t>CC_58</t>
  </si>
  <si>
    <t>TRUCK_007</t>
  </si>
  <si>
    <t>BATCH_20250204_29</t>
  </si>
  <si>
    <t>C100408</t>
  </si>
  <si>
    <t>FARM_747</t>
  </si>
  <si>
    <t>Farmer_459</t>
  </si>
  <si>
    <t>Village_105</t>
  </si>
  <si>
    <t>CC_8</t>
  </si>
  <si>
    <t>BATCH_20250404_200</t>
  </si>
  <si>
    <t>C100472</t>
  </si>
  <si>
    <t>FARM_121</t>
  </si>
  <si>
    <t>Farmer_782</t>
  </si>
  <si>
    <t>Village_96</t>
  </si>
  <si>
    <t>CC_192</t>
  </si>
  <si>
    <t>TRUCK_053</t>
  </si>
  <si>
    <t>BATCH_20250518_40</t>
  </si>
  <si>
    <t>C100924</t>
  </si>
  <si>
    <t>FARM_414</t>
  </si>
  <si>
    <t>Farmer_42</t>
  </si>
  <si>
    <t>Village_39</t>
  </si>
  <si>
    <t>CC_132</t>
  </si>
  <si>
    <t>TRUCK_001</t>
  </si>
  <si>
    <t>BATCH_20250224_186</t>
  </si>
  <si>
    <t>C100936</t>
  </si>
  <si>
    <t>FARM_158</t>
  </si>
  <si>
    <t>Farmer_538</t>
  </si>
  <si>
    <t>BATCH_20250514_111</t>
  </si>
  <si>
    <t>C100987</t>
  </si>
  <si>
    <t>FARM_268</t>
  </si>
  <si>
    <t>Farmer_302</t>
  </si>
  <si>
    <t>Village_28</t>
  </si>
  <si>
    <t>Surat</t>
  </si>
  <si>
    <t>Coop_12</t>
  </si>
  <si>
    <t>CC_120</t>
  </si>
  <si>
    <t>Chill_12</t>
  </si>
  <si>
    <t>TRUCK_065</t>
  </si>
  <si>
    <t>BATCH_20250109_170</t>
  </si>
  <si>
    <t>C100439</t>
  </si>
  <si>
    <t>FARM_483</t>
  </si>
  <si>
    <t>TRUCK_033</t>
  </si>
  <si>
    <t>BATCH_20250406_61</t>
  </si>
  <si>
    <t>C100538</t>
  </si>
  <si>
    <t>FARM_191</t>
  </si>
  <si>
    <t>Farmer_742</t>
  </si>
  <si>
    <t>Village_166</t>
  </si>
  <si>
    <t>CC_75</t>
  </si>
  <si>
    <t>BATCH_20250112_55</t>
  </si>
  <si>
    <t>C100302</t>
  </si>
  <si>
    <t>FARM_133</t>
  </si>
  <si>
    <t>Farmer_787</t>
  </si>
  <si>
    <t>BATCH_20250220_12</t>
  </si>
  <si>
    <t>C100330</t>
  </si>
  <si>
    <t>FARM_470</t>
  </si>
  <si>
    <t>Farmer_182</t>
  </si>
  <si>
    <t>Village_181</t>
  </si>
  <si>
    <t>Bengaluru Rural</t>
  </si>
  <si>
    <t>Coop_19</t>
  </si>
  <si>
    <t>CC_91</t>
  </si>
  <si>
    <t>Chill_19</t>
  </si>
  <si>
    <t>BATCH_20250405_4</t>
  </si>
  <si>
    <t>C100603</t>
  </si>
  <si>
    <t>FARM_167</t>
  </si>
  <si>
    <t>Farmer_568</t>
  </si>
  <si>
    <t>Chennai</t>
  </si>
  <si>
    <t>Coop_22</t>
  </si>
  <si>
    <t>Chill_22</t>
  </si>
  <si>
    <t>TN1</t>
  </si>
  <si>
    <t>Plant_1</t>
  </si>
  <si>
    <t>TRUCK_035</t>
  </si>
  <si>
    <t>BATCH_20250615_73</t>
  </si>
  <si>
    <t>C100644</t>
  </si>
  <si>
    <t>FARM_413</t>
  </si>
  <si>
    <t>Farmer_642</t>
  </si>
  <si>
    <t>Village_106</t>
  </si>
  <si>
    <t>CC_9</t>
  </si>
  <si>
    <t>TRUCK_048</t>
  </si>
  <si>
    <t>BATCH_20250213_49</t>
  </si>
  <si>
    <t>C100217</t>
  </si>
  <si>
    <t>BATCH_20250311_25</t>
  </si>
  <si>
    <t>C100412</t>
  </si>
  <si>
    <t>FARM_605</t>
  </si>
  <si>
    <t>Farmer_406</t>
  </si>
  <si>
    <t>Village_18</t>
  </si>
  <si>
    <t>CC_89</t>
  </si>
  <si>
    <t>TRUCK_051</t>
  </si>
  <si>
    <t>BATCH_20250617_178</t>
  </si>
  <si>
    <t>C100380</t>
  </si>
  <si>
    <t>FARM_334</t>
  </si>
  <si>
    <t>Farmer_18</t>
  </si>
  <si>
    <t>Village_87</t>
  </si>
  <si>
    <t>CC_182</t>
  </si>
  <si>
    <t>TRUCK_076</t>
  </si>
  <si>
    <t>BATCH_20250408_29</t>
  </si>
  <si>
    <t>C100704</t>
  </si>
  <si>
    <t>FARM_493</t>
  </si>
  <si>
    <t>Farmer_614</t>
  </si>
  <si>
    <t>Village_37</t>
  </si>
  <si>
    <t>CC_130</t>
  </si>
  <si>
    <t>BATCH_20250202_140</t>
  </si>
  <si>
    <t>C100784</t>
  </si>
  <si>
    <t>FARM_156</t>
  </si>
  <si>
    <t>Farmer_637</t>
  </si>
  <si>
    <t>Village_176</t>
  </si>
  <si>
    <t>CC_85</t>
  </si>
  <si>
    <t>TRUCK_025</t>
  </si>
  <si>
    <t>BATCH_20250322_190</t>
  </si>
  <si>
    <t>C100285</t>
  </si>
  <si>
    <t>FARM_475</t>
  </si>
  <si>
    <t>Farmer_893</t>
  </si>
  <si>
    <t>Village_47</t>
  </si>
  <si>
    <t>CC_141</t>
  </si>
  <si>
    <t>BATCH_20250522_74</t>
  </si>
  <si>
    <t>C100328</t>
  </si>
  <si>
    <t>FARM_94</t>
  </si>
  <si>
    <t>Farmer_446</t>
  </si>
  <si>
    <t>Village_95</t>
  </si>
  <si>
    <t>CC_191</t>
  </si>
  <si>
    <t>TRUCK_059</t>
  </si>
  <si>
    <t>BATCH_20250215_32</t>
  </si>
  <si>
    <t>C100493</t>
  </si>
  <si>
    <t>FARM_58</t>
  </si>
  <si>
    <t>Farmer_617</t>
  </si>
  <si>
    <t>Village_170</t>
  </si>
  <si>
    <t>CC_80</t>
  </si>
  <si>
    <t>BATCH_20250620_174</t>
  </si>
  <si>
    <t>C100700</t>
  </si>
  <si>
    <t>FARM_141</t>
  </si>
  <si>
    <t>Farmer_522</t>
  </si>
  <si>
    <t>Village_137</t>
  </si>
  <si>
    <t>CC_43</t>
  </si>
  <si>
    <t>TRUCK_015</t>
  </si>
  <si>
    <t>BATCH_20250130_23</t>
  </si>
  <si>
    <t>C100384</t>
  </si>
  <si>
    <t>FARM_101</t>
  </si>
  <si>
    <t>Farmer_120</t>
  </si>
  <si>
    <t>Village_194</t>
  </si>
  <si>
    <t>CC_105</t>
  </si>
  <si>
    <t>BATCH_20250220_179</t>
  </si>
  <si>
    <t>C100225</t>
  </si>
  <si>
    <t>FARM_108</t>
  </si>
  <si>
    <t>Farmer_44</t>
  </si>
  <si>
    <t>Village_117</t>
  </si>
  <si>
    <t>CC_21</t>
  </si>
  <si>
    <t>TRUCK_054</t>
  </si>
  <si>
    <t>BATCH_20250528_108</t>
  </si>
  <si>
    <t>C100351</t>
  </si>
  <si>
    <t>FARM_312</t>
  </si>
  <si>
    <t>Farmer_179</t>
  </si>
  <si>
    <t>Village_198</t>
  </si>
  <si>
    <t>CC_108</t>
  </si>
  <si>
    <t>BATCH_20250604_174</t>
  </si>
  <si>
    <t>C100389</t>
  </si>
  <si>
    <t>FARM_90</t>
  </si>
  <si>
    <t>Farmer_244</t>
  </si>
  <si>
    <t>Village_48</t>
  </si>
  <si>
    <t>CC_142</t>
  </si>
  <si>
    <t>TRUCK_069</t>
  </si>
  <si>
    <t>BATCH_20250227_118</t>
  </si>
  <si>
    <t>C100480</t>
  </si>
  <si>
    <t>FARM_476</t>
  </si>
  <si>
    <t>Farmer_597</t>
  </si>
  <si>
    <t>Village_90</t>
  </si>
  <si>
    <t>CC_186</t>
  </si>
  <si>
    <t>BATCH_20250321_82</t>
  </si>
  <si>
    <t>C100535</t>
  </si>
  <si>
    <t>FARM_679</t>
  </si>
  <si>
    <t>Farmer_528</t>
  </si>
  <si>
    <t>Village_78</t>
  </si>
  <si>
    <t>CC_174</t>
  </si>
  <si>
    <t>BATCH_20250601_149</t>
  </si>
  <si>
    <t>C100541</t>
  </si>
  <si>
    <t>FARM_4</t>
  </si>
  <si>
    <t>Farmer_510</t>
  </si>
  <si>
    <t>Village_178</t>
  </si>
  <si>
    <t>CC_87</t>
  </si>
  <si>
    <t>TRUCK_047</t>
  </si>
  <si>
    <t>BATCH_20250123_26</t>
  </si>
  <si>
    <t>C100736</t>
  </si>
  <si>
    <t>FARM_250</t>
  </si>
  <si>
    <t>Farmer_875</t>
  </si>
  <si>
    <t>Village_159</t>
  </si>
  <si>
    <t>CC_67</t>
  </si>
  <si>
    <t>TRUCK_057</t>
  </si>
  <si>
    <t>BATCH_20250319_122</t>
  </si>
  <si>
    <t>C100819</t>
  </si>
  <si>
    <t>FARM_573</t>
  </si>
  <si>
    <t>Mumbai Suburban</t>
  </si>
  <si>
    <t>Coop_3</t>
  </si>
  <si>
    <t>Chill_3</t>
  </si>
  <si>
    <t>BATCH_20250527_115</t>
  </si>
  <si>
    <t>C100986</t>
  </si>
  <si>
    <t>FARM_79</t>
  </si>
  <si>
    <t>Farmer_549</t>
  </si>
  <si>
    <t>TRUCK_077</t>
  </si>
  <si>
    <t>BATCH_20250117_197</t>
  </si>
  <si>
    <t>C100719</t>
  </si>
  <si>
    <t>FARM_205</t>
  </si>
  <si>
    <t>Farmer_378</t>
  </si>
  <si>
    <t>Village_74</t>
  </si>
  <si>
    <t>CC_170</t>
  </si>
  <si>
    <t>BATCH_20250415_49</t>
  </si>
  <si>
    <t>C100037</t>
  </si>
  <si>
    <t>FARM_181</t>
  </si>
  <si>
    <t>Farmer_755</t>
  </si>
  <si>
    <t>Village_27</t>
  </si>
  <si>
    <t>CC_119</t>
  </si>
  <si>
    <t>TRUCK_014</t>
  </si>
  <si>
    <t>BATCH_20250511_112</t>
  </si>
  <si>
    <t>C100045</t>
  </si>
  <si>
    <t>FARM_482</t>
  </si>
  <si>
    <t>Farmer_52</t>
  </si>
  <si>
    <t>Village_93</t>
  </si>
  <si>
    <t>CC_189</t>
  </si>
  <si>
    <t>BATCH_20250330_153</t>
  </si>
  <si>
    <t>C100440</t>
  </si>
  <si>
    <t>FARM_348</t>
  </si>
  <si>
    <t>Farmer_445</t>
  </si>
  <si>
    <t>Village_31</t>
  </si>
  <si>
    <t>CC_124</t>
  </si>
  <si>
    <t>BATCH_20250506_127</t>
  </si>
  <si>
    <t>C100556</t>
  </si>
  <si>
    <t>FARM_608</t>
  </si>
  <si>
    <t>Farmer_45</t>
  </si>
  <si>
    <t>Village_85</t>
  </si>
  <si>
    <t>CC_180</t>
  </si>
  <si>
    <t>TRUCK_029</t>
  </si>
  <si>
    <t>BATCH_20250527_25</t>
  </si>
  <si>
    <t>C100108</t>
  </si>
  <si>
    <t>FARM_752</t>
  </si>
  <si>
    <t>Farmer_584</t>
  </si>
  <si>
    <t>Village_14</t>
  </si>
  <si>
    <t>CC_46</t>
  </si>
  <si>
    <t>BATCH_20250112_82</t>
  </si>
  <si>
    <t>C100244</t>
  </si>
  <si>
    <t>FARM_134</t>
  </si>
  <si>
    <t>Farmer_224</t>
  </si>
  <si>
    <t>Village_76</t>
  </si>
  <si>
    <t>CC_172</t>
  </si>
  <si>
    <t>BATCH_20250422_68</t>
  </si>
  <si>
    <t>C100358</t>
  </si>
  <si>
    <t>FARM_768</t>
  </si>
  <si>
    <t>Farmer_609</t>
  </si>
  <si>
    <t>TRUCK_043</t>
  </si>
  <si>
    <t>BATCH_20250625_153</t>
  </si>
  <si>
    <t>C100363</t>
  </si>
  <si>
    <t>FARM_789</t>
  </si>
  <si>
    <t>Farmer_872</t>
  </si>
  <si>
    <t>Village_50</t>
  </si>
  <si>
    <t>CC_145</t>
  </si>
  <si>
    <t>BATCH_20250219_151</t>
  </si>
  <si>
    <t>C100382</t>
  </si>
  <si>
    <t>FARM_619</t>
  </si>
  <si>
    <t>Farmer_257</t>
  </si>
  <si>
    <t>Village_126</t>
  </si>
  <si>
    <t>Ludhiana</t>
  </si>
  <si>
    <t>Coop_27</t>
  </si>
  <si>
    <t>CC_31</t>
  </si>
  <si>
    <t>Chill_27</t>
  </si>
  <si>
    <t>BATCH_20250201_76</t>
  </si>
  <si>
    <t>C100747</t>
  </si>
  <si>
    <t>FARM_757</t>
  </si>
  <si>
    <t>Farmer_667</t>
  </si>
  <si>
    <t>Village_173</t>
  </si>
  <si>
    <t>CC_83</t>
  </si>
  <si>
    <t>TRUCK_039</t>
  </si>
  <si>
    <t>BATCH_20250313_137</t>
  </si>
  <si>
    <t>C100059</t>
  </si>
  <si>
    <t>FARM_303</t>
  </si>
  <si>
    <t>Village_42</t>
  </si>
  <si>
    <t>CC_136</t>
  </si>
  <si>
    <t>TRUCK_050</t>
  </si>
  <si>
    <t>BATCH_20250322_180</t>
  </si>
  <si>
    <t>C100282</t>
  </si>
  <si>
    <t>FARM_277</t>
  </si>
  <si>
    <t>Farmer_200</t>
  </si>
  <si>
    <t>TRUCK_058</t>
  </si>
  <si>
    <t>BATCH_20250610_185</t>
  </si>
  <si>
    <t>C100044</t>
  </si>
  <si>
    <t>FARM_603</t>
  </si>
  <si>
    <t>Farmer_145</t>
  </si>
  <si>
    <t>Village_45</t>
  </si>
  <si>
    <t>CC_139</t>
  </si>
  <si>
    <t>BATCH_20250512_77</t>
  </si>
  <si>
    <t>C100395</t>
  </si>
  <si>
    <t>FARM_143</t>
  </si>
  <si>
    <t>Farmer_188</t>
  </si>
  <si>
    <t>Village_148</t>
  </si>
  <si>
    <t>CC_55</t>
  </si>
  <si>
    <t>BATCH_20250311_11</t>
  </si>
  <si>
    <t>C100110</t>
  </si>
  <si>
    <t>FARM_221</t>
  </si>
  <si>
    <t>Farmer_170</t>
  </si>
  <si>
    <t>Village_124</t>
  </si>
  <si>
    <t>CC_29</t>
  </si>
  <si>
    <t>TRUCK_066</t>
  </si>
  <si>
    <t>BATCH_20250202_62</t>
  </si>
  <si>
    <t>C100707</t>
  </si>
  <si>
    <t>FARM_629</t>
  </si>
  <si>
    <t>Farmer_810</t>
  </si>
  <si>
    <t>Village_8</t>
  </si>
  <si>
    <t>CC_176</t>
  </si>
  <si>
    <t>BATCH_20250526_29</t>
  </si>
  <si>
    <t>C100715</t>
  </si>
  <si>
    <t>FARM_707</t>
  </si>
  <si>
    <t>Farmer_63</t>
  </si>
  <si>
    <t>TRUCK_005</t>
  </si>
  <si>
    <t>BATCH_20250127_69</t>
  </si>
  <si>
    <t>C100229</t>
  </si>
  <si>
    <t>FARM_744</t>
  </si>
  <si>
    <t>Farmer_796</t>
  </si>
  <si>
    <t>BATCH_20250617_179</t>
  </si>
  <si>
    <t>C100396</t>
  </si>
  <si>
    <t>FARM_285</t>
  </si>
  <si>
    <t>Farmer_840</t>
  </si>
  <si>
    <t>BATCH_20250115_197</t>
  </si>
  <si>
    <t>C100484</t>
  </si>
  <si>
    <t>FARM_614</t>
  </si>
  <si>
    <t>Village_135</t>
  </si>
  <si>
    <t>CC_41</t>
  </si>
  <si>
    <t>BATCH_20250325_118</t>
  </si>
  <si>
    <t>C100768</t>
  </si>
  <si>
    <t>FARM_13</t>
  </si>
  <si>
    <t>Farmer_4</t>
  </si>
  <si>
    <t>BATCH_20250413_164</t>
  </si>
  <si>
    <t>C100879</t>
  </si>
  <si>
    <t>TRUCK_052</t>
  </si>
  <si>
    <t>BATCH_20250208_53</t>
  </si>
  <si>
    <t>C100251</t>
  </si>
  <si>
    <t>FARM_309</t>
  </si>
  <si>
    <t>Farmer_32</t>
  </si>
  <si>
    <t>Village_107</t>
  </si>
  <si>
    <t>CC_10</t>
  </si>
  <si>
    <t>TRUCK_075</t>
  </si>
  <si>
    <t>BATCH_20250206_176</t>
  </si>
  <si>
    <t>C100459</t>
  </si>
  <si>
    <t>FARM_346</t>
  </si>
  <si>
    <t>Farmer_580</t>
  </si>
  <si>
    <t>BATCH_20250524_17</t>
  </si>
  <si>
    <t>C100776</t>
  </si>
  <si>
    <t>FARM_380</t>
  </si>
  <si>
    <t>Farmer_494</t>
  </si>
  <si>
    <t>Village_134</t>
  </si>
  <si>
    <t>CC_40</t>
  </si>
  <si>
    <t>BATCH_20250401_78</t>
  </si>
  <si>
    <t>C100467</t>
  </si>
  <si>
    <t>FARM_793</t>
  </si>
  <si>
    <t>Farmer_620</t>
  </si>
  <si>
    <t>Village_54</t>
  </si>
  <si>
    <t>Amritsar</t>
  </si>
  <si>
    <t>Coop_7</t>
  </si>
  <si>
    <t>CC_149</t>
  </si>
  <si>
    <t>Chill_7</t>
  </si>
  <si>
    <t>TRUCK_040</t>
  </si>
  <si>
    <t>BATCH_20250110_62</t>
  </si>
  <si>
    <t>C100851</t>
  </si>
  <si>
    <t>FARM_685</t>
  </si>
  <si>
    <t>Farmer_30</t>
  </si>
  <si>
    <t>Village_147</t>
  </si>
  <si>
    <t>CC_54</t>
  </si>
  <si>
    <t>BATCH_20250101_29</t>
  </si>
  <si>
    <t>C100940</t>
  </si>
  <si>
    <t>FARM_659</t>
  </si>
  <si>
    <t>Farmer_850</t>
  </si>
  <si>
    <t>TRUCK_079</t>
  </si>
  <si>
    <t>BATCH_20250628_41</t>
  </si>
  <si>
    <t>C100073</t>
  </si>
  <si>
    <t>FARM_359</t>
  </si>
  <si>
    <t>Farmer_368</t>
  </si>
  <si>
    <t>Village_79</t>
  </si>
  <si>
    <t>CC_175</t>
  </si>
  <si>
    <t>BATCH_20250114_28</t>
  </si>
  <si>
    <t>C100352</t>
  </si>
  <si>
    <t>FARM_368</t>
  </si>
  <si>
    <t>Farmer_564</t>
  </si>
  <si>
    <t>Village_34</t>
  </si>
  <si>
    <t>CC_127</t>
  </si>
  <si>
    <t>TRUCK_017</t>
  </si>
  <si>
    <t>BATCH_20250510_144</t>
  </si>
  <si>
    <t>C100753</t>
  </si>
  <si>
    <t>FARM_86</t>
  </si>
  <si>
    <t>Farmer_22</t>
  </si>
  <si>
    <t>BATCH_20250503_89</t>
  </si>
  <si>
    <t>C100890</t>
  </si>
  <si>
    <t>FARM_770</t>
  </si>
  <si>
    <t>Farmer_571</t>
  </si>
  <si>
    <t>Village_9</t>
  </si>
  <si>
    <t>CC_185</t>
  </si>
  <si>
    <t>BATCH_20250308_177</t>
  </si>
  <si>
    <t>C100359</t>
  </si>
  <si>
    <t>FARM_259</t>
  </si>
  <si>
    <t>Farmer_594</t>
  </si>
  <si>
    <t>Village_115</t>
  </si>
  <si>
    <t>CC_19</t>
  </si>
  <si>
    <t>BATCH_20250208_72</t>
  </si>
  <si>
    <t>C100675</t>
  </si>
  <si>
    <t>FARM_785</t>
  </si>
  <si>
    <t>Farmer_17</t>
  </si>
  <si>
    <t>Village_55</t>
  </si>
  <si>
    <t>CC_150</t>
  </si>
  <si>
    <t>TRUCK_078</t>
  </si>
  <si>
    <t>BATCH_20250108_100</t>
  </si>
  <si>
    <t>C100857</t>
  </si>
  <si>
    <t>FARM_543</t>
  </si>
  <si>
    <t>Farmer_238</t>
  </si>
  <si>
    <t>Village_188</t>
  </si>
  <si>
    <t>CC_98</t>
  </si>
  <si>
    <t>BATCH_20250507_161</t>
  </si>
  <si>
    <t>C100023</t>
  </si>
  <si>
    <t>FARM_119</t>
  </si>
  <si>
    <t>Farmer_838</t>
  </si>
  <si>
    <t>Village_192</t>
  </si>
  <si>
    <t>CC_103</t>
  </si>
  <si>
    <t>BATCH_20250121_131</t>
  </si>
  <si>
    <t>C100258</t>
  </si>
  <si>
    <t>FARM_484</t>
  </si>
  <si>
    <t>Village_161</t>
  </si>
  <si>
    <t>CC_70</t>
  </si>
  <si>
    <t>BATCH_20250528_139</t>
  </si>
  <si>
    <t>C100407</t>
  </si>
  <si>
    <t>FARM_11</t>
  </si>
  <si>
    <t>Farmer_743</t>
  </si>
  <si>
    <t>BATCH_20250426_171</t>
  </si>
  <si>
    <t>C100533</t>
  </si>
  <si>
    <t>FARM_383</t>
  </si>
  <si>
    <t>Farmer_101</t>
  </si>
  <si>
    <t>Village_163</t>
  </si>
  <si>
    <t>CC_72</t>
  </si>
  <si>
    <t>TRUCK_002</t>
  </si>
  <si>
    <t>BATCH_20250205_191</t>
  </si>
  <si>
    <t>C100324</t>
  </si>
  <si>
    <t>FARM_182</t>
  </si>
  <si>
    <t>Farmer_542</t>
  </si>
  <si>
    <t>Village_58</t>
  </si>
  <si>
    <t>CC_153</t>
  </si>
  <si>
    <t>BATCH_20250504_17</t>
  </si>
  <si>
    <t>C100666</t>
  </si>
  <si>
    <t>FARM_109</t>
  </si>
  <si>
    <t>Farmer_198</t>
  </si>
  <si>
    <t>Village_146</t>
  </si>
  <si>
    <t>CC_53</t>
  </si>
  <si>
    <t>BATCH_20250103_171</t>
  </si>
  <si>
    <t>C100720</t>
  </si>
  <si>
    <t>FARM_599</t>
  </si>
  <si>
    <t>Farmer_886</t>
  </si>
  <si>
    <t>TRUCK_045</t>
  </si>
  <si>
    <t>BATCH_20250409_110</t>
  </si>
  <si>
    <t>C100752</t>
  </si>
  <si>
    <t>BATCH_20250103_143</t>
  </si>
  <si>
    <t>C100248</t>
  </si>
  <si>
    <t>FARM_198</t>
  </si>
  <si>
    <t>Farmer_708</t>
  </si>
  <si>
    <t>Village_5</t>
  </si>
  <si>
    <t>CC_144</t>
  </si>
  <si>
    <t>BATCH_20250509_167</t>
  </si>
  <si>
    <t>C100828</t>
  </si>
  <si>
    <t>FARM_589</t>
  </si>
  <si>
    <t>Village_199</t>
  </si>
  <si>
    <t>CC_109</t>
  </si>
  <si>
    <t>BATCH_20250101_145</t>
  </si>
  <si>
    <t>C100198</t>
  </si>
  <si>
    <t>FARM_710</t>
  </si>
  <si>
    <t>Farmer_509</t>
  </si>
  <si>
    <t>BATCH_20250527_64</t>
  </si>
  <si>
    <t>C100337</t>
  </si>
  <si>
    <t>FARM_689</t>
  </si>
  <si>
    <t>Farmer_769</t>
  </si>
  <si>
    <t>BATCH_20250118_87</t>
  </si>
  <si>
    <t>C100118</t>
  </si>
  <si>
    <t>FARM_693</t>
  </si>
  <si>
    <t>Farmer_505</t>
  </si>
  <si>
    <t>TRUCK_062</t>
  </si>
  <si>
    <t>BATCH_20250204_147</t>
  </si>
  <si>
    <t>C100441</t>
  </si>
  <si>
    <t>FARM_628</t>
  </si>
  <si>
    <t>Farmer_759</t>
  </si>
  <si>
    <t>TRUCK_006</t>
  </si>
  <si>
    <t>BATCH_20250428_68</t>
  </si>
  <si>
    <t>C100742</t>
  </si>
  <si>
    <t>FARM_397</t>
  </si>
  <si>
    <t>Farmer_258</t>
  </si>
  <si>
    <t>BATCH_20250423_80</t>
  </si>
  <si>
    <t>C100749</t>
  </si>
  <si>
    <t>FARM_120</t>
  </si>
  <si>
    <t>Village_88</t>
  </si>
  <si>
    <t>CC_183</t>
  </si>
  <si>
    <t>BATCH_20250603_111</t>
  </si>
  <si>
    <t>C100978</t>
  </si>
  <si>
    <t>FARM_180</t>
  </si>
  <si>
    <t>BATCH_20250113_137</t>
  </si>
  <si>
    <t>C100284</t>
  </si>
  <si>
    <t>FARM_264</t>
  </si>
  <si>
    <t>Village_69</t>
  </si>
  <si>
    <t>CC_164</t>
  </si>
  <si>
    <t>BATCH_20250202_143</t>
  </si>
  <si>
    <t>C100304</t>
  </si>
  <si>
    <t>FARM_80</t>
  </si>
  <si>
    <t>Farmer_418</t>
  </si>
  <si>
    <t>BATCH_20250127_78</t>
  </si>
  <si>
    <t>C100521</t>
  </si>
  <si>
    <t>FARM_455</t>
  </si>
  <si>
    <t>Farmer_627</t>
  </si>
  <si>
    <t>Village_68</t>
  </si>
  <si>
    <t>CC_163</t>
  </si>
  <si>
    <t>BATCH_20250424_79</t>
  </si>
  <si>
    <t>C100961</t>
  </si>
  <si>
    <t>FARM_5</t>
  </si>
  <si>
    <t>Farmer_271</t>
  </si>
  <si>
    <t>Village_65</t>
  </si>
  <si>
    <t>CC_161</t>
  </si>
  <si>
    <t>BATCH_20250305_151</t>
  </si>
  <si>
    <t>C100245</t>
  </si>
  <si>
    <t>FARM_564</t>
  </si>
  <si>
    <t>Farmer_81</t>
  </si>
  <si>
    <t>Village_53</t>
  </si>
  <si>
    <t>CC_148</t>
  </si>
  <si>
    <t>BATCH_20250301_147</t>
  </si>
  <si>
    <t>C100314</t>
  </si>
  <si>
    <t>FARM_639</t>
  </si>
  <si>
    <t>Farmer_655</t>
  </si>
  <si>
    <t>Village_141</t>
  </si>
  <si>
    <t>CC_48</t>
  </si>
  <si>
    <t>BATCH_20250104_114</t>
  </si>
  <si>
    <t>C100539</t>
  </si>
  <si>
    <t>FARM_31</t>
  </si>
  <si>
    <t>Farmer_539</t>
  </si>
  <si>
    <t>Village_168</t>
  </si>
  <si>
    <t>CC_77</t>
  </si>
  <si>
    <t>TRUCK_022</t>
  </si>
  <si>
    <t>BATCH_20250423_88</t>
  </si>
  <si>
    <t>C100553</t>
  </si>
  <si>
    <t>FARM_105</t>
  </si>
  <si>
    <t>Farmer_800</t>
  </si>
  <si>
    <t>BATCH_20250626_148</t>
  </si>
  <si>
    <t>C100678</t>
  </si>
  <si>
    <t>FARM_540</t>
  </si>
  <si>
    <t>Farmer_204</t>
  </si>
  <si>
    <t>BATCH_20250613_63</t>
  </si>
  <si>
    <t>C100748</t>
  </si>
  <si>
    <t>BATCH_20250208_11</t>
  </si>
  <si>
    <t>C100824</t>
  </si>
  <si>
    <t>FARM_394</t>
  </si>
  <si>
    <t>Farmer_345</t>
  </si>
  <si>
    <t>BATCH_20250302_84</t>
  </si>
  <si>
    <t>C100963</t>
  </si>
  <si>
    <t>FARM_217</t>
  </si>
  <si>
    <t>Farmer_464</t>
  </si>
  <si>
    <t>Village_20</t>
  </si>
  <si>
    <t>CC_111</t>
  </si>
  <si>
    <t>BATCH_20250206_111</t>
  </si>
  <si>
    <t>C100052</t>
  </si>
  <si>
    <t>FARM_72</t>
  </si>
  <si>
    <t>Farmer_713</t>
  </si>
  <si>
    <t>Village_184</t>
  </si>
  <si>
    <t>CC_94</t>
  </si>
  <si>
    <t>BATCH_20250325_35</t>
  </si>
  <si>
    <t>C100250</t>
  </si>
  <si>
    <t>FARM_398</t>
  </si>
  <si>
    <t>Farmer_864</t>
  </si>
  <si>
    <t>Village_151</t>
  </si>
  <si>
    <t>CC_59</t>
  </si>
  <si>
    <t>TRUCK_023</t>
  </si>
  <si>
    <t>BATCH_20250520_105</t>
  </si>
  <si>
    <t>C100426</t>
  </si>
  <si>
    <t>FARM_265</t>
  </si>
  <si>
    <t>Farmer_339</t>
  </si>
  <si>
    <t>BATCH_20250227_8</t>
  </si>
  <si>
    <t>C100443</t>
  </si>
  <si>
    <t>FARM_209</t>
  </si>
  <si>
    <t>Farmer_67</t>
  </si>
  <si>
    <t>TRUCK_063</t>
  </si>
  <si>
    <t>BATCH_20250330_24</t>
  </si>
  <si>
    <t>C100662</t>
  </si>
  <si>
    <t>FARM_684</t>
  </si>
  <si>
    <t>Farmer_419</t>
  </si>
  <si>
    <t>BATCH_20250101_75</t>
  </si>
  <si>
    <t>C100780</t>
  </si>
  <si>
    <t>BATCH_20250320_39</t>
  </si>
  <si>
    <t>C100207</t>
  </si>
  <si>
    <t>BATCH_20250525_108</t>
  </si>
  <si>
    <t>C100332</t>
  </si>
  <si>
    <t>FARM_183</t>
  </si>
  <si>
    <t>Farmer_140</t>
  </si>
  <si>
    <t>Village_130</t>
  </si>
  <si>
    <t>CC_36</t>
  </si>
  <si>
    <t>BATCH_20250426_107</t>
  </si>
  <si>
    <t>C100357</t>
  </si>
  <si>
    <t>TRUCK_032</t>
  </si>
  <si>
    <t>BATCH_20250212_80</t>
  </si>
  <si>
    <t>C100566</t>
  </si>
  <si>
    <t>FARM_480</t>
  </si>
  <si>
    <t>Farmer_643</t>
  </si>
  <si>
    <t>Village_67</t>
  </si>
  <si>
    <t>CC_162</t>
  </si>
  <si>
    <t>BATCH_20250310_91</t>
  </si>
  <si>
    <t>C100578</t>
  </si>
  <si>
    <t>FARM_328</t>
  </si>
  <si>
    <t>Farmer_250</t>
  </si>
  <si>
    <t>BATCH_20250630_64</t>
  </si>
  <si>
    <t>C100794</t>
  </si>
  <si>
    <t>FARM_451</t>
  </si>
  <si>
    <t>Farmer_68</t>
  </si>
  <si>
    <t>Village_24</t>
  </si>
  <si>
    <t>CC_116</t>
  </si>
  <si>
    <t>BATCH_20250203_138</t>
  </si>
  <si>
    <t>C100143</t>
  </si>
  <si>
    <t>FARM_512</t>
  </si>
  <si>
    <t>Farmer_569</t>
  </si>
  <si>
    <t>BATCH_20250113_22</t>
  </si>
  <si>
    <t>C100511</t>
  </si>
  <si>
    <t>FARM_401</t>
  </si>
  <si>
    <t>Farmer_274</t>
  </si>
  <si>
    <t>BATCH_20250331_147</t>
  </si>
  <si>
    <t>C100816</t>
  </si>
  <si>
    <t>FARM_627</t>
  </si>
  <si>
    <t>Farmer_475</t>
  </si>
  <si>
    <t>BATCH_20250302_6</t>
  </si>
  <si>
    <t>C100066</t>
  </si>
  <si>
    <t>FARM_342</t>
  </si>
  <si>
    <t>Farmer_680</t>
  </si>
  <si>
    <t>BATCH_20250223_13</t>
  </si>
  <si>
    <t>C100265</t>
  </si>
  <si>
    <t>FARM_187</t>
  </si>
  <si>
    <t>Village_101</t>
  </si>
  <si>
    <t>CC_4</t>
  </si>
  <si>
    <t>BATCH_20250316_197</t>
  </si>
  <si>
    <t>C100450</t>
  </si>
  <si>
    <t>FARM_261</t>
  </si>
  <si>
    <t>Farmer_653</t>
  </si>
  <si>
    <t>BATCH_20250317_91</t>
  </si>
  <si>
    <t>C100582</t>
  </si>
  <si>
    <t>BATCH_20250502_43</t>
  </si>
  <si>
    <t>C100618</t>
  </si>
  <si>
    <t>FARM_344</t>
  </si>
  <si>
    <t>Farmer_146</t>
  </si>
  <si>
    <t>Village_129</t>
  </si>
  <si>
    <t>CC_34</t>
  </si>
  <si>
    <t>BATCH_20250616_196</t>
  </si>
  <si>
    <t>C100648</t>
  </si>
  <si>
    <t>FARM_581</t>
  </si>
  <si>
    <t>Farmer_560</t>
  </si>
  <si>
    <t>Village_75</t>
  </si>
  <si>
    <t>CC_171</t>
  </si>
  <si>
    <t>BATCH_20250302_5</t>
  </si>
  <si>
    <t>C100788</t>
  </si>
  <si>
    <t>FARM_519</t>
  </si>
  <si>
    <t>Farmer_641</t>
  </si>
  <si>
    <t>TRUCK_026</t>
  </si>
  <si>
    <t>BATCH_20250518_45</t>
  </si>
  <si>
    <t>C100905</t>
  </si>
  <si>
    <t>FARM_379</t>
  </si>
  <si>
    <t>Farmer_576</t>
  </si>
  <si>
    <t>BATCH_20250629_11</t>
  </si>
  <si>
    <t>C100072</t>
  </si>
  <si>
    <t>FARM_576</t>
  </si>
  <si>
    <t>Farmer_686</t>
  </si>
  <si>
    <t>BATCH_20250611_144</t>
  </si>
  <si>
    <t>C100650</t>
  </si>
  <si>
    <t>FARM_146</t>
  </si>
  <si>
    <t>Farmer_112</t>
  </si>
  <si>
    <t>Village_57</t>
  </si>
  <si>
    <t>CC_152</t>
  </si>
  <si>
    <t>BATCH_20250529_169</t>
  </si>
  <si>
    <t>C100859</t>
  </si>
  <si>
    <t>FARM_437</t>
  </si>
  <si>
    <t>Farmer_516</t>
  </si>
  <si>
    <t>Village_33</t>
  </si>
  <si>
    <t>CC_126</t>
  </si>
  <si>
    <t>BATCH_20250114_56</t>
  </si>
  <si>
    <t>C100947</t>
  </si>
  <si>
    <t>FARM_774</t>
  </si>
  <si>
    <t>Farmer_699</t>
  </si>
  <si>
    <t>BATCH_20250213_138</t>
  </si>
  <si>
    <t>C100092</t>
  </si>
  <si>
    <t>FARM_745</t>
  </si>
  <si>
    <t>Farmer_344</t>
  </si>
  <si>
    <t>Village_180</t>
  </si>
  <si>
    <t>CC_90</t>
  </si>
  <si>
    <t>BATCH_20250329_141</t>
  </si>
  <si>
    <t>C100187</t>
  </si>
  <si>
    <t>FARM_179</t>
  </si>
  <si>
    <t>Farmer_684</t>
  </si>
  <si>
    <t>BATCH_20250511_67</t>
  </si>
  <si>
    <t>C100288</t>
  </si>
  <si>
    <t>FARM_400</t>
  </si>
  <si>
    <t>TRUCK_068</t>
  </si>
  <si>
    <t>BATCH_20250528_168</t>
  </si>
  <si>
    <t>C100524</t>
  </si>
  <si>
    <t>FARM_45</t>
  </si>
  <si>
    <t>Farmer_859</t>
  </si>
  <si>
    <t>Village_169</t>
  </si>
  <si>
    <t>CC_78</t>
  </si>
  <si>
    <t>BATCH_20250430_95</t>
  </si>
  <si>
    <t>C100882</t>
  </si>
  <si>
    <t>FARM_382</t>
  </si>
  <si>
    <t>Farmer_437</t>
  </si>
  <si>
    <t>BATCH_20250506_190</t>
  </si>
  <si>
    <t>C100076</t>
  </si>
  <si>
    <t>FARM_622</t>
  </si>
  <si>
    <t>Village_36</t>
  </si>
  <si>
    <t>CC_129</t>
  </si>
  <si>
    <t>BATCH_20250115_125</t>
  </si>
  <si>
    <t>C100295</t>
  </si>
  <si>
    <t>FARM_787</t>
  </si>
  <si>
    <t>Farmer_130</t>
  </si>
  <si>
    <t>BATCH_20250625_32</t>
  </si>
  <si>
    <t>C100319</t>
  </si>
  <si>
    <t>FARM_231</t>
  </si>
  <si>
    <t>Farmer_640</t>
  </si>
  <si>
    <t>Village_10</t>
  </si>
  <si>
    <t>CC_2</t>
  </si>
  <si>
    <t>BATCH_20250607_72</t>
  </si>
  <si>
    <t>C100483</t>
  </si>
  <si>
    <t>FARM_743</t>
  </si>
  <si>
    <t>BATCH_20250609_36</t>
  </si>
  <si>
    <t>C100568</t>
  </si>
  <si>
    <t>FARM_548</t>
  </si>
  <si>
    <t>Farmer_733</t>
  </si>
  <si>
    <t>BATCH_20250520_180</t>
  </si>
  <si>
    <t>C100621</t>
  </si>
  <si>
    <t>FARM_520</t>
  </si>
  <si>
    <t>Farmer_846</t>
  </si>
  <si>
    <t>TRUCK_060</t>
  </si>
  <si>
    <t>BATCH_20250119_58</t>
  </si>
  <si>
    <t>C100943</t>
  </si>
  <si>
    <t>FARM_727</t>
  </si>
  <si>
    <t>Farmer_675</t>
  </si>
  <si>
    <t>BATCH_20250516_78</t>
  </si>
  <si>
    <t>C100289</t>
  </si>
  <si>
    <t>FARM_456</t>
  </si>
  <si>
    <t>Farmer_664</t>
  </si>
  <si>
    <t>BATCH_20250508_141</t>
  </si>
  <si>
    <t>C100433</t>
  </si>
  <si>
    <t>FARM_657</t>
  </si>
  <si>
    <t>Farmer_349</t>
  </si>
  <si>
    <t>TRUCK_071</t>
  </si>
  <si>
    <t>BATCH_20250520_165</t>
  </si>
  <si>
    <t>C100479</t>
  </si>
  <si>
    <t>FARM_332</t>
  </si>
  <si>
    <t>Farmer_575</t>
  </si>
  <si>
    <t>TRUCK_004</t>
  </si>
  <si>
    <t>BATCH_20250124_106</t>
  </si>
  <si>
    <t>C100810</t>
  </si>
  <si>
    <t>FARM_222</t>
  </si>
  <si>
    <t>Farmer_413</t>
  </si>
  <si>
    <t>Village_43</t>
  </si>
  <si>
    <t>CC_137</t>
  </si>
  <si>
    <t>TRUCK_074</t>
  </si>
  <si>
    <t>BATCH_20250125_7</t>
  </si>
  <si>
    <t>C100840</t>
  </si>
  <si>
    <t>FARM_788</t>
  </si>
  <si>
    <t>Farmer_39</t>
  </si>
  <si>
    <t>BATCH_20250216_100</t>
  </si>
  <si>
    <t>C100190</t>
  </si>
  <si>
    <t>FARM_663</t>
  </si>
  <si>
    <t>Farmer_704</t>
  </si>
  <si>
    <t>BATCH_20250423_63</t>
  </si>
  <si>
    <t>C100367</t>
  </si>
  <si>
    <t>FARM_733</t>
  </si>
  <si>
    <t>Farmer_358</t>
  </si>
  <si>
    <t>Village_38</t>
  </si>
  <si>
    <t>CC_131</t>
  </si>
  <si>
    <t>BATCH_20250301_114</t>
  </si>
  <si>
    <t>C100783</t>
  </si>
  <si>
    <t>FARM_95</t>
  </si>
  <si>
    <t>BATCH_20250220_145</t>
  </si>
  <si>
    <t>C100822</t>
  </si>
  <si>
    <t>FARM_92</t>
  </si>
  <si>
    <t>Farmer_405</t>
  </si>
  <si>
    <t>BATCH_20250402_85</t>
  </si>
  <si>
    <t>C100900</t>
  </si>
  <si>
    <t>BATCH_20250324_140</t>
  </si>
  <si>
    <t>C100235</t>
  </si>
  <si>
    <t>BATCH_20250111_96</t>
  </si>
  <si>
    <t>C100559</t>
  </si>
  <si>
    <t>FARM_675</t>
  </si>
  <si>
    <t>Farmer_249</t>
  </si>
  <si>
    <t>Village_11</t>
  </si>
  <si>
    <t>CC_13</t>
  </si>
  <si>
    <t>BATCH_20250128_76</t>
  </si>
  <si>
    <t>C100574</t>
  </si>
  <si>
    <t>FARM_22</t>
  </si>
  <si>
    <t>Farmer_138</t>
  </si>
  <si>
    <t>Village_89</t>
  </si>
  <si>
    <t>CC_184</t>
  </si>
  <si>
    <t>BATCH_20250524_28</t>
  </si>
  <si>
    <t>C100729</t>
  </si>
  <si>
    <t>FARM_46</t>
  </si>
  <si>
    <t>Farmer_28</t>
  </si>
  <si>
    <t>BATCH_20250630_114</t>
  </si>
  <si>
    <t>C100153</t>
  </si>
  <si>
    <t>FARM_460</t>
  </si>
  <si>
    <t>Farmer_645</t>
  </si>
  <si>
    <t>Village_142</t>
  </si>
  <si>
    <t>CC_49</t>
  </si>
  <si>
    <t>TRUCK_031</t>
  </si>
  <si>
    <t>BATCH_20250128_19</t>
  </si>
  <si>
    <t>C100331</t>
  </si>
  <si>
    <t>BATCH_20250409_141</t>
  </si>
  <si>
    <t>C100639</t>
  </si>
  <si>
    <t>FARM_541</t>
  </si>
  <si>
    <t>Farmer_208</t>
  </si>
  <si>
    <t>Village_44</t>
  </si>
  <si>
    <t>CC_138</t>
  </si>
  <si>
    <t>BATCH_20250610_134</t>
  </si>
  <si>
    <t>C100745</t>
  </si>
  <si>
    <t>BATCH_20250402_182</t>
  </si>
  <si>
    <t>C100834</t>
  </si>
  <si>
    <t>FARM_405</t>
  </si>
  <si>
    <t>Farmer_247</t>
  </si>
  <si>
    <t>BATCH_20250626_178</t>
  </si>
  <si>
    <t>C100863</t>
  </si>
  <si>
    <t>BATCH_20250419_48</t>
  </si>
  <si>
    <t>C100869</t>
  </si>
  <si>
    <t>FARM_280</t>
  </si>
  <si>
    <t>Farmer_111</t>
  </si>
  <si>
    <t>Village_32</t>
  </si>
  <si>
    <t>CC_125</t>
  </si>
  <si>
    <t>BATCH_20250103_38</t>
  </si>
  <si>
    <t>C100896</t>
  </si>
  <si>
    <t>FARM_260</t>
  </si>
  <si>
    <t>Farmer_394</t>
  </si>
  <si>
    <t>Village_82</t>
  </si>
  <si>
    <t>CC_177</t>
  </si>
  <si>
    <t>BATCH_20250421_13</t>
  </si>
  <si>
    <t>C100024</t>
  </si>
  <si>
    <t>BATCH_20250610_77</t>
  </si>
  <si>
    <t>C100088</t>
  </si>
  <si>
    <t>FARM_767</t>
  </si>
  <si>
    <t>Farmer_774</t>
  </si>
  <si>
    <t>BATCH_20250306_193</t>
  </si>
  <si>
    <t>C100173</t>
  </si>
  <si>
    <t>FARM_292</t>
  </si>
  <si>
    <t>Farmer_414</t>
  </si>
  <si>
    <t>Village_2</t>
  </si>
  <si>
    <t>CC_110</t>
  </si>
  <si>
    <t>BATCH_20250220_156</t>
  </si>
  <si>
    <t>C100259</t>
  </si>
  <si>
    <t>FARM_527</t>
  </si>
  <si>
    <t>BATCH_20250601_194</t>
  </si>
  <si>
    <t>C100661</t>
  </si>
  <si>
    <t>FARM_267</t>
  </si>
  <si>
    <t>Farmer_106</t>
  </si>
  <si>
    <t>Village_165</t>
  </si>
  <si>
    <t>CC_74</t>
  </si>
  <si>
    <t>BATCH_20250608_140</t>
  </si>
  <si>
    <t>C100842</t>
  </si>
  <si>
    <t>FARM_758</t>
  </si>
  <si>
    <t>Farmer_789</t>
  </si>
  <si>
    <t>Village_23</t>
  </si>
  <si>
    <t>CC_115</t>
  </si>
  <si>
    <t>BATCH_20250225_95</t>
  </si>
  <si>
    <t>C100866</t>
  </si>
  <si>
    <t>FARM_65</t>
  </si>
  <si>
    <t>BATCH_20250225_122</t>
  </si>
  <si>
    <t>C100164</t>
  </si>
  <si>
    <t>FARM_795</t>
  </si>
  <si>
    <t>Village_4</t>
  </si>
  <si>
    <t>CC_133</t>
  </si>
  <si>
    <t>BATCH_20250127_31</t>
  </si>
  <si>
    <t>C100215</t>
  </si>
  <si>
    <t>BATCH_20250407_71</t>
  </si>
  <si>
    <t>C100291</t>
  </si>
  <si>
    <t>FARM_441</t>
  </si>
  <si>
    <t>Farmer_685</t>
  </si>
  <si>
    <t>BATCH_20250515_197</t>
  </si>
  <si>
    <t>C100312</t>
  </si>
  <si>
    <t>FARM_445</t>
  </si>
  <si>
    <t>Farmer_343</t>
  </si>
  <si>
    <t>Village_160</t>
  </si>
  <si>
    <t>CC_69</t>
  </si>
  <si>
    <t>BATCH_20250217_129</t>
  </si>
  <si>
    <t>C100551</t>
  </si>
  <si>
    <t>FARM_485</t>
  </si>
  <si>
    <t>Farmer_226</t>
  </si>
  <si>
    <t>BATCH_20250521_174</t>
  </si>
  <si>
    <t>C100641</t>
  </si>
  <si>
    <t>FARM_726</t>
  </si>
  <si>
    <t>Farmer_87</t>
  </si>
  <si>
    <t>BATCH_20250427_80</t>
  </si>
  <si>
    <t>C100823</t>
  </si>
  <si>
    <t>BATCH_20250619_48</t>
  </si>
  <si>
    <t>C100867</t>
  </si>
  <si>
    <t>FARM_330</t>
  </si>
  <si>
    <t>Farmer_142</t>
  </si>
  <si>
    <t>Village_172</t>
  </si>
  <si>
    <t>CC_82</t>
  </si>
  <si>
    <t>BATCH_20250425_33</t>
  </si>
  <si>
    <t>C100992</t>
  </si>
  <si>
    <t>FARM_542</t>
  </si>
  <si>
    <t>Farmer_465</t>
  </si>
  <si>
    <t>Village_26</t>
  </si>
  <si>
    <t>CC_118</t>
  </si>
  <si>
    <t>BATCH_20250404_186</t>
  </si>
  <si>
    <t>C100147</t>
  </si>
  <si>
    <t>FARM_370</t>
  </si>
  <si>
    <t>Farmer_587</t>
  </si>
  <si>
    <t>Village_30</t>
  </si>
  <si>
    <t>CC_123</t>
  </si>
  <si>
    <t>BATCH_20250128_82</t>
  </si>
  <si>
    <t>C100168</t>
  </si>
  <si>
    <t>FARM_699</t>
  </si>
  <si>
    <t>Farmer_652</t>
  </si>
  <si>
    <t>BATCH_20250413_88</t>
  </si>
  <si>
    <t>C100463</t>
  </si>
  <si>
    <t>FARM_424</t>
  </si>
  <si>
    <t>BATCH_20250410_110</t>
  </si>
  <si>
    <t>C100561</t>
  </si>
  <si>
    <t>BATCH_20250221_22</t>
  </si>
  <si>
    <t>C100885</t>
  </si>
  <si>
    <t>FARM_241</t>
  </si>
  <si>
    <t>Farmer_658</t>
  </si>
  <si>
    <t>BATCH_20250525_49</t>
  </si>
  <si>
    <t>C100182</t>
  </si>
  <si>
    <t>FARM_606</t>
  </si>
  <si>
    <t>BATCH_20250303_95</t>
  </si>
  <si>
    <t>C100455</t>
  </si>
  <si>
    <t>FARM_500</t>
  </si>
  <si>
    <t>Farmer_144</t>
  </si>
  <si>
    <t>BATCH_20250129_10</t>
  </si>
  <si>
    <t>C100515</t>
  </si>
  <si>
    <t>FARM_503</t>
  </si>
  <si>
    <t>TRUCK_009</t>
  </si>
  <si>
    <t>BATCH_20250331_146</t>
  </si>
  <si>
    <t>C100548</t>
  </si>
  <si>
    <t>FARM_533</t>
  </si>
  <si>
    <t>Farmer_407</t>
  </si>
  <si>
    <t>BATCH_20250325_33</t>
  </si>
  <si>
    <t>C100580</t>
  </si>
  <si>
    <t>BATCH_20250616_28</t>
  </si>
  <si>
    <t>C100862</t>
  </si>
  <si>
    <t>FARM_464</t>
  </si>
  <si>
    <t>Farmer_756</t>
  </si>
  <si>
    <t>BATCH_20250510_119</t>
  </si>
  <si>
    <t>C100993</t>
  </si>
  <si>
    <t>FARM_192</t>
  </si>
  <si>
    <t>Farmer_128</t>
  </si>
  <si>
    <t>BATCH_20250405_11</t>
  </si>
  <si>
    <t>C100127</t>
  </si>
  <si>
    <t>FARM_453</t>
  </si>
  <si>
    <t>Farmer_541</t>
  </si>
  <si>
    <t>Village_63</t>
  </si>
  <si>
    <t>CC_159</t>
  </si>
  <si>
    <t>BATCH_20250517_134</t>
  </si>
  <si>
    <t>C100209</t>
  </si>
  <si>
    <t>FARM_713</t>
  </si>
  <si>
    <t>Farmer_531</t>
  </si>
  <si>
    <t>Village_71</t>
  </si>
  <si>
    <t>CC_167</t>
  </si>
  <si>
    <t>BATCH_20250124_126</t>
  </si>
  <si>
    <t>C100456</t>
  </si>
  <si>
    <t>FARM_662</t>
  </si>
  <si>
    <t>Farmer_749</t>
  </si>
  <si>
    <t>BATCH_20250310_160</t>
  </si>
  <si>
    <t>C100015</t>
  </si>
  <si>
    <t>FARM_253</t>
  </si>
  <si>
    <t>Farmer_535</t>
  </si>
  <si>
    <t>Village_122</t>
  </si>
  <si>
    <t>CC_27</t>
  </si>
  <si>
    <t>BATCH_20250511_146</t>
  </si>
  <si>
    <t>C100310</t>
  </si>
  <si>
    <t>FARM_12</t>
  </si>
  <si>
    <t>Farmer_426</t>
  </si>
  <si>
    <t>BATCH_20250421_155</t>
  </si>
  <si>
    <t>C100494</t>
  </si>
  <si>
    <t>FARM_104</t>
  </si>
  <si>
    <t>BATCH_20250411_159</t>
  </si>
  <si>
    <t>C100708</t>
  </si>
  <si>
    <t>FARM_161</t>
  </si>
  <si>
    <t>Farmer_298</t>
  </si>
  <si>
    <t>Village_195</t>
  </si>
  <si>
    <t>CC_106</t>
  </si>
  <si>
    <t>BATCH_20250626_51</t>
  </si>
  <si>
    <t>C100778</t>
  </si>
  <si>
    <t>FARM_633</t>
  </si>
  <si>
    <t>Farmer_175</t>
  </si>
  <si>
    <t>Village_35</t>
  </si>
  <si>
    <t>CC_128</t>
  </si>
  <si>
    <t>BATCH_20250221_56</t>
  </si>
  <si>
    <t>C100175</t>
  </si>
  <si>
    <t>FARM_15</t>
  </si>
  <si>
    <t>Farmer_697</t>
  </si>
  <si>
    <t>BATCH_20250601_18</t>
  </si>
  <si>
    <t>C100219</t>
  </si>
  <si>
    <t>FARM_469</t>
  </si>
  <si>
    <t>Farmer_793</t>
  </si>
  <si>
    <t>BATCH_20250103_146</t>
  </si>
  <si>
    <t>C100318</t>
  </si>
  <si>
    <t>FARM_403</t>
  </si>
  <si>
    <t>Farmer_555</t>
  </si>
  <si>
    <t>BATCH_20250621_126</t>
  </si>
  <si>
    <t>C100420</t>
  </si>
  <si>
    <t>FARM_387</t>
  </si>
  <si>
    <t>Farmer_150</t>
  </si>
  <si>
    <t>BATCH_20250527_82</t>
  </si>
  <si>
    <t>C100725</t>
  </si>
  <si>
    <t>FARM_6</t>
  </si>
  <si>
    <t>Farmer_747</t>
  </si>
  <si>
    <t>BATCH_20250405_50</t>
  </si>
  <si>
    <t>C100751</t>
  </si>
  <si>
    <t>FARM_326</t>
  </si>
  <si>
    <t>Farmer_371</t>
  </si>
  <si>
    <t>BATCH_20250428_163</t>
  </si>
  <si>
    <t>C100957</t>
  </si>
  <si>
    <t>FARM_436</t>
  </si>
  <si>
    <t>Farmer_397</t>
  </si>
  <si>
    <t>BATCH_20250216_138</t>
  </si>
  <si>
    <t>C100348</t>
  </si>
  <si>
    <t>FARM_562</t>
  </si>
  <si>
    <t>Farmer_695</t>
  </si>
  <si>
    <t>TRUCK_072</t>
  </si>
  <si>
    <t>BATCH_20250327_63</t>
  </si>
  <si>
    <t>C100563</t>
  </si>
  <si>
    <t>BATCH_20250421_93</t>
  </si>
  <si>
    <t>C100598</t>
  </si>
  <si>
    <t>BATCH_20250127_58</t>
  </si>
  <si>
    <t>C100804</t>
  </si>
  <si>
    <t>FARM_127</t>
  </si>
  <si>
    <t>Farmer_75</t>
  </si>
  <si>
    <t>Village_118</t>
  </si>
  <si>
    <t>CC_22</t>
  </si>
  <si>
    <t>BATCH_20250428_103</t>
  </si>
  <si>
    <t>C100839</t>
  </si>
  <si>
    <t>BATCH_20250126_141</t>
  </si>
  <si>
    <t>C100841</t>
  </si>
  <si>
    <t>BATCH_20250501_157</t>
  </si>
  <si>
    <t>C100847</t>
  </si>
  <si>
    <t>FARM_88</t>
  </si>
  <si>
    <t>Farmer_812</t>
  </si>
  <si>
    <t>Village_103</t>
  </si>
  <si>
    <t>CC_6</t>
  </si>
  <si>
    <t>BATCH_20250302_17</t>
  </si>
  <si>
    <t>C100950</t>
  </si>
  <si>
    <t>FARM_575</t>
  </si>
  <si>
    <t>Farmer_526</t>
  </si>
  <si>
    <t>BATCH_20250603_100</t>
  </si>
  <si>
    <t>C100016</t>
  </si>
  <si>
    <t>FARM_75</t>
  </si>
  <si>
    <t>BATCH_20250530_193</t>
  </si>
  <si>
    <t>C100160</t>
  </si>
  <si>
    <t>FARM_145</t>
  </si>
  <si>
    <t>Farmer_586</t>
  </si>
  <si>
    <t>TRUCK_011</t>
  </si>
  <si>
    <t>BATCH_20250508_178</t>
  </si>
  <si>
    <t>C100272</t>
  </si>
  <si>
    <t>FARM_59</t>
  </si>
  <si>
    <t>Farmer_518</t>
  </si>
  <si>
    <t>Village_119</t>
  </si>
  <si>
    <t>CC_23</t>
  </si>
  <si>
    <t>BATCH_20250409_153</t>
  </si>
  <si>
    <t>C100371</t>
  </si>
  <si>
    <t>FARM_554</t>
  </si>
  <si>
    <t>Farmer_479</t>
  </si>
  <si>
    <t>BATCH_20250622_17</t>
  </si>
  <si>
    <t>C100442</t>
  </si>
  <si>
    <t>FARM_37</t>
  </si>
  <si>
    <t>Village_140</t>
  </si>
  <si>
    <t>CC_47</t>
  </si>
  <si>
    <t>BATCH_20250217_47</t>
  </si>
  <si>
    <t>C100663</t>
  </si>
  <si>
    <t>FARM_595</t>
  </si>
  <si>
    <t>Farmer_607</t>
  </si>
  <si>
    <t>BATCH_20250427_3</t>
  </si>
  <si>
    <t>C100979</t>
  </si>
  <si>
    <t>BATCH_20250617_136</t>
  </si>
  <si>
    <t>C100158</t>
  </si>
  <si>
    <t>FARM_220</t>
  </si>
  <si>
    <t>Farmer_827</t>
  </si>
  <si>
    <t>Village_154</t>
  </si>
  <si>
    <t>CC_62</t>
  </si>
  <si>
    <t>BATCH_20250130_181</t>
  </si>
  <si>
    <t>C100264</t>
  </si>
  <si>
    <t>BATCH_20250426_104</t>
  </si>
  <si>
    <t>C100297</t>
  </si>
  <si>
    <t>BATCH_20250429_71</t>
  </si>
  <si>
    <t>C100368</t>
  </si>
  <si>
    <t>BATCH_20250515_101</t>
  </si>
  <si>
    <t>C100543</t>
  </si>
  <si>
    <t>BATCH_20250415_122</t>
  </si>
  <si>
    <t>C100656</t>
  </si>
  <si>
    <t>FARM_448</t>
  </si>
  <si>
    <t>Village_97</t>
  </si>
  <si>
    <t>CC_193</t>
  </si>
  <si>
    <t>BATCH_20250526_97</t>
  </si>
  <si>
    <t>C100698</t>
  </si>
  <si>
    <t>FARM_230</t>
  </si>
  <si>
    <t>Farmer_786</t>
  </si>
  <si>
    <t>BATCH_20250110_113</t>
  </si>
  <si>
    <t>C100744</t>
  </si>
  <si>
    <t>FARM_515</t>
  </si>
  <si>
    <t>Farmer_764</t>
  </si>
  <si>
    <t>Village_121</t>
  </si>
  <si>
    <t>CC_26</t>
  </si>
  <si>
    <t>BATCH_20250203_116</t>
  </si>
  <si>
    <t>C100766</t>
  </si>
  <si>
    <t>FARM_416</t>
  </si>
  <si>
    <t>Farmer_31</t>
  </si>
  <si>
    <t>BATCH_20250316_133</t>
  </si>
  <si>
    <t>C100820</t>
  </si>
  <si>
    <t>FARM_678</t>
  </si>
  <si>
    <t>Farmer_869</t>
  </si>
  <si>
    <t>BATCH_20250121_56</t>
  </si>
  <si>
    <t>C100032</t>
  </si>
  <si>
    <t>FARM_547</t>
  </si>
  <si>
    <t>Farmer_367</t>
  </si>
  <si>
    <t>BATCH_20250624_160</t>
  </si>
  <si>
    <t>C100061</t>
  </si>
  <si>
    <t>FARM_206</t>
  </si>
  <si>
    <t>Farmer_579</t>
  </si>
  <si>
    <t>BATCH_20250219_45</t>
  </si>
  <si>
    <t>C100274</t>
  </si>
  <si>
    <t>FARM_597</t>
  </si>
  <si>
    <t>Farmer_744</t>
  </si>
  <si>
    <t>Village_155</t>
  </si>
  <si>
    <t>CC_63</t>
  </si>
  <si>
    <t>BATCH_20250403_144</t>
  </si>
  <si>
    <t>C100290</t>
  </si>
  <si>
    <t>BATCH_20250516_59</t>
  </si>
  <si>
    <t>C100448</t>
  </si>
  <si>
    <t>FARM_42</t>
  </si>
  <si>
    <t>Farmer_543</t>
  </si>
  <si>
    <t>Village_51</t>
  </si>
  <si>
    <t>CC_146</t>
  </si>
  <si>
    <t>BATCH_20250122_24</t>
  </si>
  <si>
    <t>C100537</t>
  </si>
  <si>
    <t>FARM_100</t>
  </si>
  <si>
    <t>Farmer_99</t>
  </si>
  <si>
    <t>BATCH_20250206_1</t>
  </si>
  <si>
    <t>C100552</t>
  </si>
  <si>
    <t>BATCH_20250119_14</t>
  </si>
  <si>
    <t>C100622</t>
  </si>
  <si>
    <t>FARM_586</t>
  </si>
  <si>
    <t>Farmer_195</t>
  </si>
  <si>
    <t>BATCH_20250208_44</t>
  </si>
  <si>
    <t>C100686</t>
  </si>
  <si>
    <t>BATCH_20250604_168</t>
  </si>
  <si>
    <t>C100838</t>
  </si>
  <si>
    <t>BATCH_20250314_15</t>
  </si>
  <si>
    <t>C100870</t>
  </si>
  <si>
    <t>FARM_718</t>
  </si>
  <si>
    <t>Village_15</t>
  </si>
  <si>
    <t>CC_57</t>
  </si>
  <si>
    <t>BATCH_20250421_109</t>
  </si>
  <si>
    <t>C100965</t>
  </si>
  <si>
    <t>FARM_48</t>
  </si>
  <si>
    <t>Farmer_143</t>
  </si>
  <si>
    <t>Village_158</t>
  </si>
  <si>
    <t>CC_66</t>
  </si>
  <si>
    <t>BATCH_20250519_191</t>
  </si>
  <si>
    <t>C100051</t>
  </si>
  <si>
    <t>FARM_473</t>
  </si>
  <si>
    <t>BATCH_20250510_30</t>
  </si>
  <si>
    <t>C100068</t>
  </si>
  <si>
    <t>FARM_117</t>
  </si>
  <si>
    <t>Farmer_623</t>
  </si>
  <si>
    <t>Village_46</t>
  </si>
  <si>
    <t>CC_140</t>
  </si>
  <si>
    <t>BATCH_20250104_135</t>
  </si>
  <si>
    <t>C100079</t>
  </si>
  <si>
    <t>BATCH_20250421_177</t>
  </si>
  <si>
    <t>C100220</t>
  </si>
  <si>
    <t>FARM_502</t>
  </si>
  <si>
    <t>BATCH_20250528_41</t>
  </si>
  <si>
    <t>C100482</t>
  </si>
  <si>
    <t>BATCH_20250508_124</t>
  </si>
  <si>
    <t>C100486</t>
  </si>
  <si>
    <t>BATCH_20250520_95</t>
  </si>
  <si>
    <t>C100520</t>
  </si>
  <si>
    <t>FARM_782</t>
  </si>
  <si>
    <t>BATCH_20250227_172</t>
  </si>
  <si>
    <t>C100572</t>
  </si>
  <si>
    <t>FARM_307</t>
  </si>
  <si>
    <t>Farmer_783</t>
  </si>
  <si>
    <t>BATCH_20250222_96</t>
  </si>
  <si>
    <t>C100591</t>
  </si>
  <si>
    <t>BATCH_20250107_69</t>
  </si>
  <si>
    <t>C100660</t>
  </si>
  <si>
    <t>FARM_157</t>
  </si>
  <si>
    <t>Farmer_216</t>
  </si>
  <si>
    <t>Village_175</t>
  </si>
  <si>
    <t>CC_84</t>
  </si>
  <si>
    <t>BATCH_20250523_1</t>
  </si>
  <si>
    <t>C100763</t>
  </si>
  <si>
    <t>FARM_338</t>
  </si>
  <si>
    <t>Farmer_848</t>
  </si>
  <si>
    <t>Village_94</t>
  </si>
  <si>
    <t>CC_190</t>
  </si>
  <si>
    <t>BATCH_20250326_25</t>
  </si>
  <si>
    <t>C100216</t>
  </si>
  <si>
    <t>FARM_429</t>
  </si>
  <si>
    <t>Farmer_401</t>
  </si>
  <si>
    <t>BATCH_20250504_67</t>
  </si>
  <si>
    <t>C100361</t>
  </si>
  <si>
    <t>FARM_54</t>
  </si>
  <si>
    <t>Farmer_741</t>
  </si>
  <si>
    <t>TRUCK_027</t>
  </si>
  <si>
    <t>BATCH_20250126_30</t>
  </si>
  <si>
    <t>C100647</t>
  </si>
  <si>
    <t>FARM_343</t>
  </si>
  <si>
    <t>Farmer_121</t>
  </si>
  <si>
    <t>BATCH_20250622_110</t>
  </si>
  <si>
    <t>C100797</t>
  </si>
  <si>
    <t>FARM_35</t>
  </si>
  <si>
    <t>Farmer_294</t>
  </si>
  <si>
    <t>BATCH_20250506_163</t>
  </si>
  <si>
    <t>C100944</t>
  </si>
  <si>
    <t>BATCH_20250126_102</t>
  </si>
  <si>
    <t>C100973</t>
  </si>
  <si>
    <t>TRUCK_010</t>
  </si>
  <si>
    <t>BATCH_20250105_137</t>
  </si>
  <si>
    <t>C100983</t>
  </si>
  <si>
    <t>FARM_74</t>
  </si>
  <si>
    <t>Farmer_878</t>
  </si>
  <si>
    <t>BATCH_20250304_114</t>
  </si>
  <si>
    <t>C100989</t>
  </si>
  <si>
    <t>FARM_472</t>
  </si>
  <si>
    <t>BATCH_20250601_143</t>
  </si>
  <si>
    <t>C100437</t>
  </si>
  <si>
    <t>FARM_615</t>
  </si>
  <si>
    <t>Farmer_243</t>
  </si>
  <si>
    <t>BATCH_20250101_53</t>
  </si>
  <si>
    <t>C100458</t>
  </si>
  <si>
    <t>FARM_621</t>
  </si>
  <si>
    <t>Farmer_105</t>
  </si>
  <si>
    <t>BATCH_20250404_41</t>
  </si>
  <si>
    <t>C100668</t>
  </si>
  <si>
    <t>BATCH_20250112_42</t>
  </si>
  <si>
    <t>C100892</t>
  </si>
  <si>
    <t>BATCH_20250526_92</t>
  </si>
  <si>
    <t>C100135</t>
  </si>
  <si>
    <t>BATCH_20250221_95</t>
  </si>
  <si>
    <t>C100414</t>
  </si>
  <si>
    <t>FARM_55</t>
  </si>
  <si>
    <t>Farmer_162</t>
  </si>
  <si>
    <t>BATCH_20250524_189</t>
  </si>
  <si>
    <t>C100615</t>
  </si>
  <si>
    <t>FARM_204</t>
  </si>
  <si>
    <t>Farmer_520</t>
  </si>
  <si>
    <t>BATCH_20250608_153</t>
  </si>
  <si>
    <t>C100631</t>
  </si>
  <si>
    <t>FARM_66</t>
  </si>
  <si>
    <t>Farmer_346</t>
  </si>
  <si>
    <t>BATCH_20250415_162</t>
  </si>
  <si>
    <t>C100726</t>
  </si>
  <si>
    <t>FARM_736</t>
  </si>
  <si>
    <t>Farmer_164</t>
  </si>
  <si>
    <t>BATCH_20250513_8</t>
  </si>
  <si>
    <t>C100764</t>
  </si>
  <si>
    <t>FARM_27</t>
  </si>
  <si>
    <t>Farmer_73</t>
  </si>
  <si>
    <t>C100922</t>
  </si>
  <si>
    <t>BATCH_20250405_44</t>
  </si>
  <si>
    <t>C100060</t>
  </si>
  <si>
    <t>FARM_225</t>
  </si>
  <si>
    <t>Farmer_724</t>
  </si>
  <si>
    <t>BATCH_20250613_91</t>
  </si>
  <si>
    <t>C100287</t>
  </si>
  <si>
    <t>BATCH_20250217_180</t>
  </si>
  <si>
    <t>C100334</t>
  </si>
  <si>
    <t>FARM_724</t>
  </si>
  <si>
    <t>Farmer_554</t>
  </si>
  <si>
    <t>BATCH_20250610_155</t>
  </si>
  <si>
    <t>C100471</t>
  </si>
  <si>
    <t>BATCH_20250629_132</t>
  </si>
  <si>
    <t>C100488</t>
  </si>
  <si>
    <t>FARM_234</t>
  </si>
  <si>
    <t>Farmer_385</t>
  </si>
  <si>
    <t>BATCH_20250612_146</t>
  </si>
  <si>
    <t>C100588</t>
  </si>
  <si>
    <t>BATCH_20250109_187</t>
  </si>
  <si>
    <t>C100653</t>
  </si>
  <si>
    <t>BATCH_20250613_152</t>
  </si>
  <si>
    <t>C100898</t>
  </si>
  <si>
    <t>BATCH_20250617_30</t>
  </si>
  <si>
    <t>C100969</t>
  </si>
  <si>
    <t>FARM_661</t>
  </si>
  <si>
    <t>Farmer_804</t>
  </si>
  <si>
    <t>Village_185</t>
  </si>
  <si>
    <t>CC_95</t>
  </si>
  <si>
    <t>BATCH_20250610_61</t>
  </si>
  <si>
    <t>C100006</t>
  </si>
  <si>
    <t>BATCH_20250121_142</t>
  </si>
  <si>
    <t>C100047</t>
  </si>
  <si>
    <t>FARM_753</t>
  </si>
  <si>
    <t>Farmer_154</t>
  </si>
  <si>
    <t>BATCH_20250114_111</t>
  </si>
  <si>
    <t>C100080</t>
  </si>
  <si>
    <t>FARM_358</t>
  </si>
  <si>
    <t>Village_40</t>
  </si>
  <si>
    <t>CC_134</t>
  </si>
  <si>
    <t>BATCH_20250222_199</t>
  </si>
  <si>
    <t>C100166</t>
  </si>
  <si>
    <t>FARM_648</t>
  </si>
  <si>
    <t>BATCH_20250426_148</t>
  </si>
  <si>
    <t>C100237</t>
  </si>
  <si>
    <t>FARM_521</t>
  </si>
  <si>
    <t>Farmer_486</t>
  </si>
  <si>
    <t>BATCH_20250531_124</t>
  </si>
  <si>
    <t>C100300</t>
  </si>
  <si>
    <t>FARM_568</t>
  </si>
  <si>
    <t>Farmer_389</t>
  </si>
  <si>
    <t>BATCH_20250207_154</t>
  </si>
  <si>
    <t>C100344</t>
  </si>
  <si>
    <t>FARM_30</t>
  </si>
  <si>
    <t>Farmer_892</t>
  </si>
  <si>
    <t>BATCH_20250124_34</t>
  </si>
  <si>
    <t>C100347</t>
  </si>
  <si>
    <t>FARM_290</t>
  </si>
  <si>
    <t>Farmer_795</t>
  </si>
  <si>
    <t>BATCH_20250624_44</t>
  </si>
  <si>
    <t>C100387</t>
  </si>
  <si>
    <t>BATCH_20250505_94</t>
  </si>
  <si>
    <t>C100392</t>
  </si>
  <si>
    <t>FARM_152</t>
  </si>
  <si>
    <t>Village_104</t>
  </si>
  <si>
    <t>CC_7</t>
  </si>
  <si>
    <t>BATCH_20250218_13</t>
  </si>
  <si>
    <t>C100573</t>
  </si>
  <si>
    <t>FARM_762</t>
  </si>
  <si>
    <t>BATCH_20250531_108</t>
  </si>
  <si>
    <t>C100941</t>
  </si>
  <si>
    <t>BATCH_20250303_103</t>
  </si>
  <si>
    <t>C100119</t>
  </si>
  <si>
    <t>FARM_279</t>
  </si>
  <si>
    <t>Village_136</t>
  </si>
  <si>
    <t>CC_42</t>
  </si>
  <si>
    <t>BATCH_20250411_179</t>
  </si>
  <si>
    <t>C100353</t>
  </si>
  <si>
    <t>BATCH_20250117_143</t>
  </si>
  <si>
    <t>C100642</t>
  </si>
  <si>
    <t>FARM_592</t>
  </si>
  <si>
    <t>Farmer_304</t>
  </si>
  <si>
    <t>BATCH_20250514_79</t>
  </si>
  <si>
    <t>C100960</t>
  </si>
  <si>
    <t>FARM_305</t>
  </si>
  <si>
    <t>BATCH_20250522_140</t>
  </si>
  <si>
    <t>C100997</t>
  </si>
  <si>
    <t>FARM_415</t>
  </si>
  <si>
    <t>Farmer_876</t>
  </si>
  <si>
    <t>BATCH_20250627_35</t>
  </si>
  <si>
    <t>C100123</t>
  </si>
  <si>
    <t>BATCH_20250105_164</t>
  </si>
  <si>
    <t>C100142</t>
  </si>
  <si>
    <t>FARM_407</t>
  </si>
  <si>
    <t>Farmer_816</t>
  </si>
  <si>
    <t>BATCH_20250205_69</t>
  </si>
  <si>
    <t>C100273</t>
  </si>
  <si>
    <t>FARM_369</t>
  </si>
  <si>
    <t>Farmer_392</t>
  </si>
  <si>
    <t>BATCH_20250602_10</t>
  </si>
  <si>
    <t>C100393</t>
  </si>
  <si>
    <t>FARM_189</t>
  </si>
  <si>
    <t>Farmer_384</t>
  </si>
  <si>
    <t>BATCH_20250629_95</t>
  </si>
  <si>
    <t>C100430</t>
  </si>
  <si>
    <t>BATCH_20250123_190</t>
  </si>
  <si>
    <t>C100633</t>
  </si>
  <si>
    <t>BATCH_20250101_99</t>
  </si>
  <si>
    <t>C100868</t>
  </si>
  <si>
    <t>FARM_273</t>
  </si>
  <si>
    <t>BATCH_20250107_187</t>
  </si>
  <si>
    <t>C100984</t>
  </si>
  <si>
    <t>FARM_32</t>
  </si>
  <si>
    <t>BATCH_20250411_186</t>
  </si>
  <si>
    <t>C100254</t>
  </si>
  <si>
    <t>C100256</t>
  </si>
  <si>
    <t>FARM_447</t>
  </si>
  <si>
    <t>Farmer_844</t>
  </si>
  <si>
    <t>Village_16</t>
  </si>
  <si>
    <t>CC_68</t>
  </si>
  <si>
    <t>BATCH_20250217_165</t>
  </si>
  <si>
    <t>C100306</t>
  </si>
  <si>
    <t>FARM_381</t>
  </si>
  <si>
    <t>Farmer_829</t>
  </si>
  <si>
    <t>BATCH_20250121_84</t>
  </si>
  <si>
    <t>C100313</t>
  </si>
  <si>
    <t>BATCH_20250527_199</t>
  </si>
  <si>
    <t>C100385</t>
  </si>
  <si>
    <t>FARM_598</t>
  </si>
  <si>
    <t>Farmer_173</t>
  </si>
  <si>
    <t>BATCH_20250602_192</t>
  </si>
  <si>
    <t>C100496</t>
  </si>
  <si>
    <t>BATCH_20250308_139</t>
  </si>
  <si>
    <t>C100613</t>
  </si>
  <si>
    <t>BATCH_20250205_163</t>
  </si>
  <si>
    <t>C100690</t>
  </si>
  <si>
    <t>BATCH_20250521_32</t>
  </si>
  <si>
    <t>C100948</t>
  </si>
  <si>
    <t>BATCH_20250513_167</t>
  </si>
  <si>
    <t>C100005</t>
  </si>
  <si>
    <t>BATCH_20250313_110</t>
  </si>
  <si>
    <t>C100156</t>
  </si>
  <si>
    <t>FARM_495</t>
  </si>
  <si>
    <t>BATCH_20250213_134</t>
  </si>
  <si>
    <t>C100495</t>
  </si>
  <si>
    <t>FARM_653</t>
  </si>
  <si>
    <t>Farmer_430</t>
  </si>
  <si>
    <t>BATCH_20250112_33</t>
  </si>
  <si>
    <t>C100586</t>
  </si>
  <si>
    <t>BATCH_20250526_72</t>
  </si>
  <si>
    <t>C100636</t>
  </si>
  <si>
    <t>FARM_410</t>
  </si>
  <si>
    <t>Farmer_871</t>
  </si>
  <si>
    <t>BATCH_20250423_89</t>
  </si>
  <si>
    <t>C100673</t>
  </si>
  <si>
    <t>FARM_578</t>
  </si>
  <si>
    <t>Farmer_136</t>
  </si>
  <si>
    <t>BATCH_20250605_19</t>
  </si>
  <si>
    <t>C100705</t>
  </si>
  <si>
    <t>FARM_501</t>
  </si>
  <si>
    <t>Village_98</t>
  </si>
  <si>
    <t>CC_194</t>
  </si>
  <si>
    <t>BATCH_20250428_124</t>
  </si>
  <si>
    <t>C100821</t>
  </si>
  <si>
    <t>FARM_367</t>
  </si>
  <si>
    <t>BATCH_20250105_194</t>
  </si>
  <si>
    <t>C100115</t>
  </si>
  <si>
    <t>FARM_249</t>
  </si>
  <si>
    <t>Farmer_780</t>
  </si>
  <si>
    <t>BATCH_20250409_175</t>
  </si>
  <si>
    <t>C100144</t>
  </si>
  <si>
    <t>FARM_557</t>
  </si>
  <si>
    <t>Farmer_476</t>
  </si>
  <si>
    <t>BATCH_20250609_72</t>
  </si>
  <si>
    <t>C100183</t>
  </si>
  <si>
    <t>FARM_778</t>
  </si>
  <si>
    <t>Farmer_639</t>
  </si>
  <si>
    <t>BATCH_20250221_1</t>
  </si>
  <si>
    <t>C100512</t>
  </si>
  <si>
    <t>BATCH_20250108_142</t>
  </si>
  <si>
    <t>C100570</t>
  </si>
  <si>
    <t>BATCH_20250629_79</t>
  </si>
  <si>
    <t>C100606</t>
  </si>
  <si>
    <t>FARM_514</t>
  </si>
  <si>
    <t>Farmer_95</t>
  </si>
  <si>
    <t>BATCH_20250419_42</t>
  </si>
  <si>
    <t>C100694</t>
  </si>
  <si>
    <t>FARM_131</t>
  </si>
  <si>
    <t>Farmer_103</t>
  </si>
  <si>
    <t>BATCH_20250323_91</t>
  </si>
  <si>
    <t>C100746</t>
  </si>
  <si>
    <t>FARM_304</t>
  </si>
  <si>
    <t>Farmer_656</t>
  </si>
  <si>
    <t>BATCH_20250405_173</t>
  </si>
  <si>
    <t>C100757</t>
  </si>
  <si>
    <t>BATCH_20250513_175</t>
  </si>
  <si>
    <t>C100938</t>
  </si>
  <si>
    <t>BATCH_20250423_1</t>
  </si>
  <si>
    <t>C100001</t>
  </si>
  <si>
    <t>BATCH_20250629_98</t>
  </si>
  <si>
    <t>C100102</t>
  </si>
  <si>
    <t>BATCH_20250503_175</t>
  </si>
  <si>
    <t>C100280</t>
  </si>
  <si>
    <t>BATCH_20250612_31</t>
  </si>
  <si>
    <t>C100790</t>
  </si>
  <si>
    <t>FARM_87</t>
  </si>
  <si>
    <t>Farmer_797</t>
  </si>
  <si>
    <t>Village_1</t>
  </si>
  <si>
    <t>CC_1</t>
  </si>
  <si>
    <t>BATCH_20250315_180</t>
  </si>
  <si>
    <t>C100094</t>
  </si>
  <si>
    <t>BATCH_20250516_130</t>
  </si>
  <si>
    <t>C100136</t>
  </si>
  <si>
    <t>FARM_311</t>
  </si>
  <si>
    <t>Farmer_453</t>
  </si>
  <si>
    <t>BATCH_20250406_86</t>
  </si>
  <si>
    <t>C100307</t>
  </si>
  <si>
    <t>FARM_17</t>
  </si>
  <si>
    <t>Farmer_402</t>
  </si>
  <si>
    <t>Village_162</t>
  </si>
  <si>
    <t>CC_71</t>
  </si>
  <si>
    <t>BATCH_20250130_153</t>
  </si>
  <si>
    <t>C100365</t>
  </si>
  <si>
    <t>BATCH_20250601_179</t>
  </si>
  <si>
    <t>C100372</t>
  </si>
  <si>
    <t>FARM_239</t>
  </si>
  <si>
    <t>Farmer_851</t>
  </si>
  <si>
    <t>BATCH_20250120_149</t>
  </si>
  <si>
    <t>C100509</t>
  </si>
  <si>
    <t>FARM_321</t>
  </si>
  <si>
    <t>Village_77</t>
  </si>
  <si>
    <t>CC_173</t>
  </si>
  <si>
    <t>BATCH_20250204_22</t>
  </si>
  <si>
    <t>C100655</t>
  </si>
  <si>
    <t>BATCH_20250120_45</t>
  </si>
  <si>
    <t>C100775</t>
  </si>
  <si>
    <t>BATCH_20250320_50</t>
  </si>
  <si>
    <t>C100843</t>
  </si>
  <si>
    <t>FARM_428</t>
  </si>
  <si>
    <t>Farmer_615</t>
  </si>
  <si>
    <t>BATCH_20250404_108</t>
  </si>
  <si>
    <t>C100906</t>
  </si>
  <si>
    <t>FARM_620</t>
  </si>
  <si>
    <t>Farmer_852</t>
  </si>
  <si>
    <t>Village_182</t>
  </si>
  <si>
    <t>CC_92</t>
  </si>
  <si>
    <t>BATCH_20250126_175</t>
  </si>
  <si>
    <t>C100928</t>
  </si>
  <si>
    <t>FARM_70</t>
  </si>
  <si>
    <t>Farmer_262</t>
  </si>
  <si>
    <t>BATCH_20250209_123</t>
  </si>
  <si>
    <t>C100026</t>
  </si>
  <si>
    <t>BATCH_20250122_193</t>
  </si>
  <si>
    <t>C100046</t>
  </si>
  <si>
    <t>BATCH_20250301_37</t>
  </si>
  <si>
    <t>C100131</t>
  </si>
  <si>
    <t>FARM_784</t>
  </si>
  <si>
    <t>Farmer_889</t>
  </si>
  <si>
    <t>BATCH_20250504_186</t>
  </si>
  <si>
    <t>C100490</t>
  </si>
  <si>
    <t>FARM_84</t>
  </si>
  <si>
    <t>Farmer_376</t>
  </si>
  <si>
    <t>BATCH_20250202_86</t>
  </si>
  <si>
    <t>C100507</t>
  </si>
  <si>
    <t>FARM_692</t>
  </si>
  <si>
    <t>Farmer_24</t>
  </si>
  <si>
    <t>BATCH_20250215_51</t>
  </si>
  <si>
    <t>C100558</t>
  </si>
  <si>
    <t>BATCH_20250109_23</t>
  </si>
  <si>
    <t>C100952</t>
  </si>
  <si>
    <t>FARM_777</t>
  </si>
  <si>
    <t>BATCH_20250309_198</t>
  </si>
  <si>
    <t>C100423</t>
  </si>
  <si>
    <t>FARM_561</t>
  </si>
  <si>
    <t>Farmer_169</t>
  </si>
  <si>
    <t>BATCH_20250304_196</t>
  </si>
  <si>
    <t>C100975</t>
  </si>
  <si>
    <t>BATCH_20250518_169</t>
  </si>
  <si>
    <t>C100162</t>
  </si>
  <si>
    <t>FARM_300</t>
  </si>
  <si>
    <t>Farmer_572</t>
  </si>
  <si>
    <t>BATCH_20250509_57</t>
  </si>
  <si>
    <t>C100167</t>
  </si>
  <si>
    <t>FARM_651</t>
  </si>
  <si>
    <t>Farmer_268</t>
  </si>
  <si>
    <t>BATCH_20250103_118</t>
  </si>
  <si>
    <t>C100354</t>
  </si>
  <si>
    <t>BATCH_20250414_35</t>
  </si>
  <si>
    <t>C100677</t>
  </si>
  <si>
    <t>BATCH_20250402_34</t>
  </si>
  <si>
    <t>C100825</t>
  </si>
  <si>
    <t>BATCH_20250122_147</t>
  </si>
  <si>
    <t>C100852</t>
  </si>
  <si>
    <t>BATCH_20250108_72</t>
  </si>
  <si>
    <t>C100864</t>
  </si>
  <si>
    <t>FARM_742</t>
  </si>
  <si>
    <t>Farmer_375</t>
  </si>
  <si>
    <t>Village_41</t>
  </si>
  <si>
    <t>CC_135</t>
  </si>
  <si>
    <t>BATCH_20250603_156</t>
  </si>
  <si>
    <t>C100865</t>
  </si>
  <si>
    <t>FARM_427</t>
  </si>
  <si>
    <t>C100298</t>
  </si>
  <si>
    <t>FARM_641</t>
  </si>
  <si>
    <t>Farmer_900</t>
  </si>
  <si>
    <t>BATCH_20250122_195</t>
  </si>
  <si>
    <t>C100394</t>
  </si>
  <si>
    <t>BATCH_20250619_118</t>
  </si>
  <si>
    <t>C100468</t>
  </si>
  <si>
    <t>FARM_465</t>
  </si>
  <si>
    <t>Farmer_330</t>
  </si>
  <si>
    <t>BATCH_20250310_2</t>
  </si>
  <si>
    <t>C100546</t>
  </si>
  <si>
    <t>FARM_67</t>
  </si>
  <si>
    <t>Farmer_429</t>
  </si>
  <si>
    <t>BATCH_20250423_154</t>
  </si>
  <si>
    <t>C100727</t>
  </si>
  <si>
    <t>FARM_135</t>
  </si>
  <si>
    <t>Farmer_261</t>
  </si>
  <si>
    <t>BATCH_20250412_46</t>
  </si>
  <si>
    <t>C100814</t>
  </si>
  <si>
    <t>BATCH_20250609_20</t>
  </si>
  <si>
    <t>C100815</t>
  </si>
  <si>
    <t>BATCH_20250627_22</t>
  </si>
  <si>
    <t>C100096</t>
  </si>
  <si>
    <t>FARM_318</t>
  </si>
  <si>
    <t>Farmer_234</t>
  </si>
  <si>
    <t>Village_138</t>
  </si>
  <si>
    <t>CC_44</t>
  </si>
  <si>
    <t>BATCH_20250519_81</t>
  </si>
  <si>
    <t>C100124</t>
  </si>
  <si>
    <t>BATCH_20250522_78</t>
  </si>
  <si>
    <t>C100184</t>
  </si>
  <si>
    <t>BATCH_20250112_96</t>
  </si>
  <si>
    <t>C100320</t>
  </si>
  <si>
    <t>BATCH_20250215_85</t>
  </si>
  <si>
    <t>C100416</t>
  </si>
  <si>
    <t>FARM_571</t>
  </si>
  <si>
    <t>BATCH_20250424_46</t>
  </si>
  <si>
    <t>C100623</t>
  </si>
  <si>
    <t>FARM_102</t>
  </si>
  <si>
    <t>Farmer_765</t>
  </si>
  <si>
    <t>BATCH_20250506_60</t>
  </si>
  <si>
    <t>C100848</t>
  </si>
  <si>
    <t>FARM_458</t>
  </si>
  <si>
    <t>Farmer_83</t>
  </si>
  <si>
    <t>BATCH_20250322_150</t>
  </si>
  <si>
    <t>C100861</t>
  </si>
  <si>
    <t>BATCH_20250319_123</t>
  </si>
  <si>
    <t>C100242</t>
  </si>
  <si>
    <t>FARM_391</t>
  </si>
  <si>
    <t>BATCH_20250524_13</t>
  </si>
  <si>
    <t>C100386</t>
  </si>
  <si>
    <t>BATCH_20250304_76</t>
  </si>
  <si>
    <t>C100477</t>
  </si>
  <si>
    <t>TRUCK_003</t>
  </si>
  <si>
    <t>BATCH_20250104_137</t>
  </si>
  <si>
    <t>C100487</t>
  </si>
  <si>
    <t>FARM_654</t>
  </si>
  <si>
    <t>BATCH_20250627_51</t>
  </si>
  <si>
    <t>C100671</t>
  </si>
  <si>
    <t>BATCH_20250412_65</t>
  </si>
  <si>
    <t>C100769</t>
  </si>
  <si>
    <t>BATCH_20250615_15</t>
  </si>
  <si>
    <t>C100945</t>
  </si>
  <si>
    <t>BATCH_20250628_86</t>
  </si>
  <si>
    <t>C100954</t>
  </si>
  <si>
    <t>FARM_775</t>
  </si>
  <si>
    <t>Farmer_275</t>
  </si>
  <si>
    <t>BATCH_20250120_100</t>
  </si>
  <si>
    <t>C100980</t>
  </si>
  <si>
    <t>FARM_21</t>
  </si>
  <si>
    <t>Farmer_355</t>
  </si>
  <si>
    <t>Village_73</t>
  </si>
  <si>
    <t>CC_169</t>
  </si>
  <si>
    <t>BATCH_20250510_198</t>
  </si>
  <si>
    <t>C100998</t>
  </si>
  <si>
    <t>FARM_566</t>
  </si>
  <si>
    <t>Farmer_168</t>
  </si>
  <si>
    <t>Village_143</t>
  </si>
  <si>
    <t>CC_50</t>
  </si>
  <si>
    <t>BATCH_20250319_200</t>
  </si>
  <si>
    <t>C100011</t>
  </si>
  <si>
    <t>FARM_97</t>
  </si>
  <si>
    <t>BATCH_20250427_49</t>
  </si>
  <si>
    <t>C100033</t>
  </si>
  <si>
    <t>BATCH_20250220_98</t>
  </si>
  <si>
    <t>C100165</t>
  </si>
  <si>
    <t>FARM_721</t>
  </si>
  <si>
    <t>BATCH_20250501_83</t>
  </si>
  <si>
    <t>C100221</t>
  </si>
  <si>
    <t>FARM_544</t>
  </si>
  <si>
    <t>Farmer_92</t>
  </si>
  <si>
    <t>BATCH_20250613_194</t>
  </si>
  <si>
    <t>C100322</t>
  </si>
  <si>
    <t>FARM_110</t>
  </si>
  <si>
    <t>Farmer_896</t>
  </si>
  <si>
    <t>BATCH_20250106_49</t>
  </si>
  <si>
    <t>C100327</t>
  </si>
  <si>
    <t>FARM_600</t>
  </si>
  <si>
    <t>Farmer_593</t>
  </si>
  <si>
    <t>BATCH_20250403_200</t>
  </si>
  <si>
    <t>C100474</t>
  </si>
  <si>
    <t>BATCH_20250406_36</t>
  </si>
  <si>
    <t>C100575</t>
  </si>
  <si>
    <t>FARM_780</t>
  </si>
  <si>
    <t>Village_64</t>
  </si>
  <si>
    <t>CC_160</t>
  </si>
  <si>
    <t>BATCH_20250226_22</t>
  </si>
  <si>
    <t>C100760</t>
  </si>
  <si>
    <t>FARM_513</t>
  </si>
  <si>
    <t>Farmer_818</t>
  </si>
  <si>
    <t>BATCH_20250422_119</t>
  </si>
  <si>
    <t>C100877</t>
  </si>
  <si>
    <t>FARM_522</t>
  </si>
  <si>
    <t>Village_114</t>
  </si>
  <si>
    <t>CC_18</t>
  </si>
  <si>
    <t>BATCH_20250429_95</t>
  </si>
  <si>
    <t>C100958</t>
  </si>
  <si>
    <t>BATCH_20250101_79</t>
  </si>
  <si>
    <t>C100994</t>
  </si>
  <si>
    <t>FARM_518</t>
  </si>
  <si>
    <t>BATCH_20250218_136</t>
  </si>
  <si>
    <t>C100103</t>
  </si>
  <si>
    <t>FARM_378</t>
  </si>
  <si>
    <t>BATCH_20250105_147</t>
  </si>
  <si>
    <t>C100571</t>
  </si>
  <si>
    <t>FARM_412</t>
  </si>
  <si>
    <t>Farmer_279</t>
  </si>
  <si>
    <t>BATCH_20250503_48</t>
  </si>
  <si>
    <t>C100617</t>
  </si>
  <si>
    <t>FARM_591</t>
  </si>
  <si>
    <t>Farmer_559</t>
  </si>
  <si>
    <t>BATCH_20250418_174</t>
  </si>
  <si>
    <t>C100709</t>
  </si>
  <si>
    <t>FARM_497</t>
  </si>
  <si>
    <t>Farmer_60</t>
  </si>
  <si>
    <t>BATCH_20250111_102</t>
  </si>
  <si>
    <t>C100871</t>
  </si>
  <si>
    <t>BATCH_20250531_114</t>
  </si>
  <si>
    <t>C100514</t>
  </si>
  <si>
    <t>FARM_487</t>
  </si>
  <si>
    <t>Farmer_287</t>
  </si>
  <si>
    <t>BATCH_20250603_171</t>
  </si>
  <si>
    <t>C100786</t>
  </si>
  <si>
    <t>FARM_799</t>
  </si>
  <si>
    <t>Farmer_556</t>
  </si>
  <si>
    <t>Village_167</t>
  </si>
  <si>
    <t>CC_76</t>
  </si>
  <si>
    <t>BATCH_20250129_11</t>
  </si>
  <si>
    <t>C100811</t>
  </si>
  <si>
    <t>FARM_333</t>
  </si>
  <si>
    <t>Farmer_776</t>
  </si>
  <si>
    <t>BATCH_20250406_13</t>
  </si>
  <si>
    <t>C100925</t>
  </si>
  <si>
    <t>FARM_306</t>
  </si>
  <si>
    <t>Farmer_469</t>
  </si>
  <si>
    <t>BATCH_20250517_95</t>
  </si>
  <si>
    <t>C100077</t>
  </si>
  <si>
    <t>BATCH_20250209_53</t>
  </si>
  <si>
    <t>C100159</t>
  </si>
  <si>
    <t>FARM_402</t>
  </si>
  <si>
    <t>Farmer_409</t>
  </si>
  <si>
    <t>BATCH_20250316_157</t>
  </si>
  <si>
    <t>C100349</t>
  </si>
  <si>
    <t>FARM_588</t>
  </si>
  <si>
    <t>BATCH_20250531_183</t>
  </si>
  <si>
    <t>C100431</t>
  </si>
  <si>
    <t>BATCH_20250507_66</t>
  </si>
  <si>
    <t>C100585</t>
  </si>
  <si>
    <t>FARM_665</t>
  </si>
  <si>
    <t>Farmer_449</t>
  </si>
  <si>
    <t>BATCH_20250316_1</t>
  </si>
  <si>
    <t>C100801</t>
  </si>
  <si>
    <t>FARM_553</t>
  </si>
  <si>
    <t>BATCH_20250531_93</t>
  </si>
  <si>
    <t>C100048</t>
  </si>
  <si>
    <t>BATCH_20250109_150</t>
  </si>
  <si>
    <t>C100121</t>
  </si>
  <si>
    <t>FARM_38</t>
  </si>
  <si>
    <t>Farmer_300</t>
  </si>
  <si>
    <t>BATCH_20250511_46</t>
  </si>
  <si>
    <t>C100130</t>
  </si>
  <si>
    <t>BATCH_20250211_138</t>
  </si>
  <si>
    <t>C100170</t>
  </si>
  <si>
    <t>FARM_232</t>
  </si>
  <si>
    <t>BATCH_20250517_152</t>
  </si>
  <si>
    <t>C100263</t>
  </si>
  <si>
    <t>FARM_166</t>
  </si>
  <si>
    <t>Farmer_312</t>
  </si>
  <si>
    <t>BATCH_20250601_152</t>
  </si>
  <si>
    <t>C100597</t>
  </si>
  <si>
    <t>FARM_372</t>
  </si>
  <si>
    <t>Farmer_353</t>
  </si>
  <si>
    <t>BATCH_20250627_5</t>
  </si>
  <si>
    <t>C100888</t>
  </si>
  <si>
    <t>BATCH_20250309_139</t>
  </si>
  <si>
    <t>C100966</t>
  </si>
  <si>
    <t>BATCH_20250410_186</t>
  </si>
  <si>
    <t>C100021</t>
  </si>
  <si>
    <t>FARM_111</t>
  </si>
  <si>
    <t>Farmer_57</t>
  </si>
  <si>
    <t>BATCH_20250207_180</t>
  </si>
  <si>
    <t>C100148</t>
  </si>
  <si>
    <t>FARM_612</t>
  </si>
  <si>
    <t>Farmer_283</t>
  </si>
  <si>
    <t>Village_120</t>
  </si>
  <si>
    <t>CC_25</t>
  </si>
  <si>
    <t>BATCH_20250307_24</t>
  </si>
  <si>
    <t>C100294</t>
  </si>
  <si>
    <t>BATCH_20250202_128</t>
  </si>
  <si>
    <t>C100536</t>
  </si>
  <si>
    <t>BATCH_20250531_137</t>
  </si>
  <si>
    <t>C100683</t>
  </si>
  <si>
    <t>FARM_281</t>
  </si>
  <si>
    <t>Farmer_190</t>
  </si>
  <si>
    <t>Village_179</t>
  </si>
  <si>
    <t>CC_88</t>
  </si>
  <si>
    <t>BATCH_20250128_175</t>
  </si>
  <si>
    <t>C100785</t>
  </si>
  <si>
    <t>FARM_155</t>
  </si>
  <si>
    <t>Farmer_147</t>
  </si>
  <si>
    <t>Village_21</t>
  </si>
  <si>
    <t>CC_113</t>
  </si>
  <si>
    <t>BATCH_20250513_110</t>
  </si>
  <si>
    <t>C100902</t>
  </si>
  <si>
    <t>FARM_649</t>
  </si>
  <si>
    <t>Farmer_644</t>
  </si>
  <si>
    <t>BATCH_20250618_142</t>
  </si>
  <si>
    <t>C100036</t>
  </si>
  <si>
    <t>FARM_43</t>
  </si>
  <si>
    <t>Farmer_489</t>
  </si>
  <si>
    <t>BATCH_20250305_145</t>
  </si>
  <si>
    <t>C100154</t>
  </si>
  <si>
    <t>FARM_577</t>
  </si>
  <si>
    <t>Farmer_326</t>
  </si>
  <si>
    <t>BATCH_20250128_12</t>
  </si>
  <si>
    <t>C100261</t>
  </si>
  <si>
    <t>FARM_602</t>
  </si>
  <si>
    <t>Farmer_49</t>
  </si>
  <si>
    <t>BATCH_20250430_94</t>
  </si>
  <si>
    <t>C100271</t>
  </si>
  <si>
    <t>BATCH_20250422_163</t>
  </si>
  <si>
    <t>C100335</t>
  </si>
  <si>
    <t>FARM_625</t>
  </si>
  <si>
    <t>BATCH_20250308_47</t>
  </si>
  <si>
    <t>C100373</t>
  </si>
  <si>
    <t>FARM_468</t>
  </si>
  <si>
    <t>BATCH_20250306_25</t>
  </si>
  <si>
    <t>C100691</t>
  </si>
  <si>
    <t>FARM_751</t>
  </si>
  <si>
    <t>Farmer_415</t>
  </si>
  <si>
    <t>BATCH_20250215_114</t>
  </si>
  <si>
    <t>C100093</t>
  </si>
  <si>
    <t>BATCH_20250509_132</t>
  </si>
  <si>
    <t>C100116</t>
  </si>
  <si>
    <t>FARM_213</t>
  </si>
  <si>
    <t>Farmer_588</t>
  </si>
  <si>
    <t>BATCH_20250621_133</t>
  </si>
  <si>
    <t>C100176</t>
  </si>
  <si>
    <t>BATCH_20250228_131</t>
  </si>
  <si>
    <t>C100181</t>
  </si>
  <si>
    <t>BATCH_20250423_133</t>
  </si>
  <si>
    <t>C100186</t>
  </si>
  <si>
    <t>FARM_272</t>
  </si>
  <si>
    <t>Farmer_318</t>
  </si>
  <si>
    <t>C100398</t>
  </si>
  <si>
    <t>FARM_435</t>
  </si>
  <si>
    <t>Village_49</t>
  </si>
  <si>
    <t>CC_143</t>
  </si>
  <si>
    <t>BATCH_20250411_187</t>
  </si>
  <si>
    <t>C100404</t>
  </si>
  <si>
    <t>BATCH_20250413_42</t>
  </si>
  <si>
    <t>C100421</t>
  </si>
  <si>
    <t>FARM_78</t>
  </si>
  <si>
    <t>Farmer_533</t>
  </si>
  <si>
    <t>BATCH_20250525_163</t>
  </si>
  <si>
    <t>C100652</t>
  </si>
  <si>
    <t>FARM_511</t>
  </si>
  <si>
    <t>Farmer_20</t>
  </si>
  <si>
    <t>BATCH_20250428_3</t>
  </si>
  <si>
    <t>C100724</t>
  </si>
  <si>
    <t>FARM_26</t>
  </si>
  <si>
    <t>Farmer_619</t>
  </si>
  <si>
    <t>BATCH_20250106_46</t>
  </si>
  <si>
    <t>C100733</t>
  </si>
  <si>
    <t>FARM_356</t>
  </si>
  <si>
    <t>Farmer_416</t>
  </si>
  <si>
    <t>BATCH_20250324_112</t>
  </si>
  <si>
    <t>C100009</t>
  </si>
  <si>
    <t>BATCH_20250316_177</t>
  </si>
  <si>
    <t>C100391</t>
  </si>
  <si>
    <t>FARM_714</t>
  </si>
  <si>
    <t>Farmer_799</t>
  </si>
  <si>
    <t>BATCH_20250327_171</t>
  </si>
  <si>
    <t>C100476</t>
  </si>
  <si>
    <t>BATCH_20250310_194</t>
  </si>
  <si>
    <t>C100478</t>
  </si>
  <si>
    <t>FARM_188</t>
  </si>
  <si>
    <t>Farmer_661</t>
  </si>
  <si>
    <t>BATCH_20250116_37</t>
  </si>
  <si>
    <t>C100497</t>
  </si>
  <si>
    <t>FARM_207</t>
  </si>
  <si>
    <t>Farmer_595</t>
  </si>
  <si>
    <t>BATCH_20250306_164</t>
  </si>
  <si>
    <t>C100528</t>
  </si>
  <si>
    <t>FARM_340</t>
  </si>
  <si>
    <t>Village_183</t>
  </si>
  <si>
    <t>CC_93</t>
  </si>
  <si>
    <t>BATCH_20250518_188</t>
  </si>
  <si>
    <t>C100758</t>
  </si>
  <si>
    <t>FARM_171</t>
  </si>
  <si>
    <t>BATCH_20250226_64</t>
  </si>
  <si>
    <t>C100796</t>
  </si>
  <si>
    <t>BATCH_20250222_119</t>
  </si>
  <si>
    <t>C100807</t>
  </si>
  <si>
    <t>BATCH_20250512_164</t>
  </si>
  <si>
    <t>C100141</t>
  </si>
  <si>
    <t>BATCH_20250129_106</t>
  </si>
  <si>
    <t>C100403</t>
  </si>
  <si>
    <t>BATCH_20250105_43</t>
  </si>
  <si>
    <t>C100432</t>
  </si>
  <si>
    <t>FARM_341</t>
  </si>
  <si>
    <t>BATCH_20250517_106</t>
  </si>
  <si>
    <t>C100454</t>
  </si>
  <si>
    <t>BATCH_20250327_121</t>
  </si>
  <si>
    <t>C100755</t>
  </si>
  <si>
    <t>FARM_786</t>
  </si>
  <si>
    <t>Farmer_163</t>
  </si>
  <si>
    <t>BATCH_20250112_41</t>
  </si>
  <si>
    <t>C100078</t>
  </si>
  <si>
    <t>FARM_44</t>
  </si>
  <si>
    <t>Farmer_352</t>
  </si>
  <si>
    <t>BATCH_20250323_190</t>
  </si>
  <si>
    <t>C100213</t>
  </si>
  <si>
    <t>BATCH_20250519_197</t>
  </si>
  <si>
    <t>C100415</t>
  </si>
  <si>
    <t>FARM_301</t>
  </si>
  <si>
    <t>Farmer_485</t>
  </si>
  <si>
    <t>BATCH_20250113_52</t>
  </si>
  <si>
    <t>C100470</t>
  </si>
  <si>
    <t>FARM_532</t>
  </si>
  <si>
    <t>BATCH_20250203_144</t>
  </si>
  <si>
    <t>C100529</t>
  </si>
  <si>
    <t>BATCH_20250411_18</t>
  </si>
  <si>
    <t>C100711</t>
  </si>
  <si>
    <t>FARM_525</t>
  </si>
  <si>
    <t>BATCH_20250126_109</t>
  </si>
  <si>
    <t>C100728</t>
  </si>
  <si>
    <t>FARM_601</t>
  </si>
  <si>
    <t>Farmer_331</t>
  </si>
  <si>
    <t>BATCH_20250103_44</t>
  </si>
  <si>
    <t>C100730</t>
  </si>
  <si>
    <t>BATCH_20250123_24</t>
  </si>
  <si>
    <t>C100735</t>
  </si>
  <si>
    <t>BATCH_20250326_122</t>
  </si>
  <si>
    <t>C100740</t>
  </si>
  <si>
    <t>BATCH_20250622_84</t>
  </si>
  <si>
    <t>C100765</t>
  </si>
  <si>
    <t>FARM_132</t>
  </si>
  <si>
    <t>Farmer_180</t>
  </si>
  <si>
    <t>Village_91</t>
  </si>
  <si>
    <t>CC_187</t>
  </si>
  <si>
    <t>BATCH_20250307_178</t>
  </si>
  <si>
    <t>C100873</t>
  </si>
  <si>
    <t>FARM_741</t>
  </si>
  <si>
    <t>Farmer_676</t>
  </si>
  <si>
    <t>BATCH_20250118_15</t>
  </si>
  <si>
    <t>C100964</t>
  </si>
  <si>
    <t>BATCH_20250506_66</t>
  </si>
  <si>
    <t>C100461</t>
  </si>
  <si>
    <t>BATCH_20250326_93</t>
  </si>
  <si>
    <t>C100795</t>
  </si>
  <si>
    <t>FARM_585</t>
  </si>
  <si>
    <t>Farmer_125</t>
  </si>
  <si>
    <t>Village_86</t>
  </si>
  <si>
    <t>CC_181</t>
  </si>
  <si>
    <t>BATCH_20250106_192</t>
  </si>
  <si>
    <t>C100020</t>
  </si>
  <si>
    <t>FARM_683</t>
  </si>
  <si>
    <t>Farmer_327</t>
  </si>
  <si>
    <t>BATCH_20250607_64</t>
  </si>
  <si>
    <t>C100050</t>
  </si>
  <si>
    <t>FARM_53</t>
  </si>
  <si>
    <t>Farmer_835</t>
  </si>
  <si>
    <t>BATCH_20250222_195</t>
  </si>
  <si>
    <t>C100098</t>
  </si>
  <si>
    <t>FARM_314</t>
  </si>
  <si>
    <t>Farmer_222</t>
  </si>
  <si>
    <t>BATCH_20250516_76</t>
  </si>
  <si>
    <t>C100369</t>
  </si>
  <si>
    <t>BATCH_20250226_138</t>
  </si>
  <si>
    <t>C100638</t>
  </si>
  <si>
    <t>BATCH_20250225_177</t>
  </si>
  <si>
    <t>C100910</t>
  </si>
  <si>
    <t>FARM_128</t>
  </si>
  <si>
    <t>Farmer_329</t>
  </si>
  <si>
    <t>Village_152</t>
  </si>
  <si>
    <t>CC_60</t>
  </si>
  <si>
    <t>BATCH_20250501_65</t>
  </si>
  <si>
    <t>C100013</t>
  </si>
  <si>
    <t>FARM_61</t>
  </si>
  <si>
    <t>Farmer_76</t>
  </si>
  <si>
    <t>BATCH_20250414_103</t>
  </si>
  <si>
    <t>C100122</t>
  </si>
  <si>
    <t>BATCH_20250101_35</t>
  </si>
  <si>
    <t>C100137</t>
  </si>
  <si>
    <t>BATCH_20250512_79</t>
  </si>
  <si>
    <t>C100161</t>
  </si>
  <si>
    <t>FARM_10</t>
  </si>
  <si>
    <t>Farmer_123</t>
  </si>
  <si>
    <t>BATCH_20250402_92</t>
  </si>
  <si>
    <t>C100599</t>
  </si>
  <si>
    <t>BATCH_20250502_94</t>
  </si>
  <si>
    <t>C100672</t>
  </si>
  <si>
    <t>BATCH_20250601_29</t>
  </si>
  <si>
    <t>C100802</t>
  </si>
  <si>
    <t>BATCH_20250321_103</t>
  </si>
  <si>
    <t>C100803</t>
  </si>
  <si>
    <t>BATCH_20250405_18</t>
  </si>
  <si>
    <t>C100833</t>
  </si>
  <si>
    <t>FARM_642</t>
  </si>
  <si>
    <t>BATCH_20250203_182</t>
  </si>
  <si>
    <t>C100908</t>
  </si>
  <si>
    <t>BATCH_20250228_49</t>
  </si>
  <si>
    <t>C100082</t>
  </si>
  <si>
    <t>FARM_39</t>
  </si>
  <si>
    <t>Farmer_232</t>
  </si>
  <si>
    <t>BATCH_20250603_116</t>
  </si>
  <si>
    <t>C100278</t>
  </si>
  <si>
    <t>FARM_212</t>
  </si>
  <si>
    <t>Farmer_293</t>
  </si>
  <si>
    <t>BATCH_20250323_68</t>
  </si>
  <si>
    <t>C100743</t>
  </si>
  <si>
    <t>FARM_165</t>
  </si>
  <si>
    <t>Farmer_248</t>
  </si>
  <si>
    <t>BATCH_20250201_4</t>
  </si>
  <si>
    <t>C100951</t>
  </si>
  <si>
    <t>BATCH_20250428_107</t>
  </si>
  <si>
    <t>C100053</t>
  </si>
  <si>
    <t>BATCH_20250402_86</t>
  </si>
  <si>
    <t>C100151</t>
  </si>
  <si>
    <t>FARM_327</t>
  </si>
  <si>
    <t>Farmer_666</t>
  </si>
  <si>
    <t>BATCH_20250303_102</t>
  </si>
  <si>
    <t>C100197</t>
  </si>
  <si>
    <t>FARM_227</t>
  </si>
  <si>
    <t>BATCH_20250509_157</t>
  </si>
  <si>
    <t>C100234</t>
  </si>
  <si>
    <t>FARM_56</t>
  </si>
  <si>
    <t>Farmer_221</t>
  </si>
  <si>
    <t>BATCH_20250509_94</t>
  </si>
  <si>
    <t>C100299</t>
  </si>
  <si>
    <t>FARM_706</t>
  </si>
  <si>
    <t>Farmer_717</t>
  </si>
  <si>
    <t>BATCH_20250607_6</t>
  </si>
  <si>
    <t>C100378</t>
  </si>
  <si>
    <t>BATCH_20250523_50</t>
  </si>
  <si>
    <t>C100453</t>
  </si>
  <si>
    <t>FARM_28</t>
  </si>
  <si>
    <t>Farmer_828</t>
  </si>
  <si>
    <t>Village_193</t>
  </si>
  <si>
    <t>CC_104</t>
  </si>
  <si>
    <t>BATCH_20250628_49</t>
  </si>
  <si>
    <t>C100481</t>
  </si>
  <si>
    <t>BATCH_20250102_163</t>
  </si>
  <si>
    <t>C100505</t>
  </si>
  <si>
    <t>BATCH_20250112_22</t>
  </si>
  <si>
    <t>C100534</t>
  </si>
  <si>
    <t>BATCH_20250406_126</t>
  </si>
  <si>
    <t>C100595</t>
  </si>
  <si>
    <t>BATCH_20250619_83</t>
  </si>
  <si>
    <t>C100712</t>
  </si>
  <si>
    <t>BATCH_20250304_124</t>
  </si>
  <si>
    <t>C100799</t>
  </si>
  <si>
    <t>BATCH_20250425_94</t>
  </si>
  <si>
    <t>C100854</t>
  </si>
  <si>
    <t>FARM_136</t>
  </si>
  <si>
    <t>Village_164</t>
  </si>
  <si>
    <t>CC_73</t>
  </si>
  <si>
    <t>BATCH_20250409_88</t>
  </si>
  <si>
    <t>C100202</t>
  </si>
  <si>
    <t>BATCH_20250621_161</t>
  </si>
  <si>
    <t>C100214</t>
  </si>
  <si>
    <t>FARM_694</t>
  </si>
  <si>
    <t>Farmer_805</t>
  </si>
  <si>
    <t>BATCH_20250524_78</t>
  </si>
  <si>
    <t>C100377</t>
  </si>
  <si>
    <t>FARM_357</t>
  </si>
  <si>
    <t>Farmer_605</t>
  </si>
  <si>
    <t>BATCH_20250425_78</t>
  </si>
  <si>
    <t>C100501</t>
  </si>
  <si>
    <t>FARM_677</t>
  </si>
  <si>
    <t>Farmer_118</t>
  </si>
  <si>
    <t>BATCH_20250212_96</t>
  </si>
  <si>
    <t>C100619</t>
  </si>
  <si>
    <t>BATCH_20250401_26</t>
  </si>
  <si>
    <t>C100771</t>
  </si>
  <si>
    <t>FARM_203</t>
  </si>
  <si>
    <t>BATCH_20250219_122</t>
  </si>
  <si>
    <t>C100789</t>
  </si>
  <si>
    <t>FARM_490</t>
  </si>
  <si>
    <t>Farmer_508</t>
  </si>
  <si>
    <t>BATCH_20250525_93</t>
  </si>
  <si>
    <t>C100832</t>
  </si>
  <si>
    <t>BATCH_20250215_177</t>
  </si>
  <si>
    <t>C100721</t>
  </si>
  <si>
    <t>BATCH_20250509_134</t>
  </si>
  <si>
    <t>C100000</t>
  </si>
  <si>
    <t>FARM_617</t>
  </si>
  <si>
    <t>Farmer_210</t>
  </si>
  <si>
    <t>Village_29</t>
  </si>
  <si>
    <t>CC_121</t>
  </si>
  <si>
    <t>BATCH_20250413_130</t>
  </si>
  <si>
    <t>C100086</t>
  </si>
  <si>
    <t>FARM_434</t>
  </si>
  <si>
    <t>Farmer_854</t>
  </si>
  <si>
    <t>BATCH_20250115_172</t>
  </si>
  <si>
    <t>C100339</t>
  </si>
  <si>
    <t>BATCH_20250223_147</t>
  </si>
  <si>
    <t>C100545</t>
  </si>
  <si>
    <t>FARM_288</t>
  </si>
  <si>
    <t>C100695</t>
  </si>
  <si>
    <t>BATCH_20250425_190</t>
  </si>
  <si>
    <t>C100856</t>
  </si>
  <si>
    <t>FARM_681</t>
  </si>
  <si>
    <t>Farmer_557</t>
  </si>
  <si>
    <t>BATCH_20250216_85</t>
  </si>
  <si>
    <t>C100889</t>
  </si>
  <si>
    <t>BATCH_20250518_141</t>
  </si>
  <si>
    <t>C100203</t>
  </si>
  <si>
    <t>BATCH_20250609_95</t>
  </si>
  <si>
    <t>C100362</t>
  </si>
  <si>
    <t>BATCH_20250409_81</t>
  </si>
  <si>
    <t>C100605</t>
  </si>
  <si>
    <t>FARM_154</t>
  </si>
  <si>
    <t>Farmer_660</t>
  </si>
  <si>
    <t>BATCH_20250516_199</t>
  </si>
  <si>
    <t>C100817</t>
  </si>
  <si>
    <t>C100909</t>
  </si>
  <si>
    <t>FARM_613</t>
  </si>
  <si>
    <t>Farmer_292</t>
  </si>
  <si>
    <t>BATCH_20250419_53</t>
  </si>
  <si>
    <t>C100025</t>
  </si>
  <si>
    <t>BATCH_20250227_54</t>
  </si>
  <si>
    <t>C100410</t>
  </si>
  <si>
    <t>BATCH_20250409_29</t>
  </si>
  <si>
    <t>C100544</t>
  </si>
  <si>
    <t>BATCH_20250130_173</t>
  </si>
  <si>
    <t>C100612</t>
  </si>
  <si>
    <t>BATCH_20250512_55</t>
  </si>
  <si>
    <t>C100827</t>
  </si>
  <si>
    <t>FARM_375</t>
  </si>
  <si>
    <t>BATCH_20250311_64</t>
  </si>
  <si>
    <t>C100087</t>
  </si>
  <si>
    <t>BATCH_20250214_139</t>
  </si>
  <si>
    <t>C100163</t>
  </si>
  <si>
    <t>FARM_556</t>
  </si>
  <si>
    <t>Farmer_82</t>
  </si>
  <si>
    <t>BATCH_20250501_94</t>
  </si>
  <si>
    <t>C100301</t>
  </si>
  <si>
    <t>BATCH_20250419_185</t>
  </si>
  <si>
    <t>C100323</t>
  </si>
  <si>
    <t>FARM_730</t>
  </si>
  <si>
    <t>Farmer_185</t>
  </si>
  <si>
    <t>BATCH_20250409_121</t>
  </si>
  <si>
    <t>C100346</t>
  </si>
  <si>
    <t>FARM_148</t>
  </si>
  <si>
    <t>BATCH_20250201_58</t>
  </si>
  <si>
    <t>C100614</t>
  </si>
  <si>
    <t>BATCH_20250311_110</t>
  </si>
  <si>
    <t>C100627</t>
  </si>
  <si>
    <t>BATCH_20250227_81</t>
  </si>
  <si>
    <t>C100971</t>
  </si>
  <si>
    <t>FARM_739</t>
  </si>
  <si>
    <t>Farmer_696</t>
  </si>
  <si>
    <t>BATCH_20250627_79</t>
  </si>
  <si>
    <t>C100140</t>
  </si>
  <si>
    <t>BATCH_20250620_106</t>
  </si>
  <si>
    <t>C100179</t>
  </si>
  <si>
    <t>FARM_262</t>
  </si>
  <si>
    <t>Farmer_583</t>
  </si>
  <si>
    <t>BATCH_20250406_41</t>
  </si>
  <si>
    <t>C100516</t>
  </si>
  <si>
    <t>BATCH_20250611_118</t>
  </si>
  <si>
    <t>C100654</t>
  </si>
  <si>
    <t>FARM_202</t>
  </si>
  <si>
    <t>Farmer_842</t>
  </si>
  <si>
    <t>Village_125</t>
  </si>
  <si>
    <t>CC_30</t>
  </si>
  <si>
    <t>BATCH_20250527_188</t>
  </si>
  <si>
    <t>C100853</t>
  </si>
  <si>
    <t>FARM_640</t>
  </si>
  <si>
    <t>BATCH_20250423_34</t>
  </si>
  <si>
    <t>C100872</t>
  </si>
  <si>
    <t>BATCH_20250417_95</t>
  </si>
  <si>
    <t>C100893</t>
  </si>
  <si>
    <t>BATCH_20250421_9</t>
  </si>
  <si>
    <t>C100904</t>
  </si>
  <si>
    <t>FARM_417</t>
  </si>
  <si>
    <t>Farmer_853</t>
  </si>
  <si>
    <t>BATCH_20250106_131</t>
  </si>
  <si>
    <t>C100933</t>
  </si>
  <si>
    <t>FARM_760</t>
  </si>
  <si>
    <t>BATCH_20250316_141</t>
  </si>
  <si>
    <t>C100968</t>
  </si>
  <si>
    <t>FARM_781</t>
  </si>
  <si>
    <t>Farmer_296</t>
  </si>
  <si>
    <t>BATCH_20250103_122</t>
  </si>
  <si>
    <t>C100982</t>
  </si>
  <si>
    <t>FARM_538</t>
  </si>
  <si>
    <t>Farmer_69</t>
  </si>
  <si>
    <t>BATCH_20250306_87</t>
  </si>
  <si>
    <t>C100097</t>
  </si>
  <si>
    <t>BATCH_20250322_99</t>
  </si>
  <si>
    <t>C100101</t>
  </si>
  <si>
    <t>BATCH_20250202_100</t>
  </si>
  <si>
    <t>C100139</t>
  </si>
  <si>
    <t>BATCH_20250523_165</t>
  </si>
  <si>
    <t>C100177</t>
  </si>
  <si>
    <t>BATCH_20250428_171</t>
  </si>
  <si>
    <t>C100340</t>
  </si>
  <si>
    <t>FARM_797</t>
  </si>
  <si>
    <t>Farmer_679</t>
  </si>
  <si>
    <t>BATCH_20250227_10</t>
  </si>
  <si>
    <t>C100360</t>
  </si>
  <si>
    <t>FARM_34</t>
  </si>
  <si>
    <t>Farmer_589</t>
  </si>
  <si>
    <t>BATCH_20250619_136</t>
  </si>
  <si>
    <t>C100376</t>
  </si>
  <si>
    <t>FARM_488</t>
  </si>
  <si>
    <t>Farmer_277</t>
  </si>
  <si>
    <t>BATCH_20250522_198</t>
  </si>
  <si>
    <t>C100399</t>
  </si>
  <si>
    <t>FARM_425</t>
  </si>
  <si>
    <t>Farmer_873</t>
  </si>
  <si>
    <t>BATCH_20250108_70</t>
  </si>
  <si>
    <t>C100732</t>
  </si>
  <si>
    <t>FARM_271</t>
  </si>
  <si>
    <t>Farmer_513</t>
  </si>
  <si>
    <t>BATCH_20250614_113</t>
  </si>
  <si>
    <t>C100995</t>
  </si>
  <si>
    <t>BATCH_20250310_88</t>
  </si>
  <si>
    <t>C100031</t>
  </si>
  <si>
    <t>FARM_552</t>
  </si>
  <si>
    <t>Farmer_411</t>
  </si>
  <si>
    <t>BATCH_20250115_108</t>
  </si>
  <si>
    <t>C100056</t>
  </si>
  <si>
    <t>FARM_103</t>
  </si>
  <si>
    <t>Farmer_132</t>
  </si>
  <si>
    <t>BATCH_20250108_181</t>
  </si>
  <si>
    <t>C100205</t>
  </si>
  <si>
    <t>BATCH_20250309_133</t>
  </si>
  <si>
    <t>C100343</t>
  </si>
  <si>
    <t>FARM_638</t>
  </si>
  <si>
    <t>Farmer_166</t>
  </si>
  <si>
    <t>BATCH_20250623_4</t>
  </si>
  <si>
    <t>C100419</t>
  </si>
  <si>
    <t>FARM_68</t>
  </si>
  <si>
    <t>Farmer_79</t>
  </si>
  <si>
    <t>BATCH_20250607_177</t>
  </si>
  <si>
    <t>C100601</t>
  </si>
  <si>
    <t>FARM_233</t>
  </si>
  <si>
    <t>BATCH_20250129_182</t>
  </si>
  <si>
    <t>C100640</t>
  </si>
  <si>
    <t>FARM_507</t>
  </si>
  <si>
    <t>Farmer_134</t>
  </si>
  <si>
    <t>BATCH_20250615_20</t>
  </si>
  <si>
    <t>C100858</t>
  </si>
  <si>
    <t>FARM_590</t>
  </si>
  <si>
    <t>BATCH_20250225_139</t>
  </si>
  <si>
    <t>C100039</t>
  </si>
  <si>
    <t>FARM_196</t>
  </si>
  <si>
    <t>Farmer_380</t>
  </si>
  <si>
    <t>BATCH_20250515_133</t>
  </si>
  <si>
    <t>C100058</t>
  </si>
  <si>
    <t>FARM_76</t>
  </si>
  <si>
    <t>BATCH_20250204_41</t>
  </si>
  <si>
    <t>C100188</t>
  </si>
  <si>
    <t>BATCH_20250423_162</t>
  </si>
  <si>
    <t>C100243</t>
  </si>
  <si>
    <t>BATCH_20250331_140</t>
  </si>
  <si>
    <t>C100262</t>
  </si>
  <si>
    <t>BATCH_20250610_59</t>
  </si>
  <si>
    <t>C100388</t>
  </si>
  <si>
    <t>FARM_284</t>
  </si>
  <si>
    <t>BATCH_20250530_109</t>
  </si>
  <si>
    <t>C100540</t>
  </si>
  <si>
    <t>BATCH_20250113_195</t>
  </si>
  <si>
    <t>C100542</t>
  </si>
  <si>
    <t>BATCH_20250409_170</t>
  </si>
  <si>
    <t>C100555</t>
  </si>
  <si>
    <t>FARM_392</t>
  </si>
  <si>
    <t>Farmer_322</t>
  </si>
  <si>
    <t>BATCH_20250520_167</t>
  </si>
  <si>
    <t>C100634</t>
  </si>
  <si>
    <t>BATCH_20250511_127</t>
  </si>
  <si>
    <t>C100718</t>
  </si>
  <si>
    <t>BATCH_20250408_183</t>
  </si>
  <si>
    <t>C100860</t>
  </si>
  <si>
    <t>FARM_82</t>
  </si>
  <si>
    <t>BATCH_20250128_111</t>
  </si>
  <si>
    <t>C100062</t>
  </si>
  <si>
    <t>FARM_691</t>
  </si>
  <si>
    <t>Farmer_757</t>
  </si>
  <si>
    <t>BATCH_20250414_186</t>
  </si>
  <si>
    <t>C100132</t>
  </si>
  <si>
    <t>FARM_450</t>
  </si>
  <si>
    <t>Farmer_50</t>
  </si>
  <si>
    <t>Village_3</t>
  </si>
  <si>
    <t>CC_122</t>
  </si>
  <si>
    <t>BATCH_20250628_103</t>
  </si>
  <si>
    <t>C100146</t>
  </si>
  <si>
    <t>FARM_462</t>
  </si>
  <si>
    <t>BATCH_20250327_70</t>
  </si>
  <si>
    <t>C100191</t>
  </si>
  <si>
    <t>BATCH_20250322_183</t>
  </si>
  <si>
    <t>C100227</t>
  </si>
  <si>
    <t>BATCH_20250221_117</t>
  </si>
  <si>
    <t>C100462</t>
  </si>
  <si>
    <t>FARM_252</t>
  </si>
  <si>
    <t>Village_108</t>
  </si>
  <si>
    <t>CC_11</t>
  </si>
  <si>
    <t>BATCH_20250208_2</t>
  </si>
  <si>
    <t>C100610</t>
  </si>
  <si>
    <t>FARM_298</t>
  </si>
  <si>
    <t>BATCH_20250312_27</t>
  </si>
  <si>
    <t>C100774</t>
  </si>
  <si>
    <t>FARM_798</t>
  </si>
  <si>
    <t>Farmer_862</t>
  </si>
  <si>
    <t>BATCH_20250130_50</t>
  </si>
  <si>
    <t>C100931</t>
  </si>
  <si>
    <t>BATCH_20250106_12</t>
  </si>
  <si>
    <t>C100239</t>
  </si>
  <si>
    <t>BATCH_20250211_183</t>
  </si>
  <si>
    <t>C100240</t>
  </si>
  <si>
    <t>FARM_293</t>
  </si>
  <si>
    <t>Farmer_578</t>
  </si>
  <si>
    <t>Village_70</t>
  </si>
  <si>
    <t>CC_166</t>
  </si>
  <si>
    <t>BATCH_20250409_137</t>
  </si>
  <si>
    <t>C100305</t>
  </si>
  <si>
    <t>BATCH_20250127_148</t>
  </si>
  <si>
    <t>C100356</t>
  </si>
  <si>
    <t>BATCH_20250517_177</t>
  </si>
  <si>
    <t>C100435</t>
  </si>
  <si>
    <t>BATCH_20250227_147</t>
  </si>
  <si>
    <t>C100473</t>
  </si>
  <si>
    <t>BATCH_20250527_190</t>
  </si>
  <si>
    <t>C100616</t>
  </si>
  <si>
    <t>BATCH_20250119_185</t>
  </si>
  <si>
    <t>C100628</t>
  </si>
  <si>
    <t>BATCH_20250528_32</t>
  </si>
  <si>
    <t>C100629</t>
  </si>
  <si>
    <t>BATCH_20250302_124</t>
  </si>
  <si>
    <t>C100682</t>
  </si>
  <si>
    <t>FARM_695</t>
  </si>
  <si>
    <t>Farmer_720</t>
  </si>
  <si>
    <t>BATCH_20250627_185</t>
  </si>
  <si>
    <t>C100731</t>
  </si>
  <si>
    <t>BATCH_20250222_189</t>
  </si>
  <si>
    <t>C100912</t>
  </si>
  <si>
    <t>FARM_761</t>
  </si>
  <si>
    <t>Farmer_585</t>
  </si>
  <si>
    <t>BATCH_20250630_25</t>
  </si>
  <si>
    <t>C100929</t>
  </si>
  <si>
    <t>BATCH_20250205_115</t>
  </si>
  <si>
    <t>C100169</t>
  </si>
  <si>
    <t>FARM_96</t>
  </si>
  <si>
    <t>Farmer_762</t>
  </si>
  <si>
    <t>BATCH_20250604_71</t>
  </si>
  <si>
    <t>C100592</t>
  </si>
  <si>
    <t>FARM_294</t>
  </si>
  <si>
    <t>Farmer_574</t>
  </si>
  <si>
    <t>BATCH_20250623_168</t>
  </si>
  <si>
    <t>C100806</t>
  </si>
  <si>
    <t>FARM_709</t>
  </si>
  <si>
    <t>Farmer_882</t>
  </si>
  <si>
    <t>BATCH_20250108_182</t>
  </si>
  <si>
    <t>C100070</t>
  </si>
  <si>
    <t>BATCH_20250526_153</t>
  </si>
  <si>
    <t>C100316</t>
  </si>
  <si>
    <t>BATCH_20250218_170</t>
  </si>
  <si>
    <t>C100503</t>
  </si>
  <si>
    <t>FARM_630</t>
  </si>
  <si>
    <t>Farmer_512</t>
  </si>
  <si>
    <t>BATCH_20250129_170</t>
  </si>
  <si>
    <t>C100523</t>
  </si>
  <si>
    <t>BATCH_20250606_102</t>
  </si>
  <si>
    <t>C100530</t>
  </si>
  <si>
    <t>FARM_255</t>
  </si>
  <si>
    <t>Farmer_149</t>
  </si>
  <si>
    <t>BATCH_20250601_156</t>
  </si>
  <si>
    <t>C100630</t>
  </si>
  <si>
    <t>BATCH_20250507_197</t>
  </si>
  <si>
    <t>C100935</t>
  </si>
  <si>
    <t>FARM_715</t>
  </si>
  <si>
    <t>BATCH_20250320_26</t>
  </si>
  <si>
    <t>C100232</t>
  </si>
  <si>
    <t>BATCH_20250323_85</t>
  </si>
  <si>
    <t>C100279</t>
  </si>
  <si>
    <t>BATCH_20250223_127</t>
  </si>
  <si>
    <t>C100311</t>
  </si>
  <si>
    <t>FARM_610</t>
  </si>
  <si>
    <t>Farmer_97</t>
  </si>
  <si>
    <t>BATCH_20250302_193</t>
  </si>
  <si>
    <t>C100773</t>
  </si>
  <si>
    <t>BATCH_20250323_29</t>
  </si>
  <si>
    <t>C100967</t>
  </si>
  <si>
    <t>BATCH_20250318_71</t>
  </si>
  <si>
    <t>C100063</t>
  </si>
  <si>
    <t>BATCH_20250512_60</t>
  </si>
  <si>
    <t>C100196</t>
  </si>
  <si>
    <t>FARM_711</t>
  </si>
  <si>
    <t>Farmer_242</t>
  </si>
  <si>
    <t>BATCH_20250328_144</t>
  </si>
  <si>
    <t>C100200</t>
  </si>
  <si>
    <t>FARM_347</t>
  </si>
  <si>
    <t>Farmer_625</t>
  </si>
  <si>
    <t>BATCH_20250510_24</t>
  </si>
  <si>
    <t>C100266</t>
  </si>
  <si>
    <t>BATCH_20250423_39</t>
  </si>
  <si>
    <t>C100308</t>
  </si>
  <si>
    <t>FARM_365</t>
  </si>
  <si>
    <t>Farmer_273</t>
  </si>
  <si>
    <t>Village_60</t>
  </si>
  <si>
    <t>CC_156</t>
  </si>
  <si>
    <t>BATCH_20250407_118</t>
  </si>
  <si>
    <t>C100429</t>
  </si>
  <si>
    <t>FARM_717</t>
  </si>
  <si>
    <t>Farmer_881</t>
  </si>
  <si>
    <t>BATCH_20250303_96</t>
  </si>
  <si>
    <t>C100466</t>
  </si>
  <si>
    <t>BATCH_20250123_138</t>
  </si>
  <si>
    <t>C100600</t>
  </si>
  <si>
    <t>FARM_62</t>
  </si>
  <si>
    <t>Farmer_246</t>
  </si>
  <si>
    <t>BATCH_20250105_40</t>
  </si>
  <si>
    <t>C100699</t>
  </si>
  <si>
    <t>BATCH_20250225_7</t>
  </si>
  <si>
    <t>C100703</t>
  </si>
  <si>
    <t>FARM_270</t>
  </si>
  <si>
    <t>Farmer_791</t>
  </si>
  <si>
    <t>BATCH_20250429_177</t>
  </si>
  <si>
    <t>C100903</t>
  </si>
  <si>
    <t>BATCH_20250411_93</t>
  </si>
  <si>
    <t>C100911</t>
  </si>
  <si>
    <t>FARM_644</t>
  </si>
  <si>
    <t>Farmer_604</t>
  </si>
  <si>
    <t>BATCH_20250202_110</t>
  </si>
  <si>
    <t>C100927</t>
  </si>
  <si>
    <t>BATCH_20250131_14</t>
  </si>
  <si>
    <t>C100155</t>
  </si>
  <si>
    <t>FARM_708</t>
  </si>
  <si>
    <t>Village_7</t>
  </si>
  <si>
    <t>CC_165</t>
  </si>
  <si>
    <t>BATCH_20250418_151</t>
  </si>
  <si>
    <t>C100409</t>
  </si>
  <si>
    <t>BATCH_20250216_182</t>
  </si>
  <si>
    <t>C100413</t>
  </si>
  <si>
    <t>FARM_660</t>
  </si>
  <si>
    <t>Village_190</t>
  </si>
  <si>
    <t>CC_101</t>
  </si>
  <si>
    <t>BATCH_20250221_194</t>
  </si>
  <si>
    <t>C100584</t>
  </si>
  <si>
    <t>FARM_122</t>
  </si>
  <si>
    <t>BATCH_20250612_142</t>
  </si>
  <si>
    <t>C100624</t>
  </si>
  <si>
    <t>BATCH_20250622_152</t>
  </si>
  <si>
    <t>C100109</t>
  </si>
  <si>
    <t>FARM_631</t>
  </si>
  <si>
    <t>BATCH_20250611_99</t>
  </si>
  <si>
    <t>C100502</t>
  </si>
  <si>
    <t>BATCH_20250213_196</t>
  </si>
  <si>
    <t>C100635</t>
  </si>
  <si>
    <t>BATCH_20250402_119</t>
  </si>
  <si>
    <t>C100706</t>
  </si>
  <si>
    <t>BATCH_20250306_114</t>
  </si>
  <si>
    <t>C100921</t>
  </si>
  <si>
    <t>FARM_69</t>
  </si>
  <si>
    <t>Village_112</t>
  </si>
  <si>
    <t>CC_16</t>
  </si>
  <si>
    <t>BATCH_20250404_20</t>
  </si>
  <si>
    <t>C100171</t>
  </si>
  <si>
    <t>C100400</t>
  </si>
  <si>
    <t>BATCH_20250222_58</t>
  </si>
  <si>
    <t>C100518</t>
  </si>
  <si>
    <t>BATCH_20250415_178</t>
  </si>
  <si>
    <t>C100894</t>
  </si>
  <si>
    <t>BATCH_20250421_23</t>
  </si>
  <si>
    <t>C100081</t>
  </si>
  <si>
    <t>FARM_779</t>
  </si>
  <si>
    <t>Farmer_624</t>
  </si>
  <si>
    <t>BATCH_20250124_145</t>
  </si>
  <si>
    <t>C100085</t>
  </si>
  <si>
    <t>BATCH_20250606_86</t>
  </si>
  <si>
    <t>C100224</t>
  </si>
  <si>
    <t>BATCH_20250527_30</t>
  </si>
  <si>
    <t>C100236</t>
  </si>
  <si>
    <t>BATCH_20250627_28</t>
  </si>
  <si>
    <t>C100366</t>
  </si>
  <si>
    <t>BATCH_20250113_16</t>
  </si>
  <si>
    <t>C100370</t>
  </si>
  <si>
    <t>BATCH_20250205_99</t>
  </si>
  <si>
    <t>C100632</t>
  </si>
  <si>
    <t>BATCH_20250616_19</t>
  </si>
  <si>
    <t>C100930</t>
  </si>
  <si>
    <t>BATCH_20250601_200</t>
  </si>
  <si>
    <t>C100008</t>
  </si>
  <si>
    <t>BATCH_20250502_62</t>
  </si>
  <si>
    <t>C100017</t>
  </si>
  <si>
    <t>FARM_670</t>
  </si>
  <si>
    <t>Farmer_847</t>
  </si>
  <si>
    <t>BATCH_20250222_157</t>
  </si>
  <si>
    <t>C100065</t>
  </si>
  <si>
    <t>FARM_703</t>
  </si>
  <si>
    <t>Farmer_122</t>
  </si>
  <si>
    <t>BATCH_20250514_26</t>
  </si>
  <si>
    <t>C100438</t>
  </si>
  <si>
    <t>BATCH_20250203_118</t>
  </si>
  <si>
    <t>C100517</t>
  </si>
  <si>
    <t>BATCH_20250425_106</t>
  </si>
  <si>
    <t>C100626</t>
  </si>
  <si>
    <t>FARM_269</t>
  </si>
  <si>
    <t>BATCH_20250506_73</t>
  </si>
  <si>
    <t>C100651</t>
  </si>
  <si>
    <t>BATCH_20250321_174</t>
  </si>
  <si>
    <t>C100696</t>
  </si>
  <si>
    <t>BATCH_20250216_113</t>
  </si>
  <si>
    <t>C100914</t>
  </si>
  <si>
    <t>FARM_498</t>
  </si>
  <si>
    <t>Farmer_732</t>
  </si>
  <si>
    <t>BATCH_20250121_70</t>
  </si>
  <si>
    <t>C100040</t>
  </si>
  <si>
    <t>BATCH_20250121_95</t>
  </si>
  <si>
    <t>C100049</t>
  </si>
  <si>
    <t>BATCH_20250331_141</t>
  </si>
  <si>
    <t>C100193</t>
  </si>
  <si>
    <t>BATCH_20250102_152</t>
  </si>
  <si>
    <t>C100247</t>
  </si>
  <si>
    <t>FARM_41</t>
  </si>
  <si>
    <t>BATCH_20250102_63</t>
  </si>
  <si>
    <t>C100275</t>
  </si>
  <si>
    <t>FARM_302</t>
  </si>
  <si>
    <t>Farmer_159</t>
  </si>
  <si>
    <t>BATCH_20250526_129</t>
  </si>
  <si>
    <t>C100317</t>
  </si>
  <si>
    <t>FARM_396</t>
  </si>
  <si>
    <t>Farmer_124</t>
  </si>
  <si>
    <t>BATCH_20250117_167</t>
  </si>
  <si>
    <t>C100364</t>
  </si>
  <si>
    <t>BATCH_20250602_65</t>
  </si>
  <si>
    <t>C100549</t>
  </si>
  <si>
    <t>FARM_682</t>
  </si>
  <si>
    <t>Farmer_698</t>
  </si>
  <si>
    <t>BATCH_20250422_192</t>
  </si>
  <si>
    <t>C100564</t>
  </si>
  <si>
    <t>FARM_98</t>
  </si>
  <si>
    <t>Farmer_532</t>
  </si>
  <si>
    <t>BATCH_20250524_126</t>
  </si>
  <si>
    <t>C100567</t>
  </si>
  <si>
    <t>BATCH_20250409_15</t>
  </si>
  <si>
    <t>C100939</t>
  </si>
  <si>
    <t>FARM_175</t>
  </si>
  <si>
    <t>Farmer_306</t>
  </si>
  <si>
    <t>BATCH_20250404_50</t>
  </si>
  <si>
    <t>C100091</t>
  </si>
  <si>
    <t>FARM_732</t>
  </si>
  <si>
    <t>BATCH_20250109_26</t>
  </si>
  <si>
    <t>C100296</t>
  </si>
  <si>
    <t>BATCH_20250425_187</t>
  </si>
  <si>
    <t>C100309</t>
  </si>
  <si>
    <t>FARM_720</t>
  </si>
  <si>
    <t>Farmer_374</t>
  </si>
  <si>
    <t>BATCH_20250128_177</t>
  </si>
  <si>
    <t>C100342</t>
  </si>
  <si>
    <t>FARM_320</t>
  </si>
  <si>
    <t>BATCH_20250414_191</t>
  </si>
  <si>
    <t>C100716</t>
  </si>
  <si>
    <t>BATCH_20250626_109</t>
  </si>
  <si>
    <t>C100761</t>
  </si>
  <si>
    <t>FARM_73</t>
  </si>
  <si>
    <t>BATCH_20250216_99</t>
  </si>
  <si>
    <t>C100030</t>
  </si>
  <si>
    <t>FARM_339</t>
  </si>
  <si>
    <t>BATCH_20250619_105</t>
  </si>
  <si>
    <t>C100035</t>
  </si>
  <si>
    <t>FARM_319</t>
  </si>
  <si>
    <t>BATCH_20250224_42</t>
  </si>
  <si>
    <t>C100042</t>
  </si>
  <si>
    <t>FARM_130</t>
  </si>
  <si>
    <t>Farmer_218</t>
  </si>
  <si>
    <t>BATCH_20250616_179</t>
  </si>
  <si>
    <t>C100145</t>
  </si>
  <si>
    <t>BATCH_20250312_139</t>
  </si>
  <si>
    <t>C100211</t>
  </si>
  <si>
    <t>FARM_52</t>
  </si>
  <si>
    <t>Village_200</t>
  </si>
  <si>
    <t>CC_112</t>
  </si>
  <si>
    <t>BATCH_20250426_117</t>
  </si>
  <si>
    <t>C100679</t>
  </si>
  <si>
    <t>FARM_126</t>
  </si>
  <si>
    <t>Farmer_467</t>
  </si>
  <si>
    <t>BATCH_20250331_54</t>
  </si>
  <si>
    <t>C100737</t>
  </si>
  <si>
    <t>FARM_308</t>
  </si>
  <si>
    <t>Farmer_428</t>
  </si>
  <si>
    <t>BATCH_20250420_43</t>
  </si>
  <si>
    <t>C100836</t>
  </si>
  <si>
    <t>FARM_510</t>
  </si>
  <si>
    <t>BATCH_20250214_143</t>
  </si>
  <si>
    <t>C100012</t>
  </si>
  <si>
    <t>BATCH_20250410_109</t>
  </si>
  <si>
    <t>C100128</t>
  </si>
  <si>
    <t>BATCH_20250115_79</t>
  </si>
  <si>
    <t>C100138</t>
  </si>
  <si>
    <t>BATCH_20250531_142</t>
  </si>
  <si>
    <t>C100218</t>
  </si>
  <si>
    <t>BATCH_20250403_31</t>
  </si>
  <si>
    <t>C100381</t>
  </si>
  <si>
    <t>BATCH_20250307_100</t>
  </si>
  <si>
    <t>C100464</t>
  </si>
  <si>
    <t>BATCH_20250202_101</t>
  </si>
  <si>
    <t>C100499</t>
  </si>
  <si>
    <t>BATCH_20250617_19</t>
  </si>
  <si>
    <t>C100620</t>
  </si>
  <si>
    <t>BATCH_20250331_108</t>
  </si>
  <si>
    <t>C100649</t>
  </si>
  <si>
    <t>FARM_680</t>
  </si>
  <si>
    <t>BATCH_20250216_66</t>
  </si>
  <si>
    <t>C100739</t>
  </si>
  <si>
    <t>BATCH_20250220_96</t>
  </si>
  <si>
    <t>C100770</t>
  </si>
  <si>
    <t>BATCH_20250207_17</t>
  </si>
  <si>
    <t>C100953</t>
  </si>
  <si>
    <t>FARM_194</t>
  </si>
  <si>
    <t>BATCH_20250119_100</t>
  </si>
  <si>
    <t>C100233</t>
  </si>
  <si>
    <t>C100444</t>
  </si>
  <si>
    <t>BATCH_20250427_128</t>
  </si>
  <si>
    <t>C100513</t>
  </si>
  <si>
    <t>FARM_176</t>
  </si>
  <si>
    <t>BATCH_20250403_3</t>
  </si>
  <si>
    <t>C100608</t>
  </si>
  <si>
    <t>FARM_373</t>
  </si>
  <si>
    <t>Farmer_417</t>
  </si>
  <si>
    <t>BATCH_20250327_148</t>
  </si>
  <si>
    <t>C100658</t>
  </si>
  <si>
    <t>FARM_531</t>
  </si>
  <si>
    <t>Farmer_270</t>
  </si>
  <si>
    <t>BATCH_20250218_196</t>
  </si>
  <si>
    <t>C100756</t>
  </si>
  <si>
    <t>BATCH_20250223_137</t>
  </si>
  <si>
    <t>C100850</t>
  </si>
  <si>
    <t>BATCH_20250205_150</t>
  </si>
  <si>
    <t>C100226</t>
  </si>
  <si>
    <t>BATCH_20250406_177</t>
  </si>
  <si>
    <t>C100341</t>
  </si>
  <si>
    <t>FARM_211</t>
  </si>
  <si>
    <t>Farmer_297</t>
  </si>
  <si>
    <t>BATCH_20250308_34</t>
  </si>
  <si>
    <t>C100436</t>
  </si>
  <si>
    <t>BATCH_20250502_95</t>
  </si>
  <si>
    <t>C100955</t>
  </si>
  <si>
    <t>BATCH_20250423_118</t>
  </si>
  <si>
    <t>C100117</t>
  </si>
  <si>
    <t>BATCH_20250414_50</t>
  </si>
  <si>
    <t>C100194</t>
  </si>
  <si>
    <t>BATCH_20250510_57</t>
  </si>
  <si>
    <t>C100208</t>
  </si>
  <si>
    <t>BATCH_20250207_71</t>
  </si>
  <si>
    <t>C100303</t>
  </si>
  <si>
    <t>BATCH_20250108_156</t>
  </si>
  <si>
    <t>C100379</t>
  </si>
  <si>
    <t>BATCH_20250402_190</t>
  </si>
  <si>
    <t>C100830</t>
  </si>
  <si>
    <t>FARM_322</t>
  </si>
  <si>
    <t>Farmer_334</t>
  </si>
  <si>
    <t>BATCH_20250112_165</t>
  </si>
  <si>
    <t>C100918</t>
  </si>
  <si>
    <t>BATCH_20250404_112</t>
  </si>
  <si>
    <t>C100996</t>
  </si>
  <si>
    <t>BATCH_20250303_37</t>
  </si>
  <si>
    <t>C100090</t>
  </si>
  <si>
    <t>BATCH_20250312_38</t>
  </si>
  <si>
    <t>C100134</t>
  </si>
  <si>
    <t>BATCH_20250406_138</t>
  </si>
  <si>
    <t>C100174</t>
  </si>
  <si>
    <t>BATCH_20250621_128</t>
  </si>
  <si>
    <t>C100199</t>
  </si>
  <si>
    <t>FARM_667</t>
  </si>
  <si>
    <t>Farmer_777</t>
  </si>
  <si>
    <t>BATCH_20250506_148</t>
  </si>
  <si>
    <t>C100286</t>
  </si>
  <si>
    <t>BATCH_20250121_155</t>
  </si>
  <si>
    <t>C100447</t>
  </si>
  <si>
    <t>FARM_99</t>
  </si>
  <si>
    <t>Farmer_711</t>
  </si>
  <si>
    <t>BATCH_20250310_171</t>
  </si>
  <si>
    <t>C100625</t>
  </si>
  <si>
    <t>BATCH_20250521_63</t>
  </si>
  <si>
    <t>C100645</t>
  </si>
  <si>
    <t>FARM_283</t>
  </si>
  <si>
    <t>BATCH_20250622_26</t>
  </si>
  <si>
    <t>C100855</t>
  </si>
  <si>
    <t>BATCH_20250629_46</t>
  </si>
  <si>
    <t>C100876</t>
  </si>
  <si>
    <t>FARM_297</t>
  </si>
  <si>
    <t>Farmer_638</t>
  </si>
  <si>
    <t>BATCH_20250115_196</t>
  </si>
  <si>
    <t>C100027</t>
  </si>
  <si>
    <t>BATCH_20250330_63</t>
  </si>
  <si>
    <t>C100054</t>
  </si>
  <si>
    <t>BATCH_20250421_10</t>
  </si>
  <si>
    <t>C100246</t>
  </si>
  <si>
    <t>BATCH_20250423_55</t>
  </si>
  <si>
    <t>C100491</t>
  </si>
  <si>
    <t>FARM_607</t>
  </si>
  <si>
    <t>Farmer_523</t>
  </si>
  <si>
    <t>BATCH_20250610_7</t>
  </si>
  <si>
    <t>C100689</t>
  </si>
  <si>
    <t>FARM_353</t>
  </si>
  <si>
    <t>Farmer_870</t>
  </si>
  <si>
    <t>BATCH_20250606_183</t>
  </si>
  <si>
    <t>C100920</t>
  </si>
  <si>
    <t>FARM_235</t>
  </si>
  <si>
    <t>Farmer_891</t>
  </si>
  <si>
    <t>BATCH_20250303_48</t>
  </si>
  <si>
    <t>C100028</t>
  </si>
  <si>
    <t>BATCH_20250218_144</t>
  </si>
  <si>
    <t>C100055</t>
  </si>
  <si>
    <t>FARM_408</t>
  </si>
  <si>
    <t>Farmer_792</t>
  </si>
  <si>
    <t>BATCH_20250621_178</t>
  </si>
  <si>
    <t>C100111</t>
  </si>
  <si>
    <t>BATCH_20250217_103</t>
  </si>
  <si>
    <t>C100519</t>
  </si>
  <si>
    <t>FARM_673</t>
  </si>
  <si>
    <t>Farmer_843</t>
  </si>
  <si>
    <t>BATCH_20250515_141</t>
  </si>
  <si>
    <t>C100562</t>
  </si>
  <si>
    <t>BATCH_20250324_108</t>
  </si>
  <si>
    <t>C100583</t>
  </si>
  <si>
    <t>BATCH_20250513_200</t>
  </si>
  <si>
    <t>C100587</t>
  </si>
  <si>
    <t>BATCH_20250317_193</t>
  </si>
  <si>
    <t>C100886</t>
  </si>
  <si>
    <t>FARM_558</t>
  </si>
  <si>
    <t>Farmer_11</t>
  </si>
  <si>
    <t>BATCH_20250113_121</t>
  </si>
  <si>
    <t>C100977</t>
  </si>
  <si>
    <t>BATCH_20250510_16</t>
  </si>
  <si>
    <t>C100034</t>
  </si>
  <si>
    <t>BATCH_20250418_52</t>
  </si>
  <si>
    <t>C100228</t>
  </si>
  <si>
    <t>FARM_637</t>
  </si>
  <si>
    <t>BATCH_20250610_113</t>
  </si>
  <si>
    <t>C100338</t>
  </si>
  <si>
    <t>FARM_579</t>
  </si>
  <si>
    <t>BATCH_20250125_77</t>
  </si>
  <si>
    <t>C100465</t>
  </si>
  <si>
    <t>FARM_287</t>
  </si>
  <si>
    <t>BATCH_20250411_3</t>
  </si>
  <si>
    <t>C100492</t>
  </si>
  <si>
    <t>BATCH_20250628_159</t>
  </si>
  <si>
    <t>C100667</t>
  </si>
  <si>
    <t>BATCH_20250524_96</t>
  </si>
  <si>
    <t>C100722</t>
  </si>
  <si>
    <t>BATCH_20250529_14</t>
  </si>
  <si>
    <t>C100777</t>
  </si>
  <si>
    <t>BATCH_20250628_197</t>
  </si>
  <si>
    <t>C100829</t>
  </si>
  <si>
    <t>BATCH_20250513_27</t>
  </si>
  <si>
    <t>C100990</t>
  </si>
  <si>
    <t>BATCH_20250207_190</t>
  </si>
  <si>
    <t>C100084</t>
  </si>
  <si>
    <t>BATCH_20250210_73</t>
  </si>
  <si>
    <t>C100125</t>
  </si>
  <si>
    <t>C100934</t>
  </si>
  <si>
    <t>BATCH_20250104_131</t>
  </si>
  <si>
    <t>C100022</t>
  </si>
  <si>
    <t>FARM_360</t>
  </si>
  <si>
    <t>Farmer_558</t>
  </si>
  <si>
    <t>BATCH_20250510_72</t>
  </si>
  <si>
    <t>C100172</t>
  </si>
  <si>
    <t>BATCH_20250614_114</t>
  </si>
  <si>
    <t>C100325</t>
  </si>
  <si>
    <t>BATCH_20250206_135</t>
  </si>
  <si>
    <t>C100401</t>
  </si>
  <si>
    <t>BATCH_20250301_18</t>
  </si>
  <si>
    <t>C100593</t>
  </si>
  <si>
    <t>BATCH_20250521_22</t>
  </si>
  <si>
    <t>C100657</t>
  </si>
  <si>
    <t>BATCH_20250216_36</t>
  </si>
  <si>
    <t>C100932</t>
  </si>
  <si>
    <t>BATCH_20250307_68</t>
  </si>
  <si>
    <t>C100985</t>
  </si>
  <si>
    <t>FARM_362</t>
  </si>
  <si>
    <t>Village_59</t>
  </si>
  <si>
    <t>CC_154</t>
  </si>
  <si>
    <t>BATCH_20250314_39</t>
  </si>
  <si>
    <t>C100043</t>
  </si>
  <si>
    <t>FARM_645</t>
  </si>
  <si>
    <t>Farmer_550</t>
  </si>
  <si>
    <t>BATCH_20250118_148</t>
  </si>
  <si>
    <t>C100253</t>
  </si>
  <si>
    <t>BATCH_20250109_190</t>
  </si>
  <si>
    <t>C100449</t>
  </si>
  <si>
    <t>FARM_701</t>
  </si>
  <si>
    <t>BATCH_20250403_33</t>
  </si>
  <si>
    <t>C100577</t>
  </si>
  <si>
    <t>BATCH_20250419_135</t>
  </si>
  <si>
    <t>C100787</t>
  </si>
  <si>
    <t>BATCH_20250512_113</t>
  </si>
  <si>
    <t>C100937</t>
  </si>
  <si>
    <t>FARM_169</t>
  </si>
  <si>
    <t>Farmer_813</t>
  </si>
  <si>
    <t>BATCH_20250428_157</t>
  </si>
  <si>
    <t>C100149</t>
  </si>
  <si>
    <t>FARM_505</t>
  </si>
  <si>
    <t>Farmer_422</t>
  </si>
  <si>
    <t>BATCH_20250619_69</t>
  </si>
  <si>
    <t>C100405</t>
  </si>
  <si>
    <t>BATCH_20250106_80</t>
  </si>
  <si>
    <t>C100498</t>
  </si>
  <si>
    <t>FARM_508</t>
  </si>
  <si>
    <t>Farmer_611</t>
  </si>
  <si>
    <t>BATCH_20250610_11</t>
  </si>
  <si>
    <t>C100604</t>
  </si>
  <si>
    <t>FARM_47</t>
  </si>
  <si>
    <t>Farmer_601</t>
  </si>
  <si>
    <t>BATCH_20250324_124</t>
  </si>
  <si>
    <t>C100792</t>
  </si>
  <si>
    <t>BATCH_20250325_29</t>
  </si>
  <si>
    <t>C100923</t>
  </si>
  <si>
    <t>BATCH_20250601_117</t>
  </si>
  <si>
    <t>C100120</t>
  </si>
  <si>
    <t>FARM_162</t>
  </si>
  <si>
    <t>BATCH_20250624_141</t>
  </si>
  <si>
    <t>C100424</t>
  </si>
  <si>
    <t>FARM_535</t>
  </si>
  <si>
    <t>Farmer_691</t>
  </si>
  <si>
    <t>BATCH_20250119_16</t>
  </si>
  <si>
    <t>C100643</t>
  </si>
  <si>
    <t>BATCH_20250227_141</t>
  </si>
  <si>
    <t>C100681</t>
  </si>
  <si>
    <t>BATCH_20250301_90</t>
  </si>
  <si>
    <t>C100880</t>
  </si>
  <si>
    <t>BATCH_20250117_7</t>
  </si>
  <si>
    <t>C100891</t>
  </si>
  <si>
    <t>FARM_555</t>
  </si>
  <si>
    <t>BATCH_20250419_54</t>
  </si>
  <si>
    <t>C100100</t>
  </si>
  <si>
    <t>FARM_696</t>
  </si>
  <si>
    <t>Farmer_603</t>
  </si>
  <si>
    <t>Village_6</t>
  </si>
  <si>
    <t>CC_155</t>
  </si>
  <si>
    <t>BATCH_20250612_40</t>
  </si>
  <si>
    <t>C100210</t>
  </si>
  <si>
    <t>FARM_529</t>
  </si>
  <si>
    <t>Farmer_788</t>
  </si>
  <si>
    <t>BATCH_20250310_195</t>
  </si>
  <si>
    <t>C100576</t>
  </si>
  <si>
    <t>BATCH_20250208_49</t>
  </si>
  <si>
    <t>C100646</t>
  </si>
  <si>
    <t>BATCH_20250609_74</t>
  </si>
  <si>
    <t>C100676</t>
  </si>
  <si>
    <t>BATCH_20250502_24</t>
  </si>
  <si>
    <t>C100697</t>
  </si>
  <si>
    <t>BATCH_20250602_37</t>
  </si>
  <si>
    <t>C100185</t>
  </si>
  <si>
    <t>FARM_335</t>
  </si>
  <si>
    <t>Farmer_857</t>
  </si>
  <si>
    <t>BATCH_20250208_189</t>
  </si>
  <si>
    <t>C100547</t>
  </si>
  <si>
    <t>BATCH_20250303_191</t>
  </si>
  <si>
    <t>C100557</t>
  </si>
  <si>
    <t>BATCH_20250317_133</t>
  </si>
  <si>
    <t>C100692</t>
  </si>
  <si>
    <t>BATCH_20250204_105</t>
  </si>
  <si>
    <t>C100713</t>
  </si>
  <si>
    <t>BATCH_20250327_123</t>
  </si>
  <si>
    <t>C100837</t>
  </si>
  <si>
    <t>FARM_147</t>
  </si>
  <si>
    <t>Farmer_498</t>
  </si>
  <si>
    <t>BATCH_20250604_190</t>
  </si>
  <si>
    <t>C100899</t>
  </si>
  <si>
    <t>BATCH_20250423_112</t>
  </si>
  <si>
    <t>C100926</t>
  </si>
  <si>
    <t>FARM_144</t>
  </si>
  <si>
    <t>Farmer_447</t>
  </si>
  <si>
    <t>BATCH_20250511_192</t>
  </si>
  <si>
    <t>C100089</t>
  </si>
  <si>
    <t>BATCH_20250330_52</t>
  </si>
  <si>
    <t>C100269</t>
  </si>
  <si>
    <t>BATCH_20250414_138</t>
  </si>
  <si>
    <t>C100489</t>
  </si>
  <si>
    <t>BATCH_20250504_105</t>
  </si>
  <si>
    <t>C100750</t>
  </si>
  <si>
    <t>BATCH_20250611_177</t>
  </si>
  <si>
    <t>C100754</t>
  </si>
  <si>
    <t>FARM_24</t>
  </si>
  <si>
    <t>BATCH_20250219_196</t>
  </si>
  <si>
    <t>C100075</t>
  </si>
  <si>
    <t>BATCH_20250217_108</t>
  </si>
  <si>
    <t>C100522</t>
  </si>
  <si>
    <t>FARM_697</t>
  </si>
  <si>
    <t>BATCH_20250316_50</t>
  </si>
  <si>
    <t>C100607</t>
  </si>
  <si>
    <t>BATCH_20250306_40</t>
  </si>
  <si>
    <t>C100687</t>
  </si>
  <si>
    <t>FARM_112</t>
  </si>
  <si>
    <t>BATCH_20250525_90</t>
  </si>
  <si>
    <t>C100257</t>
  </si>
  <si>
    <t>BATCH_20250511_36</t>
  </si>
  <si>
    <t>C100276</t>
  </si>
  <si>
    <t>FARM_494</t>
  </si>
  <si>
    <t>Farmer_289</t>
  </si>
  <si>
    <t>BATCH_20250508_8</t>
  </si>
  <si>
    <t>C100345</t>
  </si>
  <si>
    <t>BATCH_20250424_183</t>
  </si>
  <si>
    <t>C100425</t>
  </si>
  <si>
    <t>FARM_242</t>
  </si>
  <si>
    <t>BATCH_20250402_154</t>
  </si>
  <si>
    <t>C100664</t>
  </si>
  <si>
    <t>BATCH_20250223_181</t>
  </si>
  <si>
    <t>C100669</t>
  </si>
  <si>
    <t>FARM_349</t>
  </si>
  <si>
    <t>Farmer_350</t>
  </si>
  <si>
    <t>BATCH_20250315_19</t>
  </si>
  <si>
    <t>C100782</t>
  </si>
  <si>
    <t>FARM_50</t>
  </si>
  <si>
    <t>BATCH_20250416_125</t>
  </si>
  <si>
    <t>C100901</t>
  </si>
  <si>
    <t>BATCH_20250211_4</t>
  </si>
  <si>
    <t>C100249</t>
  </si>
  <si>
    <t>FARM_794</t>
  </si>
  <si>
    <t>Farmer_709</t>
  </si>
  <si>
    <t>BATCH_20250217_190</t>
  </si>
  <si>
    <t>C100684</t>
  </si>
  <si>
    <t>FARM_583</t>
  </si>
  <si>
    <t>Farmer_354</t>
  </si>
  <si>
    <t>BATCH_20250411_79</t>
  </si>
  <si>
    <t>C100106</t>
  </si>
  <si>
    <t>BATCH_20250515_145</t>
  </si>
  <si>
    <t>C100222</t>
  </si>
  <si>
    <t>FARM_467</t>
  </si>
  <si>
    <t>BATCH_20250527_75</t>
  </si>
  <si>
    <t>C100445</t>
  </si>
  <si>
    <t>FARM_609</t>
  </si>
  <si>
    <t>BATCH_20250509_69</t>
  </si>
  <si>
    <t>C100738</t>
  </si>
  <si>
    <t>BATCH_20250101_43</t>
  </si>
  <si>
    <t>C100212</t>
  </si>
  <si>
    <t>BATCH_20250408_90</t>
  </si>
  <si>
    <t>C100321</t>
  </si>
  <si>
    <t>BATCH_20250427_82</t>
  </si>
  <si>
    <t>C100609</t>
  </si>
  <si>
    <t>BATCH_20250525_159</t>
  </si>
  <si>
    <t>C100812</t>
  </si>
  <si>
    <t>BATCH_20250604_158</t>
  </si>
  <si>
    <t>C100071</t>
  </si>
  <si>
    <t>FARM_438</t>
  </si>
  <si>
    <t>Farmer_207</t>
  </si>
  <si>
    <t>Village_52</t>
  </si>
  <si>
    <t>CC_147</t>
  </si>
  <si>
    <t>BATCH_20250213_81</t>
  </si>
  <si>
    <t>C100336</t>
  </si>
  <si>
    <t>BATCH_20250508_52</t>
  </si>
  <si>
    <t>C100417</t>
  </si>
  <si>
    <t>BATCH_20250504_147</t>
  </si>
  <si>
    <t>C100527</t>
  </si>
  <si>
    <t>FARM_658</t>
  </si>
  <si>
    <t>Farmer_753</t>
  </si>
  <si>
    <t>BATCH_20250613_53</t>
  </si>
  <si>
    <t>C100590</t>
  </si>
  <si>
    <t>BATCH_20250525_3</t>
  </si>
  <si>
    <t>C100946</t>
  </si>
  <si>
    <t>BATCH_20250622_129</t>
  </si>
  <si>
    <t>C100133</t>
  </si>
  <si>
    <t>BATCH_20250304_134</t>
  </si>
  <si>
    <t>C100434</t>
  </si>
  <si>
    <t>FARM_421</t>
  </si>
  <si>
    <t>Farmer_230</t>
  </si>
  <si>
    <t>BATCH_20250509_176</t>
  </si>
  <si>
    <t>C100674</t>
  </si>
  <si>
    <t>BATCH_20250427_58</t>
  </si>
  <si>
    <t>C100201</t>
  </si>
  <si>
    <t>BATCH_20250222_187</t>
  </si>
  <si>
    <t>C100428</t>
  </si>
  <si>
    <t>FARM_792</t>
  </si>
  <si>
    <t>Farmer_35</t>
  </si>
  <si>
    <t>BATCH_20250427_32</t>
  </si>
  <si>
    <t>C100637</t>
  </si>
  <si>
    <t>FARM_705</t>
  </si>
  <si>
    <t>BATCH_20250602_83</t>
  </si>
  <si>
    <t>C100292</t>
  </si>
  <si>
    <t>BATCH_20250525_109</t>
  </si>
  <si>
    <t>C100504</t>
  </si>
  <si>
    <t>BATCH_20250521_150</t>
  </si>
  <si>
    <t>C100099</t>
  </si>
  <si>
    <t>BATCH_20250612_104</t>
  </si>
  <si>
    <t>C100451</t>
  </si>
  <si>
    <t>C100798</t>
  </si>
  <si>
    <t>FARM_672</t>
  </si>
  <si>
    <t>BATCH_20250212_72</t>
  </si>
  <si>
    <t>C100029</t>
  </si>
  <si>
    <t>FARM_282</t>
  </si>
  <si>
    <t>Farmer_860</t>
  </si>
  <si>
    <t>BATCH_20250228_62</t>
  </si>
  <si>
    <t>C100069</t>
  </si>
  <si>
    <t>BATCH_20250223_123</t>
  </si>
  <si>
    <t>C100206</t>
  </si>
  <si>
    <t>BATCH_20250503_161</t>
  </si>
  <si>
    <t>C100238</t>
  </si>
  <si>
    <t>BATCH_20250608_196</t>
  </si>
  <si>
    <t>C100270</t>
  </si>
  <si>
    <t>FARM_723</t>
  </si>
  <si>
    <t>Farmer_386</t>
  </si>
  <si>
    <t>BATCH_20250325_199</t>
  </si>
  <si>
    <t>C100329</t>
  </si>
  <si>
    <t>BATCH_20250630_169</t>
  </si>
  <si>
    <t>C100375</t>
  </si>
  <si>
    <t>FARM_596</t>
  </si>
  <si>
    <t>Farmer_51</t>
  </si>
  <si>
    <t>BATCH_20250524_63</t>
  </si>
  <si>
    <t>C100550</t>
  </si>
  <si>
    <t>BATCH_20250327_86</t>
  </si>
  <si>
    <t>C100734</t>
  </si>
  <si>
    <t>BATCH_20250525_133</t>
  </si>
  <si>
    <t>C100962</t>
  </si>
  <si>
    <t>FARM_646</t>
  </si>
  <si>
    <t>BATCH_20250207_27</t>
  </si>
  <si>
    <t>C100038</t>
  </si>
  <si>
    <t>FARM_584</t>
  </si>
  <si>
    <t>BATCH_20250220_119</t>
  </si>
  <si>
    <t>C100475</t>
  </si>
  <si>
    <t>FARM_454</t>
  </si>
  <si>
    <t>Farmer_58</t>
  </si>
  <si>
    <t>BATCH_20250101_172</t>
  </si>
  <si>
    <t>C100589</t>
  </si>
  <si>
    <t>BATCH_20250315_36</t>
  </si>
  <si>
    <t>C100680</t>
  </si>
  <si>
    <t>BATCH_20250516_77</t>
  </si>
  <si>
    <t>C100988</t>
  </si>
  <si>
    <t>BATCH_20250523_83</t>
  </si>
  <si>
    <t>C100074</t>
  </si>
  <si>
    <t>BATCH_20250405_70</t>
  </si>
  <si>
    <t>C100180</t>
  </si>
  <si>
    <t>FARM_567</t>
  </si>
  <si>
    <t>Farmer_1</t>
  </si>
  <si>
    <t>BATCH_20250629_10</t>
  </si>
  <si>
    <t>C100693</t>
  </si>
  <si>
    <t>FARM_16</t>
  </si>
  <si>
    <t>Farmer_219</t>
  </si>
  <si>
    <t>BATCH_20250514_117</t>
  </si>
  <si>
    <t>C100846</t>
  </si>
  <si>
    <t>C100878</t>
  </si>
  <si>
    <t>BATCH_20250128_84</t>
  </si>
  <si>
    <t>C100907</t>
  </si>
  <si>
    <t>BATCH_20250305_74</t>
  </si>
  <si>
    <t>C100129</t>
  </si>
  <si>
    <t>BATCH_20250331_47</t>
  </si>
  <si>
    <t>C100418</t>
  </si>
  <si>
    <t>BATCH_20250416_94</t>
  </si>
  <si>
    <t>C100881</t>
  </si>
  <si>
    <t>FARM_1</t>
  </si>
  <si>
    <t>Farmer_484</t>
  </si>
  <si>
    <t>BATCH_20250327_28</t>
  </si>
  <si>
    <t>C100919</t>
  </si>
  <si>
    <t>BATCH_20250316_51</t>
  </si>
  <si>
    <t>C100041</t>
  </si>
  <si>
    <t>FARM_496</t>
  </si>
  <si>
    <t>Farmer_167</t>
  </si>
  <si>
    <t>BATCH_20250314_190</t>
  </si>
  <si>
    <t>C100223</t>
  </si>
  <si>
    <t>BATCH_20250331_58</t>
  </si>
  <si>
    <t>C100506</t>
  </si>
  <si>
    <t>BATCH_20250405_68</t>
  </si>
  <si>
    <t>C100510</t>
  </si>
  <si>
    <t>BATCH_20250322_91</t>
  </si>
  <si>
    <t>C100581</t>
  </si>
  <si>
    <t>BATCH_20250522_40</t>
  </si>
  <si>
    <t>C100793</t>
  </si>
  <si>
    <t>BATCH_20250310_12</t>
  </si>
  <si>
    <t>C100107</t>
  </si>
  <si>
    <t>BATCH_20250313_78</t>
  </si>
  <si>
    <t>C100095</t>
  </si>
  <si>
    <t>FARM_560</t>
  </si>
  <si>
    <t>BATCH_20250304_91</t>
  </si>
  <si>
    <t>C100526</t>
  </si>
  <si>
    <t>BATCH_20250121_190</t>
  </si>
  <si>
    <t>C100781</t>
  </si>
  <si>
    <t>BATCH_20250130_93</t>
  </si>
  <si>
    <t>C100525</t>
  </si>
  <si>
    <t>BATCH_20250613_162</t>
  </si>
  <si>
    <t>C100809</t>
  </si>
  <si>
    <t>FARM_783</t>
  </si>
  <si>
    <t>BATCH_20250512_31</t>
  </si>
  <si>
    <t>C100004</t>
  </si>
  <si>
    <t>BATCH_20250417_17</t>
  </si>
  <si>
    <t>C100064</t>
  </si>
  <si>
    <t>FARM_551</t>
  </si>
  <si>
    <t>BATCH_20250102_61</t>
  </si>
  <si>
    <t>C100569</t>
  </si>
  <si>
    <t>BATCH_20250125_98</t>
  </si>
  <si>
    <t>C100113</t>
  </si>
  <si>
    <t>BATCH_20250303_157</t>
  </si>
  <si>
    <t>C100772</t>
  </si>
  <si>
    <t>FARM_773</t>
  </si>
  <si>
    <t>BATCH_20250408_65</t>
  </si>
  <si>
    <t>C100469</t>
  </si>
  <si>
    <t>BATCH_20250410_200</t>
  </si>
  <si>
    <t>C100717</t>
  </si>
  <si>
    <t>BATCH_20250610_141</t>
  </si>
  <si>
    <t>C100875</t>
  </si>
  <si>
    <t>BATCH_20250425_175</t>
  </si>
  <si>
    <t>C100002</t>
  </si>
  <si>
    <t>BATCH_20250403_181</t>
  </si>
  <si>
    <t>C100281</t>
  </si>
  <si>
    <t>FARM_352</t>
  </si>
  <si>
    <t>Farmer_824</t>
  </si>
  <si>
    <t>BATCH_20250618_157</t>
  </si>
  <si>
    <t>C100390</t>
  </si>
  <si>
    <t>BATCH_20250227_175</t>
  </si>
  <si>
    <t>C100402</t>
  </si>
  <si>
    <t>FARM_139</t>
  </si>
  <si>
    <t>BATCH_20250418_178</t>
  </si>
  <si>
    <t>C100596</t>
  </si>
  <si>
    <t>BATCH_20250517_128</t>
  </si>
  <si>
    <t>C100710</t>
  </si>
  <si>
    <t>FARM_740</t>
  </si>
  <si>
    <t>Farmer_895</t>
  </si>
  <si>
    <t>BATCH_20250326_130</t>
  </si>
  <si>
    <t>C100767</t>
  </si>
  <si>
    <t>FARM_389</t>
  </si>
  <si>
    <t>BATCH_20250628_124</t>
  </si>
  <si>
    <t>C100844</t>
  </si>
  <si>
    <t>FARM_676</t>
  </si>
  <si>
    <t>Farmer_898</t>
  </si>
  <si>
    <t>BATCH_20250417_187</t>
  </si>
  <si>
    <t>C100255</t>
  </si>
  <si>
    <t>C100460</t>
  </si>
  <si>
    <t>BATCH_20250625_27</t>
  </si>
  <si>
    <t>C100485</t>
  </si>
  <si>
    <t>BATCH_20250601_167</t>
  </si>
  <si>
    <t>C100611</t>
  </si>
  <si>
    <t>BATCH_20250214_102</t>
  </si>
  <si>
    <t>C100659</t>
  </si>
  <si>
    <t>FARM_735</t>
  </si>
  <si>
    <t>BATCH_20250114_190</t>
  </si>
  <si>
    <t>C100884</t>
  </si>
  <si>
    <t>FARM_443</t>
  </si>
  <si>
    <t>Farmer_834</t>
  </si>
  <si>
    <t>BATCH_20250125_128</t>
  </si>
  <si>
    <t>C100887</t>
  </si>
  <si>
    <t>BATCH_20250125_105</t>
  </si>
  <si>
    <t>C100895</t>
  </si>
  <si>
    <t>C100915</t>
  </si>
  <si>
    <t>FARM_457</t>
  </si>
  <si>
    <t>Farmer_286</t>
  </si>
  <si>
    <t>BATCH_20250311_99</t>
  </si>
  <si>
    <t>C100178</t>
  </si>
  <si>
    <t>BATCH_20250609_69</t>
  </si>
  <si>
    <t>C100277</t>
  </si>
  <si>
    <t>BATCH_20250420_192</t>
  </si>
  <si>
    <t>C100976</t>
  </si>
  <si>
    <t>BATCH_20250621_143</t>
  </si>
  <si>
    <t>C100192</t>
  </si>
  <si>
    <t>BATCH_20250423_121</t>
  </si>
  <si>
    <t>C100702</t>
  </si>
  <si>
    <t>BATCH_20250105_39</t>
  </si>
  <si>
    <t>C100942</t>
  </si>
  <si>
    <t>FARM_153</t>
  </si>
  <si>
    <t>BATCH_20250320_33</t>
  </si>
  <si>
    <t>C100970</t>
  </si>
  <si>
    <t>BATCH_20250514_73</t>
  </si>
  <si>
    <t>C100231</t>
  </si>
  <si>
    <t>BATCH_20250208_170</t>
  </si>
  <si>
    <t>C100252</t>
  </si>
  <si>
    <t>BATCH_20250609_37</t>
  </si>
  <si>
    <t>C100805</t>
  </si>
  <si>
    <t>FARM_449</t>
  </si>
  <si>
    <t>Farmer_27</t>
  </si>
  <si>
    <t>BATCH_20250524_170</t>
  </si>
  <si>
    <t>C100685</t>
  </si>
  <si>
    <t>FARM_565</t>
  </si>
  <si>
    <t>Farmer_618</t>
  </si>
  <si>
    <t>BATCH_20250210_157</t>
  </si>
  <si>
    <t>C100849</t>
  </si>
  <si>
    <t>BATCH_20250126_72</t>
  </si>
  <si>
    <t>C100283</t>
  </si>
  <si>
    <t>FARM_499</t>
  </si>
  <si>
    <t>Farmer_460</t>
  </si>
  <si>
    <t>BATCH_20250309_81</t>
  </si>
  <si>
    <t>C100422</t>
  </si>
  <si>
    <t>BATCH_20250430_18</t>
  </si>
  <si>
    <t>C100835</t>
  </si>
  <si>
    <t>FARM_698</t>
  </si>
  <si>
    <t>Farmer_737</t>
  </si>
  <si>
    <t>BATCH_20250319_66</t>
  </si>
  <si>
    <t>C100999</t>
  </si>
  <si>
    <t>FARM_251</t>
  </si>
  <si>
    <t>Farmer_468</t>
  </si>
  <si>
    <t>BATCH_20250427_4</t>
  </si>
  <si>
    <t>C100007</t>
  </si>
  <si>
    <t>BATCH_20250413_161</t>
  </si>
  <si>
    <t>C100406</t>
  </si>
  <si>
    <t>BATCH_20250419_21</t>
  </si>
  <si>
    <t>C100602</t>
  </si>
  <si>
    <t>BATCH_20250614_20</t>
  </si>
  <si>
    <t>C100665</t>
  </si>
  <si>
    <t>BATCH_20250428_156</t>
  </si>
  <si>
    <t>C100152</t>
  </si>
  <si>
    <t>BATCH_20250514_187</t>
  </si>
  <si>
    <t>C100189</t>
  </si>
  <si>
    <t>FARM_444</t>
  </si>
  <si>
    <t>BATCH_20250411_147</t>
  </si>
  <si>
    <t>C100195</t>
  </si>
  <si>
    <t>BATCH_20250223_94</t>
  </si>
  <si>
    <t>C100452</t>
  </si>
  <si>
    <t>BATCH_20250524_44</t>
  </si>
  <si>
    <t>C100714</t>
  </si>
  <si>
    <t>BATCH_20250228_134</t>
  </si>
  <si>
    <t>C100500</t>
  </si>
  <si>
    <t>BATCH_20250315_87</t>
  </si>
  <si>
    <t>C100959</t>
  </si>
  <si>
    <t>BATCH_20250331_82</t>
  </si>
  <si>
    <t>C100083</t>
  </si>
  <si>
    <t>BATCH_20250504_83</t>
  </si>
  <si>
    <t>C100355</t>
  </si>
  <si>
    <t>BATCH_20250610_109</t>
  </si>
  <si>
    <t>C100762</t>
  </si>
  <si>
    <t>FARM_524</t>
  </si>
  <si>
    <t>Farmer_165</t>
  </si>
  <si>
    <t>BATCH_20250531_184</t>
  </si>
  <si>
    <t>C100397</t>
  </si>
  <si>
    <t>BATCH_20250223_110</t>
  </si>
  <si>
    <t>C100560</t>
  </si>
  <si>
    <t>BATCH_20250508_49</t>
  </si>
  <si>
    <t>C100741</t>
  </si>
  <si>
    <t>BATCH_20250104_88</t>
  </si>
  <si>
    <t>C100949</t>
  </si>
  <si>
    <t>FARM_549</t>
  </si>
  <si>
    <t>BATCH_20250311_71</t>
  </si>
  <si>
    <t>C100917</t>
  </si>
  <si>
    <t>BATCH_20250104_64</t>
  </si>
  <si>
    <t>C100018</t>
  </si>
  <si>
    <t>BATCH_20250102_68</t>
  </si>
  <si>
    <t>C100019</t>
  </si>
  <si>
    <t>BATCH_20250329_29</t>
  </si>
  <si>
    <t>C100241</t>
  </si>
  <si>
    <t>BATCH_20250107_177</t>
  </si>
  <si>
    <t>C100157</t>
  </si>
  <si>
    <t>FARM_164</t>
  </si>
  <si>
    <t>Farmer_119</t>
  </si>
  <si>
    <t>BATCH_20250325_142</t>
  </si>
  <si>
    <t>C100350</t>
  </si>
  <si>
    <t>BATCH_20250507_166</t>
  </si>
  <si>
    <t>C100532</t>
  </si>
  <si>
    <t>BATCH_20250409_117</t>
  </si>
  <si>
    <t>C100104</t>
  </si>
  <si>
    <t>FARM_530</t>
  </si>
  <si>
    <t>BATCH_20250210_175</t>
  </si>
  <si>
    <t>C100333</t>
  </si>
  <si>
    <t>FARM_138</t>
  </si>
  <si>
    <t>Farmer_54</t>
  </si>
  <si>
    <t>BATCH_20250609_121</t>
  </si>
  <si>
    <t>C100374</t>
  </si>
  <si>
    <t>BATCH_20250108_176</t>
  </si>
  <si>
    <t>C100114</t>
  </si>
  <si>
    <t>BATCH_20250206_186</t>
  </si>
  <si>
    <t>C100883</t>
  </si>
  <si>
    <t>BATCH_20250213_122</t>
  </si>
  <si>
    <t>C100126</t>
  </si>
  <si>
    <t>BATCH_20250127_175</t>
  </si>
  <si>
    <t>C100457</t>
  </si>
  <si>
    <t>BATCH_20250216_184</t>
  </si>
  <si>
    <t>C100991</t>
  </si>
  <si>
    <t>FARM_690</t>
  </si>
  <si>
    <t>Farmer_461</t>
  </si>
  <si>
    <t>C100779</t>
  </si>
  <si>
    <t>BATCH_20250615_156</t>
  </si>
  <si>
    <t>C100974</t>
  </si>
  <si>
    <t>BATCH_20250531_165</t>
  </si>
  <si>
    <t>C100057</t>
  </si>
  <si>
    <t>BATCH_20250624_21</t>
  </si>
  <si>
    <t>C100913</t>
  </si>
  <si>
    <t>FARM_363</t>
  </si>
  <si>
    <t>BATCH_20250530_142</t>
  </si>
  <si>
    <t>C100688</t>
  </si>
  <si>
    <t>FARM_418</t>
  </si>
  <si>
    <t>BATCH_20250610_86</t>
  </si>
  <si>
    <t>C100808</t>
  </si>
  <si>
    <t>BATCH_20250414_152</t>
  </si>
  <si>
    <t>C100723</t>
  </si>
  <si>
    <t>FARM_325</t>
  </si>
  <si>
    <t>BATCH_20250224_134</t>
  </si>
  <si>
    <t>C100531</t>
  </si>
  <si>
    <t>FARM_160</t>
  </si>
  <si>
    <t>BATCH_20250626_195</t>
  </si>
  <si>
    <t>C100956</t>
  </si>
  <si>
    <t>BATCH_20250520_119</t>
  </si>
  <si>
    <t>C100759</t>
  </si>
  <si>
    <t>BATCH_20250525_62</t>
  </si>
  <si>
    <t>C100565</t>
  </si>
  <si>
    <t>FARM_489</t>
  </si>
  <si>
    <t>BATCH_20250427_104</t>
  </si>
  <si>
    <t>C100897</t>
  </si>
  <si>
    <t>FARM_256</t>
  </si>
  <si>
    <t>Village_25</t>
  </si>
  <si>
    <t>CC_117</t>
  </si>
  <si>
    <t>BATCH_20250108_125</t>
  </si>
  <si>
    <t>C100267</t>
  </si>
  <si>
    <t>BATCH_20250613_12</t>
  </si>
  <si>
    <t>C100150</t>
  </si>
  <si>
    <t>FARM_7</t>
  </si>
  <si>
    <t>Farmer_291</t>
  </si>
  <si>
    <t>BATCH_20250214_78</t>
  </si>
  <si>
    <t>C100326</t>
  </si>
  <si>
    <t>BATCH_20250124_113</t>
  </si>
  <si>
    <t>C100260</t>
  </si>
  <si>
    <t>BATCH_20250223_93</t>
  </si>
  <si>
    <t>founded_year</t>
  </si>
  <si>
    <t>members_count</t>
  </si>
  <si>
    <t>farm_size_category</t>
  </si>
  <si>
    <t>avg_daily_milk_liters</t>
  </si>
  <si>
    <t>Smallholder</t>
  </si>
  <si>
    <t>FARM_2</t>
  </si>
  <si>
    <t>Large</t>
  </si>
  <si>
    <t>FARM_3</t>
  </si>
  <si>
    <t>Medium</t>
  </si>
  <si>
    <t>FARM_8</t>
  </si>
  <si>
    <t>FARM_9</t>
  </si>
  <si>
    <t>FARM_14</t>
  </si>
  <si>
    <t>Farmer_636</t>
  </si>
  <si>
    <t>FARM_18</t>
  </si>
  <si>
    <t>Farmer_377</t>
  </si>
  <si>
    <t>FARM_19</t>
  </si>
  <si>
    <t>FARM_20</t>
  </si>
  <si>
    <t>FARM_23</t>
  </si>
  <si>
    <t>Village_116</t>
  </si>
  <si>
    <t>FARM_25</t>
  </si>
  <si>
    <t>Farmer_319</t>
  </si>
  <si>
    <t>FARM_29</t>
  </si>
  <si>
    <t>Farmer_127</t>
  </si>
  <si>
    <t>FARM_33</t>
  </si>
  <si>
    <t>FARM_36</t>
  </si>
  <si>
    <t>FARM_49</t>
  </si>
  <si>
    <t>FARM_51</t>
  </si>
  <si>
    <t>FARM_57</t>
  </si>
  <si>
    <t>FARM_60</t>
  </si>
  <si>
    <t>Farmer_152</t>
  </si>
  <si>
    <t>FARM_71</t>
  </si>
  <si>
    <t>Farmer_38</t>
  </si>
  <si>
    <t>FARM_77</t>
  </si>
  <si>
    <t>FARM_81</t>
  </si>
  <si>
    <t>Farmer_766</t>
  </si>
  <si>
    <t>FARM_83</t>
  </si>
  <si>
    <t>FARM_85</t>
  </si>
  <si>
    <t>Farmer_646</t>
  </si>
  <si>
    <t>FARM_89</t>
  </si>
  <si>
    <t>FARM_91</t>
  </si>
  <si>
    <t>FARM_93</t>
  </si>
  <si>
    <t>Farmer_439</t>
  </si>
  <si>
    <t>FARM_106</t>
  </si>
  <si>
    <t>Farmer_867</t>
  </si>
  <si>
    <t>FARM_107</t>
  </si>
  <si>
    <t>Farmer_19</t>
  </si>
  <si>
    <t>FARM_113</t>
  </si>
  <si>
    <t>Farmer_209</t>
  </si>
  <si>
    <t>FARM_114</t>
  </si>
  <si>
    <t>Farmer_370</t>
  </si>
  <si>
    <t>FARM_118</t>
  </si>
  <si>
    <t>Farmer_91</t>
  </si>
  <si>
    <t>FARM_123</t>
  </si>
  <si>
    <t>Farmer_396</t>
  </si>
  <si>
    <t>FARM_124</t>
  </si>
  <si>
    <t>Farmer_158</t>
  </si>
  <si>
    <t>FARM_125</t>
  </si>
  <si>
    <t>Farmer_702</t>
  </si>
  <si>
    <t>FARM_129</t>
  </si>
  <si>
    <t>FARM_137</t>
  </si>
  <si>
    <t>Farmer_365</t>
  </si>
  <si>
    <t>FARM_140</t>
  </si>
  <si>
    <t>FARM_142</t>
  </si>
  <si>
    <t>FARM_149</t>
  </si>
  <si>
    <t>Farmer_868</t>
  </si>
  <si>
    <t>FARM_150</t>
  </si>
  <si>
    <t>Farmer_497</t>
  </si>
  <si>
    <t>FARM_151</t>
  </si>
  <si>
    <t>Farmer_435</t>
  </si>
  <si>
    <t>FARM_159</t>
  </si>
  <si>
    <t>FARM_163</t>
  </si>
  <si>
    <t>FARM_168</t>
  </si>
  <si>
    <t>Farmer_6</t>
  </si>
  <si>
    <t>FARM_170</t>
  </si>
  <si>
    <t>FARM_172</t>
  </si>
  <si>
    <t>FARM_173</t>
  </si>
  <si>
    <t>Farmer_199</t>
  </si>
  <si>
    <t>FARM_174</t>
  </si>
  <si>
    <t>Farmer_351</t>
  </si>
  <si>
    <t>FARM_177</t>
  </si>
  <si>
    <t>FARM_178</t>
  </si>
  <si>
    <t>Farmer_884</t>
  </si>
  <si>
    <t>FARM_184</t>
  </si>
  <si>
    <t>FARM_186</t>
  </si>
  <si>
    <t>FARM_190</t>
  </si>
  <si>
    <t>Farmer_630</t>
  </si>
  <si>
    <t>FARM_195</t>
  </si>
  <si>
    <t>FARM_197</t>
  </si>
  <si>
    <t>FARM_199</t>
  </si>
  <si>
    <t>FARM_200</t>
  </si>
  <si>
    <t>Village_83</t>
  </si>
  <si>
    <t>FARM_201</t>
  </si>
  <si>
    <t>Farmer_621</t>
  </si>
  <si>
    <t>FARM_208</t>
  </si>
  <si>
    <t>Farmer_725</t>
  </si>
  <si>
    <t>FARM_210</t>
  </si>
  <si>
    <t>Farmer_823</t>
  </si>
  <si>
    <t>FARM_214</t>
  </si>
  <si>
    <t>Farmer_187</t>
  </si>
  <si>
    <t>FARM_215</t>
  </si>
  <si>
    <t>FARM_216</t>
  </si>
  <si>
    <t>FARM_218</t>
  </si>
  <si>
    <t>FARM_219</t>
  </si>
  <si>
    <t>FARM_224</t>
  </si>
  <si>
    <t>Farmer_613</t>
  </si>
  <si>
    <t>FARM_226</t>
  </si>
  <si>
    <t>FARM_228</t>
  </si>
  <si>
    <t>Village_149</t>
  </si>
  <si>
    <t>FARM_229</t>
  </si>
  <si>
    <t>Farmer_431</t>
  </si>
  <si>
    <t>FARM_236</t>
  </si>
  <si>
    <t>FARM_237</t>
  </si>
  <si>
    <t>Farmer_673</t>
  </si>
  <si>
    <t>FARM_238</t>
  </si>
  <si>
    <t>FARM_240</t>
  </si>
  <si>
    <t>Farmer_566</t>
  </si>
  <si>
    <t>FARM_243</t>
  </si>
  <si>
    <t>Farmer_778</t>
  </si>
  <si>
    <t>FARM_244</t>
  </si>
  <si>
    <t>FARM_245</t>
  </si>
  <si>
    <t>FARM_247</t>
  </si>
  <si>
    <t>Farmer_693</t>
  </si>
  <si>
    <t>FARM_248</t>
  </si>
  <si>
    <t>FARM_258</t>
  </si>
  <si>
    <t>FARM_263</t>
  </si>
  <si>
    <t>Farmer_255</t>
  </si>
  <si>
    <t>FARM_266</t>
  </si>
  <si>
    <t>FARM_274</t>
  </si>
  <si>
    <t>Farmer_634</t>
  </si>
  <si>
    <t>FARM_275</t>
  </si>
  <si>
    <t>FARM_276</t>
  </si>
  <si>
    <t>FARM_278</t>
  </si>
  <si>
    <t>FARM_286</t>
  </si>
  <si>
    <t>Farmer_229</t>
  </si>
  <si>
    <t>FARM_289</t>
  </si>
  <si>
    <t>FARM_295</t>
  </si>
  <si>
    <t>FARM_296</t>
  </si>
  <si>
    <t>FARM_299</t>
  </si>
  <si>
    <t>FARM_310</t>
  </si>
  <si>
    <t>FARM_315</t>
  </si>
  <si>
    <t>Farmer_317</t>
  </si>
  <si>
    <t>FARM_316</t>
  </si>
  <si>
    <t>FARM_317</t>
  </si>
  <si>
    <t>FARM_323</t>
  </si>
  <si>
    <t>Farmer_687</t>
  </si>
  <si>
    <t>FARM_324</t>
  </si>
  <si>
    <t>FARM_329</t>
  </si>
  <si>
    <t>FARM_331</t>
  </si>
  <si>
    <t>Farmer_674</t>
  </si>
  <si>
    <t>FARM_336</t>
  </si>
  <si>
    <t>Farmer_839</t>
  </si>
  <si>
    <t>FARM_337</t>
  </si>
  <si>
    <t>Village_109</t>
  </si>
  <si>
    <t>FARM_345</t>
  </si>
  <si>
    <t>Farmer_712</t>
  </si>
  <si>
    <t>FARM_350</t>
  </si>
  <si>
    <t>FARM_354</t>
  </si>
  <si>
    <t>FARM_355</t>
  </si>
  <si>
    <t>FARM_361</t>
  </si>
  <si>
    <t>FARM_364</t>
  </si>
  <si>
    <t>Farmer_677</t>
  </si>
  <si>
    <t>FARM_374</t>
  </si>
  <si>
    <t>FARM_376</t>
  </si>
  <si>
    <t>FARM_377</t>
  </si>
  <si>
    <t>FARM_384</t>
  </si>
  <si>
    <t>Farmer_689</t>
  </si>
  <si>
    <t>FARM_385</t>
  </si>
  <si>
    <t>FARM_388</t>
  </si>
  <si>
    <t>Farmer_785</t>
  </si>
  <si>
    <t>FARM_390</t>
  </si>
  <si>
    <t>FARM_393</t>
  </si>
  <si>
    <t>FARM_395</t>
  </si>
  <si>
    <t>FARM_399</t>
  </si>
  <si>
    <t>Farmer_197</t>
  </si>
  <si>
    <t>FARM_404</t>
  </si>
  <si>
    <t>Farmer_153</t>
  </si>
  <si>
    <t>Village_177</t>
  </si>
  <si>
    <t>FARM_406</t>
  </si>
  <si>
    <t>Farmer_602</t>
  </si>
  <si>
    <t>FARM_409</t>
  </si>
  <si>
    <t>FARM_411</t>
  </si>
  <si>
    <t>FARM_420</t>
  </si>
  <si>
    <t>Farmer_771</t>
  </si>
  <si>
    <t>FARM_422</t>
  </si>
  <si>
    <t>Farmer_2</t>
  </si>
  <si>
    <t>FARM_423</t>
  </si>
  <si>
    <t>Farmer_7</t>
  </si>
  <si>
    <t>FARM_426</t>
  </si>
  <si>
    <t>Farmer_527</t>
  </si>
  <si>
    <t>FARM_430</t>
  </si>
  <si>
    <t>Farmer_399</t>
  </si>
  <si>
    <t>FARM_431</t>
  </si>
  <si>
    <t>Farmer_65</t>
  </si>
  <si>
    <t>FARM_432</t>
  </si>
  <si>
    <t>FARM_433</t>
  </si>
  <si>
    <t>FARM_440</t>
  </si>
  <si>
    <t>Farmer_84</t>
  </si>
  <si>
    <t>FARM_442</t>
  </si>
  <si>
    <t>FARM_446</t>
  </si>
  <si>
    <t>FARM_452</t>
  </si>
  <si>
    <t>FARM_459</t>
  </si>
  <si>
    <t>Farmer_301</t>
  </si>
  <si>
    <t>FARM_461</t>
  </si>
  <si>
    <t>FARM_463</t>
  </si>
  <si>
    <t>Farmer_879</t>
  </si>
  <si>
    <t>FARM_466</t>
  </si>
  <si>
    <t>Farmer_56</t>
  </si>
  <si>
    <t>FARM_471</t>
  </si>
  <si>
    <t>FARM_474</t>
  </si>
  <si>
    <t>Farmer_201</t>
  </si>
  <si>
    <t>FARM_477</t>
  </si>
  <si>
    <t>Farmer_454</t>
  </si>
  <si>
    <t>FARM_478</t>
  </si>
  <si>
    <t>FARM_479</t>
  </si>
  <si>
    <t>FARM_481</t>
  </si>
  <si>
    <t>FARM_486</t>
  </si>
  <si>
    <t>FARM_491</t>
  </si>
  <si>
    <t>Farmer_452</t>
  </si>
  <si>
    <t>FARM_492</t>
  </si>
  <si>
    <t>FARM_504</t>
  </si>
  <si>
    <t>Village_62</t>
  </si>
  <si>
    <t>FARM_506</t>
  </si>
  <si>
    <t>Farmer_688</t>
  </si>
  <si>
    <t>FARM_509</t>
  </si>
  <si>
    <t>Farmer_141</t>
  </si>
  <si>
    <t>FARM_516</t>
  </si>
  <si>
    <t>Farmer_894</t>
  </si>
  <si>
    <t>FARM_523</t>
  </si>
  <si>
    <t>FARM_526</t>
  </si>
  <si>
    <t>Village_145</t>
  </si>
  <si>
    <t>FARM_528</t>
  </si>
  <si>
    <t>FARM_534</t>
  </si>
  <si>
    <t>Farmer_537</t>
  </si>
  <si>
    <t>FARM_536</t>
  </si>
  <si>
    <t>Farmer_547</t>
  </si>
  <si>
    <t>FARM_537</t>
  </si>
  <si>
    <t>FARM_539</t>
  </si>
  <si>
    <t>FARM_545</t>
  </si>
  <si>
    <t>FARM_546</t>
  </si>
  <si>
    <t>FARM_550</t>
  </si>
  <si>
    <t>FARM_559</t>
  </si>
  <si>
    <t>FARM_563</t>
  </si>
  <si>
    <t>FARM_569</t>
  </si>
  <si>
    <t>Farmer_116</t>
  </si>
  <si>
    <t>FARM_570</t>
  </si>
  <si>
    <t>Farmer_225</t>
  </si>
  <si>
    <t>FARM_574</t>
  </si>
  <si>
    <t>Farmer_845</t>
  </si>
  <si>
    <t>FARM_580</t>
  </si>
  <si>
    <t>FARM_582</t>
  </si>
  <si>
    <t>FARM_587</t>
  </si>
  <si>
    <t>FARM_593</t>
  </si>
  <si>
    <t>Farmer_315</t>
  </si>
  <si>
    <t>FARM_594</t>
  </si>
  <si>
    <t>FARM_611</t>
  </si>
  <si>
    <t>Farmer_442</t>
  </si>
  <si>
    <t>Village_153</t>
  </si>
  <si>
    <t>FARM_616</t>
  </si>
  <si>
    <t>FARM_618</t>
  </si>
  <si>
    <t>FARM_623</t>
  </si>
  <si>
    <t>Farmer_482</t>
  </si>
  <si>
    <t>FARM_624</t>
  </si>
  <si>
    <t>Farmer_548</t>
  </si>
  <si>
    <t>FARM_626</t>
  </si>
  <si>
    <t>FARM_632</t>
  </si>
  <si>
    <t>FARM_634</t>
  </si>
  <si>
    <t>Farmer_192</t>
  </si>
  <si>
    <t>FARM_635</t>
  </si>
  <si>
    <t>Village_102</t>
  </si>
  <si>
    <t>FARM_636</t>
  </si>
  <si>
    <t>Farmer_15</t>
  </si>
  <si>
    <t>FARM_647</t>
  </si>
  <si>
    <t>FARM_650</t>
  </si>
  <si>
    <t>FARM_652</t>
  </si>
  <si>
    <t>FARM_655</t>
  </si>
  <si>
    <t>FARM_656</t>
  </si>
  <si>
    <t>FARM_668</t>
  </si>
  <si>
    <t>FARM_669</t>
  </si>
  <si>
    <t>Farmer_888</t>
  </si>
  <si>
    <t>FARM_671</t>
  </si>
  <si>
    <t>FARM_686</t>
  </si>
  <si>
    <t>Farmer_347</t>
  </si>
  <si>
    <t>FARM_687</t>
  </si>
  <si>
    <t>Farmer_235</t>
  </si>
  <si>
    <t>FARM_688</t>
  </si>
  <si>
    <t>FARM_700</t>
  </si>
  <si>
    <t>FARM_702</t>
  </si>
  <si>
    <t>FARM_704</t>
  </si>
  <si>
    <t>FARM_712</t>
  </si>
  <si>
    <t>FARM_722</t>
  </si>
  <si>
    <t>Farmer_3</t>
  </si>
  <si>
    <t>FARM_728</t>
  </si>
  <si>
    <t>Farmer_861</t>
  </si>
  <si>
    <t>FARM_731</t>
  </si>
  <si>
    <t>FARM_734</t>
  </si>
  <si>
    <t>Farmer_336</t>
  </si>
  <si>
    <t>FARM_737</t>
  </si>
  <si>
    <t>Farmer_89</t>
  </si>
  <si>
    <t>FARM_738</t>
  </si>
  <si>
    <t>Farmer_403</t>
  </si>
  <si>
    <t>FARM_746</t>
  </si>
  <si>
    <t>FARM_748</t>
  </si>
  <si>
    <t>Farmer_108</t>
  </si>
  <si>
    <t>FARM_749</t>
  </si>
  <si>
    <t>FARM_750</t>
  </si>
  <si>
    <t>Farmer_272</t>
  </si>
  <si>
    <t>FARM_754</t>
  </si>
  <si>
    <t>Farmer_751</t>
  </si>
  <si>
    <t>FARM_755</t>
  </si>
  <si>
    <t>FARM_756</t>
  </si>
  <si>
    <t>Farmer_536</t>
  </si>
  <si>
    <t>FARM_759</t>
  </si>
  <si>
    <t>FARM_763</t>
  </si>
  <si>
    <t>FARM_764</t>
  </si>
  <si>
    <t>Farmer_582</t>
  </si>
  <si>
    <t>FARM_765</t>
  </si>
  <si>
    <t>FARM_766</t>
  </si>
  <si>
    <t>FARM_769</t>
  </si>
  <si>
    <t>Farmer_41</t>
  </si>
  <si>
    <t>FARM_771</t>
  </si>
  <si>
    <t>FARM_772</t>
  </si>
  <si>
    <t>FARM_790</t>
  </si>
  <si>
    <t>Village_111</t>
  </si>
  <si>
    <t>FARM_791</t>
  </si>
  <si>
    <t>FARM_796</t>
  </si>
  <si>
    <t>Farmer_236</t>
  </si>
  <si>
    <t>FARM_800</t>
  </si>
  <si>
    <t>Farmer_444</t>
  </si>
  <si>
    <t>CC_5</t>
  </si>
  <si>
    <t>CC_12</t>
  </si>
  <si>
    <t>CC_15</t>
  </si>
  <si>
    <t>CC_20</t>
  </si>
  <si>
    <t>CC_52</t>
  </si>
  <si>
    <t>CC_56</t>
  </si>
  <si>
    <t>CC_61</t>
  </si>
  <si>
    <t>CC_86</t>
  </si>
  <si>
    <t>CC_158</t>
  </si>
  <si>
    <t>CC_178</t>
  </si>
  <si>
    <t>Village</t>
  </si>
  <si>
    <t>vehicle_type</t>
  </si>
  <si>
    <t>owner_type</t>
  </si>
  <si>
    <t>Mini-Truck</t>
  </si>
  <si>
    <t>Cooperative</t>
  </si>
  <si>
    <t>Private</t>
  </si>
  <si>
    <t>Van</t>
  </si>
  <si>
    <t>month</t>
  </si>
  <si>
    <t>Important Statistics</t>
  </si>
  <si>
    <t>Swades Milk Multi State Co-operative Society Ltd.</t>
  </si>
  <si>
    <t>Total Milk Collected (Ltrs.)</t>
  </si>
  <si>
    <t>Total Spoilage (Ltrs.)</t>
  </si>
  <si>
    <t>Avg. Fat (%)</t>
  </si>
  <si>
    <t>Avg. SNF (%)</t>
  </si>
  <si>
    <t>Total Bills Paid (₹)</t>
  </si>
  <si>
    <t>Avg. Transit Time (mins.)</t>
  </si>
  <si>
    <t>Avg. Distance (Kms.)</t>
  </si>
  <si>
    <t>Avg. Collection Per Farm (Ltrs.)</t>
  </si>
  <si>
    <t>Avg. Collection Per Co-op. (Ltrs.)</t>
  </si>
  <si>
    <t>Avg. Collection Per CC. (Ltrs.)</t>
  </si>
  <si>
    <t>Average Collection Per Truck (Ltrs.)</t>
  </si>
  <si>
    <t>Avg. Chilled Per CHC. (Ltrs.)</t>
  </si>
  <si>
    <t>Avg. Processed Per Plant (Ltrs.)</t>
  </si>
  <si>
    <t>Quality Passing (%)</t>
  </si>
  <si>
    <t>Avg. Temperature at Collection (℃)</t>
  </si>
  <si>
    <t>Avg. Temperature at Arrival (℃)</t>
  </si>
  <si>
    <t>Average Collection Per Village (Ltrs.)</t>
  </si>
  <si>
    <t>Avg. Payment Per Farmer (₹)</t>
  </si>
  <si>
    <t>Cow Milk Supply Chain Monitoring</t>
  </si>
  <si>
    <t>Grand Total</t>
  </si>
  <si>
    <t>Farms</t>
  </si>
  <si>
    <t>Net Volume (Ltrs.)</t>
  </si>
  <si>
    <t>Avg. Fat %</t>
  </si>
  <si>
    <t>Avg. SNF %</t>
  </si>
  <si>
    <t>fat_percentage</t>
  </si>
  <si>
    <t>snf_percentage</t>
  </si>
  <si>
    <t>Top 10 Farms by Net Volume of Collection</t>
  </si>
  <si>
    <t>Bottom 10 Farms by Net Volume of Collection</t>
  </si>
  <si>
    <t>Farm Type</t>
  </si>
  <si>
    <t>Total Collection (Ltrs.)</t>
  </si>
  <si>
    <t>Total Collection (Ltrs.) By Farm Type</t>
  </si>
  <si>
    <t>Smallholders are the largest contributors among farm type. It means that they are being benefitted and encouraged by the incentives they get through the cooperative milk corporation. Also, this is expected in smaller villages. This shows that small quantities of milk are collected on a large scale. This is fine, but results in more pressure on quality assuarance and legal compliance. If there is even a minor issue in SOPs, it can have bigger impact. Therefore, standardisation of the procedure and continuous monitoring of quality parameters is essential.</t>
  </si>
  <si>
    <t>Total Collection (Ltrs.) By Vehicle Type</t>
  </si>
  <si>
    <t>Vehicle Type</t>
  </si>
  <si>
    <t>Mini-Trucks are always preferred for the transportation of the milk to chilling centers. The maximum collection is transported through Mini-Truck segment, which is almost 80% of the total collection. This is definitely suitable for short distance transportation. No any concerns here.
Note that the transportation data from chilling centres to plants is not collected in this SCM data, as this process is often handled by Insulated tankers with nil spoilage, it is not so much concerning, and requires less frequent monitoring.</t>
  </si>
  <si>
    <t>Section 2: Milk Collection by Farm and Vehicle Type</t>
  </si>
  <si>
    <t>Product</t>
  </si>
  <si>
    <t>Total Milk Processed (Ltrs.)</t>
  </si>
  <si>
    <t>Total Milk Processed By Product</t>
  </si>
  <si>
    <t>Batch Count</t>
  </si>
  <si>
    <t>This graph is very much aligned with the expectations. People regularly consume Packaged Milk. On the other hand, Paneer is more casually consumed by people, even in non-festive season. UHT Milk segment is not popular overall. Ghee and Butter are more consumed in festive seasons, therefore, their popularity would be less. It can be said that the batches are being managed according to the demand trend. No concerns here.</t>
  </si>
  <si>
    <t>Section 1: Fat, SNF and Collection Performance of Top 10 and Bottom 10 Farms by Net Collection</t>
  </si>
  <si>
    <t>Total Batches Processed By Product</t>
  </si>
  <si>
    <t>Spoilage By Collection Centers</t>
  </si>
  <si>
    <t>CC ID</t>
  </si>
  <si>
    <t>Spoilage By Vehicle Type</t>
  </si>
  <si>
    <t>Quality Passing By Collection Centers</t>
  </si>
  <si>
    <t>Out of total 185 CCs from which milk was collected, only 64 are able to achieve quality passing rate of or above 90%. Most of the centers lie in the range of 50% to 90% quality passing. Improvements are needed to be made in order to increase the quality passing rate, so that about 5000 to 7000 liters of milk can be recovered to make high quallity products. Milk collected from these areas is needed to be inspected in order to investigate the failure causes.</t>
  </si>
  <si>
    <t>Farm ID</t>
  </si>
  <si>
    <t>Section 4: Spoilage Analysis by Collection Centers and Vehicle Types</t>
  </si>
  <si>
    <t>Priority is given to the Packaged Milk Segment, with about 69% of total collected milk being utilised. The second segment in terms of utilisation is Paneer, with 14% of total milk collected.
This is expected, because people prefer Ghee and Butter more in festive seasons, and first semester of the year has no major festivals. Paneer is more casually consumed by people, even in non-festive seasons.</t>
  </si>
  <si>
    <t>Most farms from which milk was collected had quality passing rate of 75% to 100%. 183 farms have quality passing rate only upto 75%. Investigations are needed in order to find out possible issues with farms or farmers. Not all farms will have the same quality standards, but we can ensure the minimum quality awareness among farmers, and their operations at farms. This will help to gain about 30% of quality passing rate.</t>
  </si>
  <si>
    <t>Month-wise Collection</t>
  </si>
  <si>
    <t>Month</t>
  </si>
  <si>
    <t>Total Volume (Ltrs.)</t>
  </si>
  <si>
    <t>Section 5: Quality Analysis by Collection Centers and Farms</t>
  </si>
  <si>
    <t>Zone-wise Collection</t>
  </si>
  <si>
    <t>Zone</t>
  </si>
  <si>
    <t>Section 6: Month-wise and Zone-wise Collection</t>
  </si>
  <si>
    <t>By zone, it can be seen that MH1 is the largest zone by total milk collection. Collection in Maharashtra state is largest among all. This is because Gujarat Region doesn’t have a processing plant, resulting the milk stock being directed to Mumbai. If the plants and chilling centers are able to handle the load comfortably, it's fine, but still, it suggests that there is a need to optimise the supply chain for these regions to get a balanced supply everywhere, according to the product requirements and specialisations.</t>
  </si>
  <si>
    <t>During this six-months period, milk collection is consistent every month. Collection per month looks almost similar, and no major changes in volume can be seen. For the month of March, April and May, collection was slightly raised, and in January, February and June, the collection was slightly less. Although, hot season should have reduced overall milk production due to heat stress in cows, more collection is observed during that period. This contrast cannot be effectively explained, as milk production rates per cow are not directly relevant to SCM data and hence are not collected.</t>
  </si>
  <si>
    <t>Average Distance By Collection Centers</t>
  </si>
  <si>
    <t>CHC ID</t>
  </si>
  <si>
    <t>Distance (Kms.)</t>
  </si>
  <si>
    <t>It can be seen that most of the collection centres lie in 11 to 15 kilometers from the chilling centres on an average. This distance is ideal for milk to be transported to the chilling centres without much quality loss. There is currently no any issue with distances.</t>
  </si>
  <si>
    <t>Vehicle ID</t>
  </si>
  <si>
    <t>Total Distance (Kms.)</t>
  </si>
  <si>
    <t>Section 7: Distance Analysis by Chilling Centers and Vehicle Trips</t>
  </si>
  <si>
    <t>Trip Count By Vehicles</t>
  </si>
  <si>
    <t>Time By Trips</t>
  </si>
  <si>
    <t>Trip</t>
  </si>
  <si>
    <t>Time (Mins.)</t>
  </si>
  <si>
    <t>This plot shows the distribution of time needed by the vehicles to travel from the collection centre to the chilling centre. Ideally, upto 2 hours are fine. For the sake of a safety factor, it can be said that anything above 90 minutes is risky, in terms of quality. Upto 150 trips took more time. Operational analysis of each collection and transportation stage is needed in order to understand the posssible causes, because most of the chilling centres lie in 11 to 15 Km. range. This will futher help to reduce upto 45 mins of transit time.</t>
  </si>
  <si>
    <t>Transit Time</t>
  </si>
  <si>
    <t>These are the top 10 vehicles by the sum of total time they required to complete the trips. Given that the distances are within 11 to 15 Kms., these must be the worst performers. They are needed to be investigated, including their routes, drivers, and the trips they completed. They may have issues, or their specific trips may have issues. By inspecting them, transit time can be reduced or potential issues with routes and trucks can be solved.</t>
  </si>
  <si>
    <t>Section 8: Transit Time Analysis by and Vehicle Trips</t>
  </si>
  <si>
    <t>Arrival Temps</t>
  </si>
  <si>
    <t>Collections Temps</t>
  </si>
  <si>
    <t>It can be seen that most of the collections have about 27°C to 33°C temperatures. This shows that the milk is slightly cooled from milking temperature to normal room remperaure, during handling and carrying. There is not a big issue with respect to quality here, but farmers must be notified to bring their milk as early as possible after milking, to reduce any quality issues tthat may arise due to late collection (more that about 30-35 minutes).</t>
  </si>
  <si>
    <t>Ideally, chilled milk temperature must be in between 1°C to 6°C. only about 219 collections have stayed in this range, and all others have higher temperature. This is not desired. It's needed to inspect the tankers that carry milk from chilling centres to plants. Note here that the transit time for chilling centres to plants, as well as the data about tankers is not collected in this SCM data, as chilled milk is often considered as safe for longer transit hours with nil spoilage. The temps from 21°C to 36°C show the direct trips that were from collection centres to plants, bypassing chilling stage due to distance advantage.</t>
  </si>
  <si>
    <t>Section 9: Collection and Arrival Temperature Analysis</t>
  </si>
  <si>
    <t>Bills Transferred By Payment Methods</t>
  </si>
  <si>
    <t>Payment Method</t>
  </si>
  <si>
    <t>Total Payment</t>
  </si>
  <si>
    <t>Overall money transfer policy looks good, with larger preference to direct bank transfers. Only 22% payments are direct cash payments. This aligns with a more transparent and digital first payment approach. Improvements can be made to further reduce the amount of cash based payments wherever possible. The potential may vary.</t>
  </si>
  <si>
    <t>Zone-wise Payments</t>
  </si>
  <si>
    <t>Zones</t>
  </si>
  <si>
    <t>Total Payment (₹)</t>
  </si>
  <si>
    <t>As previously noted, the MH1 zone had the most milk collection, and hence most payments are transferred in that zone. This is expected. As the rates are directly related to Fat and SNF Percentages, They are usually proportional to the quality of the milk, based on these parameters.</t>
  </si>
  <si>
    <t>Section 10: Analysis of Payments by Payment Methods and Zones</t>
  </si>
  <si>
    <t>The spoilage rate per collection center is much lower, with most of the collection centers lying in the 0 to 6 liters spoilage range. This aligns with the expectations. Only a couple of collection centers have much higher spoilage rate of about 12 to 15 liters. All collection centers must be investigated in order to enforce SOPs to reduce the spoilage. This can save as high as 400 liters of milk. Further, a zero spoilage policy can be designed.</t>
  </si>
  <si>
    <t>In terms of spoilage in vehicles, the Mini-Truck Cooperative segment has the largest share of spoilage. This is due to that fact that it is the most used segment for milk transportation from collection centers to chilling centers. Mini-Truck Private comes after it. Overall picture looks as expected. Still, operations can be analysed to reduce spoilage. Mainly, the handling of cans that carry the milk can be analysed in order to achieve zero spoilage in vehicles.</t>
  </si>
  <si>
    <t>Section 3: Processed Milk Volume and Batches by Products</t>
  </si>
  <si>
    <t>Most of the vehicles completed 9 to 14 trips. This number is expected for 180 days, and a total of 80 vehicles. This number also shows that the vehicles are being utilised in a healthy range, and no vehicle is overutilised. A couple of vehicles have also completed more than 20 trips. This setup seems to be a shift based mechanism, where drivers and vehicles have to serve different areas in the zone. Also, as this data is a subset of the whole data, it may not represent the full picture in terms of vehicle utilisation.</t>
  </si>
  <si>
    <t>SCM Dashboard</t>
  </si>
  <si>
    <t>Spoilage</t>
  </si>
  <si>
    <t>Payment (₹)</t>
  </si>
  <si>
    <t>Top 10 Collection Centers</t>
  </si>
  <si>
    <t>Volume</t>
  </si>
  <si>
    <t>Avg. Transit Time</t>
  </si>
  <si>
    <t>Top 5 Chilling Centers</t>
  </si>
  <si>
    <t xml:space="preserve">This sheet is the dynamic dashboard, that is focused on drilling down the data. It helps to easily navigate through key parameters and filter them. It helps to monitor a lot of different aspects of the supply chain. Utilisation of the capacities of collection centres, chilling centres, plants or vehicles is not included, because the data is a small subset, selected to model the basic structure of the supply chain. Hence the utilisation of the capacities would be very less, when visualized. </t>
  </si>
  <si>
    <t>Row Labels</t>
  </si>
  <si>
    <t>Volume Processsed</t>
  </si>
  <si>
    <t>Count of Batches</t>
  </si>
  <si>
    <t>Filters</t>
  </si>
  <si>
    <t>Dashboard Tables</t>
  </si>
  <si>
    <t>This Sheet has all the important KPIs for monitoring by upper management. They range from totals of collections to more granular stats like per truck, per plant and per village. It also monitors the technical and financial side of the supply chain, including parameters of its overall efficiency.</t>
  </si>
  <si>
    <r>
      <rPr>
        <b/>
        <i/>
        <sz val="11"/>
        <color theme="1"/>
        <rFont val="Aptos Narrow"/>
        <family val="2"/>
        <scheme val="minor"/>
      </rPr>
      <t xml:space="preserve">Fat Percentage Range - 3% to 6%
SNF Percentage Range - 8.5% to 9.5%
</t>
    </r>
    <r>
      <rPr>
        <sz val="11"/>
        <color theme="1"/>
        <rFont val="Aptos Narrow"/>
        <family val="2"/>
        <scheme val="minor"/>
      </rPr>
      <t>Cow Milk with Fat and SNF percentages near to the minimum acceptable levels may need blending to get the desired levels for products and legal requirements. 
3 farms have low Fat % and two farms have low SNF %. Two farms are common in both issues. It's necessary to investigate and take corrective actions for those farms in order to increase their contribution in quality milk production.</t>
    </r>
  </si>
  <si>
    <r>
      <rPr>
        <b/>
        <i/>
        <sz val="11.5"/>
        <color theme="1"/>
        <rFont val="Aptos Narrow"/>
        <family val="2"/>
        <scheme val="minor"/>
      </rPr>
      <t>Fat Percentage Range - 3% to 6%
SNF Percentage Range - 8.5% to 9.5%</t>
    </r>
    <r>
      <rPr>
        <sz val="11.5"/>
        <color theme="1"/>
        <rFont val="Aptos Narrow"/>
        <family val="2"/>
        <scheme val="minor"/>
      </rPr>
      <t xml:space="preserve">
Cow Milk with Fat and SNF percentages near to the minimum acceptable levels may need blending to get the desired levels for products and legal requirements.
These farms can be incentivised to improve their overall contribution. They might be very small as well. One farm has low Fat %. Two farms have low SNF %. Investigation and corrective actions are needed.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</si>
</sst>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_ [$₹-4009]\ * #,##0.00_ ;_ [$₹-4009]\ * \-#,##0.00_ ;_ [$₹-4009]\ * &quot;-&quot;??_ ;_ @_ "/>
    <numFmt numFmtId="165" formatCode="0.0"/>
    <numFmt numFmtId="166" formatCode="&quot;₹&quot;\ #,##0.00"/>
  </numFmts>
  <fonts count="18" x14ac:knownFonts="1">
    <font>
      <sz val="11"/>
      <color theme="1"/>
      <name val="Aptos Narrow"/>
      <family val="2"/>
      <scheme val="minor"/>
    </font>
    <font>
      <sz val="11"/>
      <color theme="1"/>
      <name val="Aptos Narrow"/>
      <family val="2"/>
      <scheme val="minor"/>
    </font>
    <font>
      <b/>
      <sz val="11"/>
      <color theme="1"/>
      <name val="Aptos Narrow"/>
      <family val="2"/>
      <scheme val="minor"/>
    </font>
    <font>
      <b/>
      <i/>
      <sz val="20"/>
      <color theme="1"/>
      <name val="Aptos Display"/>
      <family val="2"/>
      <scheme val="major"/>
    </font>
    <font>
      <b/>
      <i/>
      <sz val="11"/>
      <color theme="1"/>
      <name val="Aptos Narrow"/>
      <family val="2"/>
      <scheme val="minor"/>
    </font>
    <font>
      <b/>
      <sz val="12"/>
      <color theme="1"/>
      <name val="Aptos Narrow"/>
      <family val="2"/>
      <scheme val="minor"/>
    </font>
    <font>
      <b/>
      <sz val="10"/>
      <color theme="1"/>
      <name val="Aptos Narrow"/>
      <family val="2"/>
      <scheme val="minor"/>
    </font>
    <font>
      <sz val="14"/>
      <color theme="1"/>
      <name val="Aptos Display"/>
      <family val="2"/>
      <scheme val="major"/>
    </font>
    <font>
      <i/>
      <sz val="20"/>
      <color theme="1"/>
      <name val="Aptos Display"/>
      <family val="2"/>
      <scheme val="major"/>
    </font>
    <font>
      <sz val="13.8"/>
      <color theme="1"/>
      <name val="Aptos Display"/>
      <family val="2"/>
      <scheme val="major"/>
    </font>
    <font>
      <sz val="13"/>
      <color theme="1"/>
      <name val="Aptos Display"/>
      <family val="2"/>
      <scheme val="major"/>
    </font>
    <font>
      <sz val="8"/>
      <name val="Aptos Narrow"/>
      <family val="2"/>
      <scheme val="minor"/>
    </font>
    <font>
      <sz val="11.5"/>
      <color theme="1"/>
      <name val="Aptos Narrow"/>
      <family val="2"/>
      <scheme val="minor"/>
    </font>
    <font>
      <b/>
      <i/>
      <sz val="11.5"/>
      <color theme="1"/>
      <name val="Aptos Narrow"/>
      <family val="2"/>
      <scheme val="minor"/>
    </font>
    <font>
      <sz val="9"/>
      <color theme="1"/>
      <name val="Aptos Narrow"/>
      <family val="2"/>
      <scheme val="minor"/>
    </font>
    <font>
      <b/>
      <sz val="11.5"/>
      <color theme="1"/>
      <name val="Aptos Narrow"/>
      <family val="2"/>
      <scheme val="minor"/>
    </font>
    <font>
      <b/>
      <sz val="16"/>
      <color theme="1"/>
      <name val="Aptos Narrow"/>
      <family val="2"/>
      <scheme val="minor"/>
    </font>
    <font>
      <sz val="10"/>
      <color theme="1"/>
      <name val="Aptos Narrow"/>
      <family val="2"/>
      <scheme val="minor"/>
    </font>
  </fonts>
  <fills count="6">
    <fill>
      <patternFill patternType="none"/>
    </fill>
    <fill>
      <patternFill patternType="gray125"/>
    </fill>
    <fill>
      <patternFill patternType="solid">
        <fgColor theme="7"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5" tint="0.59999389629810485"/>
        <bgColor indexed="64"/>
      </patternFill>
    </fill>
  </fills>
  <borders count="4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right style="medium">
        <color indexed="64"/>
      </right>
      <top/>
      <bottom style="thin">
        <color indexed="64"/>
      </bottom>
      <diagonal/>
    </border>
    <border>
      <left/>
      <right style="medium">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53">
    <xf numFmtId="0" fontId="0" fillId="0" borderId="0" xfId="0"/>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12" fillId="0" borderId="0" xfId="0" applyFont="1" applyAlignment="1">
      <alignment vertical="center" wrapText="1"/>
    </xf>
    <xf numFmtId="10" fontId="0" fillId="0" borderId="10" xfId="0" applyNumberFormat="1" applyBorder="1" applyAlignment="1">
      <alignment horizontal="center" vertical="center"/>
    </xf>
    <xf numFmtId="10" fontId="0" fillId="0" borderId="7" xfId="0" applyNumberFormat="1" applyBorder="1" applyAlignment="1">
      <alignment horizontal="center" vertical="center"/>
    </xf>
    <xf numFmtId="10" fontId="0" fillId="0" borderId="3" xfId="0" applyNumberFormat="1"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8" xfId="0" applyBorder="1" applyAlignment="1">
      <alignment horizontal="center" vertical="center"/>
    </xf>
    <xf numFmtId="0" fontId="0" fillId="0" borderId="15" xfId="0" applyBorder="1" applyAlignment="1">
      <alignment horizontal="center" vertical="center"/>
    </xf>
    <xf numFmtId="0" fontId="0" fillId="0" borderId="0" xfId="0" applyAlignment="1">
      <alignment vertical="center" wrapText="1"/>
    </xf>
    <xf numFmtId="0" fontId="0" fillId="0" borderId="0" xfId="0" applyAlignment="1">
      <alignment horizontal="left" indent="1"/>
    </xf>
    <xf numFmtId="0" fontId="0" fillId="0" borderId="0" xfId="0" applyAlignment="1">
      <alignment horizontal="left" vertical="center"/>
    </xf>
    <xf numFmtId="9" fontId="0" fillId="0" borderId="0" xfId="2" applyFont="1"/>
    <xf numFmtId="2" fontId="0" fillId="0" borderId="0" xfId="0" applyNumberFormat="1"/>
    <xf numFmtId="1" fontId="0" fillId="0" borderId="0" xfId="0" applyNumberFormat="1"/>
    <xf numFmtId="0" fontId="0" fillId="0" borderId="7" xfId="0" applyBorder="1" applyAlignment="1">
      <alignment horizontal="center" vertical="center"/>
    </xf>
    <xf numFmtId="0" fontId="0" fillId="0" borderId="1" xfId="0" pivotButton="1" applyBorder="1"/>
    <xf numFmtId="0" fontId="0" fillId="0" borderId="9" xfId="0" applyBorder="1" applyAlignment="1">
      <alignment horizontal="left"/>
    </xf>
    <xf numFmtId="0" fontId="0" fillId="0" borderId="3" xfId="0" applyBorder="1"/>
    <xf numFmtId="0" fontId="0" fillId="0" borderId="10" xfId="0" applyBorder="1"/>
    <xf numFmtId="0" fontId="0" fillId="0" borderId="5" xfId="0" applyBorder="1" applyAlignment="1">
      <alignment horizontal="left"/>
    </xf>
    <xf numFmtId="0" fontId="0" fillId="0" borderId="13" xfId="0" applyBorder="1"/>
    <xf numFmtId="0" fontId="0" fillId="0" borderId="14" xfId="0" pivotButton="1" applyBorder="1" applyAlignment="1">
      <alignment horizontal="center" vertical="center"/>
    </xf>
    <xf numFmtId="0" fontId="0" fillId="0" borderId="2" xfId="0" applyBorder="1"/>
    <xf numFmtId="0" fontId="0" fillId="0" borderId="6" xfId="0" applyBorder="1"/>
    <xf numFmtId="0" fontId="0" fillId="0" borderId="7" xfId="0" applyBorder="1"/>
    <xf numFmtId="1" fontId="0" fillId="0" borderId="4" xfId="0" applyNumberFormat="1" applyBorder="1"/>
    <xf numFmtId="0" fontId="0" fillId="0" borderId="1" xfId="0" applyBorder="1"/>
    <xf numFmtId="0" fontId="0" fillId="0" borderId="9" xfId="0" applyBorder="1"/>
    <xf numFmtId="0" fontId="0" fillId="0" borderId="5" xfId="0" applyBorder="1"/>
    <xf numFmtId="0" fontId="0" fillId="5" borderId="0" xfId="0" applyFill="1"/>
    <xf numFmtId="0" fontId="0" fillId="5" borderId="0" xfId="0" applyFill="1" applyAlignment="1">
      <alignment horizontal="left"/>
    </xf>
    <xf numFmtId="0" fontId="0" fillId="0" borderId="22" xfId="0" applyBorder="1"/>
    <xf numFmtId="0" fontId="0" fillId="0" borderId="23" xfId="0" applyBorder="1"/>
    <xf numFmtId="0" fontId="0" fillId="0" borderId="24" xfId="0" applyBorder="1"/>
    <xf numFmtId="0" fontId="0" fillId="0" borderId="31" xfId="0" applyBorder="1"/>
    <xf numFmtId="0" fontId="0" fillId="0" borderId="32" xfId="0" applyBorder="1"/>
    <xf numFmtId="166" fontId="0" fillId="0" borderId="30" xfId="0" applyNumberFormat="1" applyBorder="1"/>
    <xf numFmtId="1" fontId="0" fillId="0" borderId="33" xfId="0" applyNumberFormat="1" applyBorder="1"/>
    <xf numFmtId="166" fontId="0" fillId="0" borderId="34" xfId="0" applyNumberFormat="1" applyBorder="1"/>
    <xf numFmtId="1" fontId="0" fillId="0" borderId="20" xfId="0" applyNumberFormat="1" applyBorder="1"/>
    <xf numFmtId="1" fontId="0" fillId="0" borderId="21" xfId="0" applyNumberFormat="1" applyBorder="1"/>
    <xf numFmtId="166" fontId="0" fillId="0" borderId="35" xfId="0" applyNumberFormat="1" applyBorder="1"/>
    <xf numFmtId="1" fontId="0" fillId="0" borderId="36" xfId="0" applyNumberFormat="1" applyBorder="1"/>
    <xf numFmtId="0" fontId="2" fillId="0" borderId="19" xfId="0" pivotButton="1" applyFont="1" applyBorder="1"/>
    <xf numFmtId="0" fontId="0" fillId="0" borderId="19" xfId="0" applyBorder="1" applyAlignment="1">
      <alignment horizontal="left"/>
    </xf>
    <xf numFmtId="0" fontId="2" fillId="0" borderId="40" xfId="0" applyFont="1" applyBorder="1"/>
    <xf numFmtId="0" fontId="2" fillId="0" borderId="41" xfId="0" applyFont="1" applyBorder="1" applyAlignment="1">
      <alignment horizontal="center" vertical="center"/>
    </xf>
    <xf numFmtId="0" fontId="2" fillId="0" borderId="42" xfId="0" applyFont="1" applyBorder="1"/>
    <xf numFmtId="1" fontId="0" fillId="0" borderId="30" xfId="0" applyNumberFormat="1" applyBorder="1"/>
    <xf numFmtId="1" fontId="0" fillId="0" borderId="34" xfId="0" applyNumberFormat="1" applyBorder="1"/>
    <xf numFmtId="1" fontId="0" fillId="0" borderId="35" xfId="0" applyNumberFormat="1" applyBorder="1"/>
    <xf numFmtId="1" fontId="0" fillId="0" borderId="26" xfId="0" applyNumberFormat="1" applyBorder="1"/>
    <xf numFmtId="0" fontId="0" fillId="0" borderId="43" xfId="0" applyBorder="1" applyAlignment="1">
      <alignment horizontal="left"/>
    </xf>
    <xf numFmtId="0" fontId="0" fillId="0" borderId="44" xfId="0" applyBorder="1" applyAlignment="1">
      <alignment horizontal="left"/>
    </xf>
    <xf numFmtId="10" fontId="4" fillId="0" borderId="19" xfId="0" applyNumberFormat="1" applyFont="1" applyBorder="1"/>
    <xf numFmtId="0" fontId="2" fillId="0" borderId="19" xfId="0" applyFont="1" applyBorder="1" applyAlignment="1">
      <alignment horizontal="center" vertical="center"/>
    </xf>
    <xf numFmtId="0" fontId="4" fillId="0" borderId="19" xfId="0" applyFont="1" applyBorder="1"/>
    <xf numFmtId="0" fontId="0" fillId="0" borderId="45" xfId="0" applyBorder="1" applyAlignment="1">
      <alignment horizontal="left"/>
    </xf>
    <xf numFmtId="0" fontId="3"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5" xfId="0" applyFont="1" applyFill="1" applyBorder="1" applyAlignment="1">
      <alignment horizontal="center" vertical="center"/>
    </xf>
    <xf numFmtId="0" fontId="4" fillId="2" borderId="6" xfId="0" applyFont="1" applyFill="1" applyBorder="1" applyAlignment="1">
      <alignment horizontal="center" vertical="center"/>
    </xf>
    <xf numFmtId="0" fontId="4" fillId="2" borderId="7" xfId="0" applyFont="1" applyFill="1" applyBorder="1" applyAlignment="1">
      <alignment horizontal="center" vertical="center"/>
    </xf>
    <xf numFmtId="0" fontId="5" fillId="0" borderId="4" xfId="0" applyFont="1" applyBorder="1" applyAlignment="1">
      <alignment horizontal="center" wrapText="1"/>
    </xf>
    <xf numFmtId="0" fontId="6" fillId="0" borderId="8" xfId="0" applyFont="1" applyBorder="1" applyAlignment="1">
      <alignment horizontal="center"/>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0" fillId="0" borderId="4" xfId="0" applyBorder="1" applyAlignment="1">
      <alignment horizontal="center"/>
    </xf>
    <xf numFmtId="1" fontId="8" fillId="0" borderId="4" xfId="0" applyNumberFormat="1" applyFont="1" applyBorder="1" applyAlignment="1">
      <alignment horizontal="center" vertical="center"/>
    </xf>
    <xf numFmtId="0" fontId="8" fillId="0" borderId="4" xfId="0" applyFont="1" applyBorder="1" applyAlignment="1">
      <alignment horizontal="center" vertical="center"/>
    </xf>
    <xf numFmtId="10" fontId="8" fillId="0" borderId="4" xfId="2" applyNumberFormat="1" applyFont="1" applyBorder="1" applyAlignment="1">
      <alignment horizontal="center" vertical="center"/>
    </xf>
    <xf numFmtId="164" fontId="8" fillId="0" borderId="4" xfId="1" applyNumberFormat="1" applyFont="1" applyBorder="1" applyAlignment="1">
      <alignment horizontal="center" vertical="center"/>
    </xf>
    <xf numFmtId="2" fontId="8" fillId="0" borderId="4" xfId="2" applyNumberFormat="1" applyFont="1" applyBorder="1" applyAlignment="1">
      <alignment horizontal="center" vertical="center"/>
    </xf>
    <xf numFmtId="0" fontId="4" fillId="3" borderId="4" xfId="0" applyFont="1" applyFill="1" applyBorder="1" applyAlignment="1">
      <alignment horizontal="center" vertical="center" wrapText="1"/>
    </xf>
    <xf numFmtId="0" fontId="9" fillId="2" borderId="4" xfId="0" applyFont="1" applyFill="1" applyBorder="1" applyAlignment="1">
      <alignment horizontal="center" vertical="center"/>
    </xf>
    <xf numFmtId="0" fontId="10" fillId="2" borderId="4" xfId="0" applyFont="1" applyFill="1" applyBorder="1" applyAlignment="1">
      <alignment horizontal="center" vertical="center"/>
    </xf>
    <xf numFmtId="165" fontId="8" fillId="0" borderId="4" xfId="2" applyNumberFormat="1" applyFont="1" applyBorder="1" applyAlignment="1">
      <alignment horizontal="center" vertical="center"/>
    </xf>
    <xf numFmtId="9" fontId="8" fillId="0" borderId="4" xfId="2" applyFont="1" applyBorder="1" applyAlignment="1">
      <alignment horizontal="center" vertical="center"/>
    </xf>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9" xfId="0" applyFill="1" applyBorder="1" applyAlignment="1">
      <alignment horizontal="center" vertical="center" wrapText="1"/>
    </xf>
    <xf numFmtId="0" fontId="0" fillId="2" borderId="0" xfId="0" applyFill="1" applyAlignment="1">
      <alignment horizontal="center" vertical="center" wrapText="1"/>
    </xf>
    <xf numFmtId="0" fontId="0" fillId="2" borderId="10" xfId="0" applyFill="1" applyBorder="1" applyAlignment="1">
      <alignment horizontal="center" vertical="center" wrapText="1"/>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12" fillId="2" borderId="1" xfId="0" applyFont="1" applyFill="1" applyBorder="1" applyAlignment="1">
      <alignment horizontal="center" vertical="center" wrapText="1"/>
    </xf>
    <xf numFmtId="0" fontId="12" fillId="2" borderId="2"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2" fillId="2" borderId="9" xfId="0" applyFont="1" applyFill="1" applyBorder="1" applyAlignment="1">
      <alignment horizontal="center" vertical="center" wrapText="1"/>
    </xf>
    <xf numFmtId="0" fontId="12" fillId="2" borderId="0" xfId="0" applyFont="1" applyFill="1" applyAlignment="1">
      <alignment horizontal="center" vertical="center" wrapText="1"/>
    </xf>
    <xf numFmtId="0" fontId="12" fillId="2" borderId="10" xfId="0" applyFont="1" applyFill="1" applyBorder="1" applyAlignment="1">
      <alignment horizontal="center" vertical="center" wrapText="1"/>
    </xf>
    <xf numFmtId="0" fontId="12" fillId="2" borderId="5" xfId="0" applyFont="1" applyFill="1" applyBorder="1" applyAlignment="1">
      <alignment horizontal="center" vertical="center" wrapText="1"/>
    </xf>
    <xf numFmtId="0" fontId="12" fillId="2" borderId="6" xfId="0" applyFont="1" applyFill="1" applyBorder="1" applyAlignment="1">
      <alignment horizontal="center" vertical="center" wrapText="1"/>
    </xf>
    <xf numFmtId="0" fontId="12" fillId="2" borderId="7" xfId="0" applyFont="1" applyFill="1" applyBorder="1" applyAlignment="1">
      <alignment horizontal="center" vertical="center" wrapText="1"/>
    </xf>
    <xf numFmtId="0" fontId="15" fillId="4" borderId="1" xfId="0" applyFont="1" applyFill="1" applyBorder="1" applyAlignment="1">
      <alignment horizontal="center" vertical="center" wrapText="1"/>
    </xf>
    <xf numFmtId="0" fontId="15" fillId="4" borderId="2" xfId="0" applyFont="1" applyFill="1" applyBorder="1" applyAlignment="1">
      <alignment horizontal="center" vertical="center" wrapText="1"/>
    </xf>
    <xf numFmtId="0" fontId="15" fillId="4" borderId="3" xfId="0" applyFont="1" applyFill="1" applyBorder="1" applyAlignment="1">
      <alignment horizontal="center" vertical="center" wrapText="1"/>
    </xf>
    <xf numFmtId="0" fontId="15" fillId="4" borderId="9" xfId="0" applyFont="1" applyFill="1" applyBorder="1" applyAlignment="1">
      <alignment horizontal="center" vertical="center" wrapText="1"/>
    </xf>
    <xf numFmtId="0" fontId="15" fillId="4" borderId="0" xfId="0" applyFont="1" applyFill="1" applyAlignment="1">
      <alignment horizontal="center" vertical="center" wrapText="1"/>
    </xf>
    <xf numFmtId="0" fontId="15" fillId="4" borderId="10" xfId="0" applyFont="1" applyFill="1" applyBorder="1" applyAlignment="1">
      <alignment horizontal="center" vertical="center" wrapText="1"/>
    </xf>
    <xf numFmtId="0" fontId="15" fillId="4" borderId="5" xfId="0" applyFont="1" applyFill="1" applyBorder="1" applyAlignment="1">
      <alignment horizontal="center" vertical="center" wrapText="1"/>
    </xf>
    <xf numFmtId="0" fontId="15" fillId="4" borderId="6" xfId="0" applyFont="1" applyFill="1" applyBorder="1" applyAlignment="1">
      <alignment horizontal="center" vertical="center" wrapText="1"/>
    </xf>
    <xf numFmtId="0" fontId="15" fillId="4" borderId="7" xfId="0" applyFont="1" applyFill="1" applyBorder="1" applyAlignment="1">
      <alignment horizontal="center" vertical="center" wrapText="1"/>
    </xf>
    <xf numFmtId="0" fontId="2" fillId="0" borderId="0" xfId="0" applyFont="1" applyAlignment="1">
      <alignment horizontal="center"/>
    </xf>
    <xf numFmtId="0" fontId="2" fillId="0" borderId="6" xfId="0" applyFont="1" applyBorder="1" applyAlignment="1">
      <alignment horizontal="center"/>
    </xf>
    <xf numFmtId="0" fontId="15" fillId="0" borderId="0" xfId="0" applyFont="1" applyAlignment="1">
      <alignment horizontal="center" vertical="center" wrapText="1"/>
    </xf>
    <xf numFmtId="0" fontId="15" fillId="0" borderId="6" xfId="0" applyFont="1" applyBorder="1" applyAlignment="1">
      <alignment horizontal="center" vertical="center" wrapText="1"/>
    </xf>
    <xf numFmtId="0" fontId="0" fillId="3" borderId="1" xfId="0" applyFill="1" applyBorder="1" applyAlignment="1">
      <alignment horizontal="center" vertical="center" wrapText="1"/>
    </xf>
    <xf numFmtId="0" fontId="14" fillId="3" borderId="2" xfId="0" applyFont="1" applyFill="1" applyBorder="1" applyAlignment="1">
      <alignment horizontal="center" vertical="center" wrapText="1"/>
    </xf>
    <xf numFmtId="0" fontId="14" fillId="3" borderId="3"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0" xfId="0" applyFont="1" applyFill="1" applyAlignment="1">
      <alignment horizontal="center" vertical="center" wrapText="1"/>
    </xf>
    <xf numFmtId="0" fontId="14" fillId="3" borderId="10" xfId="0" applyFont="1" applyFill="1" applyBorder="1" applyAlignment="1">
      <alignment horizontal="center" vertical="center" wrapText="1"/>
    </xf>
    <xf numFmtId="0" fontId="14" fillId="3" borderId="5" xfId="0" applyFont="1" applyFill="1" applyBorder="1" applyAlignment="1">
      <alignment horizontal="center" vertical="center" wrapText="1"/>
    </xf>
    <xf numFmtId="0" fontId="14" fillId="3" borderId="6" xfId="0" applyFont="1" applyFill="1" applyBorder="1" applyAlignment="1">
      <alignment horizontal="center" vertical="center" wrapText="1"/>
    </xf>
    <xf numFmtId="0" fontId="14" fillId="3" borderId="7" xfId="0" applyFont="1" applyFill="1" applyBorder="1" applyAlignment="1">
      <alignment horizontal="center" vertical="center" wrapText="1"/>
    </xf>
    <xf numFmtId="0" fontId="0" fillId="0" borderId="22" xfId="0" applyBorder="1" applyAlignment="1">
      <alignment horizontal="center"/>
    </xf>
    <xf numFmtId="0" fontId="0" fillId="0" borderId="25" xfId="0" applyBorder="1" applyAlignment="1">
      <alignment horizontal="center"/>
    </xf>
    <xf numFmtId="0" fontId="0" fillId="0" borderId="0" xfId="0" applyAlignment="1">
      <alignment horizontal="center"/>
    </xf>
    <xf numFmtId="0" fontId="0" fillId="0" borderId="27" xfId="0" applyBorder="1" applyAlignment="1">
      <alignment horizontal="center"/>
    </xf>
    <xf numFmtId="0" fontId="0" fillId="0" borderId="6" xfId="0" applyBorder="1" applyAlignment="1">
      <alignment horizontal="center"/>
    </xf>
    <xf numFmtId="0" fontId="0" fillId="0" borderId="28" xfId="0" applyBorder="1" applyAlignment="1">
      <alignment horizontal="center"/>
    </xf>
    <xf numFmtId="0" fontId="16" fillId="0" borderId="2" xfId="0" applyFont="1" applyBorder="1" applyAlignment="1">
      <alignment horizontal="center" vertical="center"/>
    </xf>
    <xf numFmtId="0" fontId="2" fillId="0" borderId="2" xfId="0" applyFont="1" applyBorder="1" applyAlignment="1">
      <alignment horizontal="center" vertical="center"/>
    </xf>
    <xf numFmtId="0" fontId="2" fillId="0" borderId="29" xfId="0" applyFont="1" applyBorder="1" applyAlignment="1">
      <alignment horizontal="center" vertical="center"/>
    </xf>
    <xf numFmtId="0" fontId="2" fillId="0" borderId="0" xfId="0" applyFont="1" applyAlignment="1">
      <alignment horizontal="center" vertical="center"/>
    </xf>
    <xf numFmtId="0" fontId="2" fillId="0" borderId="27" xfId="0" applyFont="1" applyBorder="1" applyAlignment="1">
      <alignment horizontal="center" vertical="center"/>
    </xf>
    <xf numFmtId="0" fontId="2" fillId="0" borderId="16" xfId="0" applyFont="1" applyBorder="1" applyAlignment="1">
      <alignment horizontal="center"/>
    </xf>
    <xf numFmtId="0" fontId="2" fillId="0" borderId="17" xfId="0" applyFont="1" applyBorder="1" applyAlignment="1">
      <alignment horizontal="center"/>
    </xf>
    <xf numFmtId="0" fontId="2" fillId="0" borderId="18" xfId="0" applyFont="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17" fillId="2" borderId="38" xfId="0" applyFont="1" applyFill="1" applyBorder="1" applyAlignment="1">
      <alignment horizontal="center" vertical="center" wrapText="1"/>
    </xf>
    <xf numFmtId="0" fontId="17" fillId="2" borderId="22" xfId="0" applyFont="1" applyFill="1" applyBorder="1" applyAlignment="1">
      <alignment horizontal="center" vertical="center" wrapText="1"/>
    </xf>
    <xf numFmtId="0" fontId="17" fillId="2" borderId="25" xfId="0" applyFont="1" applyFill="1" applyBorder="1" applyAlignment="1">
      <alignment horizontal="center" vertical="center" wrapText="1"/>
    </xf>
    <xf numFmtId="0" fontId="17" fillId="2" borderId="31" xfId="0" applyFont="1" applyFill="1" applyBorder="1" applyAlignment="1">
      <alignment horizontal="center" vertical="center" wrapText="1"/>
    </xf>
    <xf numFmtId="0" fontId="17" fillId="2" borderId="0" xfId="0" applyFont="1" applyFill="1" applyAlignment="1">
      <alignment horizontal="center" vertical="center" wrapText="1"/>
    </xf>
    <xf numFmtId="0" fontId="17" fillId="2" borderId="27" xfId="0" applyFont="1" applyFill="1" applyBorder="1" applyAlignment="1">
      <alignment horizontal="center" vertical="center" wrapText="1"/>
    </xf>
    <xf numFmtId="0" fontId="17" fillId="2" borderId="39" xfId="0" applyFont="1" applyFill="1" applyBorder="1" applyAlignment="1">
      <alignment horizontal="center" vertical="center" wrapText="1"/>
    </xf>
    <xf numFmtId="0" fontId="17" fillId="2" borderId="32" xfId="0" applyFont="1" applyFill="1" applyBorder="1" applyAlignment="1">
      <alignment horizontal="center" vertical="center" wrapText="1"/>
    </xf>
    <xf numFmtId="0" fontId="17" fillId="2" borderId="37" xfId="0" applyFont="1" applyFill="1" applyBorder="1" applyAlignment="1">
      <alignment horizontal="center" vertical="center" wrapText="1"/>
    </xf>
    <xf numFmtId="0" fontId="0" fillId="5" borderId="0" xfId="0" applyFill="1" applyAlignment="1">
      <alignment horizontal="center"/>
    </xf>
  </cellXfs>
  <cellStyles count="3">
    <cellStyle name="Currency" xfId="1" builtinId="4"/>
    <cellStyle name="Normal" xfId="0" builtinId="0"/>
    <cellStyle name="Percent" xfId="2" builtinId="5"/>
  </cellStyles>
  <dxfs count="229">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alignment horizontal="left"/>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numFmt numFmtId="1" formatCode="0"/>
    </dxf>
    <dxf>
      <numFmt numFmtId="1" formatCode="0"/>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vertical="center"/>
    </dxf>
    <dxf>
      <numFmt numFmtId="1" formatCode="0"/>
    </dxf>
    <dxf>
      <numFmt numFmtId="1" formatCode="0"/>
    </dxf>
    <dxf>
      <numFmt numFmtId="166" formatCode="&quot;₹&quot;\ #,##0.00"/>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numFmt numFmtId="166"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i/>
      </font>
    </dxf>
    <dxf>
      <font>
        <b/>
      </font>
    </dxf>
    <dxf>
      <alignment horizontal="center"/>
    </dxf>
    <dxf>
      <alignment vertical="center"/>
    </dxf>
    <dxf>
      <font>
        <b/>
      </fon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i/>
      </font>
    </dxf>
    <dxf>
      <font>
        <b/>
      </font>
    </dxf>
    <dxf>
      <alignment horizontal="center"/>
    </dxf>
    <dxf>
      <alignment vertical="center"/>
    </dxf>
    <dxf>
      <font>
        <b/>
      </fon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1"/>
      </font>
    </dxf>
    <dxf>
      <font>
        <i/>
      </font>
    </dxf>
    <dxf>
      <font>
        <b/>
      </font>
    </dxf>
    <dxf>
      <alignment horizontal="center"/>
    </dxf>
    <dxf>
      <alignment vertical="center"/>
    </dxf>
    <dxf>
      <font>
        <b/>
      </font>
    </dxf>
    <dxf>
      <numFmt numFmtId="14" formatCode="0.00%"/>
    </dxf>
    <dxf>
      <border>
        <left style="thin">
          <color indexed="64"/>
        </left>
      </border>
    </dxf>
    <dxf>
      <border>
        <right style="thin">
          <color indexed="64"/>
        </right>
      </border>
    </dxf>
    <dxf>
      <border>
        <bottom style="thin">
          <color indexed="64"/>
        </bottom>
      </border>
    </dxf>
    <dxf>
      <border>
        <left style="thin">
          <color indexed="64"/>
        </left>
      </border>
    </dxf>
    <dxf>
      <border>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top style="thin">
          <color indexed="64"/>
        </top>
      </border>
    </dxf>
    <dxf>
      <border>
        <bottom style="thin">
          <color indexed="64"/>
        </bottom>
      </border>
    </dxf>
    <dxf>
      <border>
        <top style="thin">
          <color indexed="64"/>
        </top>
      </border>
    </dxf>
    <dxf>
      <border>
        <left style="thin">
          <color indexed="64"/>
        </left>
      </border>
    </dxf>
    <dxf>
      <border>
        <left/>
        <right/>
        <top/>
        <bottom/>
      </border>
    </dxf>
    <dxf>
      <border>
        <right style="thin">
          <color indexed="64"/>
        </right>
      </border>
    </dxf>
    <dxf>
      <border>
        <bottom style="thin">
          <color indexed="64"/>
        </bottom>
      </border>
    </dxf>
    <dxf>
      <border>
        <left style="thin">
          <color indexed="64"/>
        </left>
      </border>
    </dxf>
    <dxf>
      <border>
        <left/>
        <top/>
      </border>
    </dxf>
    <dxf>
      <border>
        <left/>
        <right/>
        <top/>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border>
        <left/>
        <right/>
        <top/>
        <bottom/>
        <vertical/>
        <horizontal/>
      </border>
    </dxf>
    <dxf>
      <border>
        <left/>
        <right/>
        <top/>
        <bottom/>
        <vertical/>
        <horizontal/>
      </border>
    </dxf>
    <dxf>
      <numFmt numFmtId="14" formatCode="0.00%"/>
    </dxf>
    <dxf>
      <numFmt numFmtId="14" formatCode="0.00%"/>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border>
        <bottom style="thin">
          <color indexed="64"/>
        </bottom>
      </border>
    </dxf>
    <dxf>
      <border>
        <top style="thin">
          <color indexed="64"/>
        </top>
      </border>
    </dxf>
    <dxf>
      <border>
        <left style="thin">
          <color indexed="64"/>
        </left>
      </border>
    </dxf>
    <dxf>
      <border>
        <left/>
        <right/>
        <top/>
        <bottom/>
      </border>
    </dxf>
    <dxf>
      <border>
        <right style="thin">
          <color indexed="64"/>
        </right>
      </border>
    </dxf>
    <dxf>
      <border>
        <bottom style="thin">
          <color indexed="64"/>
        </bottom>
      </border>
    </dxf>
    <dxf>
      <border>
        <left style="thin">
          <color indexed="64"/>
        </left>
      </border>
    </dxf>
    <dxf>
      <border>
        <left/>
        <right/>
        <top/>
        <bottom/>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border>
        <left/>
        <right/>
        <top/>
        <bottom/>
        <vertical/>
        <horizontal/>
      </border>
    </dxf>
    <dxf>
      <border>
        <left/>
        <right/>
        <top/>
        <bottom/>
        <vertical/>
        <horizontal/>
      </border>
    </dxf>
    <dxf>
      <numFmt numFmtId="14" formatCode="0.00%"/>
    </dxf>
    <dxf>
      <numFmt numFmtId="14" formatCode="0.00%"/>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8.xml"/><Relationship Id="rId39" Type="http://schemas.openxmlformats.org/officeDocument/2006/relationships/pivotCacheDefinition" Target="pivotCache/pivotCacheDefinition21.xml"/><Relationship Id="rId21" Type="http://schemas.openxmlformats.org/officeDocument/2006/relationships/pivotCacheDefinition" Target="pivotCache/pivotCacheDefinition3.xml"/><Relationship Id="rId34" Type="http://schemas.openxmlformats.org/officeDocument/2006/relationships/pivotCacheDefinition" Target="pivotCache/pivotCacheDefinition16.xml"/><Relationship Id="rId42" Type="http://schemas.microsoft.com/office/2007/relationships/slicerCache" Target="slicerCaches/slicerCache2.xml"/><Relationship Id="rId47" Type="http://schemas.openxmlformats.org/officeDocument/2006/relationships/theme" Target="theme/theme1.xml"/><Relationship Id="rId50" Type="http://schemas.openxmlformats.org/officeDocument/2006/relationships/sharedStrings" Target="sharedStrings.xml"/><Relationship Id="rId55" Type="http://schemas.microsoft.com/office/2017/06/relationships/rdRichValueTypes" Target="richData/rdRichValueTyp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1.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openxmlformats.org/officeDocument/2006/relationships/pivotCacheDefinition" Target="pivotCache/pivotCacheDefinition14.xml"/><Relationship Id="rId37" Type="http://schemas.openxmlformats.org/officeDocument/2006/relationships/pivotCacheDefinition" Target="pivotCache/pivotCacheDefinition19.xml"/><Relationship Id="rId40" Type="http://schemas.openxmlformats.org/officeDocument/2006/relationships/pivotCacheDefinition" Target="pivotCache/pivotCacheDefinition22.xml"/><Relationship Id="rId45" Type="http://schemas.microsoft.com/office/2007/relationships/slicerCache" Target="slicerCaches/slicerCache5.xml"/><Relationship Id="rId53" Type="http://schemas.microsoft.com/office/2017/06/relationships/rdRichValue" Target="richData/rdrichvalue.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30" Type="http://schemas.openxmlformats.org/officeDocument/2006/relationships/pivotCacheDefinition" Target="pivotCache/pivotCacheDefinition12.xml"/><Relationship Id="rId35" Type="http://schemas.openxmlformats.org/officeDocument/2006/relationships/pivotCacheDefinition" Target="pivotCache/pivotCacheDefinition17.xml"/><Relationship Id="rId43" Type="http://schemas.microsoft.com/office/2007/relationships/slicerCache" Target="slicerCaches/slicerCache3.xml"/><Relationship Id="rId48" Type="http://schemas.openxmlformats.org/officeDocument/2006/relationships/connections" Target="connections.xml"/><Relationship Id="rId56" Type="http://schemas.openxmlformats.org/officeDocument/2006/relationships/powerPivotData" Target="model/item.data"/><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7.xml"/><Relationship Id="rId33" Type="http://schemas.openxmlformats.org/officeDocument/2006/relationships/pivotCacheDefinition" Target="pivotCache/pivotCacheDefinition15.xml"/><Relationship Id="rId38" Type="http://schemas.openxmlformats.org/officeDocument/2006/relationships/pivotCacheDefinition" Target="pivotCache/pivotCacheDefinition20.xml"/><Relationship Id="rId46" Type="http://schemas.microsoft.com/office/2007/relationships/slicerCache" Target="slicerCaches/slicerCache6.xml"/><Relationship Id="rId20" Type="http://schemas.openxmlformats.org/officeDocument/2006/relationships/pivotCacheDefinition" Target="pivotCache/pivotCacheDefinition2.xml"/><Relationship Id="rId41" Type="http://schemas.microsoft.com/office/2007/relationships/slicerCache" Target="slicerCaches/slicerCache1.xml"/><Relationship Id="rId54"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openxmlformats.org/officeDocument/2006/relationships/pivotCacheDefinition" Target="pivotCache/pivotCacheDefinition18.xml"/><Relationship Id="rId49" Type="http://schemas.openxmlformats.org/officeDocument/2006/relationships/styles" Target="styles.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pivotCacheDefinition" Target="pivotCache/pivotCacheDefinition13.xml"/><Relationship Id="rId44" Type="http://schemas.microsoft.com/office/2007/relationships/slicerCache" Target="slicerCaches/slicerCache4.xml"/><Relationship Id="rId52" Type="http://schemas.microsoft.com/office/2022/10/relationships/richValueRel" Target="richData/richValueRel.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[Swades Milk SC Analysis.xlsx]Visualisation Data!Total Collection (Ltrs.) By Farm Type</c:name>
    <c:fmtId val="0"/>
  </c:pivotSource>
  <c:chart>
    <c:title>
      <c:tx>
        <c:rich>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mn-lt"/>
                <a:ea typeface="+mn-ea"/>
                <a:cs typeface="+mn-cs"/>
              </a:defRPr>
            </a:pPr>
            <a:r>
              <a:rPr lang="en-US" sz="1200"/>
              <a:t>Total Collection (ltrs.) by farm type</a:t>
            </a:r>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'Visualisation Data'!$C$4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1402-476D-BC5F-04A70ABECAC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1402-476D-BC5F-04A70ABECAC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1402-476D-BC5F-04A70ABECA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Data'!$B$5:$B$8</c:f>
              <c:strCache>
                <c:ptCount val="3"/>
                <c:pt idx="0">
                  <c:v>Large</c:v>
                </c:pt>
                <c:pt idx="1">
                  <c:v>Medium</c:v>
                </c:pt>
                <c:pt idx="2">
                  <c:v>Smallholder</c:v>
                </c:pt>
              </c:strCache>
            </c:strRef>
          </c:cat>
          <c:val>
            <c:numRef>
              <c:f>'Visualisation Data'!$C$5:$C$8</c:f>
              <c:numCache>
                <c:formatCode>General</c:formatCode>
                <c:ptCount val="3"/>
                <c:pt idx="0">
                  <c:v>4234.6000000000004</c:v>
                </c:pt>
                <c:pt idx="1">
                  <c:v>12771.4</c:v>
                </c:pt>
                <c:pt idx="2">
                  <c:v>31565</c:v>
                </c:pt>
              </c:numCache>
            </c:numRef>
          </c:val>
          <c:extLst>
            <c:ext xmlns:c16="http://schemas.microsoft.com/office/drawing/2014/chart" uri="{C3380CC4-5D6E-409C-BE32-E72D297353CC}">
              <c16:uniqueId val="{00000009-1402-476D-BC5F-04A70ABECACB}"/>
            </c:ext>
          </c:extLst>
        </c:ser>
        <c:dLbls>
          <c:dLblPos val="inEnd"/>
          <c:showLegendKey val="0"/>
          <c:showVal val="0"/>
          <c:showCatName val="0"/>
          <c:showSerName val="0"/>
          <c:showPercent val="1"/>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tx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[Swades Milk SC Analysis.xlsx]Visualisation Data!Total Collection (Ltrs.) By Vehicle Type</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200" b="1" i="0" u="none" strike="noStrike" kern="1200" cap="all" spc="50" baseline="0">
                <a:solidFill>
                  <a:sysClr val="windowText" lastClr="000000">
                    <a:lumMod val="65000"/>
                    <a:lumOff val="35000"/>
                  </a:sysClr>
                </a:solidFill>
              </a:rPr>
              <a:t>Total Collection (ltrs.) by vehicle type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'Visualisation Data'!$C$12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'Visualisation Data'!$B$13:$B$15</c:f>
              <c:strCache>
                <c:ptCount val="2"/>
                <c:pt idx="0">
                  <c:v>Mini-Truck</c:v>
                </c:pt>
                <c:pt idx="1">
                  <c:v>Van</c:v>
                </c:pt>
              </c:strCache>
            </c:strRef>
          </c:cat>
          <c:val>
            <c:numRef>
              <c:f>'Visualisation Data'!$C$13:$C$15</c:f>
              <c:numCache>
                <c:formatCode>General</c:formatCode>
                <c:ptCount val="2"/>
                <c:pt idx="0">
                  <c:v>38726.300000000003</c:v>
                </c:pt>
                <c:pt idx="1">
                  <c:v>9844.7000000000007</c:v>
                </c:pt>
              </c:numCache>
            </c:numRef>
          </c:val>
          <c:extLst>
            <c:ext xmlns:c16="http://schemas.microsoft.com/office/drawing/2014/chart" uri="{C3380CC4-5D6E-409C-BE32-E72D297353CC}">
              <c16:uniqueId val="{00000000-CDBC-4280-8544-3DC41D0124A6}"/>
            </c:ext>
          </c:extLst>
        </c:ser>
        <c:dLbls>
          <c:dLblPos val="inEnd"/>
          <c:showLegendKey val="0"/>
          <c:showVal val="1"/>
          <c:showCatName val="0"/>
          <c:showSerName val="0"/>
          <c:showPercent val="0"/>
          <c:showBubbleSize val="0"/>
        </c:dLbls>
        <c:gapWidth val="219"/>
        <c:overlap val="-27"/>
        <c:axId val="1426090624"/>
        <c:axId val="1426091104"/>
      </c:barChart>
      <c:catAx>
        <c:axId val="142609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091104"/>
        <c:crosses val="autoZero"/>
        <c:auto val="1"/>
        <c:lblAlgn val="ctr"/>
        <c:lblOffset val="100"/>
        <c:noMultiLvlLbl val="0"/>
      </c:catAx>
      <c:valAx>
        <c:axId val="1426091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090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[Swades Milk SC Analysis.xlsx]Visualisation Data!Total Milk Processed by Product</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t>Total Milk Processed by Product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'Visualisation Data'!$C$19</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718-4D37-B71B-0662EC976AF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718-4D37-B71B-0662EC976AF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718-4D37-B71B-0662EC976AF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718-4D37-B71B-0662EC976AF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718-4D37-B71B-0662EC976AF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Data'!$B$20:$B$25</c:f>
              <c:strCache>
                <c:ptCount val="5"/>
                <c:pt idx="0">
                  <c:v>Butter</c:v>
                </c:pt>
                <c:pt idx="1">
                  <c:v>Ghee</c:v>
                </c:pt>
                <c:pt idx="2">
                  <c:v>Packaged Milk</c:v>
                </c:pt>
                <c:pt idx="3">
                  <c:v>Paneer</c:v>
                </c:pt>
                <c:pt idx="4">
                  <c:v>UHT Milk</c:v>
                </c:pt>
              </c:strCache>
            </c:strRef>
          </c:cat>
          <c:val>
            <c:numRef>
              <c:f>'Visualisation Data'!$C$20:$C$25</c:f>
              <c:numCache>
                <c:formatCode>General</c:formatCode>
                <c:ptCount val="5"/>
                <c:pt idx="0">
                  <c:v>3210.1099999999992</c:v>
                </c:pt>
                <c:pt idx="1">
                  <c:v>2957.12</c:v>
                </c:pt>
                <c:pt idx="2">
                  <c:v>33269.559999999969</c:v>
                </c:pt>
                <c:pt idx="3">
                  <c:v>6745.3900000000021</c:v>
                </c:pt>
                <c:pt idx="4">
                  <c:v>1895.4099999999987</c:v>
                </c:pt>
              </c:numCache>
            </c:numRef>
          </c:val>
          <c:extLst>
            <c:ext xmlns:c16="http://schemas.microsoft.com/office/drawing/2014/chart" uri="{C3380CC4-5D6E-409C-BE32-E72D297353CC}">
              <c16:uniqueId val="{00000000-9820-4EEF-AFEB-1984E82CFA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[Swades Milk SC Analysis.xlsx]Visualisation Data!Total Batches Processed By Product</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1" i="0" u="none" strike="noStrike" kern="1200" cap="all" spc="50" baseline="0">
                <a:solidFill>
                  <a:sysClr val="windowText" lastClr="000000">
                    <a:lumMod val="65000"/>
                    <a:lumOff val="35000"/>
                  </a:sysClr>
                </a:solidFill>
              </a:rPr>
              <a:t>Total batches Processed by Product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4.75310071564677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'Visualisation Data'!$F$4</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6-54C3-432F-8B61-EAC1CB86F3FC}"/>
              </c:ext>
            </c:extLst>
          </c:dPt>
          <c:dPt>
            <c:idx val="1"/>
            <c:invertIfNegative val="0"/>
            <c:bubble3D val="0"/>
            <c:extLst>
              <c:ext xmlns:c16="http://schemas.microsoft.com/office/drawing/2014/chart" uri="{C3380CC4-5D6E-409C-BE32-E72D297353CC}">
                <c16:uniqueId val="{00000005-54C3-432F-8B61-EAC1CB86F3FC}"/>
              </c:ext>
            </c:extLst>
          </c:dPt>
          <c:dPt>
            <c:idx val="2"/>
            <c:invertIfNegative val="0"/>
            <c:bubble3D val="0"/>
            <c:extLst>
              <c:ext xmlns:c16="http://schemas.microsoft.com/office/drawing/2014/chart" uri="{C3380CC4-5D6E-409C-BE32-E72D297353CC}">
                <c16:uniqueId val="{00000004-54C3-432F-8B61-EAC1CB86F3FC}"/>
              </c:ext>
            </c:extLst>
          </c:dPt>
          <c:dPt>
            <c:idx val="3"/>
            <c:invertIfNegative val="0"/>
            <c:bubble3D val="0"/>
            <c:extLst>
              <c:ext xmlns:c16="http://schemas.microsoft.com/office/drawing/2014/chart" uri="{C3380CC4-5D6E-409C-BE32-E72D297353CC}">
                <c16:uniqueId val="{00000003-54C3-432F-8B61-EAC1CB86F3FC}"/>
              </c:ext>
            </c:extLst>
          </c:dPt>
          <c:dPt>
            <c:idx val="4"/>
            <c:invertIfNegative val="0"/>
            <c:bubble3D val="0"/>
            <c:extLst>
              <c:ext xmlns:c16="http://schemas.microsoft.com/office/drawing/2014/chart" uri="{C3380CC4-5D6E-409C-BE32-E72D297353CC}">
                <c16:uniqueId val="{00000002-54C3-432F-8B61-EAC1CB86F3FC}"/>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6-54C3-432F-8B61-EAC1CB86F3FC}"/>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5-54C3-432F-8B61-EAC1CB86F3FC}"/>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4-54C3-432F-8B61-EAC1CB86F3FC}"/>
                </c:ext>
              </c:extLst>
            </c:dLbl>
            <c:dLbl>
              <c:idx val="3"/>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3-54C3-432F-8B61-EAC1CB86F3FC}"/>
                </c:ext>
              </c:extLst>
            </c:dLbl>
            <c:dLbl>
              <c:idx val="4"/>
              <c:layout>
                <c:manualLayout>
                  <c:x val="-4.75310071564677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C3-432F-8B61-EAC1CB86F3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'Visualisation Data'!$E$5:$E$10</c:f>
              <c:strCache>
                <c:ptCount val="5"/>
                <c:pt idx="0">
                  <c:v>Butter</c:v>
                </c:pt>
                <c:pt idx="1">
                  <c:v>Ghee</c:v>
                </c:pt>
                <c:pt idx="2">
                  <c:v>Packaged Milk</c:v>
                </c:pt>
                <c:pt idx="3">
                  <c:v>Paneer</c:v>
                </c:pt>
                <c:pt idx="4">
                  <c:v>UHT Milk</c:v>
                </c:pt>
              </c:strCache>
            </c:strRef>
          </c:cat>
          <c:val>
            <c:numRef>
              <c:f>'Visualisation Data'!$F$5:$F$10</c:f>
              <c:numCache>
                <c:formatCode>General</c:formatCode>
                <c:ptCount val="5"/>
                <c:pt idx="0">
                  <c:v>72</c:v>
                </c:pt>
                <c:pt idx="1">
                  <c:v>54</c:v>
                </c:pt>
                <c:pt idx="2">
                  <c:v>707</c:v>
                </c:pt>
                <c:pt idx="3">
                  <c:v>129</c:v>
                </c:pt>
                <c:pt idx="4">
                  <c:v>38</c:v>
                </c:pt>
              </c:numCache>
            </c:numRef>
          </c:val>
          <c:extLst>
            <c:ext xmlns:c16="http://schemas.microsoft.com/office/drawing/2014/chart" uri="{C3380CC4-5D6E-409C-BE32-E72D297353CC}">
              <c16:uniqueId val="{00000000-54C3-432F-8B61-EAC1CB86F3FC}"/>
            </c:ext>
          </c:extLst>
        </c:ser>
        <c:dLbls>
          <c:dLblPos val="inEnd"/>
          <c:showLegendKey val="0"/>
          <c:showVal val="1"/>
          <c:showCatName val="0"/>
          <c:showSerName val="0"/>
          <c:showPercent val="0"/>
          <c:showBubbleSize val="0"/>
        </c:dLbls>
        <c:gapWidth val="182"/>
        <c:axId val="1091937248"/>
        <c:axId val="1091937728"/>
      </c:barChart>
      <c:catAx>
        <c:axId val="1091937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937728"/>
        <c:crosses val="autoZero"/>
        <c:auto val="1"/>
        <c:lblAlgn val="ctr"/>
        <c:lblOffset val="100"/>
        <c:noMultiLvlLbl val="0"/>
      </c:catAx>
      <c:valAx>
        <c:axId val="1091937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937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[Swades Milk SC Analysis.xlsx]Visualisation Data!Spoilage By Vehicle Type</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Spoilage By Vehicle Type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'Visualisation Data'!$C$29</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3E8-48A3-AC8A-E43DD18AFCE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3E8-48A3-AC8A-E43DD18AFCE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3E8-48A3-AC8A-E43DD18AFCE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3E8-48A3-AC8A-E43DD18AFCE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'Visualisation Data'!$B$30:$B$36</c:f>
              <c:multiLvlStrCache>
                <c:ptCount val="4"/>
                <c:lvl>
                  <c:pt idx="0">
                    <c:v>Cooperative</c:v>
                  </c:pt>
                  <c:pt idx="1">
                    <c:v>Private</c:v>
                  </c:pt>
                  <c:pt idx="2">
                    <c:v>Cooperative</c:v>
                  </c:pt>
                  <c:pt idx="3">
                    <c:v>Private</c:v>
                  </c:pt>
                </c:lvl>
                <c:lvl>
                  <c:pt idx="0">
                    <c:v>Mini-Truck</c:v>
                  </c:pt>
                  <c:pt idx="2">
                    <c:v>Van</c:v>
                  </c:pt>
                </c:lvl>
              </c:multiLvlStrCache>
            </c:multiLvlStrRef>
          </c:cat>
          <c:val>
            <c:numRef>
              <c:f>'Visualisation Data'!$C$30:$C$36</c:f>
              <c:numCache>
                <c:formatCode>General</c:formatCode>
                <c:ptCount val="4"/>
                <c:pt idx="0">
                  <c:v>286.52</c:v>
                </c:pt>
                <c:pt idx="1">
                  <c:v>103.13</c:v>
                </c:pt>
                <c:pt idx="2">
                  <c:v>94.05</c:v>
                </c:pt>
                <c:pt idx="3">
                  <c:v>9.7100000000000009</c:v>
                </c:pt>
              </c:numCache>
            </c:numRef>
          </c:val>
          <c:extLst>
            <c:ext xmlns:c16="http://schemas.microsoft.com/office/drawing/2014/chart" uri="{C3380CC4-5D6E-409C-BE32-E72D297353CC}">
              <c16:uniqueId val="{00000000-6D95-44E4-978E-DC598C5A70D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[Swades Milk SC Analysis.xlsx]Visualisation Data!Month-wise Collection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MONTH-WISE</a:t>
            </a:r>
            <a:r>
              <a:rPr lang="en-IN" b="1" baseline="0"/>
              <a:t> COLLECTION</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'Visualisation Data'!$F$204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'Visualisation Data'!$E$205:$E$211</c:f>
              <c:strCache>
                <c:ptCount val="6"/>
                <c:pt idx="0">
                  <c:v>1</c:v>
                </c:pt>
                <c:pt idx="1">
                  <c:v>2</c:v>
                </c:pt>
                <c:pt idx="2">
                  <c:v>3</c:v>
                </c:pt>
                <c:pt idx="3">
                  <c:v>4</c:v>
                </c:pt>
                <c:pt idx="4">
                  <c:v>5</c:v>
                </c:pt>
                <c:pt idx="5">
                  <c:v>6</c:v>
                </c:pt>
              </c:strCache>
            </c:strRef>
          </c:cat>
          <c:val>
            <c:numRef>
              <c:f>'Visualisation Data'!$F$205:$F$211</c:f>
              <c:numCache>
                <c:formatCode>General</c:formatCode>
                <c:ptCount val="6"/>
                <c:pt idx="0">
                  <c:v>7727.1</c:v>
                </c:pt>
                <c:pt idx="1">
                  <c:v>7161.5</c:v>
                </c:pt>
                <c:pt idx="2">
                  <c:v>8129.8</c:v>
                </c:pt>
                <c:pt idx="3">
                  <c:v>9014.5</c:v>
                </c:pt>
                <c:pt idx="4">
                  <c:v>8773</c:v>
                </c:pt>
                <c:pt idx="5">
                  <c:v>7765.1</c:v>
                </c:pt>
              </c:numCache>
            </c:numRef>
          </c:val>
          <c:extLst>
            <c:ext xmlns:c16="http://schemas.microsoft.com/office/drawing/2014/chart" uri="{C3380CC4-5D6E-409C-BE32-E72D297353CC}">
              <c16:uniqueId val="{00000003-4E51-47E9-881B-ED1967CE371A}"/>
            </c:ext>
          </c:extLst>
        </c:ser>
        <c:dLbls>
          <c:dLblPos val="inEnd"/>
          <c:showLegendKey val="0"/>
          <c:showVal val="1"/>
          <c:showCatName val="0"/>
          <c:showSerName val="0"/>
          <c:showPercent val="0"/>
          <c:showBubbleSize val="0"/>
        </c:dLbls>
        <c:gapWidth val="70"/>
        <c:overlap val="-27"/>
        <c:axId val="199762735"/>
        <c:axId val="199766095"/>
      </c:barChart>
      <c:catAx>
        <c:axId val="19976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66095"/>
        <c:crosses val="autoZero"/>
        <c:auto val="1"/>
        <c:lblAlgn val="ctr"/>
        <c:lblOffset val="100"/>
        <c:noMultiLvlLbl val="0"/>
      </c:catAx>
      <c:valAx>
        <c:axId val="19976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62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[Swades Milk SC Analysis.xlsx]Visualisation Data!Zone-wise Collection</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ZONE-WISE COLLECTION</a:t>
            </a:r>
          </a:p>
          <a:p>
            <a:pPr>
              <a:defRPr/>
            </a:pP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'Visualisation Data'!$F$215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'Visualisation Data'!$E$216:$E$228</c:f>
              <c:strCache>
                <c:ptCount val="12"/>
                <c:pt idx="0">
                  <c:v>HR1</c:v>
                </c:pt>
                <c:pt idx="1">
                  <c:v>HR2</c:v>
                </c:pt>
                <c:pt idx="2">
                  <c:v>KA1</c:v>
                </c:pt>
                <c:pt idx="3">
                  <c:v>KA2</c:v>
                </c:pt>
                <c:pt idx="4">
                  <c:v>MH1</c:v>
                </c:pt>
                <c:pt idx="5">
                  <c:v>MH2</c:v>
                </c:pt>
                <c:pt idx="6">
                  <c:v>PJ1</c:v>
                </c:pt>
                <c:pt idx="7">
                  <c:v>PJ2</c:v>
                </c:pt>
                <c:pt idx="8">
                  <c:v>RJ1</c:v>
                </c:pt>
                <c:pt idx="9">
                  <c:v>RJ2</c:v>
                </c:pt>
                <c:pt idx="10">
                  <c:v>TN1</c:v>
                </c:pt>
                <c:pt idx="11">
                  <c:v>TN2</c:v>
                </c:pt>
              </c:strCache>
            </c:strRef>
          </c:cat>
          <c:val>
            <c:numRef>
              <c:f>'Visualisation Data'!$F$216:$F$228</c:f>
              <c:numCache>
                <c:formatCode>General</c:formatCode>
                <c:ptCount val="12"/>
                <c:pt idx="0">
                  <c:v>3898.4</c:v>
                </c:pt>
                <c:pt idx="1">
                  <c:v>3128.3</c:v>
                </c:pt>
                <c:pt idx="2">
                  <c:v>4416.8</c:v>
                </c:pt>
                <c:pt idx="3">
                  <c:v>3140.6</c:v>
                </c:pt>
                <c:pt idx="4">
                  <c:v>12792.1</c:v>
                </c:pt>
                <c:pt idx="5">
                  <c:v>618.1</c:v>
                </c:pt>
                <c:pt idx="6">
                  <c:v>2575.1999999999998</c:v>
                </c:pt>
                <c:pt idx="7">
                  <c:v>3684.5</c:v>
                </c:pt>
                <c:pt idx="8">
                  <c:v>3927.3</c:v>
                </c:pt>
                <c:pt idx="9">
                  <c:v>3542</c:v>
                </c:pt>
                <c:pt idx="10">
                  <c:v>1345.7</c:v>
                </c:pt>
                <c:pt idx="11">
                  <c:v>5502</c:v>
                </c:pt>
              </c:numCache>
            </c:numRef>
          </c:val>
          <c:extLst>
            <c:ext xmlns:c16="http://schemas.microsoft.com/office/drawing/2014/chart" uri="{C3380CC4-5D6E-409C-BE32-E72D297353CC}">
              <c16:uniqueId val="{00000000-BB96-4373-8A8B-E6E18592C463}"/>
            </c:ext>
          </c:extLst>
        </c:ser>
        <c:dLbls>
          <c:dLblPos val="outEnd"/>
          <c:showLegendKey val="0"/>
          <c:showVal val="1"/>
          <c:showCatName val="0"/>
          <c:showSerName val="0"/>
          <c:showPercent val="0"/>
          <c:showBubbleSize val="0"/>
        </c:dLbls>
        <c:gapWidth val="219"/>
        <c:overlap val="-27"/>
        <c:axId val="1785218607"/>
        <c:axId val="1785224367"/>
      </c:barChart>
      <c:catAx>
        <c:axId val="178521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224367"/>
        <c:crosses val="autoZero"/>
        <c:auto val="1"/>
        <c:lblAlgn val="ctr"/>
        <c:lblOffset val="100"/>
        <c:noMultiLvlLbl val="0"/>
      </c:catAx>
      <c:valAx>
        <c:axId val="178522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218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[Swades Milk SC Analysis.xlsx]Visualisation Data!Bills Transferred By Payment Methods</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IN" sz="1400" b="1" i="0" u="none" strike="noStrike" kern="1200" cap="all" spc="50" baseline="0">
                <a:solidFill>
                  <a:sysClr val="windowText" lastClr="000000">
                    <a:lumMod val="65000"/>
                    <a:lumOff val="35000"/>
                  </a:sysClr>
                </a:solidFill>
              </a:rPr>
              <a:t>Bills transferred by payment methods</a:t>
            </a:r>
            <a:endParaRPr lang="en-US" sz="1400" b="1" i="0" u="none" strike="noStrike" kern="1200" cap="all" spc="5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'Visualisation Data'!$R$4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C14-40A4-B207-018873B1D7A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C14-40A4-B207-018873B1D7A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C14-40A4-B207-018873B1D7A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C14-40A4-B207-018873B1D7A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Data'!$Q$5:$Q$9</c:f>
              <c:strCache>
                <c:ptCount val="4"/>
                <c:pt idx="0">
                  <c:v>Bank Transfer</c:v>
                </c:pt>
                <c:pt idx="1">
                  <c:v>Cash</c:v>
                </c:pt>
                <c:pt idx="2">
                  <c:v>Coop Credit</c:v>
                </c:pt>
                <c:pt idx="3">
                  <c:v>E-wallet</c:v>
                </c:pt>
              </c:strCache>
            </c:strRef>
          </c:cat>
          <c:val>
            <c:numRef>
              <c:f>'Visualisation Data'!$R$5:$R$9</c:f>
              <c:numCache>
                <c:formatCode>General</c:formatCode>
                <c:ptCount val="4"/>
                <c:pt idx="0">
                  <c:v>1340107.79</c:v>
                </c:pt>
                <c:pt idx="1">
                  <c:v>493533.16</c:v>
                </c:pt>
                <c:pt idx="2">
                  <c:v>88233.18</c:v>
                </c:pt>
                <c:pt idx="3">
                  <c:v>339796.84</c:v>
                </c:pt>
              </c:numCache>
            </c:numRef>
          </c:val>
          <c:extLst>
            <c:ext xmlns:c16="http://schemas.microsoft.com/office/drawing/2014/chart" uri="{C3380CC4-5D6E-409C-BE32-E72D297353CC}">
              <c16:uniqueId val="{00000000-450C-4D87-B479-668041E0A85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[Swades Milk SC Analysis.xlsx]Visualisation Data!Zone-wise Payments</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t>Zone-wise</a:t>
            </a:r>
            <a:r>
              <a:rPr lang="en-US" sz="1400" baseline="0"/>
              <a:t> Payments</a:t>
            </a:r>
          </a:p>
          <a:p>
            <a:pPr>
              <a:defRPr/>
            </a:pPr>
            <a:endParaRPr lang="en-US" sz="1400"/>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'Visualisation Data'!$R$13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'Visualisation Data'!$Q$14:$Q$26</c:f>
              <c:strCache>
                <c:ptCount val="12"/>
                <c:pt idx="0">
                  <c:v>HR1</c:v>
                </c:pt>
                <c:pt idx="1">
                  <c:v>HR2</c:v>
                </c:pt>
                <c:pt idx="2">
                  <c:v>KA1</c:v>
                </c:pt>
                <c:pt idx="3">
                  <c:v>KA2</c:v>
                </c:pt>
                <c:pt idx="4">
                  <c:v>MH1</c:v>
                </c:pt>
                <c:pt idx="5">
                  <c:v>MH2</c:v>
                </c:pt>
                <c:pt idx="6">
                  <c:v>PJ1</c:v>
                </c:pt>
                <c:pt idx="7">
                  <c:v>PJ2</c:v>
                </c:pt>
                <c:pt idx="8">
                  <c:v>RJ1</c:v>
                </c:pt>
                <c:pt idx="9">
                  <c:v>RJ2</c:v>
                </c:pt>
                <c:pt idx="10">
                  <c:v>TN1</c:v>
                </c:pt>
                <c:pt idx="11">
                  <c:v>TN2</c:v>
                </c:pt>
              </c:strCache>
            </c:strRef>
          </c:cat>
          <c:val>
            <c:numRef>
              <c:f>'Visualisation Data'!$R$14:$R$26</c:f>
              <c:numCache>
                <c:formatCode>General</c:formatCode>
                <c:ptCount val="12"/>
                <c:pt idx="0">
                  <c:v>183481.09</c:v>
                </c:pt>
                <c:pt idx="1">
                  <c:v>146140.59</c:v>
                </c:pt>
                <c:pt idx="2">
                  <c:v>207318.22</c:v>
                </c:pt>
                <c:pt idx="3">
                  <c:v>146041.99</c:v>
                </c:pt>
                <c:pt idx="4">
                  <c:v>594613.59</c:v>
                </c:pt>
                <c:pt idx="5">
                  <c:v>28169.48</c:v>
                </c:pt>
                <c:pt idx="6">
                  <c:v>121478.95</c:v>
                </c:pt>
                <c:pt idx="7">
                  <c:v>171524.2</c:v>
                </c:pt>
                <c:pt idx="8">
                  <c:v>180504.18</c:v>
                </c:pt>
                <c:pt idx="9">
                  <c:v>162250.12</c:v>
                </c:pt>
                <c:pt idx="10">
                  <c:v>63554.87</c:v>
                </c:pt>
                <c:pt idx="11">
                  <c:v>256593.69</c:v>
                </c:pt>
              </c:numCache>
            </c:numRef>
          </c:val>
          <c:extLst>
            <c:ext xmlns:c16="http://schemas.microsoft.com/office/drawing/2014/chart" uri="{C3380CC4-5D6E-409C-BE32-E72D297353CC}">
              <c16:uniqueId val="{00000000-3055-429C-B142-800476E72394}"/>
            </c:ext>
          </c:extLst>
        </c:ser>
        <c:dLbls>
          <c:dLblPos val="outEnd"/>
          <c:showLegendKey val="0"/>
          <c:showVal val="1"/>
          <c:showCatName val="0"/>
          <c:showSerName val="0"/>
          <c:showPercent val="0"/>
          <c:showBubbleSize val="0"/>
        </c:dLbls>
        <c:gapWidth val="444"/>
        <c:overlap val="-90"/>
        <c:axId val="198710463"/>
        <c:axId val="198708543"/>
      </c:barChart>
      <c:valAx>
        <c:axId val="198708543"/>
        <c:scaling>
          <c:orientation val="minMax"/>
        </c:scaling>
        <c:delete val="1"/>
        <c:axPos val="l"/>
        <c:numFmt formatCode="General" sourceLinked="1"/>
        <c:majorTickMark val="none"/>
        <c:minorTickMark val="none"/>
        <c:tickLblPos val="nextTo"/>
        <c:crossAx val="198710463"/>
        <c:crosses val="autoZero"/>
        <c:crossBetween val="between"/>
      </c:valAx>
      <c:catAx>
        <c:axId val="198710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870854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[Swades Milk SC Analysis.xlsx]Visualisation Data!6</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100"/>
              <a:t>Volume Processsed By Products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'Visualisation Data'!$U$4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0BE-4EB3-AE76-E4C9EC51897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0BE-4EB3-AE76-E4C9EC51897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0BE-4EB3-AE76-E4C9EC51897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0BE-4EB3-AE76-E4C9EC51897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0BE-4EB3-AE76-E4C9EC51897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Data'!$T$5:$T$10</c:f>
              <c:strCache>
                <c:ptCount val="5"/>
                <c:pt idx="0">
                  <c:v>Butter</c:v>
                </c:pt>
                <c:pt idx="1">
                  <c:v>Ghee</c:v>
                </c:pt>
                <c:pt idx="2">
                  <c:v>Packaged Milk</c:v>
                </c:pt>
                <c:pt idx="3">
                  <c:v>Paneer</c:v>
                </c:pt>
                <c:pt idx="4">
                  <c:v>UHT Milk</c:v>
                </c:pt>
              </c:strCache>
            </c:strRef>
          </c:cat>
          <c:val>
            <c:numRef>
              <c:f>'Visualisation Data'!$U$5:$U$10</c:f>
              <c:numCache>
                <c:formatCode>General</c:formatCode>
                <c:ptCount val="5"/>
                <c:pt idx="0">
                  <c:v>3210.1099999999992</c:v>
                </c:pt>
                <c:pt idx="1">
                  <c:v>2957.12</c:v>
                </c:pt>
                <c:pt idx="2">
                  <c:v>33269.559999999969</c:v>
                </c:pt>
                <c:pt idx="3">
                  <c:v>6745.3900000000021</c:v>
                </c:pt>
                <c:pt idx="4">
                  <c:v>1895.4099999999987</c:v>
                </c:pt>
              </c:numCache>
            </c:numRef>
          </c:val>
          <c:extLst>
            <c:ext xmlns:c16="http://schemas.microsoft.com/office/drawing/2014/chart" uri="{C3380CC4-5D6E-409C-BE32-E72D297353CC}">
              <c16:uniqueId val="{0000000A-58C8-4801-9D16-C5C70019A1B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[Swades Milk SC Analysis.xlsx]Visualisation Data!7</c:name>
    <c:fmtId val="1"/>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BATCH</a:t>
            </a:r>
            <a:r>
              <a:rPr lang="en-US" sz="1100" b="1" baseline="0"/>
              <a:t> COUNT</a:t>
            </a:r>
            <a:endParaRPr lang="en-US" sz="1100" b="1"/>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'Visualisation Data'!$U$12</c:f>
              <c:strCache>
                <c:ptCount val="1"/>
                <c:pt idx="0">
                  <c:v>Total</c:v>
                </c:pt>
              </c:strCache>
            </c:strRef>
          </c:tx>
          <c:spPr>
            <a:solidFill>
              <a:schemeClr val="accent1"/>
            </a:solidFill>
            <a:ln>
              <a:noFill/>
            </a:ln>
            <a:effectLst/>
          </c:spPr>
          <c:invertIfNegative val="0"/>
          <c:cat>
            <c:strRef>
              <c:f>'Visualisation Data'!$T$13:$T$18</c:f>
              <c:strCache>
                <c:ptCount val="5"/>
                <c:pt idx="0">
                  <c:v>Butter</c:v>
                </c:pt>
                <c:pt idx="1">
                  <c:v>Ghee</c:v>
                </c:pt>
                <c:pt idx="2">
                  <c:v>Packaged Milk</c:v>
                </c:pt>
                <c:pt idx="3">
                  <c:v>Paneer</c:v>
                </c:pt>
                <c:pt idx="4">
                  <c:v>UHT Milk</c:v>
                </c:pt>
              </c:strCache>
            </c:strRef>
          </c:cat>
          <c:val>
            <c:numRef>
              <c:f>'Visualisation Data'!$U$13:$U$18</c:f>
              <c:numCache>
                <c:formatCode>General</c:formatCode>
                <c:ptCount val="5"/>
                <c:pt idx="0">
                  <c:v>72</c:v>
                </c:pt>
                <c:pt idx="1">
                  <c:v>54</c:v>
                </c:pt>
                <c:pt idx="2">
                  <c:v>707</c:v>
                </c:pt>
                <c:pt idx="3">
                  <c:v>129</c:v>
                </c:pt>
                <c:pt idx="4">
                  <c:v>38</c:v>
                </c:pt>
              </c:numCache>
            </c:numRef>
          </c:val>
          <c:extLst>
            <c:ext xmlns:c16="http://schemas.microsoft.com/office/drawing/2014/chart" uri="{C3380CC4-5D6E-409C-BE32-E72D297353CC}">
              <c16:uniqueId val="{00000000-0FE4-4972-8E01-20333FD0F1FF}"/>
            </c:ext>
          </c:extLst>
        </c:ser>
        <c:dLbls>
          <c:showLegendKey val="0"/>
          <c:showVal val="0"/>
          <c:showCatName val="0"/>
          <c:showSerName val="0"/>
          <c:showPercent val="0"/>
          <c:showBubbleSize val="0"/>
        </c:dLbls>
        <c:gapWidth val="219"/>
        <c:overlap val="-27"/>
        <c:axId val="393184112"/>
        <c:axId val="393184592"/>
      </c:barChart>
      <c:catAx>
        <c:axId val="39318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184592"/>
        <c:crosses val="autoZero"/>
        <c:auto val="1"/>
        <c:lblAlgn val="ctr"/>
        <c:lblOffset val="100"/>
        <c:noMultiLvlLbl val="0"/>
      </c:catAx>
      <c:valAx>
        <c:axId val="39318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18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cap="all" baseline="0">
                <a:solidFill>
                  <a:sysClr val="windowText" lastClr="000000">
                    <a:lumMod val="65000"/>
                    <a:lumOff val="35000"/>
                  </a:sysClr>
                </a:solidFill>
                <a:effectLst/>
                <a:latin typeface="Aptos Narrow" panose="02110004020202020204"/>
                <a:ea typeface="Calibri" panose="020F0502020204030204" pitchFamily="34" charset="0"/>
                <a:cs typeface="Calibri" panose="020F0502020204030204" pitchFamily="34" charset="0"/>
              </a:rPr>
              <a:t>Spoilage by collection centers</a:t>
            </a:r>
            <a:endParaRPr lang="en-IN">
              <a:effectLst/>
            </a:endParaRPr>
          </a:p>
        </cx:rich>
      </cx:tx>
    </cx:title>
    <cx:plotArea>
      <cx:plotAreaRegion>
        <cx:series layoutId="clusteredColumn" uniqueId="{2BC8BC35-3BA3-40CA-9877-8DD9115F5248}">
          <cx:tx>
            <cx:txData>
              <cx:f/>
              <cx:v>Count of Collection Centers</cx:v>
            </cx:txData>
          </cx:tx>
          <cx:dataLabels pos="inEnd">
            <cx:visibility seriesName="0" categoryName="0" value="1"/>
          </cx:dataLabels>
          <cx:dataId val="0"/>
          <cx:layoutPr>
            <cx:binning intervalClosed="r">
              <cx:binSize val="3"/>
            </cx:binning>
          </cx:layoutPr>
        </cx:series>
      </cx:plotAreaRegion>
      <cx:axis id="0">
        <cx:catScaling gapWidth="0"/>
        <cx:tickLabels/>
      </cx:axis>
      <cx:axis id="1">
        <cx:valScaling/>
        <cx:majorGridlines/>
        <cx:tickLabels/>
      </cx:axis>
    </cx:plotArea>
  </cx:chart>
  <cx:spPr>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cap="all" baseline="0">
                <a:solidFill>
                  <a:sysClr val="windowText" lastClr="000000">
                    <a:lumMod val="65000"/>
                    <a:lumOff val="35000"/>
                  </a:sysClr>
                </a:solidFill>
                <a:effectLst/>
                <a:latin typeface="Aptos Narrow" panose="02110004020202020204"/>
                <a:ea typeface="Calibri" panose="020F0502020204030204" pitchFamily="34" charset="0"/>
                <a:cs typeface="Calibri" panose="020F0502020204030204" pitchFamily="34" charset="0"/>
              </a:rPr>
              <a:t>Quality Passing By Collection Centers</a:t>
            </a:r>
            <a:endParaRPr lang="en-IN">
              <a:effectLst/>
            </a:endParaRPr>
          </a:p>
        </cx:rich>
      </cx:tx>
    </cx:title>
    <cx:plotArea>
      <cx:plotAreaRegion>
        <cx:series layoutId="clusteredColumn" uniqueId="{1AF9CCF7-EE9A-4939-8624-5A13E3EDFC6A}">
          <cx:tx>
            <cx:txData>
              <cx:f/>
              <cx:v>Count of Collection Centers</cx:v>
            </cx:txData>
          </cx:tx>
          <cx:dataLabels pos="inEnd">
            <cx:visibility seriesName="0" categoryName="0" value="1"/>
          </cx:dataLabels>
          <cx:dataId val="0"/>
          <cx:layoutPr>
            <cx:binning intervalClosed="r">
              <cx:binCount val="10"/>
            </cx:binning>
          </cx:layoutPr>
        </cx:series>
      </cx:plotAreaRegion>
      <cx:axis id="0">
        <cx:catScaling gapWidth="0"/>
        <cx:tickLabels/>
      </cx:axis>
      <cx:axis id="1">
        <cx:valScaling/>
        <cx:majorGridlines/>
        <cx:tickLabels/>
      </cx:axis>
    </cx:plotArea>
  </cx:chart>
  <cx:spPr>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cap="all" baseline="0">
                <a:solidFill>
                  <a:sysClr val="windowText" lastClr="000000">
                    <a:lumMod val="65000"/>
                    <a:lumOff val="35000"/>
                  </a:sysClr>
                </a:solidFill>
                <a:effectLst/>
                <a:latin typeface="Aptos Narrow" panose="02110004020202020204"/>
                <a:ea typeface="Calibri" panose="020F0502020204030204" pitchFamily="34" charset="0"/>
                <a:cs typeface="Calibri" panose="020F0502020204030204" pitchFamily="34" charset="0"/>
              </a:rPr>
              <a:t>Quality Passing By farms</a:t>
            </a:r>
            <a:endParaRPr lang="en-IN">
              <a:effectLst/>
            </a:endParaRPr>
          </a:p>
        </cx:rich>
      </cx:tx>
    </cx:title>
    <cx:plotArea>
      <cx:plotAreaRegion>
        <cx:series layoutId="clusteredColumn" uniqueId="{0E9A1366-295D-47B9-946B-F668F28B08F7}">
          <cx:tx>
            <cx:txData>
              <cx:f/>
              <cx:v>Count of Farms</cx:v>
            </cx:txData>
          </cx:tx>
          <cx:dataLabels pos="inEnd">
            <cx:visibility seriesName="0" categoryName="0" value="1"/>
          </cx:dataLabels>
          <cx:dataId val="0"/>
          <cx:layoutPr>
            <cx:binning intervalClosed="r">
              <cx:binCount val="4"/>
            </cx:binning>
          </cx:layoutPr>
        </cx:series>
      </cx:plotAreaRegion>
      <cx:axis id="0">
        <cx:catScaling gapWidth="0"/>
        <cx:tickLabels/>
      </cx:axis>
      <cx:axis id="1">
        <cx:valScaling/>
        <cx:majorGridlines/>
        <cx:tickLabels/>
      </cx:axis>
    </cx:plotArea>
  </cx:chart>
  <cx:spPr>
    <a:ln>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400" b="1" i="0" u="none" strike="noStrike" baseline="0">
                <a:solidFill>
                  <a:sysClr val="windowText" lastClr="000000">
                    <a:lumMod val="65000"/>
                    <a:lumOff val="35000"/>
                  </a:sysClr>
                </a:solidFill>
                <a:effectLst/>
                <a:latin typeface="Aptos Narrow" panose="02110004020202020204"/>
                <a:ea typeface="Calibri" panose="020F0502020204030204" pitchFamily="34" charset="0"/>
                <a:cs typeface="Calibri" panose="020F0502020204030204" pitchFamily="34" charset="0"/>
              </a:rPr>
              <a:t>AVERAGE DISTANCE DISTRIBUTION BY CHILLING CENTERS</a:t>
            </a:r>
            <a:endParaRPr lang="en-IN">
              <a:effectLst/>
            </a:endParaRPr>
          </a:p>
        </cx:rich>
      </cx:tx>
    </cx:title>
    <cx:plotArea>
      <cx:plotAreaRegion>
        <cx:series layoutId="clusteredColumn" uniqueId="{68D358A7-A5C8-4B57-87AF-76939222EE2C}">
          <cx:tx>
            <cx:txData>
              <cx:f/>
              <cx:v>Count of CHCs</cx:v>
            </cx:txData>
          </cx:tx>
          <cx:dataLabels pos="inEnd">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spPr>
    <a:ln>
      <a:solidFill>
        <a:schemeClr val="tx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400" b="1" i="0" u="none" strike="noStrike" baseline="0">
                <a:solidFill>
                  <a:sysClr val="windowText" lastClr="000000">
                    <a:lumMod val="65000"/>
                    <a:lumOff val="35000"/>
                  </a:sysClr>
                </a:solidFill>
                <a:effectLst/>
                <a:latin typeface="Aptos Narrow" panose="02110004020202020204"/>
                <a:ea typeface="Calibri" panose="020F0502020204030204" pitchFamily="34" charset="0"/>
                <a:cs typeface="Calibri" panose="020F0502020204030204" pitchFamily="34" charset="0"/>
              </a:rPr>
              <a:t>TRIP DISTRIBUTION BY VEHICLES</a:t>
            </a:r>
            <a:endParaRPr lang="en-IN">
              <a:effectLst/>
            </a:endParaRPr>
          </a:p>
        </cx:rich>
      </cx:tx>
    </cx:title>
    <cx:plotArea>
      <cx:plotAreaRegion>
        <cx:series layoutId="clusteredColumn" uniqueId="{B4C9114D-0470-4172-9E77-D7FE2B70AB7D}">
          <cx:tx>
            <cx:txData>
              <cx:f/>
              <cx:v>Total Trips Completed</cx:v>
            </cx:txData>
          </cx:tx>
          <cx:dataLabels pos="inEnd">
            <cx:visibility seriesName="0" categoryName="0" value="1"/>
          </cx:dataLabels>
          <cx:dataId val="0"/>
          <cx:layoutPr>
            <cx:binning intervalClosed="r"/>
          </cx:layoutPr>
        </cx:series>
      </cx:plotAreaRegion>
      <cx:axis id="0">
        <cx:catScaling gapWidth="0"/>
        <cx:tickLabels/>
        <cx:numFmt formatCode="#,##0;-#,##0" sourceLinked="0"/>
      </cx:axis>
      <cx:axis id="1">
        <cx:valScaling/>
        <cx:majorGridlines/>
        <cx:tickLabels/>
      </cx:axis>
    </cx:plotArea>
  </cx:chart>
  <cx:spPr>
    <a:ln>
      <a:solidFill>
        <a:schemeClr val="tx1"/>
      </a:solid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baseline="0">
                <a:solidFill>
                  <a:sysClr val="windowText" lastClr="000000">
                    <a:lumMod val="65000"/>
                    <a:lumOff val="35000"/>
                  </a:sysClr>
                </a:solidFill>
                <a:effectLst/>
                <a:latin typeface="Aptos Narrow" panose="02110004020202020204"/>
                <a:ea typeface="Calibri" panose="020F0502020204030204" pitchFamily="34" charset="0"/>
                <a:cs typeface="Calibri" panose="020F0502020204030204" pitchFamily="34" charset="0"/>
              </a:rPr>
              <a:t>DISTRIBUTION OF TIME REQUIRED BY VEHICLES  FOR THE TRIPS</a:t>
            </a:r>
            <a:endParaRPr lang="en-IN">
              <a:effectLst/>
            </a:endParaRPr>
          </a:p>
        </cx:rich>
      </cx:tx>
    </cx:title>
    <cx:plotArea>
      <cx:plotAreaRegion>
        <cx:series layoutId="clusteredColumn" uniqueId="{3870EEE8-FA66-4D95-9231-39EFA335220C}">
          <cx:tx>
            <cx:txData>
              <cx:f/>
              <cx:v>Time in Minutes</cx:v>
            </cx:txData>
          </cx:tx>
          <cx:dataLabels pos="inEnd">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spPr>
    <a:ln>
      <a:solidFill>
        <a:schemeClr val="tx1"/>
      </a:solid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baseline="0">
                <a:solidFill>
                  <a:sysClr val="windowText" lastClr="000000">
                    <a:lumMod val="65000"/>
                    <a:lumOff val="35000"/>
                  </a:sysClr>
                </a:solidFill>
                <a:effectLst/>
                <a:latin typeface="Aptos Narrow" panose="02110004020202020204"/>
                <a:ea typeface="Calibri" panose="020F0502020204030204" pitchFamily="34" charset="0"/>
                <a:cs typeface="Calibri" panose="020F0502020204030204" pitchFamily="34" charset="0"/>
              </a:rPr>
              <a:t>COLLECTION TEMPERATURE DISTRIBUTION BY COLLECTIONS</a:t>
            </a:r>
            <a:endParaRPr lang="en-IN">
              <a:effectLst/>
            </a:endParaRPr>
          </a:p>
        </cx:rich>
      </cx:tx>
    </cx:title>
    <cx:plotArea>
      <cx:plotAreaRegion>
        <cx:series layoutId="clusteredColumn" uniqueId="{F9BE609F-B788-403E-8904-27EA77F021BC}">
          <cx:tx>
            <cx:txData>
              <cx:f/>
              <cx:v>Collection Temperatures (℃)</cx:v>
            </cx:txData>
          </cx:tx>
          <cx:dataLabels pos="inEnd">
            <cx:visibility seriesName="0" categoryName="0" value="1"/>
          </cx:dataLabels>
          <cx:dataId val="0"/>
          <cx:layoutPr>
            <cx:binning intervalClosed="r">
              <cx:binSize val="3"/>
            </cx:binning>
          </cx:layoutPr>
        </cx:series>
      </cx:plotAreaRegion>
      <cx:axis id="0">
        <cx:catScaling gapWidth="0"/>
        <cx:tickLabels/>
      </cx:axis>
      <cx:axis id="1">
        <cx:valScaling/>
        <cx:majorGridlines/>
        <cx:tickLabels/>
      </cx:axis>
    </cx:plotArea>
  </cx:chart>
  <cx:spPr>
    <a:ln>
      <a:solidFill>
        <a:schemeClr val="tx1"/>
      </a:solidFill>
    </a:ln>
  </cx:spPr>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baseline="0">
                <a:solidFill>
                  <a:sysClr val="windowText" lastClr="000000">
                    <a:lumMod val="65000"/>
                    <a:lumOff val="35000"/>
                  </a:sysClr>
                </a:solidFill>
                <a:effectLst/>
                <a:latin typeface="Aptos Narrow" panose="02110004020202020204"/>
                <a:ea typeface="Calibri" panose="020F0502020204030204" pitchFamily="34" charset="0"/>
                <a:cs typeface="Calibri" panose="020F0502020204030204" pitchFamily="34" charset="0"/>
              </a:rPr>
              <a:t>COLLECTION TEMPERATURE DISTRIBUTION BY COLLECTIONS</a:t>
            </a:r>
            <a:endParaRPr lang="en-IN">
              <a:effectLst/>
            </a:endParaRPr>
          </a:p>
        </cx:rich>
      </cx:tx>
    </cx:title>
    <cx:plotArea>
      <cx:plotAreaRegion>
        <cx:series layoutId="clusteredColumn" uniqueId="{D34A5269-B89B-40AB-A6A9-C95C7C0F5342}">
          <cx:tx>
            <cx:txData>
              <cx:f/>
              <cx:v>Arrival Temperatures (℃)</cx:v>
            </cx:txData>
          </cx:tx>
          <cx:dataLabels pos="inEnd">
            <cx:visibility seriesName="0" categoryName="0" value="1"/>
          </cx:dataLabels>
          <cx:dataId val="0"/>
          <cx:layoutPr>
            <cx:binning intervalClosed="r">
              <cx:binSize val="5"/>
            </cx:binning>
          </cx:layoutPr>
        </cx:series>
      </cx:plotAreaRegion>
      <cx:axis id="0">
        <cx:catScaling gapWidth="0"/>
        <cx:tickLabels/>
      </cx:axis>
      <cx:axis id="1">
        <cx:valScaling/>
        <cx:majorGridlines/>
        <cx:tickLabels/>
      </cx:axis>
    </cx:plotArea>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microsoft.com/office/2014/relationships/chartEx" Target="../charts/chartEx3.xml"/><Relationship Id="rId13" Type="http://schemas.microsoft.com/office/2014/relationships/chartEx" Target="../charts/chartEx6.xml"/><Relationship Id="rId3" Type="http://schemas.openxmlformats.org/officeDocument/2006/relationships/chart" Target="../charts/chart3.xml"/><Relationship Id="rId7" Type="http://schemas.microsoft.com/office/2014/relationships/chartEx" Target="../charts/chartEx2.xml"/><Relationship Id="rId12" Type="http://schemas.microsoft.com/office/2014/relationships/chartEx" Target="../charts/chartEx5.xml"/><Relationship Id="rId17" Type="http://schemas.openxmlformats.org/officeDocument/2006/relationships/chart" Target="../charts/chart9.xml"/><Relationship Id="rId2" Type="http://schemas.openxmlformats.org/officeDocument/2006/relationships/chart" Target="../charts/chart2.xml"/><Relationship Id="rId16" Type="http://schemas.openxmlformats.org/officeDocument/2006/relationships/chart" Target="../charts/chart8.xml"/><Relationship Id="rId1" Type="http://schemas.openxmlformats.org/officeDocument/2006/relationships/chart" Target="../charts/chart1.xml"/><Relationship Id="rId6" Type="http://schemas.openxmlformats.org/officeDocument/2006/relationships/chart" Target="../charts/chart5.xml"/><Relationship Id="rId11" Type="http://schemas.microsoft.com/office/2014/relationships/chartEx" Target="../charts/chartEx4.xml"/><Relationship Id="rId5" Type="http://schemas.microsoft.com/office/2014/relationships/chartEx" Target="../charts/chartEx1.xml"/><Relationship Id="rId15" Type="http://schemas.microsoft.com/office/2014/relationships/chartEx" Target="../charts/chartEx8.xml"/><Relationship Id="rId10" Type="http://schemas.openxmlformats.org/officeDocument/2006/relationships/chart" Target="../charts/chart7.xml"/><Relationship Id="rId4" Type="http://schemas.openxmlformats.org/officeDocument/2006/relationships/chart" Target="../charts/chart4.xml"/><Relationship Id="rId9" Type="http://schemas.openxmlformats.org/officeDocument/2006/relationships/chart" Target="../charts/chart6.xml"/><Relationship Id="rId14" Type="http://schemas.microsoft.com/office/2014/relationships/chartEx" Target="../charts/chartEx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5</xdr:col>
      <xdr:colOff>352425</xdr:colOff>
      <xdr:row>0</xdr:row>
      <xdr:rowOff>0</xdr:rowOff>
    </xdr:from>
    <xdr:to>
      <xdr:col>6</xdr:col>
      <xdr:colOff>95250</xdr:colOff>
      <xdr:row>1</xdr:row>
      <xdr:rowOff>161925</xdr:rowOff>
    </xdr:to>
    <xdr:pic>
      <xdr:nvPicPr>
        <xdr:cNvPr id="2" name="Graphic 1" descr="Star with solid fill">
          <a:extLst>
            <a:ext uri="{FF2B5EF4-FFF2-40B4-BE49-F238E27FC236}">
              <a16:creationId xmlns:a16="http://schemas.microsoft.com/office/drawing/2014/main" id="{B3907EA2-72DD-483A-8B31-58FCD5D721B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38475" y="0"/>
          <a:ext cx="352425" cy="352425"/>
        </a:xfrm>
        <a:prstGeom prst="rect">
          <a:avLst/>
        </a:prstGeom>
      </xdr:spPr>
    </xdr:pic>
    <xdr:clientData/>
  </xdr:twoCellAnchor>
  <xdr:twoCellAnchor editAs="oneCell">
    <xdr:from>
      <xdr:col>9</xdr:col>
      <xdr:colOff>476250</xdr:colOff>
      <xdr:row>0</xdr:row>
      <xdr:rowOff>0</xdr:rowOff>
    </xdr:from>
    <xdr:to>
      <xdr:col>10</xdr:col>
      <xdr:colOff>219075</xdr:colOff>
      <xdr:row>1</xdr:row>
      <xdr:rowOff>161925</xdr:rowOff>
    </xdr:to>
    <xdr:pic>
      <xdr:nvPicPr>
        <xdr:cNvPr id="3" name="Graphic 2" descr="Star with solid fill">
          <a:extLst>
            <a:ext uri="{FF2B5EF4-FFF2-40B4-BE49-F238E27FC236}">
              <a16:creationId xmlns:a16="http://schemas.microsoft.com/office/drawing/2014/main" id="{A432B115-69F6-434D-815C-BE3460FAA55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00700" y="0"/>
          <a:ext cx="352425" cy="352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419099</xdr:colOff>
      <xdr:row>49</xdr:row>
      <xdr:rowOff>9524</xdr:rowOff>
    </xdr:from>
    <xdr:to>
      <xdr:col>6</xdr:col>
      <xdr:colOff>285749</xdr:colOff>
      <xdr:row>62</xdr:row>
      <xdr:rowOff>19049</xdr:rowOff>
    </xdr:to>
    <xdr:graphicFrame macro="">
      <xdr:nvGraphicFramePr>
        <xdr:cNvPr id="5" name="Total Collection (ltrs.) by farm type">
          <a:extLst>
            <a:ext uri="{FF2B5EF4-FFF2-40B4-BE49-F238E27FC236}">
              <a16:creationId xmlns:a16="http://schemas.microsoft.com/office/drawing/2014/main" id="{7907ED70-6393-3C14-C756-936760D9A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420687</xdr:colOff>
      <xdr:row>70</xdr:row>
      <xdr:rowOff>133350</xdr:rowOff>
    </xdr:from>
    <xdr:to>
      <xdr:col>6</xdr:col>
      <xdr:colOff>323849</xdr:colOff>
      <xdr:row>83</xdr:row>
      <xdr:rowOff>73342</xdr:rowOff>
    </xdr:to>
    <xdr:graphicFrame macro="">
      <xdr:nvGraphicFramePr>
        <xdr:cNvPr id="7" name="Total Collection (ltrs.) by vehicle type">
          <a:extLst>
            <a:ext uri="{FF2B5EF4-FFF2-40B4-BE49-F238E27FC236}">
              <a16:creationId xmlns:a16="http://schemas.microsoft.com/office/drawing/2014/main" id="{2A7FF30D-1E8F-47ED-FDD4-1E02FDAA9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314325</xdr:colOff>
      <xdr:row>96</xdr:row>
      <xdr:rowOff>57150</xdr:rowOff>
    </xdr:from>
    <xdr:to>
      <xdr:col>6</xdr:col>
      <xdr:colOff>409575</xdr:colOff>
      <xdr:row>109</xdr:row>
      <xdr:rowOff>112395</xdr:rowOff>
    </xdr:to>
    <xdr:graphicFrame macro="">
      <xdr:nvGraphicFramePr>
        <xdr:cNvPr id="3" name="Total Milk Processed By Product">
          <a:extLst>
            <a:ext uri="{FF2B5EF4-FFF2-40B4-BE49-F238E27FC236}">
              <a16:creationId xmlns:a16="http://schemas.microsoft.com/office/drawing/2014/main" id="{7C89247B-AE93-E66C-DB81-D114073C63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228600</xdr:colOff>
      <xdr:row>117</xdr:row>
      <xdr:rowOff>100012</xdr:rowOff>
    </xdr:from>
    <xdr:to>
      <xdr:col>6</xdr:col>
      <xdr:colOff>466725</xdr:colOff>
      <xdr:row>131</xdr:row>
      <xdr:rowOff>50482</xdr:rowOff>
    </xdr:to>
    <xdr:graphicFrame macro="">
      <xdr:nvGraphicFramePr>
        <xdr:cNvPr id="6" name="Total Batches Processed by Product">
          <a:extLst>
            <a:ext uri="{FF2B5EF4-FFF2-40B4-BE49-F238E27FC236}">
              <a16:creationId xmlns:a16="http://schemas.microsoft.com/office/drawing/2014/main" id="{F0796EC4-0FE7-5B38-ED11-E9C75A609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314325</xdr:colOff>
      <xdr:row>144</xdr:row>
      <xdr:rowOff>95250</xdr:rowOff>
    </xdr:from>
    <xdr:to>
      <xdr:col>6</xdr:col>
      <xdr:colOff>295275</xdr:colOff>
      <xdr:row>157</xdr:row>
      <xdr:rowOff>81915</xdr:rowOff>
    </xdr:to>
    <mc:AlternateContent xmlns:mc="http://schemas.openxmlformats.org/markup-compatibility/2006">
      <mc:Choice xmlns:cx1="http://schemas.microsoft.com/office/drawing/2015/9/8/chartex" Requires="cx1">
        <xdr:graphicFrame macro="">
          <xdr:nvGraphicFramePr>
            <xdr:cNvPr id="8" name="Spoilage by collection centers">
              <a:extLst>
                <a:ext uri="{FF2B5EF4-FFF2-40B4-BE49-F238E27FC236}">
                  <a16:creationId xmlns:a16="http://schemas.microsoft.com/office/drawing/2014/main" id="{C7F2434B-B6B3-1E36-9BAF-B19AE12E95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23925" y="27527250"/>
              <a:ext cx="3962400" cy="24631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171450</xdr:colOff>
      <xdr:row>165</xdr:row>
      <xdr:rowOff>96202</xdr:rowOff>
    </xdr:from>
    <xdr:to>
      <xdr:col>6</xdr:col>
      <xdr:colOff>466725</xdr:colOff>
      <xdr:row>179</xdr:row>
      <xdr:rowOff>80962</xdr:rowOff>
    </xdr:to>
    <xdr:graphicFrame macro="">
      <xdr:nvGraphicFramePr>
        <xdr:cNvPr id="9" name="Spoilage By Vehicle Type">
          <a:extLst>
            <a:ext uri="{FF2B5EF4-FFF2-40B4-BE49-F238E27FC236}">
              <a16:creationId xmlns:a16="http://schemas.microsoft.com/office/drawing/2014/main" id="{032AED9E-BFDC-6A95-0040-CBEFDD73B8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161925</xdr:colOff>
      <xdr:row>193</xdr:row>
      <xdr:rowOff>6</xdr:rowOff>
    </xdr:from>
    <xdr:to>
      <xdr:col>6</xdr:col>
      <xdr:colOff>476250</xdr:colOff>
      <xdr:row>206</xdr:row>
      <xdr:rowOff>186696</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6B5534E1-CB4C-E134-A139-6A3109BA11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1525" y="36766506"/>
              <a:ext cx="4295775" cy="26631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104775</xdr:colOff>
      <xdr:row>215</xdr:row>
      <xdr:rowOff>76201</xdr:rowOff>
    </xdr:from>
    <xdr:to>
      <xdr:col>6</xdr:col>
      <xdr:colOff>552450</xdr:colOff>
      <xdr:row>227</xdr:row>
      <xdr:rowOff>123825</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3F0278E6-4918-411B-9DED-3F43E37751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14375" y="41033701"/>
              <a:ext cx="4429125" cy="23336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85725</xdr:colOff>
      <xdr:row>240</xdr:row>
      <xdr:rowOff>66675</xdr:rowOff>
    </xdr:from>
    <xdr:to>
      <xdr:col>6</xdr:col>
      <xdr:colOff>533400</xdr:colOff>
      <xdr:row>252</xdr:row>
      <xdr:rowOff>114299</xdr:rowOff>
    </xdr:to>
    <xdr:graphicFrame macro="">
      <xdr:nvGraphicFramePr>
        <xdr:cNvPr id="14" name="Month-wise Collection">
          <a:extLst>
            <a:ext uri="{FF2B5EF4-FFF2-40B4-BE49-F238E27FC236}">
              <a16:creationId xmlns:a16="http://schemas.microsoft.com/office/drawing/2014/main" id="{167FE47A-669C-4788-800B-29E7BC088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85725</xdr:colOff>
      <xdr:row>260</xdr:row>
      <xdr:rowOff>147637</xdr:rowOff>
    </xdr:from>
    <xdr:to>
      <xdr:col>6</xdr:col>
      <xdr:colOff>533400</xdr:colOff>
      <xdr:row>275</xdr:row>
      <xdr:rowOff>33337</xdr:rowOff>
    </xdr:to>
    <xdr:graphicFrame macro="">
      <xdr:nvGraphicFramePr>
        <xdr:cNvPr id="15" name="Zone-wise Collection">
          <a:extLst>
            <a:ext uri="{FF2B5EF4-FFF2-40B4-BE49-F238E27FC236}">
              <a16:creationId xmlns:a16="http://schemas.microsoft.com/office/drawing/2014/main" id="{82EF886F-6CC2-2169-1AF2-B644982B3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314325</xdr:colOff>
      <xdr:row>288</xdr:row>
      <xdr:rowOff>95256</xdr:rowOff>
    </xdr:from>
    <xdr:to>
      <xdr:col>6</xdr:col>
      <xdr:colOff>381000</xdr:colOff>
      <xdr:row>301</xdr:row>
      <xdr:rowOff>133356</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D9D7BD2E-39F8-425E-69F3-7EE2C8A629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23925" y="54959256"/>
              <a:ext cx="4048125" cy="2514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228600</xdr:colOff>
      <xdr:row>309</xdr:row>
      <xdr:rowOff>128587</xdr:rowOff>
    </xdr:from>
    <xdr:to>
      <xdr:col>6</xdr:col>
      <xdr:colOff>447675</xdr:colOff>
      <xdr:row>323</xdr:row>
      <xdr:rowOff>67627</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3E75A2FB-E39D-4E4F-9D87-2BE6DB5A1E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38200" y="58993087"/>
              <a:ext cx="4200525" cy="2606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76200</xdr:colOff>
      <xdr:row>336</xdr:row>
      <xdr:rowOff>66675</xdr:rowOff>
    </xdr:from>
    <xdr:to>
      <xdr:col>6</xdr:col>
      <xdr:colOff>523875</xdr:colOff>
      <xdr:row>350</xdr:row>
      <xdr:rowOff>142875</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A3274B16-0E39-C1C7-F235-F38BB93B35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85800" y="64074675"/>
              <a:ext cx="44291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419100</xdr:colOff>
      <xdr:row>384</xdr:row>
      <xdr:rowOff>180981</xdr:rowOff>
    </xdr:from>
    <xdr:to>
      <xdr:col>6</xdr:col>
      <xdr:colOff>390525</xdr:colOff>
      <xdr:row>398</xdr:row>
      <xdr:rowOff>62871</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7C36E199-FF01-1B7A-352D-D2CB1B3DEB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28700" y="73332981"/>
              <a:ext cx="3952875" cy="25488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396874</xdr:colOff>
      <xdr:row>406</xdr:row>
      <xdr:rowOff>57149</xdr:rowOff>
    </xdr:from>
    <xdr:to>
      <xdr:col>6</xdr:col>
      <xdr:colOff>390524</xdr:colOff>
      <xdr:row>419</xdr:row>
      <xdr:rowOff>142874</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0C021B9D-FFB5-4031-AD9D-6A24508A13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006474" y="77400149"/>
              <a:ext cx="3975100" cy="25622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152400</xdr:colOff>
      <xdr:row>432</xdr:row>
      <xdr:rowOff>123825</xdr:rowOff>
    </xdr:from>
    <xdr:to>
      <xdr:col>6</xdr:col>
      <xdr:colOff>447675</xdr:colOff>
      <xdr:row>447</xdr:row>
      <xdr:rowOff>9525</xdr:rowOff>
    </xdr:to>
    <xdr:graphicFrame macro="">
      <xdr:nvGraphicFramePr>
        <xdr:cNvPr id="23" name="Bills Transferred By Payment Methods">
          <a:extLst>
            <a:ext uri="{FF2B5EF4-FFF2-40B4-BE49-F238E27FC236}">
              <a16:creationId xmlns:a16="http://schemas.microsoft.com/office/drawing/2014/main" id="{1D2F29EA-9E06-7562-1FB7-24F36F6E3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361950</xdr:colOff>
      <xdr:row>455</xdr:row>
      <xdr:rowOff>161925</xdr:rowOff>
    </xdr:from>
    <xdr:to>
      <xdr:col>6</xdr:col>
      <xdr:colOff>161925</xdr:colOff>
      <xdr:row>467</xdr:row>
      <xdr:rowOff>76200</xdr:rowOff>
    </xdr:to>
    <xdr:graphicFrame macro="">
      <xdr:nvGraphicFramePr>
        <xdr:cNvPr id="24" name="Zone-wise Payments">
          <a:extLst>
            <a:ext uri="{FF2B5EF4-FFF2-40B4-BE49-F238E27FC236}">
              <a16:creationId xmlns:a16="http://schemas.microsoft.com/office/drawing/2014/main" id="{CD84332B-0BD9-0049-F127-399D21340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161924</xdr:colOff>
      <xdr:row>2</xdr:row>
      <xdr:rowOff>4761</xdr:rowOff>
    </xdr:from>
    <xdr:to>
      <xdr:col>10</xdr:col>
      <xdr:colOff>0</xdr:colOff>
      <xdr:row>13</xdr:row>
      <xdr:rowOff>0</xdr:rowOff>
    </xdr:to>
    <xdr:graphicFrame macro="">
      <xdr:nvGraphicFramePr>
        <xdr:cNvPr id="2" name="Chart 1">
          <a:extLst>
            <a:ext uri="{FF2B5EF4-FFF2-40B4-BE49-F238E27FC236}">
              <a16:creationId xmlns:a16="http://schemas.microsoft.com/office/drawing/2014/main" id="{DA3D4622-4BDF-7BB9-FDC7-2A96C8C7B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123825</xdr:colOff>
      <xdr:row>13</xdr:row>
      <xdr:rowOff>109537</xdr:rowOff>
    </xdr:from>
    <xdr:to>
      <xdr:col>10</xdr:col>
      <xdr:colOff>0</xdr:colOff>
      <xdr:row>22</xdr:row>
      <xdr:rowOff>0</xdr:rowOff>
    </xdr:to>
    <xdr:graphicFrame macro="">
      <xdr:nvGraphicFramePr>
        <xdr:cNvPr id="5" name="Chart 4">
          <a:extLst>
            <a:ext uri="{FF2B5EF4-FFF2-40B4-BE49-F238E27FC236}">
              <a16:creationId xmlns:a16="http://schemas.microsoft.com/office/drawing/2014/main" id="{92923875-8A42-D072-F25C-1823B93CB5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163285</xdr:colOff>
      <xdr:row>0</xdr:row>
      <xdr:rowOff>0</xdr:rowOff>
    </xdr:from>
    <xdr:to>
      <xdr:col>16</xdr:col>
      <xdr:colOff>42</xdr:colOff>
      <xdr:row>14</xdr:row>
      <xdr:rowOff>11430</xdr:rowOff>
    </xdr:to>
    <xdr:grpSp>
      <xdr:nvGrpSpPr>
        <xdr:cNvPr id="11" name="Group 10">
          <a:extLst>
            <a:ext uri="{FF2B5EF4-FFF2-40B4-BE49-F238E27FC236}">
              <a16:creationId xmlns:a16="http://schemas.microsoft.com/office/drawing/2014/main" id="{B319C8B0-1716-6C35-FE3F-26F86FCE65A9}"/>
            </a:ext>
          </a:extLst>
        </xdr:cNvPr>
        <xdr:cNvGrpSpPr/>
      </xdr:nvGrpSpPr>
      <xdr:grpSpPr>
        <a:xfrm>
          <a:off x="6373585" y="0"/>
          <a:ext cx="3046682" cy="2745105"/>
          <a:chOff x="6395357" y="0"/>
          <a:chExt cx="3061607" cy="2752297"/>
        </a:xfrm>
      </xdr:grpSpPr>
      <mc:AlternateContent xmlns:mc="http://schemas.openxmlformats.org/markup-compatibility/2006" xmlns:a14="http://schemas.microsoft.com/office/drawing/2010/main">
        <mc:Choice Requires="a14">
          <xdr:graphicFrame macro="">
            <xdr:nvGraphicFramePr>
              <xdr:cNvPr id="7" name="Villages">
                <a:extLst>
                  <a:ext uri="{FF2B5EF4-FFF2-40B4-BE49-F238E27FC236}">
                    <a16:creationId xmlns:a16="http://schemas.microsoft.com/office/drawing/2014/main" id="{30CE1E9B-D707-18D2-3590-5C8AC974C93D}"/>
                  </a:ext>
                </a:extLst>
              </xdr:cNvPr>
              <xdr:cNvGraphicFramePr/>
            </xdr:nvGraphicFramePr>
            <xdr:xfrm>
              <a:off x="6395357" y="0"/>
              <a:ext cx="1529443" cy="1360714"/>
            </xdr:xfrm>
            <a:graphic>
              <a:graphicData uri="http://schemas.microsoft.com/office/drawing/2010/slicer">
                <sle:slicer xmlns:sle="http://schemas.microsoft.com/office/drawing/2010/slicer" name="Villages"/>
              </a:graphicData>
            </a:graphic>
          </xdr:graphicFrame>
        </mc:Choice>
        <mc:Fallback xmlns="">
          <xdr:sp macro="" textlink="">
            <xdr:nvSpPr>
              <xdr:cNvPr id="0" name=""/>
              <xdr:cNvSpPr>
                <a:spLocks noTextEdit="1"/>
              </xdr:cNvSpPr>
            </xdr:nvSpPr>
            <xdr:spPr>
              <a:xfrm>
                <a:off x="6392635" y="0"/>
                <a:ext cx="1521987" cy="13336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Cooperatives">
                <a:extLst>
                  <a:ext uri="{FF2B5EF4-FFF2-40B4-BE49-F238E27FC236}">
                    <a16:creationId xmlns:a16="http://schemas.microsoft.com/office/drawing/2014/main" id="{4E4E75CA-960C-E712-6DA5-159BDCFD95DF}"/>
                  </a:ext>
                </a:extLst>
              </xdr:cNvPr>
              <xdr:cNvGraphicFramePr/>
            </xdr:nvGraphicFramePr>
            <xdr:xfrm>
              <a:off x="7915275" y="0"/>
              <a:ext cx="1541647" cy="1360714"/>
            </xdr:xfrm>
            <a:graphic>
              <a:graphicData uri="http://schemas.microsoft.com/office/drawing/2010/slicer">
                <sle:slicer xmlns:sle="http://schemas.microsoft.com/office/drawing/2010/slicer" name="Cooperatives"/>
              </a:graphicData>
            </a:graphic>
          </xdr:graphicFrame>
        </mc:Choice>
        <mc:Fallback xmlns="">
          <xdr:sp macro="" textlink="">
            <xdr:nvSpPr>
              <xdr:cNvPr id="0" name=""/>
              <xdr:cNvSpPr>
                <a:spLocks noTextEdit="1"/>
              </xdr:cNvSpPr>
            </xdr:nvSpPr>
            <xdr:spPr>
              <a:xfrm>
                <a:off x="7905144" y="0"/>
                <a:ext cx="1534132" cy="13336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Vehicles">
                <a:extLst>
                  <a:ext uri="{FF2B5EF4-FFF2-40B4-BE49-F238E27FC236}">
                    <a16:creationId xmlns:a16="http://schemas.microsoft.com/office/drawing/2014/main" id="{32FABD03-38CF-E962-DD8C-4EF81D7F6E7C}"/>
                  </a:ext>
                </a:extLst>
              </xdr:cNvPr>
              <xdr:cNvGraphicFramePr/>
            </xdr:nvGraphicFramePr>
            <xdr:xfrm>
              <a:off x="6395357" y="1360714"/>
              <a:ext cx="1521823" cy="1389678"/>
            </xdr:xfrm>
            <a:graphic>
              <a:graphicData uri="http://schemas.microsoft.com/office/drawing/2010/slicer">
                <sle:slicer xmlns:sle="http://schemas.microsoft.com/office/drawing/2010/slicer" name="Vehicles"/>
              </a:graphicData>
            </a:graphic>
          </xdr:graphicFrame>
        </mc:Choice>
        <mc:Fallback xmlns="">
          <xdr:sp macro="" textlink="">
            <xdr:nvSpPr>
              <xdr:cNvPr id="0" name=""/>
              <xdr:cNvSpPr>
                <a:spLocks noTextEdit="1"/>
              </xdr:cNvSpPr>
            </xdr:nvSpPr>
            <xdr:spPr>
              <a:xfrm>
                <a:off x="6392635" y="1333613"/>
                <a:ext cx="1514404" cy="136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Districts">
                <a:extLst>
                  <a:ext uri="{FF2B5EF4-FFF2-40B4-BE49-F238E27FC236}">
                    <a16:creationId xmlns:a16="http://schemas.microsoft.com/office/drawing/2014/main" id="{C1939B10-3C3D-476C-D882-E844F50A9495}"/>
                  </a:ext>
                </a:extLst>
              </xdr:cNvPr>
              <xdr:cNvGraphicFramePr/>
            </xdr:nvGraphicFramePr>
            <xdr:xfrm>
              <a:off x="7913370" y="1360714"/>
              <a:ext cx="1543594" cy="1391583"/>
            </xdr:xfrm>
            <a:graphic>
              <a:graphicData uri="http://schemas.microsoft.com/office/drawing/2010/slicer">
                <sle:slicer xmlns:sle="http://schemas.microsoft.com/office/drawing/2010/slicer" name="Districts"/>
              </a:graphicData>
            </a:graphic>
          </xdr:graphicFrame>
        </mc:Choice>
        <mc:Fallback xmlns="">
          <xdr:sp macro="" textlink="">
            <xdr:nvSpPr>
              <xdr:cNvPr id="0" name=""/>
              <xdr:cNvSpPr>
                <a:spLocks noTextEdit="1"/>
              </xdr:cNvSpPr>
            </xdr:nvSpPr>
            <xdr:spPr>
              <a:xfrm>
                <a:off x="7903248" y="1333613"/>
                <a:ext cx="1536069" cy="13638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11</xdr:col>
      <xdr:colOff>243</xdr:colOff>
      <xdr:row>14</xdr:row>
      <xdr:rowOff>8069</xdr:rowOff>
    </xdr:from>
    <xdr:to>
      <xdr:col>15</xdr:col>
      <xdr:colOff>606593</xdr:colOff>
      <xdr:row>21</xdr:row>
      <xdr:rowOff>1</xdr:rowOff>
    </xdr:to>
    <xdr:grpSp>
      <xdr:nvGrpSpPr>
        <xdr:cNvPr id="3" name="Group 2">
          <a:extLst>
            <a:ext uri="{FF2B5EF4-FFF2-40B4-BE49-F238E27FC236}">
              <a16:creationId xmlns:a16="http://schemas.microsoft.com/office/drawing/2014/main" id="{995BCEE2-DB8D-193A-ED6C-2D7E0363CDA7}"/>
            </a:ext>
          </a:extLst>
        </xdr:cNvPr>
        <xdr:cNvGrpSpPr/>
      </xdr:nvGrpSpPr>
      <xdr:grpSpPr>
        <a:xfrm>
          <a:off x="6372468" y="2741744"/>
          <a:ext cx="3044750" cy="1354007"/>
          <a:chOff x="6390014" y="2694119"/>
          <a:chExt cx="3044262" cy="1334957"/>
        </a:xfrm>
      </xdr:grpSpPr>
      <mc:AlternateContent xmlns:mc="http://schemas.openxmlformats.org/markup-compatibility/2006" xmlns:a14="http://schemas.microsoft.com/office/drawing/2010/main">
        <mc:Choice Requires="a14">
          <xdr:graphicFrame macro="">
            <xdr:nvGraphicFramePr>
              <xdr:cNvPr id="12" name="month">
                <a:extLst>
                  <a:ext uri="{FF2B5EF4-FFF2-40B4-BE49-F238E27FC236}">
                    <a16:creationId xmlns:a16="http://schemas.microsoft.com/office/drawing/2014/main" id="{888E2D58-58B9-D1EF-2F09-9D2CD4422863}"/>
                  </a:ext>
                </a:extLst>
              </xdr:cNvPr>
              <xdr:cNvGraphicFramePr/>
            </xdr:nvGraphicFramePr>
            <xdr:xfrm>
              <a:off x="6390014" y="2694119"/>
              <a:ext cx="1513016" cy="1334957"/>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372468" y="2741744"/>
                <a:ext cx="1513259" cy="13540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Date">
                <a:extLst>
                  <a:ext uri="{FF2B5EF4-FFF2-40B4-BE49-F238E27FC236}">
                    <a16:creationId xmlns:a16="http://schemas.microsoft.com/office/drawing/2014/main" id="{3C6F91A0-1E06-9FDF-2A32-51F798ACAEAA}"/>
                  </a:ext>
                </a:extLst>
              </xdr:cNvPr>
              <xdr:cNvGraphicFramePr/>
            </xdr:nvGraphicFramePr>
            <xdr:xfrm>
              <a:off x="7900751" y="2695575"/>
              <a:ext cx="1533525" cy="1333501"/>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7883447" y="2743221"/>
                <a:ext cx="1533771" cy="13525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54683240741" backgroundQuery="1" createdVersion="8" refreshedVersion="8" minRefreshableVersion="3" recordCount="0" supportSubquery="1" supportAdvancedDrill="1" xr:uid="{D524A681-375C-4957-9C73-1C911DC29D49}">
  <cacheSource type="external" connectionId="8"/>
  <cacheFields count="4">
    <cacheField name="[scd].[farm_id].[farm_id]" caption="farm_id" numFmtId="0" hierarchy="15" level="1">
      <sharedItems count="10">
        <s v="FARM_141"/>
        <s v="FARM_280"/>
        <s v="FARM_303"/>
        <s v="FARM_379"/>
        <s v="FARM_401"/>
        <s v="FARM_483"/>
        <s v="FARM_552"/>
        <s v="FARM_589"/>
        <s v="FARM_745"/>
        <s v="FARM_757"/>
      </sharedItems>
    </cacheField>
    <cacheField name="[Measures].[Sum of net_volume_liters]" caption="Sum of net_volume_liters" numFmtId="0" hierarchy="47" level="32767"/>
    <cacheField name="[Measures].[Average of fat_percentage]" caption="Average of fat_percentage" numFmtId="0" hierarchy="50" level="32767"/>
    <cacheField name="[Measures].[Average of snf_percentage]" caption="Average of snf_percentage" numFmtId="0" hierarchy="51" level="32767"/>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2" memberValueDatatype="130" unbalanced="0">
      <fieldsUsage count="2">
        <fieldUsage x="-1"/>
        <fieldUsage x="0"/>
      </fieldsUsage>
    </cacheHierarchy>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0"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0" memberValueDatatype="20" unbalanced="0"/>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oneField="1" hidden="1">
      <fieldsUsage count="1">
        <fieldUsage x="2"/>
      </fieldsUsage>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oneField="1" hidden="1">
      <fieldsUsage count="1">
        <fieldUsage x="3"/>
      </fieldsUsage>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546837152775" backgroundQuery="1" createdVersion="8" refreshedVersion="8" minRefreshableVersion="3" recordCount="0" supportSubquery="1" supportAdvancedDrill="1" xr:uid="{1DA21CC0-3744-45F3-99AC-B5CF968BB0BB}">
  <cacheSource type="external" connectionId="8"/>
  <cacheFields count="4">
    <cacheField name="[scd].[farm_id].[farm_id]" caption="farm_id" numFmtId="0" hierarchy="15" level="1">
      <sharedItems count="20">
        <s v="FARM_165"/>
        <s v="FARM_17"/>
        <s v="FARM_287"/>
        <s v="FARM_293"/>
        <s v="FARM_297"/>
        <s v="FARM_335"/>
        <s v="FARM_344"/>
        <s v="FARM_653"/>
        <s v="FARM_67"/>
        <s v="FARM_729"/>
        <s v="FARM_141" u="1"/>
        <s v="FARM_280" u="1"/>
        <s v="FARM_303" u="1"/>
        <s v="FARM_379" u="1"/>
        <s v="FARM_401" u="1"/>
        <s v="FARM_483" u="1"/>
        <s v="FARM_552" u="1"/>
        <s v="FARM_589" u="1"/>
        <s v="FARM_745" u="1"/>
        <s v="FARM_757" u="1"/>
      </sharedItems>
    </cacheField>
    <cacheField name="[Measures].[Sum of net_volume_liters]" caption="Sum of net_volume_liters" numFmtId="0" hierarchy="47" level="32767"/>
    <cacheField name="[Measures].[Average of fat_percentage]" caption="Average of fat_percentage" numFmtId="0" hierarchy="50" level="32767"/>
    <cacheField name="[Measures].[Average of snf_percentage]" caption="Average of snf_percentage" numFmtId="0" hierarchy="51" level="32767"/>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2" memberValueDatatype="130" unbalanced="0">
      <fieldsUsage count="2">
        <fieldUsage x="-1"/>
        <fieldUsage x="0"/>
      </fieldsUsage>
    </cacheHierarchy>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0"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0" memberValueDatatype="20" unbalanced="0"/>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oneField="1" hidden="1">
      <fieldsUsage count="1">
        <fieldUsage x="2"/>
      </fieldsUsage>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oneField="1" hidden="1">
      <fieldsUsage count="1">
        <fieldUsage x="3"/>
      </fieldsUsage>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789345833335" backgroundQuery="1" createdVersion="8" refreshedVersion="8" minRefreshableVersion="3" recordCount="0" supportSubquery="1" supportAdvancedDrill="1" xr:uid="{C67F7BB8-BAD5-4A4C-A44C-94B7E27097A8}">
  <cacheSource type="external" connectionId="8"/>
  <cacheFields count="2">
    <cacheField name="[scd].[vehicle_id].[vehicle_id]" caption="vehicle_id" numFmtId="0" hierarchy="21" level="1">
      <sharedItems count="10">
        <s v="TRUCK_012"/>
        <s v="TRUCK_016"/>
        <s v="TRUCK_019"/>
        <s v="TRUCK_028"/>
        <s v="TRUCK_032"/>
        <s v="TRUCK_039"/>
        <s v="TRUCK_042"/>
        <s v="TRUCK_049"/>
        <s v="TRUCK_053"/>
        <s v="TRUCK_054"/>
      </sharedItems>
    </cacheField>
    <cacheField name="[Measures].[Sum of transit_time_minutes]" caption="Sum of transit_time_minutes" numFmtId="0" hierarchy="58" level="32767"/>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2" memberValueDatatype="130" unbalanced="0">
      <fieldsUsage count="2">
        <fieldUsage x="-1"/>
        <fieldUsage x="0"/>
      </fieldsUsage>
    </cacheHierarchy>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0" memberValueDatatype="20" unbalanced="0"/>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546826967591" backgroundQuery="1" createdVersion="8" refreshedVersion="8" minRefreshableVersion="3" recordCount="0" supportSubquery="1" supportAdvancedDrill="1" xr:uid="{19C756B4-1CC1-4B2E-B276-8D7C7582684A}">
  <cacheSource type="external" connectionId="8"/>
  <cacheFields count="2">
    <cacheField name="[Measures].[Count of batch_id]" caption="Count of batch_id" numFmtId="0" hierarchy="53" level="32767"/>
    <cacheField name="[scd].[product_processed_type].[product_processed_type]" caption="product_processed_type" numFmtId="0" hierarchy="33" level="1">
      <sharedItems count="5">
        <s v="Butter"/>
        <s v="Ghee"/>
        <s v="Packaged Milk"/>
        <s v="Paneer"/>
        <s v="UHT Milk"/>
      </sharedItems>
    </cacheField>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0"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2" memberValueDatatype="130" unbalanced="0">
      <fieldsUsage count="2">
        <fieldUsage x="-1"/>
        <fieldUsage x="1"/>
      </fieldsUsage>
    </cacheHierarchy>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0" memberValueDatatype="20" unbalanced="0"/>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oneField="1" hidden="1">
      <fieldsUsage count="1">
        <fieldUsage x="0"/>
      </fieldsUsage>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811866550925" backgroundQuery="1" createdVersion="8" refreshedVersion="8" minRefreshableVersion="3" recordCount="0" supportSubquery="1" supportAdvancedDrill="1" xr:uid="{79090437-DB01-4EDD-8596-9CF3650AFD91}">
  <cacheSource type="external" connectionId="8"/>
  <cacheFields count="2">
    <cacheField name="[scd].[payment_method].[payment_method]" caption="payment_method" numFmtId="0" hierarchy="32" level="1">
      <sharedItems count="4">
        <s v="Bank Transfer"/>
        <s v="Cash"/>
        <s v="Coop Credit"/>
        <s v="E-wallet"/>
      </sharedItems>
    </cacheField>
    <cacheField name="[Measures].[Sum of payment_amount_inr]" caption="Sum of payment_amount_inr" numFmtId="0" hierarchy="59" level="32767"/>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0"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2" memberValueDatatype="130" unbalanced="0">
      <fieldsUsage count="2">
        <fieldUsage x="-1"/>
        <fieldUsage x="0"/>
      </fieldsUsage>
    </cacheHierarchy>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0" memberValueDatatype="20" unbalanced="0"/>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oneField="1" hidden="1">
      <fieldsUsage count="1">
        <fieldUsage x="1"/>
      </fieldsUsage>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776662731485" backgroundQuery="1" createdVersion="8" refreshedVersion="8" minRefreshableVersion="3" recordCount="0" supportSubquery="1" supportAdvancedDrill="1" xr:uid="{9DC386A6-9428-461D-BB8F-37D0038B3622}">
  <cacheSource type="external" connectionId="8"/>
  <cacheFields count="2">
    <cacheField name="[scd].[collection_id].[collection_id]" caption="collection_id" numFmtId="0" hierarchy="11" level="1">
      <sharedItems count="1000">
        <s v="C100000"/>
        <s v="C100001"/>
        <s v="C100002"/>
        <s v="C100003"/>
        <s v="C100004"/>
        <s v="C100005"/>
        <s v="C100006"/>
        <s v="C100007"/>
        <s v="C100008"/>
        <s v="C100009"/>
        <s v="C100010"/>
        <s v="C100011"/>
        <s v="C100012"/>
        <s v="C100013"/>
        <s v="C100014"/>
        <s v="C100015"/>
        <s v="C100016"/>
        <s v="C100017"/>
        <s v="C100018"/>
        <s v="C100019"/>
        <s v="C100020"/>
        <s v="C100021"/>
        <s v="C100022"/>
        <s v="C100023"/>
        <s v="C100024"/>
        <s v="C100025"/>
        <s v="C100026"/>
        <s v="C100027"/>
        <s v="C100028"/>
        <s v="C100029"/>
        <s v="C100030"/>
        <s v="C100031"/>
        <s v="C100032"/>
        <s v="C100033"/>
        <s v="C100034"/>
        <s v="C100035"/>
        <s v="C100036"/>
        <s v="C100037"/>
        <s v="C100038"/>
        <s v="C100039"/>
        <s v="C100040"/>
        <s v="C100041"/>
        <s v="C100042"/>
        <s v="C100043"/>
        <s v="C100044"/>
        <s v="C100045"/>
        <s v="C100046"/>
        <s v="C100047"/>
        <s v="C100048"/>
        <s v="C100049"/>
        <s v="C100050"/>
        <s v="C100051"/>
        <s v="C100052"/>
        <s v="C100053"/>
        <s v="C100054"/>
        <s v="C100055"/>
        <s v="C100056"/>
        <s v="C100057"/>
        <s v="C100058"/>
        <s v="C100059"/>
        <s v="C100060"/>
        <s v="C100061"/>
        <s v="C100062"/>
        <s v="C100063"/>
        <s v="C100064"/>
        <s v="C100065"/>
        <s v="C100066"/>
        <s v="C100067"/>
        <s v="C100068"/>
        <s v="C100069"/>
        <s v="C100070"/>
        <s v="C100071"/>
        <s v="C100072"/>
        <s v="C100073"/>
        <s v="C100074"/>
        <s v="C100075"/>
        <s v="C100076"/>
        <s v="C100077"/>
        <s v="C100078"/>
        <s v="C100079"/>
        <s v="C100080"/>
        <s v="C100081"/>
        <s v="C100082"/>
        <s v="C100083"/>
        <s v="C100084"/>
        <s v="C100085"/>
        <s v="C100086"/>
        <s v="C100087"/>
        <s v="C100088"/>
        <s v="C100089"/>
        <s v="C100090"/>
        <s v="C100091"/>
        <s v="C100092"/>
        <s v="C100093"/>
        <s v="C100094"/>
        <s v="C100095"/>
        <s v="C100096"/>
        <s v="C100097"/>
        <s v="C100098"/>
        <s v="C100099"/>
        <s v="C100100"/>
        <s v="C100101"/>
        <s v="C100102"/>
        <s v="C100103"/>
        <s v="C100104"/>
        <s v="C100105"/>
        <s v="C100106"/>
        <s v="C100107"/>
        <s v="C100108"/>
        <s v="C100109"/>
        <s v="C100110"/>
        <s v="C100111"/>
        <s v="C100112"/>
        <s v="C100113"/>
        <s v="C100114"/>
        <s v="C100115"/>
        <s v="C100116"/>
        <s v="C100117"/>
        <s v="C100118"/>
        <s v="C100119"/>
        <s v="C100120"/>
        <s v="C100121"/>
        <s v="C100122"/>
        <s v="C100123"/>
        <s v="C100124"/>
        <s v="C100125"/>
        <s v="C100126"/>
        <s v="C100127"/>
        <s v="C100128"/>
        <s v="C100129"/>
        <s v="C100130"/>
        <s v="C100131"/>
        <s v="C100132"/>
        <s v="C100133"/>
        <s v="C100134"/>
        <s v="C100135"/>
        <s v="C100136"/>
        <s v="C100137"/>
        <s v="C100138"/>
        <s v="C100139"/>
        <s v="C100140"/>
        <s v="C100141"/>
        <s v="C100142"/>
        <s v="C100143"/>
        <s v="C100144"/>
        <s v="C100145"/>
        <s v="C100146"/>
        <s v="C100147"/>
        <s v="C100148"/>
        <s v="C100149"/>
        <s v="C100150"/>
        <s v="C100151"/>
        <s v="C100152"/>
        <s v="C100153"/>
        <s v="C100154"/>
        <s v="C100155"/>
        <s v="C100156"/>
        <s v="C100157"/>
        <s v="C100158"/>
        <s v="C100159"/>
        <s v="C100160"/>
        <s v="C100161"/>
        <s v="C100162"/>
        <s v="C100163"/>
        <s v="C100164"/>
        <s v="C100165"/>
        <s v="C100166"/>
        <s v="C100167"/>
        <s v="C100168"/>
        <s v="C100169"/>
        <s v="C100170"/>
        <s v="C100171"/>
        <s v="C100172"/>
        <s v="C100173"/>
        <s v="C100174"/>
        <s v="C100175"/>
        <s v="C100176"/>
        <s v="C100177"/>
        <s v="C100178"/>
        <s v="C100179"/>
        <s v="C100180"/>
        <s v="C100181"/>
        <s v="C100182"/>
        <s v="C100183"/>
        <s v="C100184"/>
        <s v="C100185"/>
        <s v="C100186"/>
        <s v="C100187"/>
        <s v="C100188"/>
        <s v="C100189"/>
        <s v="C100190"/>
        <s v="C100191"/>
        <s v="C100192"/>
        <s v="C100193"/>
        <s v="C100194"/>
        <s v="C100195"/>
        <s v="C100196"/>
        <s v="C100197"/>
        <s v="C100198"/>
        <s v="C100199"/>
        <s v="C100200"/>
        <s v="C100201"/>
        <s v="C100202"/>
        <s v="C100203"/>
        <s v="C100204"/>
        <s v="C100205"/>
        <s v="C100206"/>
        <s v="C100207"/>
        <s v="C100208"/>
        <s v="C100209"/>
        <s v="C100210"/>
        <s v="C100211"/>
        <s v="C100212"/>
        <s v="C100213"/>
        <s v="C100214"/>
        <s v="C100215"/>
        <s v="C100216"/>
        <s v="C100217"/>
        <s v="C100218"/>
        <s v="C100219"/>
        <s v="C100220"/>
        <s v="C100221"/>
        <s v="C100222"/>
        <s v="C100223"/>
        <s v="C100224"/>
        <s v="C100225"/>
        <s v="C100226"/>
        <s v="C100227"/>
        <s v="C100228"/>
        <s v="C100229"/>
        <s v="C100230"/>
        <s v="C100231"/>
        <s v="C100232"/>
        <s v="C100233"/>
        <s v="C100234"/>
        <s v="C100235"/>
        <s v="C100236"/>
        <s v="C100237"/>
        <s v="C100238"/>
        <s v="C100239"/>
        <s v="C100240"/>
        <s v="C100241"/>
        <s v="C100242"/>
        <s v="C100243"/>
        <s v="C100244"/>
        <s v="C100245"/>
        <s v="C100246"/>
        <s v="C100247"/>
        <s v="C100248"/>
        <s v="C100249"/>
        <s v="C100250"/>
        <s v="C100251"/>
        <s v="C100252"/>
        <s v="C100253"/>
        <s v="C100254"/>
        <s v="C100255"/>
        <s v="C100256"/>
        <s v="C100257"/>
        <s v="C100258"/>
        <s v="C100259"/>
        <s v="C100260"/>
        <s v="C100261"/>
        <s v="C100262"/>
        <s v="C100263"/>
        <s v="C100264"/>
        <s v="C100265"/>
        <s v="C100266"/>
        <s v="C100267"/>
        <s v="C100268"/>
        <s v="C100269"/>
        <s v="C100270"/>
        <s v="C100271"/>
        <s v="C100272"/>
        <s v="C100273"/>
        <s v="C100274"/>
        <s v="C100275"/>
        <s v="C100276"/>
        <s v="C100277"/>
        <s v="C100278"/>
        <s v="C100279"/>
        <s v="C100280"/>
        <s v="C100281"/>
        <s v="C100282"/>
        <s v="C100283"/>
        <s v="C100284"/>
        <s v="C100285"/>
        <s v="C100286"/>
        <s v="C100287"/>
        <s v="C100288"/>
        <s v="C100289"/>
        <s v="C100290"/>
        <s v="C100291"/>
        <s v="C100292"/>
        <s v="C100293"/>
        <s v="C100294"/>
        <s v="C100295"/>
        <s v="C100296"/>
        <s v="C100297"/>
        <s v="C100298"/>
        <s v="C100299"/>
        <s v="C100300"/>
        <s v="C100301"/>
        <s v="C100302"/>
        <s v="C100303"/>
        <s v="C100304"/>
        <s v="C100305"/>
        <s v="C100306"/>
        <s v="C100307"/>
        <s v="C100308"/>
        <s v="C100309"/>
        <s v="C100310"/>
        <s v="C100311"/>
        <s v="C100312"/>
        <s v="C100313"/>
        <s v="C100314"/>
        <s v="C100315"/>
        <s v="C100316"/>
        <s v="C100317"/>
        <s v="C100318"/>
        <s v="C100319"/>
        <s v="C100320"/>
        <s v="C100321"/>
        <s v="C100322"/>
        <s v="C100323"/>
        <s v="C100324"/>
        <s v="C100325"/>
        <s v="C100326"/>
        <s v="C100327"/>
        <s v="C100328"/>
        <s v="C100329"/>
        <s v="C100330"/>
        <s v="C100331"/>
        <s v="C100332"/>
        <s v="C100333"/>
        <s v="C100334"/>
        <s v="C100335"/>
        <s v="C100336"/>
        <s v="C100337"/>
        <s v="C100338"/>
        <s v="C100339"/>
        <s v="C100340"/>
        <s v="C100341"/>
        <s v="C100342"/>
        <s v="C100343"/>
        <s v="C100344"/>
        <s v="C100345"/>
        <s v="C100346"/>
        <s v="C100347"/>
        <s v="C100348"/>
        <s v="C100349"/>
        <s v="C100350"/>
        <s v="C100351"/>
        <s v="C100352"/>
        <s v="C100353"/>
        <s v="C100354"/>
        <s v="C100355"/>
        <s v="C100356"/>
        <s v="C100357"/>
        <s v="C100358"/>
        <s v="C100359"/>
        <s v="C100360"/>
        <s v="C100361"/>
        <s v="C100362"/>
        <s v="C100363"/>
        <s v="C100364"/>
        <s v="C100365"/>
        <s v="C100366"/>
        <s v="C100367"/>
        <s v="C100368"/>
        <s v="C100369"/>
        <s v="C100370"/>
        <s v="C100371"/>
        <s v="C100372"/>
        <s v="C100373"/>
        <s v="C100374"/>
        <s v="C100375"/>
        <s v="C100376"/>
        <s v="C100377"/>
        <s v="C100378"/>
        <s v="C100379"/>
        <s v="C100380"/>
        <s v="C100381"/>
        <s v="C100382"/>
        <s v="C100383"/>
        <s v="C100384"/>
        <s v="C100385"/>
        <s v="C100386"/>
        <s v="C100387"/>
        <s v="C100388"/>
        <s v="C100389"/>
        <s v="C100390"/>
        <s v="C100391"/>
        <s v="C100392"/>
        <s v="C100393"/>
        <s v="C100394"/>
        <s v="C100395"/>
        <s v="C100396"/>
        <s v="C100397"/>
        <s v="C100398"/>
        <s v="C100399"/>
        <s v="C100400"/>
        <s v="C100401"/>
        <s v="C100402"/>
        <s v="C100403"/>
        <s v="C100404"/>
        <s v="C100405"/>
        <s v="C100406"/>
        <s v="C100407"/>
        <s v="C100408"/>
        <s v="C100409"/>
        <s v="C100410"/>
        <s v="C100411"/>
        <s v="C100412"/>
        <s v="C100413"/>
        <s v="C100414"/>
        <s v="C100415"/>
        <s v="C100416"/>
        <s v="C100417"/>
        <s v="C100418"/>
        <s v="C100419"/>
        <s v="C100420"/>
        <s v="C100421"/>
        <s v="C100422"/>
        <s v="C100423"/>
        <s v="C100424"/>
        <s v="C100425"/>
        <s v="C100426"/>
        <s v="C100427"/>
        <s v="C100428"/>
        <s v="C100429"/>
        <s v="C100430"/>
        <s v="C100431"/>
        <s v="C100432"/>
        <s v="C100433"/>
        <s v="C100434"/>
        <s v="C100435"/>
        <s v="C100436"/>
        <s v="C100437"/>
        <s v="C100438"/>
        <s v="C100439"/>
        <s v="C100440"/>
        <s v="C100441"/>
        <s v="C100442"/>
        <s v="C100443"/>
        <s v="C100444"/>
        <s v="C100445"/>
        <s v="C100446"/>
        <s v="C100447"/>
        <s v="C100448"/>
        <s v="C100449"/>
        <s v="C100450"/>
        <s v="C100451"/>
        <s v="C100452"/>
        <s v="C100453"/>
        <s v="C100454"/>
        <s v="C100455"/>
        <s v="C100456"/>
        <s v="C100457"/>
        <s v="C100458"/>
        <s v="C100459"/>
        <s v="C100460"/>
        <s v="C100461"/>
        <s v="C100462"/>
        <s v="C100463"/>
        <s v="C100464"/>
        <s v="C100465"/>
        <s v="C100466"/>
        <s v="C100467"/>
        <s v="C100468"/>
        <s v="C100469"/>
        <s v="C100470"/>
        <s v="C100471"/>
        <s v="C100472"/>
        <s v="C100473"/>
        <s v="C100474"/>
        <s v="C100475"/>
        <s v="C100476"/>
        <s v="C100477"/>
        <s v="C100478"/>
        <s v="C100479"/>
        <s v="C100480"/>
        <s v="C100481"/>
        <s v="C100482"/>
        <s v="C100483"/>
        <s v="C100484"/>
        <s v="C100485"/>
        <s v="C100486"/>
        <s v="C100487"/>
        <s v="C100488"/>
        <s v="C100489"/>
        <s v="C100490"/>
        <s v="C100491"/>
        <s v="C100492"/>
        <s v="C100493"/>
        <s v="C100494"/>
        <s v="C100495"/>
        <s v="C100496"/>
        <s v="C100497"/>
        <s v="C100498"/>
        <s v="C100499"/>
        <s v="C100500"/>
        <s v="C100501"/>
        <s v="C100502"/>
        <s v="C100503"/>
        <s v="C100504"/>
        <s v="C100505"/>
        <s v="C100506"/>
        <s v="C100507"/>
        <s v="C100508"/>
        <s v="C100509"/>
        <s v="C100510"/>
        <s v="C100511"/>
        <s v="C100512"/>
        <s v="C100513"/>
        <s v="C100514"/>
        <s v="C100515"/>
        <s v="C100516"/>
        <s v="C100517"/>
        <s v="C100518"/>
        <s v="C100519"/>
        <s v="C100520"/>
        <s v="C100521"/>
        <s v="C100522"/>
        <s v="C100523"/>
        <s v="C100524"/>
        <s v="C100525"/>
        <s v="C100526"/>
        <s v="C100527"/>
        <s v="C100528"/>
        <s v="C100529"/>
        <s v="C100530"/>
        <s v="C100531"/>
        <s v="C100532"/>
        <s v="C100533"/>
        <s v="C100534"/>
        <s v="C100535"/>
        <s v="C100536"/>
        <s v="C100537"/>
        <s v="C100538"/>
        <s v="C100539"/>
        <s v="C100540"/>
        <s v="C100541"/>
        <s v="C100542"/>
        <s v="C100543"/>
        <s v="C100544"/>
        <s v="C100545"/>
        <s v="C100546"/>
        <s v="C100547"/>
        <s v="C100548"/>
        <s v="C100549"/>
        <s v="C100550"/>
        <s v="C100551"/>
        <s v="C100552"/>
        <s v="C100553"/>
        <s v="C100554"/>
        <s v="C100555"/>
        <s v="C100556"/>
        <s v="C100557"/>
        <s v="C100558"/>
        <s v="C100559"/>
        <s v="C100560"/>
        <s v="C100561"/>
        <s v="C100562"/>
        <s v="C100563"/>
        <s v="C100564"/>
        <s v="C100565"/>
        <s v="C100566"/>
        <s v="C100567"/>
        <s v="C100568"/>
        <s v="C100569"/>
        <s v="C100570"/>
        <s v="C100571"/>
        <s v="C100572"/>
        <s v="C100573"/>
        <s v="C100574"/>
        <s v="C100575"/>
        <s v="C100576"/>
        <s v="C100577"/>
        <s v="C100578"/>
        <s v="C100579"/>
        <s v="C100580"/>
        <s v="C100581"/>
        <s v="C100582"/>
        <s v="C100583"/>
        <s v="C100584"/>
        <s v="C100585"/>
        <s v="C100586"/>
        <s v="C100587"/>
        <s v="C100588"/>
        <s v="C100589"/>
        <s v="C100590"/>
        <s v="C100591"/>
        <s v="C100592"/>
        <s v="C100593"/>
        <s v="C100594"/>
        <s v="C100595"/>
        <s v="C100596"/>
        <s v="C100597"/>
        <s v="C100598"/>
        <s v="C100599"/>
        <s v="C100600"/>
        <s v="C100601"/>
        <s v="C100602"/>
        <s v="C100603"/>
        <s v="C100604"/>
        <s v="C100605"/>
        <s v="C100606"/>
        <s v="C100607"/>
        <s v="C100608"/>
        <s v="C100609"/>
        <s v="C100610"/>
        <s v="C100611"/>
        <s v="C100612"/>
        <s v="C100613"/>
        <s v="C100614"/>
        <s v="C100615"/>
        <s v="C100616"/>
        <s v="C100617"/>
        <s v="C100618"/>
        <s v="C100619"/>
        <s v="C100620"/>
        <s v="C100621"/>
        <s v="C100622"/>
        <s v="C100623"/>
        <s v="C100624"/>
        <s v="C100625"/>
        <s v="C100626"/>
        <s v="C100627"/>
        <s v="C100628"/>
        <s v="C100629"/>
        <s v="C100630"/>
        <s v="C100631"/>
        <s v="C100632"/>
        <s v="C100633"/>
        <s v="C100634"/>
        <s v="C100635"/>
        <s v="C100636"/>
        <s v="C100637"/>
        <s v="C100638"/>
        <s v="C100639"/>
        <s v="C100640"/>
        <s v="C100641"/>
        <s v="C100642"/>
        <s v="C100643"/>
        <s v="C100644"/>
        <s v="C100645"/>
        <s v="C100646"/>
        <s v="C100647"/>
        <s v="C100648"/>
        <s v="C100649"/>
        <s v="C100650"/>
        <s v="C100651"/>
        <s v="C100652"/>
        <s v="C100653"/>
        <s v="C100654"/>
        <s v="C100655"/>
        <s v="C100656"/>
        <s v="C100657"/>
        <s v="C100658"/>
        <s v="C100659"/>
        <s v="C100660"/>
        <s v="C100661"/>
        <s v="C100662"/>
        <s v="C100663"/>
        <s v="C100664"/>
        <s v="C100665"/>
        <s v="C100666"/>
        <s v="C100667"/>
        <s v="C100668"/>
        <s v="C100669"/>
        <s v="C100670"/>
        <s v="C100671"/>
        <s v="C100672"/>
        <s v="C100673"/>
        <s v="C100674"/>
        <s v="C100675"/>
        <s v="C100676"/>
        <s v="C100677"/>
        <s v="C100678"/>
        <s v="C100679"/>
        <s v="C100680"/>
        <s v="C100681"/>
        <s v="C100682"/>
        <s v="C100683"/>
        <s v="C100684"/>
        <s v="C100685"/>
        <s v="C100686"/>
        <s v="C100687"/>
        <s v="C100688"/>
        <s v="C100689"/>
        <s v="C100690"/>
        <s v="C100691"/>
        <s v="C100692"/>
        <s v="C100693"/>
        <s v="C100694"/>
        <s v="C100695"/>
        <s v="C100696"/>
        <s v="C100697"/>
        <s v="C100698"/>
        <s v="C100699"/>
        <s v="C100700"/>
        <s v="C100701"/>
        <s v="C100702"/>
        <s v="C100703"/>
        <s v="C100704"/>
        <s v="C100705"/>
        <s v="C100706"/>
        <s v="C100707"/>
        <s v="C100708"/>
        <s v="C100709"/>
        <s v="C100710"/>
        <s v="C100711"/>
        <s v="C100712"/>
        <s v="C100713"/>
        <s v="C100714"/>
        <s v="C100715"/>
        <s v="C100716"/>
        <s v="C100717"/>
        <s v="C100718"/>
        <s v="C100719"/>
        <s v="C100720"/>
        <s v="C100721"/>
        <s v="C100722"/>
        <s v="C100723"/>
        <s v="C100724"/>
        <s v="C100725"/>
        <s v="C100726"/>
        <s v="C100727"/>
        <s v="C100728"/>
        <s v="C100729"/>
        <s v="C100730"/>
        <s v="C100731"/>
        <s v="C100732"/>
        <s v="C100733"/>
        <s v="C100734"/>
        <s v="C100735"/>
        <s v="C100736"/>
        <s v="C100737"/>
        <s v="C100738"/>
        <s v="C100739"/>
        <s v="C100740"/>
        <s v="C100741"/>
        <s v="C100742"/>
        <s v="C100743"/>
        <s v="C100744"/>
        <s v="C100745"/>
        <s v="C100746"/>
        <s v="C100747"/>
        <s v="C100748"/>
        <s v="C100749"/>
        <s v="C100750"/>
        <s v="C100751"/>
        <s v="C100752"/>
        <s v="C100753"/>
        <s v="C100754"/>
        <s v="C100755"/>
        <s v="C100756"/>
        <s v="C100757"/>
        <s v="C100758"/>
        <s v="C100759"/>
        <s v="C100760"/>
        <s v="C100761"/>
        <s v="C100762"/>
        <s v="C100763"/>
        <s v="C100764"/>
        <s v="C100765"/>
        <s v="C100766"/>
        <s v="C100767"/>
        <s v="C100768"/>
        <s v="C100769"/>
        <s v="C100770"/>
        <s v="C100771"/>
        <s v="C100772"/>
        <s v="C100773"/>
        <s v="C100774"/>
        <s v="C100775"/>
        <s v="C100776"/>
        <s v="C100777"/>
        <s v="C100778"/>
        <s v="C100779"/>
        <s v="C100780"/>
        <s v="C100781"/>
        <s v="C100782"/>
        <s v="C100783"/>
        <s v="C100784"/>
        <s v="C100785"/>
        <s v="C100786"/>
        <s v="C100787"/>
        <s v="C100788"/>
        <s v="C100789"/>
        <s v="C100790"/>
        <s v="C100791"/>
        <s v="C100792"/>
        <s v="C100793"/>
        <s v="C100794"/>
        <s v="C100795"/>
        <s v="C100796"/>
        <s v="C100797"/>
        <s v="C100798"/>
        <s v="C100799"/>
        <s v="C100800"/>
        <s v="C100801"/>
        <s v="C100802"/>
        <s v="C100803"/>
        <s v="C100804"/>
        <s v="C100805"/>
        <s v="C100806"/>
        <s v="C100807"/>
        <s v="C100808"/>
        <s v="C100809"/>
        <s v="C100810"/>
        <s v="C100811"/>
        <s v="C100812"/>
        <s v="C100813"/>
        <s v="C100814"/>
        <s v="C100815"/>
        <s v="C100816"/>
        <s v="C100817"/>
        <s v="C100818"/>
        <s v="C100819"/>
        <s v="C100820"/>
        <s v="C100821"/>
        <s v="C100822"/>
        <s v="C100823"/>
        <s v="C100824"/>
        <s v="C100825"/>
        <s v="C100826"/>
        <s v="C100827"/>
        <s v="C100828"/>
        <s v="C100829"/>
        <s v="C100830"/>
        <s v="C100831"/>
        <s v="C100832"/>
        <s v="C100833"/>
        <s v="C100834"/>
        <s v="C100835"/>
        <s v="C100836"/>
        <s v="C100837"/>
        <s v="C100838"/>
        <s v="C100839"/>
        <s v="C100840"/>
        <s v="C100841"/>
        <s v="C100842"/>
        <s v="C100843"/>
        <s v="C100844"/>
        <s v="C100845"/>
        <s v="C100846"/>
        <s v="C100847"/>
        <s v="C100848"/>
        <s v="C100849"/>
        <s v="C100850"/>
        <s v="C100851"/>
        <s v="C100852"/>
        <s v="C100853"/>
        <s v="C100854"/>
        <s v="C100855"/>
        <s v="C100856"/>
        <s v="C100857"/>
        <s v="C100858"/>
        <s v="C100859"/>
        <s v="C100860"/>
        <s v="C100861"/>
        <s v="C100862"/>
        <s v="C100863"/>
        <s v="C100864"/>
        <s v="C100865"/>
        <s v="C100866"/>
        <s v="C100867"/>
        <s v="C100868"/>
        <s v="C100869"/>
        <s v="C100870"/>
        <s v="C100871"/>
        <s v="C100872"/>
        <s v="C100873"/>
        <s v="C100874"/>
        <s v="C100875"/>
        <s v="C100876"/>
        <s v="C100877"/>
        <s v="C100878"/>
        <s v="C100879"/>
        <s v="C100880"/>
        <s v="C100881"/>
        <s v="C100882"/>
        <s v="C100883"/>
        <s v="C100884"/>
        <s v="C100885"/>
        <s v="C100886"/>
        <s v="C100887"/>
        <s v="C100888"/>
        <s v="C100889"/>
        <s v="C100890"/>
        <s v="C100891"/>
        <s v="C100892"/>
        <s v="C100893"/>
        <s v="C100894"/>
        <s v="C100895"/>
        <s v="C100896"/>
        <s v="C100897"/>
        <s v="C100898"/>
        <s v="C100899"/>
        <s v="C100900"/>
        <s v="C100901"/>
        <s v="C100902"/>
        <s v="C100903"/>
        <s v="C100904"/>
        <s v="C100905"/>
        <s v="C100906"/>
        <s v="C100907"/>
        <s v="C100908"/>
        <s v="C100909"/>
        <s v="C100910"/>
        <s v="C100911"/>
        <s v="C100912"/>
        <s v="C100913"/>
        <s v="C100914"/>
        <s v="C100915"/>
        <s v="C100916"/>
        <s v="C100917"/>
        <s v="C100918"/>
        <s v="C100919"/>
        <s v="C100920"/>
        <s v="C100921"/>
        <s v="C100922"/>
        <s v="C100923"/>
        <s v="C100924"/>
        <s v="C100925"/>
        <s v="C100926"/>
        <s v="C100927"/>
        <s v="C100928"/>
        <s v="C100929"/>
        <s v="C100930"/>
        <s v="C100931"/>
        <s v="C100932"/>
        <s v="C100933"/>
        <s v="C100934"/>
        <s v="C100935"/>
        <s v="C100936"/>
        <s v="C100937"/>
        <s v="C100938"/>
        <s v="C100939"/>
        <s v="C100940"/>
        <s v="C100941"/>
        <s v="C100942"/>
        <s v="C100943"/>
        <s v="C100944"/>
        <s v="C100945"/>
        <s v="C100946"/>
        <s v="C100947"/>
        <s v="C100948"/>
        <s v="C100949"/>
        <s v="C100950"/>
        <s v="C100951"/>
        <s v="C100952"/>
        <s v="C100953"/>
        <s v="C100954"/>
        <s v="C100955"/>
        <s v="C100956"/>
        <s v="C100957"/>
        <s v="C100958"/>
        <s v="C100959"/>
        <s v="C100960"/>
        <s v="C100961"/>
        <s v="C100962"/>
        <s v="C100963"/>
        <s v="C100964"/>
        <s v="C100965"/>
        <s v="C100966"/>
        <s v="C100967"/>
        <s v="C100968"/>
        <s v="C100969"/>
        <s v="C100970"/>
        <s v="C100971"/>
        <s v="C100972"/>
        <s v="C100973"/>
        <s v="C100974"/>
        <s v="C100975"/>
        <s v="C100976"/>
        <s v="C100977"/>
        <s v="C100978"/>
        <s v="C100979"/>
        <s v="C100980"/>
        <s v="C100981"/>
        <s v="C100982"/>
        <s v="C100983"/>
        <s v="C100984"/>
        <s v="C100985"/>
        <s v="C100986"/>
        <s v="C100987"/>
        <s v="C100988"/>
        <s v="C100989"/>
        <s v="C100990"/>
        <s v="C100991"/>
        <s v="C100992"/>
        <s v="C100993"/>
        <s v="C100994"/>
        <s v="C100995"/>
        <s v="C100996"/>
        <s v="C100997"/>
        <s v="C100998"/>
        <s v="C100999"/>
      </sharedItems>
    </cacheField>
    <cacheField name="[Measures].[Sum of transit_time_minutes]" caption="Sum of transit_time_minutes" numFmtId="0" hierarchy="58" level="32767"/>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2" memberValueDatatype="130" unbalanced="0">
      <fieldsUsage count="2">
        <fieldUsage x="-1"/>
        <fieldUsage x="0"/>
      </fieldsUsage>
    </cacheHierarchy>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0"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0" memberValueDatatype="20" unbalanced="0"/>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814986574071" backgroundQuery="1" createdVersion="8" refreshedVersion="8" minRefreshableVersion="3" recordCount="0" supportSubquery="1" supportAdvancedDrill="1" xr:uid="{BF1BDB99-83C0-420D-B3E3-332CBFABA814}">
  <cacheSource type="external" connectionId="8"/>
  <cacheFields count="2">
    <cacheField name="[scd].[zone].[zone]" caption="zone" numFmtId="0" hierarchy="19" level="1">
      <sharedItems count="12">
        <s v="HR1"/>
        <s v="HR2"/>
        <s v="KA1"/>
        <s v="KA2"/>
        <s v="MH1"/>
        <s v="MH2"/>
        <s v="PJ1"/>
        <s v="PJ2"/>
        <s v="RJ1"/>
        <s v="RJ2"/>
        <s v="TN1"/>
        <s v="TN2"/>
      </sharedItems>
    </cacheField>
    <cacheField name="[Measures].[Sum of payment_amount_inr]" caption="Sum of payment_amount_inr" numFmtId="0" hierarchy="59" level="32767"/>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2" memberValueDatatype="130" unbalanced="0">
      <fieldsUsage count="2">
        <fieldUsage x="-1"/>
        <fieldUsage x="0"/>
      </fieldsUsage>
    </cacheHierarchy>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0"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0" memberValueDatatype="20" unbalanced="0"/>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oneField="1" hidden="1">
      <fieldsUsage count="1">
        <fieldUsage x="1"/>
      </fieldsUsage>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54682476852" backgroundQuery="1" createdVersion="8" refreshedVersion="8" minRefreshableVersion="3" recordCount="0" supportSubquery="1" supportAdvancedDrill="1" xr:uid="{1665A0EC-231D-46C8-A433-A815F2A0EB1D}">
  <cacheSource type="external" connectionId="8"/>
  <cacheFields count="2">
    <cacheField name="[scd].[product_processed_type].[product_processed_type]" caption="product_processed_type" numFmtId="0" hierarchy="33" level="1">
      <sharedItems count="5">
        <s v="Butter"/>
        <s v="Ghee"/>
        <s v="Packaged Milk"/>
        <s v="Paneer"/>
        <s v="UHT Milk"/>
      </sharedItems>
    </cacheField>
    <cacheField name="[Measures].[Sum of net_volume_liters]" caption="Sum of net_volume_liters" numFmtId="0" hierarchy="47" level="32767"/>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0"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2" memberValueDatatype="130" unbalanced="0">
      <fieldsUsage count="2">
        <fieldUsage x="-1"/>
        <fieldUsage x="0"/>
      </fieldsUsage>
    </cacheHierarchy>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0" memberValueDatatype="20" unbalanced="0"/>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665658680555" backgroundQuery="1" createdVersion="8" refreshedVersion="8" minRefreshableVersion="3" recordCount="0" supportSubquery="1" supportAdvancedDrill="1" xr:uid="{4DF37622-82F4-4F5F-B6D0-618455421317}">
  <cacheSource type="external" connectionId="8"/>
  <cacheFields count="2">
    <cacheField name="[scd].[month].[month]" caption="month" numFmtId="0" hierarchy="38" level="1">
      <sharedItems containsSemiMixedTypes="0" containsString="0" containsNumber="1" containsInteger="1" minValue="1" maxValue="6" count="6">
        <n v="1"/>
        <n v="2"/>
        <n v="3"/>
        <n v="4"/>
        <n v="5"/>
        <n v="6"/>
      </sharedItems>
      <extLst>
        <ext xmlns:x15="http://schemas.microsoft.com/office/spreadsheetml/2010/11/main" uri="{4F2E5C28-24EA-4eb8-9CBF-B6C8F9C3D259}">
          <x15:cachedUniqueNames>
            <x15:cachedUniqueName index="0" name="[scd].[month].&amp;[1]"/>
            <x15:cachedUniqueName index="1" name="[scd].[month].&amp;[2]"/>
            <x15:cachedUniqueName index="2" name="[scd].[month].&amp;[3]"/>
            <x15:cachedUniqueName index="3" name="[scd].[month].&amp;[4]"/>
            <x15:cachedUniqueName index="4" name="[scd].[month].&amp;[5]"/>
            <x15:cachedUniqueName index="5" name="[scd].[month].&amp;[6]"/>
          </x15:cachedUniqueNames>
        </ext>
      </extLst>
    </cacheField>
    <cacheField name="[Measures].[Sum of volume_liters]" caption="Sum of volume_liters" numFmtId="0" hierarchy="52" level="32767"/>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0"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2" memberValueDatatype="20" unbalanced="0">
      <fieldsUsage count="2">
        <fieldUsage x="-1"/>
        <fieldUsage x="0"/>
      </fieldsUsage>
    </cacheHierarchy>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546821296295" backgroundQuery="1" createdVersion="8" refreshedVersion="8" minRefreshableVersion="3" recordCount="0" supportSubquery="1" supportAdvancedDrill="1" xr:uid="{58724097-1CAB-498D-A86E-923BD35B2FC0}">
  <cacheSource type="external" connectionId="8"/>
  <cacheFields count="2">
    <cacheField name="[Measures].[Sum of spoilage_liters]" caption="Sum of spoilage_liters" numFmtId="0" hierarchy="54" level="32767"/>
    <cacheField name="[scd].[collection_center_id].[collection_center_id]" caption="collection_center_id" numFmtId="0" hierarchy="17" level="1">
      <sharedItems count="185">
        <s v="CC_1"/>
        <s v="CC_10"/>
        <s v="CC_100"/>
        <s v="CC_101"/>
        <s v="CC_102"/>
        <s v="CC_103"/>
        <s v="CC_104"/>
        <s v="CC_105"/>
        <s v="CC_106"/>
        <s v="CC_107"/>
        <s v="CC_108"/>
        <s v="CC_109"/>
        <s v="CC_11"/>
        <s v="CC_110"/>
        <s v="CC_111"/>
        <s v="CC_112"/>
        <s v="CC_113"/>
        <s v="CC_114"/>
        <s v="CC_115"/>
        <s v="CC_116"/>
        <s v="CC_117"/>
        <s v="CC_118"/>
        <s v="CC_119"/>
        <s v="CC_120"/>
        <s v="CC_121"/>
        <s v="CC_122"/>
        <s v="CC_123"/>
        <s v="CC_124"/>
        <s v="CC_125"/>
        <s v="CC_126"/>
        <s v="CC_127"/>
        <s v="CC_128"/>
        <s v="CC_129"/>
        <s v="CC_13"/>
        <s v="CC_130"/>
        <s v="CC_131"/>
        <s v="CC_132"/>
        <s v="CC_133"/>
        <s v="CC_134"/>
        <s v="CC_135"/>
        <s v="CC_136"/>
        <s v="CC_137"/>
        <s v="CC_138"/>
        <s v="CC_139"/>
        <s v="CC_14"/>
        <s v="CC_140"/>
        <s v="CC_141"/>
        <s v="CC_142"/>
        <s v="CC_143"/>
        <s v="CC_144"/>
        <s v="CC_145"/>
        <s v="CC_146"/>
        <s v="CC_147"/>
        <s v="CC_148"/>
        <s v="CC_149"/>
        <s v="CC_150"/>
        <s v="CC_151"/>
        <s v="CC_152"/>
        <s v="CC_153"/>
        <s v="CC_154"/>
        <s v="CC_155"/>
        <s v="CC_156"/>
        <s v="CC_157"/>
        <s v="CC_159"/>
        <s v="CC_16"/>
        <s v="CC_160"/>
        <s v="CC_161"/>
        <s v="CC_162"/>
        <s v="CC_163"/>
        <s v="CC_164"/>
        <s v="CC_165"/>
        <s v="CC_166"/>
        <s v="CC_167"/>
        <s v="CC_168"/>
        <s v="CC_169"/>
        <s v="CC_17"/>
        <s v="CC_170"/>
        <s v="CC_171"/>
        <s v="CC_172"/>
        <s v="CC_173"/>
        <s v="CC_174"/>
        <s v="CC_175"/>
        <s v="CC_176"/>
        <s v="CC_177"/>
        <s v="CC_179"/>
        <s v="CC_18"/>
        <s v="CC_180"/>
        <s v="CC_181"/>
        <s v="CC_182"/>
        <s v="CC_183"/>
        <s v="CC_184"/>
        <s v="CC_185"/>
        <s v="CC_186"/>
        <s v="CC_187"/>
        <s v="CC_188"/>
        <s v="CC_189"/>
        <s v="CC_19"/>
        <s v="CC_190"/>
        <s v="CC_191"/>
        <s v="CC_192"/>
        <s v="CC_193"/>
        <s v="CC_194"/>
        <s v="CC_195"/>
        <s v="CC_2"/>
        <s v="CC_21"/>
        <s v="CC_22"/>
        <s v="CC_23"/>
        <s v="CC_24"/>
        <s v="CC_25"/>
        <s v="CC_26"/>
        <s v="CC_27"/>
        <s v="CC_28"/>
        <s v="CC_29"/>
        <s v="CC_3"/>
        <s v="CC_30"/>
        <s v="CC_31"/>
        <s v="CC_32"/>
        <s v="CC_33"/>
        <s v="CC_34"/>
        <s v="CC_35"/>
        <s v="CC_36"/>
        <s v="CC_37"/>
        <s v="CC_38"/>
        <s v="CC_39"/>
        <s v="CC_4"/>
        <s v="CC_40"/>
        <s v="CC_41"/>
        <s v="CC_42"/>
        <s v="CC_43"/>
        <s v="CC_44"/>
        <s v="CC_45"/>
        <s v="CC_46"/>
        <s v="CC_47"/>
        <s v="CC_48"/>
        <s v="CC_49"/>
        <s v="CC_50"/>
        <s v="CC_51"/>
        <s v="CC_53"/>
        <s v="CC_54"/>
        <s v="CC_55"/>
        <s v="CC_57"/>
        <s v="CC_58"/>
        <s v="CC_59"/>
        <s v="CC_6"/>
        <s v="CC_60"/>
        <s v="CC_62"/>
        <s v="CC_63"/>
        <s v="CC_64"/>
        <s v="CC_65"/>
        <s v="CC_66"/>
        <s v="CC_67"/>
        <s v="CC_68"/>
        <s v="CC_69"/>
        <s v="CC_7"/>
        <s v="CC_70"/>
        <s v="CC_71"/>
        <s v="CC_72"/>
        <s v="CC_73"/>
        <s v="CC_74"/>
        <s v="CC_75"/>
        <s v="CC_76"/>
        <s v="CC_77"/>
        <s v="CC_78"/>
        <s v="CC_79"/>
        <s v="CC_8"/>
        <s v="CC_80"/>
        <s v="CC_81"/>
        <s v="CC_82"/>
        <s v="CC_83"/>
        <s v="CC_84"/>
        <s v="CC_85"/>
        <s v="CC_87"/>
        <s v="CC_88"/>
        <s v="CC_89"/>
        <s v="CC_9"/>
        <s v="CC_90"/>
        <s v="CC_91"/>
        <s v="CC_92"/>
        <s v="CC_93"/>
        <s v="CC_94"/>
        <s v="CC_95"/>
        <s v="CC_96"/>
        <s v="CC_97"/>
        <s v="CC_98"/>
        <s v="CC_99"/>
      </sharedItems>
    </cacheField>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2" memberValueDatatype="130" unbalanced="0">
      <fieldsUsage count="2">
        <fieldUsage x="-1"/>
        <fieldUsage x="1"/>
      </fieldsUsage>
    </cacheHierarchy>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0"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0" memberValueDatatype="20" unbalanced="0"/>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546829513885" backgroundQuery="1" createdVersion="8" refreshedVersion="8" minRefreshableVersion="3" recordCount="0" supportSubquery="1" supportAdvancedDrill="1" xr:uid="{F23FBAAA-8628-4E46-93DB-01DD178152C2}">
  <cacheSource type="external" connectionId="8"/>
  <cacheFields count="3">
    <cacheField name="[vehicles].[vehicle_type].[vehicle_type]" caption="vehicle_type" numFmtId="0" hierarchy="40" level="1">
      <sharedItems count="2">
        <s v="Mini-Truck"/>
        <s v="Van"/>
      </sharedItems>
    </cacheField>
    <cacheField name="[Measures].[Sum of spoilage_liters]" caption="Sum of spoilage_liters" numFmtId="0" hierarchy="54" level="32767"/>
    <cacheField name="[vehicles].[owner_type].[owner_type]" caption="owner_type" numFmtId="0" hierarchy="41" level="1">
      <sharedItems count="2">
        <s v="Cooperative"/>
        <s v="Private"/>
      </sharedItems>
    </cacheField>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0"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0" memberValueDatatype="20" unbalanced="0"/>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2" memberValueDatatype="130" unbalanced="0">
      <fieldsUsage count="2">
        <fieldUsage x="-1"/>
        <fieldUsage x="0"/>
      </fieldsUsage>
    </cacheHierarchy>
    <cacheHierarchy uniqueName="[vehicles].[owner_type]" caption="owner_type" attribute="1" defaultMemberUniqueName="[vehicles].[owner_type].[All]" allUniqueName="[vehicles].[owner_type].[All]" dimensionUniqueName="[vehicles]" displayFolder="" count="2" memberValueDatatype="130" unbalanced="0">
      <fieldsUsage count="2">
        <fieldUsage x="-1"/>
        <fieldUsage x="2"/>
      </fieldsUsage>
    </cacheHierarchy>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oneField="1" hidden="1">
      <fieldsUsage count="1">
        <fieldUsage x="1"/>
      </fieldsUsage>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546819560186" backgroundQuery="1" createdVersion="8" refreshedVersion="8" minRefreshableVersion="3" recordCount="0" supportSubquery="1" supportAdvancedDrill="1" xr:uid="{6F548910-502D-463C-9CFD-4FCA414F9E4C}">
  <cacheSource type="external" connectionId="8"/>
  <cacheFields count="2">
    <cacheField name="[farms].[farm_size_category].[farm_size_category]" caption="farm_size_category" numFmtId="0" hierarchy="9" level="1">
      <sharedItems count="3">
        <s v="Large"/>
        <s v="Medium"/>
        <s v="Smallholder"/>
      </sharedItems>
    </cacheField>
    <cacheField name="[Measures].[Sum of volume_liters]" caption="Sum of volume_liters" numFmtId="0" hierarchy="52" level="32767"/>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2" memberValueDatatype="130" unbalanced="0">
      <fieldsUsage count="2">
        <fieldUsage x="-1"/>
        <fieldUsage x="0"/>
      </fieldsUsage>
    </cacheHierarchy>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0"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0" memberValueDatatype="20" unbalanced="0"/>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691911458336" backgroundQuery="1" createdVersion="8" refreshedVersion="8" minRefreshableVersion="3" recordCount="0" supportSubquery="1" supportAdvancedDrill="1" xr:uid="{D0C52693-A520-4BB5-B3B7-7F124CFFEFF1}">
  <cacheSource type="external" connectionId="8"/>
  <cacheFields count="2">
    <cacheField name="[scd].[zone].[zone]" caption="zone" numFmtId="0" hierarchy="19" level="1">
      <sharedItems count="12">
        <s v="HR1"/>
        <s v="HR2"/>
        <s v="KA1"/>
        <s v="KA2"/>
        <s v="MH1"/>
        <s v="MH2"/>
        <s v="PJ1"/>
        <s v="PJ2"/>
        <s v="RJ1"/>
        <s v="RJ2"/>
        <s v="TN1"/>
        <s v="TN2"/>
      </sharedItems>
    </cacheField>
    <cacheField name="[Measures].[Sum of volume_liters]" caption="Sum of volume_liters" numFmtId="0" hierarchy="52" level="32767"/>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2" memberValueDatatype="130" unbalanced="0">
      <fieldsUsage count="2">
        <fieldUsage x="-1"/>
        <fieldUsage x="0"/>
      </fieldsUsage>
    </cacheHierarchy>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0"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0" memberValueDatatype="20" unbalanced="0"/>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7.546823379627" backgroundQuery="1" createdVersion="8" refreshedVersion="8" minRefreshableVersion="3" recordCount="0" supportSubquery="1" supportAdvancedDrill="1" xr:uid="{DDC2467C-FF93-49E3-BD32-5742F5D55B31}">
  <cacheSource type="external" connectionId="8"/>
  <cacheFields count="2">
    <cacheField name="[vehicles].[vehicle_type].[vehicle_type]" caption="vehicle_type" numFmtId="0" hierarchy="40" level="1">
      <sharedItems count="2">
        <s v="Mini-Truck"/>
        <s v="Van"/>
      </sharedItems>
    </cacheField>
    <cacheField name="[Measures].[Sum of volume_liters]" caption="Sum of volume_liters" numFmtId="0" hierarchy="52" level="32767"/>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0"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0"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0"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0"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0" memberValueDatatype="20" unbalanced="0"/>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2" memberValueDatatype="130" unbalanced="0">
      <fieldsUsage count="2">
        <fieldUsage x="-1"/>
        <fieldUsage x="0"/>
      </fieldsUsage>
    </cacheHierarchy>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9.673187731481" backgroundQuery="1" createdVersion="8" refreshedVersion="8" minRefreshableVersion="3" recordCount="0" supportSubquery="1" supportAdvancedDrill="1" xr:uid="{F3D36F35-2324-404A-BEB2-F7E2D5145720}">
  <cacheSource type="external" connectionId="8"/>
  <cacheFields count="5">
    <cacheField name="[collectioncenters].[collection_center_id].[collection_center_id]" caption="collection_center_id" numFmtId="0" level="1">
      <sharedItems count="10">
        <s v="CC_109"/>
        <s v="CC_136"/>
        <s v="CC_179"/>
        <s v="CC_195"/>
        <s v="CC_31"/>
        <s v="CC_41"/>
        <s v="CC_50"/>
        <s v="CC_51"/>
        <s v="CC_54"/>
        <s v="CC_55"/>
      </sharedItems>
    </cacheField>
    <cacheField name="[Measures].[Sum of net_volume_liters]" caption="Sum of net_volume_liters" numFmtId="0" hierarchy="47" level="32767"/>
    <cacheField name="[Measures].[Sum of spoilage_liters]" caption="Sum of spoilage_liters" numFmtId="0" hierarchy="54" level="32767"/>
    <cacheField name="[Measures].[Sum of payment_amount_inr]" caption="Sum of payment_amount_inr" numFmtId="0" hierarchy="59" level="32767"/>
    <cacheField name="[scd].[month].[month]" caption="month" numFmtId="0" hierarchy="38" level="1">
      <sharedItems containsSemiMixedTypes="0" containsNonDate="0" containsString="0"/>
    </cacheField>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2" memberValueDatatype="130" unbalanced="0">
      <fieldsUsage count="2">
        <fieldUsage x="-1"/>
        <fieldUsage x="0"/>
      </fieldsUsage>
    </cacheHierarchy>
    <cacheHierarchy uniqueName="[collectioncenters].[village]" caption="village" attribute="1" defaultMemberUniqueName="[collectioncenters].[village].[All]" allUniqueName="[collectioncenters].[village].[All]" dimensionUniqueName="[collectioncenters]" displayFolder="" count="2"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2"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2"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2"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2" memberValueDatatype="20" unbalanced="0">
      <fieldsUsage count="2">
        <fieldUsage x="-1"/>
        <fieldUsage x="4"/>
      </fieldsUsage>
    </cacheHierarchy>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oneField="1" hidden="1">
      <fieldsUsage count="1">
        <fieldUsage x="2"/>
      </fieldsUsage>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oneField="1" hidden="1">
      <fieldsUsage count="1">
        <fieldUsage x="3"/>
      </fieldsUsage>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9.673188425928" backgroundQuery="1" createdVersion="8" refreshedVersion="8" minRefreshableVersion="3" recordCount="0" supportSubquery="1" supportAdvancedDrill="1" xr:uid="{E7154F40-FD50-43BE-A852-3E01B829B038}">
  <cacheSource type="external" connectionId="8"/>
  <cacheFields count="4">
    <cacheField name="[scd].[chilling_center_id].[chilling_center_id]" caption="chilling_center_id" numFmtId="0" hierarchy="18" level="1">
      <sharedItems count="5">
        <s v="Chill_19"/>
        <s v="Chill_2"/>
        <s v="Chill_24"/>
        <s v="Chill_27"/>
        <s v="Chill_8"/>
      </sharedItems>
    </cacheField>
    <cacheField name="[Measures].[Sum of net_volume_liters]" caption="Sum of net_volume_liters" numFmtId="0" hierarchy="47" level="32767"/>
    <cacheField name="[Measures].[Average of transit_time_minutes]" caption="Average of transit_time_minutes" numFmtId="0" hierarchy="60" level="32767"/>
    <cacheField name="[scd].[month].[month]" caption="month" numFmtId="0" hierarchy="38" level="1">
      <sharedItems containsSemiMixedTypes="0" containsNonDate="0" containsString="0"/>
    </cacheField>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2"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2"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2"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2" memberValueDatatype="130" unbalanced="0">
      <fieldsUsage count="2">
        <fieldUsage x="-1"/>
        <fieldUsage x="0"/>
      </fieldsUsage>
    </cacheHierarchy>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2"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2" memberValueDatatype="20" unbalanced="0">
      <fieldsUsage count="2">
        <fieldUsage x="-1"/>
        <fieldUsage x="3"/>
      </fieldsUsage>
    </cacheHierarchy>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oneField="1" hidden="1">
      <fieldsUsage count="1">
        <fieldUsage x="2"/>
      </fieldsUsage>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9.67318946759" backgroundQuery="1" createdVersion="8" refreshedVersion="8" minRefreshableVersion="3" recordCount="0" supportSubquery="1" supportAdvancedDrill="1" xr:uid="{7B628131-A11F-438F-81F5-C65968858B50}">
  <cacheSource type="external" connectionId="8"/>
  <cacheFields count="2">
    <cacheField name="[Measures].[Average of fat_percentage]" caption="Average of fat_percentage" numFmtId="0" hierarchy="50" level="32767"/>
    <cacheField name="[scd].[month].[month]" caption="month" numFmtId="0" hierarchy="38" level="1">
      <sharedItems containsSemiMixedTypes="0" containsNonDate="0" containsString="0"/>
    </cacheField>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2"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2"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2"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2"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2" memberValueDatatype="20" unbalanced="0">
      <fieldsUsage count="2">
        <fieldUsage x="-1"/>
        <fieldUsage x="1"/>
      </fieldsUsage>
    </cacheHierarchy>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oneField="1" hidden="1">
      <fieldsUsage count="1">
        <fieldUsage x="0"/>
      </fieldsUsage>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9.673190277776" backgroundQuery="1" createdVersion="8" refreshedVersion="8" minRefreshableVersion="3" recordCount="0" supportSubquery="1" supportAdvancedDrill="1" xr:uid="{FA870D78-C270-491D-B43C-93878115601F}">
  <cacheSource type="external" connectionId="8"/>
  <cacheFields count="2">
    <cacheField name="[Measures].[Average of snf_percentage]" caption="Average of snf_percentage" numFmtId="0" hierarchy="51" level="32767"/>
    <cacheField name="[scd].[month].[month]" caption="month" numFmtId="0" hierarchy="38" level="1">
      <sharedItems containsSemiMixedTypes="0" containsNonDate="0" containsString="0"/>
    </cacheField>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2"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2"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2"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2"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2" memberValueDatatype="20" unbalanced="0">
      <fieldsUsage count="2">
        <fieldUsage x="-1"/>
        <fieldUsage x="1"/>
      </fieldsUsage>
    </cacheHierarchy>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9.673191203707" backgroundQuery="1" createdVersion="8" refreshedVersion="8" minRefreshableVersion="3" recordCount="0" supportSubquery="1" supportAdvancedDrill="1" xr:uid="{02316E52-98B7-4E7F-A65F-DADAB53A4CAD}">
  <cacheSource type="external" connectionId="8"/>
  <cacheFields count="2">
    <cacheField name="[Measures].[Sum of volume_liters]" caption="Sum of volume_liters" numFmtId="0" hierarchy="52" level="32767"/>
    <cacheField name="[scd].[month].[month]" caption="month" numFmtId="0" hierarchy="38" level="1">
      <sharedItems containsSemiMixedTypes="0" containsNonDate="0" containsString="0"/>
    </cacheField>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2"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2"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2"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2"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0" memberValueDatatype="130" unbalanced="0"/>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2" memberValueDatatype="20" unbalanced="0">
      <fieldsUsage count="2">
        <fieldUsage x="-1"/>
        <fieldUsage x="1"/>
      </fieldsUsage>
    </cacheHierarchy>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9.67319212963" backgroundQuery="1" createdVersion="8" refreshedVersion="8" minRefreshableVersion="3" recordCount="0" supportSubquery="1" supportAdvancedDrill="1" xr:uid="{162681B7-0842-4201-B2A9-076A4C8B5E09}">
  <cacheSource type="external" connectionId="8"/>
  <cacheFields count="3">
    <cacheField name="[scd].[product_processed_type].[product_processed_type]" caption="product_processed_type" numFmtId="0" hierarchy="33" level="1">
      <sharedItems count="5">
        <s v="Butter"/>
        <s v="Ghee"/>
        <s v="Packaged Milk"/>
        <s v="Paneer"/>
        <s v="UHT Milk"/>
      </sharedItems>
    </cacheField>
    <cacheField name="[Measures].[Sum of net_volume_liters]" caption="Sum of net_volume_liters" numFmtId="0" hierarchy="47" level="32767"/>
    <cacheField name="[scd].[month].[month]" caption="month" numFmtId="0" hierarchy="38" level="1">
      <sharedItems containsSemiMixedTypes="0" containsNonDate="0" containsString="0"/>
    </cacheField>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2"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2"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2"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2"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2" memberValueDatatype="130" unbalanced="0">
      <fieldsUsage count="2">
        <fieldUsage x="-1"/>
        <fieldUsage x="0"/>
      </fieldsUsage>
    </cacheHierarchy>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2" memberValueDatatype="20" unbalanced="0">
      <fieldsUsage count="2">
        <fieldUsage x="-1"/>
        <fieldUsage x="2"/>
      </fieldsUsage>
    </cacheHierarchy>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9.673192939816" backgroundQuery="1" createdVersion="8" refreshedVersion="8" minRefreshableVersion="3" recordCount="0" supportSubquery="1" supportAdvancedDrill="1" xr:uid="{C41E15F5-7AC5-4A59-8376-95FE3C59F4FE}">
  <cacheSource type="external" connectionId="8"/>
  <cacheFields count="3">
    <cacheField name="[scd].[product_processed_type].[product_processed_type]" caption="product_processed_type" numFmtId="0" hierarchy="33" level="1">
      <sharedItems count="5">
        <s v="Butter"/>
        <s v="Ghee"/>
        <s v="Packaged Milk"/>
        <s v="Paneer"/>
        <s v="UHT Milk"/>
      </sharedItems>
    </cacheField>
    <cacheField name="[Measures].[Count of batch_id]" caption="Count of batch_id" numFmtId="0" hierarchy="53" level="32767"/>
    <cacheField name="[scd].[month].[month]" caption="month" numFmtId="0" hierarchy="38" level="1">
      <sharedItems containsSemiMixedTypes="0" containsNonDate="0" containsString="0"/>
    </cacheField>
  </cacheFields>
  <cacheHierarchies count="61">
    <cacheHierarchy uniqueName="[collectioncenters].[collection_center_id]" caption="collection_center_id" attribute="1" defaultMemberUniqueName="[collectioncenters].[collection_center_id].[All]" allUniqueName="[collectioncenters].[collection_center_id].[All]" dimensionUniqueName="[collectioncenters]" displayFolder="" count="0" memberValueDatatype="130" unbalanced="0"/>
    <cacheHierarchy uniqueName="[collectioncenters].[village]" caption="village" attribute="1" defaultMemberUniqueName="[collectioncenters].[village].[All]" allUniqueName="[collectioncenters].[village].[All]" dimensionUniqueName="[collectioncenters]" displayFolder="" count="2" memberValueDatatype="130" unbalanced="0"/>
    <cacheHierarchy uniqueName="[collectioncenters].[district]" caption="district" attribute="1" defaultMemberUniqueName="[collectioncenters].[district].[All]" allUniqueName="[collectioncenters].[district].[All]" dimensionUniqueName="[collectioncenters]" displayFolder="" count="0" memberValueDatatype="130" unbalanced="0"/>
    <cacheHierarchy uniqueName="[collectioncenters].[state]" caption="state" attribute="1" defaultMemberUniqueName="[collectioncenters].[state].[All]" allUniqueName="[collectioncenters].[state].[All]" dimensionUniqueName="[collectioncenters]" displayFolder="" count="0" memberValueDatatype="130" unbalanced="0"/>
    <cacheHierarchy uniqueName="[farms].[farm_id]" caption="farm_id" attribute="1" defaultMemberUniqueName="[farms].[farm_id].[All]" allUniqueName="[farms].[farm_id].[All]" dimensionUniqueName="[farms]" displayFolder="" count="0" memberValueDatatype="130" unbalanced="0"/>
    <cacheHierarchy uniqueName="[farms].[farmer_name]" caption="farmer_name" attribute="1" defaultMemberUniqueName="[farms].[farmer_name].[All]" allUniqueName="[farms].[farmer_name].[All]" dimensionUniqueName="[farms]" displayFolder="" count="0" memberValueDatatype="130" unbalanced="0"/>
    <cacheHierarchy uniqueName="[farms].[village]" caption="village" attribute="1" defaultMemberUniqueName="[farms].[village].[All]" allUniqueName="[farms].[village].[All]" dimensionUniqueName="[farms]" displayFolder="" count="0" memberValueDatatype="130" unbalanced="0"/>
    <cacheHierarchy uniqueName="[farms].[district]" caption="district" attribute="1" defaultMemberUniqueName="[farms].[district].[All]" allUniqueName="[farms].[district].[All]" dimensionUniqueName="[farms]" displayFolder="" count="2" memberValueDatatype="130" unbalanced="0"/>
    <cacheHierarchy uniqueName="[farms].[state]" caption="state" attribute="1" defaultMemberUniqueName="[farms].[state].[All]" allUniqueName="[farms].[state].[All]" dimensionUniqueName="[farms]" displayFolder="" count="0" memberValueDatatype="130" unbalanced="0"/>
    <cacheHierarchy uniqueName="[farms].[farm_size_category]" caption="farm_size_category" attribute="1" defaultMemberUniqueName="[farms].[farm_size_category].[All]" allUniqueName="[farms].[farm_size_category].[All]" dimensionUniqueName="[farms]" displayFolder="" count="0" memberValueDatatype="130" unbalanced="0"/>
    <cacheHierarchy uniqueName="[farms].[avg_daily_milk_liters]" caption="avg_daily_milk_liters" attribute="1" defaultMemberUniqueName="[farms].[avg_daily_milk_liters].[All]" allUniqueName="[farms].[avg_daily_milk_liters].[All]" dimensionUniqueName="[farms]" displayFolder="" count="0" memberValueDatatype="5" unbalanced="0"/>
    <cacheHierarchy uniqueName="[scd].[collection_id]" caption="collection_id" attribute="1" defaultMemberUniqueName="[scd].[collection_id].[All]" allUniqueName="[scd].[collection_id].[All]" dimensionUniqueName="[scd]" displayFolder="" count="0" memberValueDatatype="130" unbalanced="0"/>
    <cacheHierarchy uniqueName="[scd].[collection_date]" caption="collection_date" attribute="1" time="1" defaultMemberUniqueName="[scd].[collection_date].[All]" allUniqueName="[scd].[collection_date].[All]" dimensionUniqueName="[scd]" displayFolder="" count="0" memberValueDatatype="7" unbalanced="0"/>
    <cacheHierarchy uniqueName="[scd].[pickup_time]" caption="pickup_time" attribute="1" time="1" defaultMemberUniqueName="[scd].[pickup_time].[All]" allUniqueName="[scd].[pickup_time].[All]" dimensionUniqueName="[scd]" displayFolder="" count="0" memberValueDatatype="7" unbalanced="0"/>
    <cacheHierarchy uniqueName="[scd].[arrival_time]" caption="arrival_time" attribute="1" time="1" defaultMemberUniqueName="[scd].[arrival_time].[All]" allUniqueName="[scd].[arrival_time].[All]" dimensionUniqueName="[scd]" displayFolder="" count="0" memberValueDatatype="7" unbalanced="0"/>
    <cacheHierarchy uniqueName="[scd].[farm_id]" caption="farm_id" attribute="1" defaultMemberUniqueName="[scd].[farm_id].[All]" allUniqueName="[scd].[farm_id].[All]" dimensionUniqueName="[scd]" displayFolder="" count="0" memberValueDatatype="130" unbalanced="0"/>
    <cacheHierarchy uniqueName="[scd].[cooperative_id]" caption="cooperative_id" attribute="1" defaultMemberUniqueName="[scd].[cooperative_id].[All]" allUniqueName="[scd].[cooperative_id].[All]" dimensionUniqueName="[scd]" displayFolder="" count="2" memberValueDatatype="130" unbalanced="0"/>
    <cacheHierarchy uniqueName="[scd].[collection_center_id]" caption="collection_center_id" attribute="1" defaultMemberUniqueName="[scd].[collection_center_id].[All]" allUniqueName="[scd].[collection_center_id].[All]" dimensionUniqueName="[scd]" displayFolder="" count="0" memberValueDatatype="130" unbalanced="0"/>
    <cacheHierarchy uniqueName="[scd].[chilling_center_id]" caption="chilling_center_id" attribute="1" defaultMemberUniqueName="[scd].[chilling_center_id].[All]" allUniqueName="[scd].[chilling_center_id].[All]" dimensionUniqueName="[scd]" displayFolder="" count="0" memberValueDatatype="130" unbalanced="0"/>
    <cacheHierarchy uniqueName="[scd].[zone]" caption="zone" attribute="1" defaultMemberUniqueName="[scd].[zone].[All]" allUniqueName="[scd].[zone].[All]" dimensionUniqueName="[scd]" displayFolder="" count="0" memberValueDatatype="130" unbalanced="0"/>
    <cacheHierarchy uniqueName="[scd].[processing_plant_id]" caption="processing_plant_id" attribute="1" defaultMemberUniqueName="[scd].[processing_plant_id].[All]" allUniqueName="[scd].[processing_plant_id].[All]" dimensionUniqueName="[scd]" displayFolder="" count="0" memberValueDatatype="130" unbalanced="0"/>
    <cacheHierarchy uniqueName="[scd].[vehicle_id]" caption="vehicle_id" attribute="1" defaultMemberUniqueName="[scd].[vehicle_id].[All]" allUniqueName="[scd].[vehicle_id].[All]" dimensionUniqueName="[scd]" displayFolder="" count="2" memberValueDatatype="130" unbalanced="0"/>
    <cacheHierarchy uniqueName="[scd].[distance_km]" caption="distance_km" attribute="1" defaultMemberUniqueName="[scd].[distance_km].[All]" allUniqueName="[scd].[distance_km].[All]" dimensionUniqueName="[scd]" displayFolder="" count="0" memberValueDatatype="5" unbalanced="0"/>
    <cacheHierarchy uniqueName="[scd].[volume_liters]" caption="volume_liters" attribute="1" defaultMemberUniqueName="[scd].[volume_liters].[All]" allUniqueName="[scd].[volume_liters].[All]" dimensionUniqueName="[scd]" displayFolder="" count="0" memberValueDatatype="5" unbalanced="0"/>
    <cacheHierarchy uniqueName="[scd].[fat_percentage]" caption="fat_percentage" attribute="1" defaultMemberUniqueName="[scd].[fat_percentage].[All]" allUniqueName="[scd].[fat_percentage].[All]" dimensionUniqueName="[scd]" displayFolder="" count="0" memberValueDatatype="5" unbalanced="0"/>
    <cacheHierarchy uniqueName="[scd].[snf_percentage]" caption="snf_percentage" attribute="1" defaultMemberUniqueName="[scd].[snf_percentage].[All]" allUniqueName="[scd].[snf_percentage].[All]" dimensionUniqueName="[scd]" displayFolder="" count="0" memberValueDatatype="5" unbalanced="0"/>
    <cacheHierarchy uniqueName="[scd].[temp_c_at_collection]" caption="temp_c_at_collection" attribute="1" defaultMemberUniqueName="[scd].[temp_c_at_collection].[All]" allUniqueName="[scd].[temp_c_at_collection].[All]" dimensionUniqueName="[scd]" displayFolder="" count="0" memberValueDatatype="5" unbalanced="0"/>
    <cacheHierarchy uniqueName="[scd].[temp_c_at_arrival]" caption="temp_c_at_arrival" attribute="1" defaultMemberUniqueName="[scd].[temp_c_at_arrival].[All]" allUniqueName="[scd].[temp_c_at_arrival].[All]" dimensionUniqueName="[scd]" displayFolder="" count="0" memberValueDatatype="5" unbalanced="0"/>
    <cacheHierarchy uniqueName="[scd].[quality_pass]" caption="quality_pass" attribute="1" defaultMemberUniqueName="[scd].[quality_pass].[All]" allUniqueName="[scd].[quality_pass].[All]" dimensionUniqueName="[scd]" displayFolder="" count="0" memberValueDatatype="11" unbalanced="0"/>
    <cacheHierarchy uniqueName="[scd].[spoilage_liters]" caption="spoilage_liters" attribute="1" defaultMemberUniqueName="[scd].[spoilage_liters].[All]" allUniqueName="[scd].[spoilage_liters].[All]" dimensionUniqueName="[scd]" displayFolder="" count="0" memberValueDatatype="5" unbalanced="0"/>
    <cacheHierarchy uniqueName="[scd].[payment_amount_inr]" caption="payment_amount_inr" attribute="1" defaultMemberUniqueName="[scd].[payment_amount_inr].[All]" allUniqueName="[scd].[payment_amount_inr].[All]" dimensionUniqueName="[scd]" displayFolder="" count="0" memberValueDatatype="5" unbalanced="0"/>
    <cacheHierarchy uniqueName="[scd].[payment_date]" caption="payment_date" attribute="1" time="1" defaultMemberUniqueName="[scd].[payment_date].[All]" allUniqueName="[scd].[payment_date].[All]" dimensionUniqueName="[scd]" displayFolder="" count="0" memberValueDatatype="7" unbalanced="0"/>
    <cacheHierarchy uniqueName="[scd].[payment_method]" caption="payment_method" attribute="1" defaultMemberUniqueName="[scd].[payment_method].[All]" allUniqueName="[scd].[payment_method].[All]" dimensionUniqueName="[scd]" displayFolder="" count="0" memberValueDatatype="130" unbalanced="0"/>
    <cacheHierarchy uniqueName="[scd].[product_processed_type]" caption="product_processed_type" attribute="1" defaultMemberUniqueName="[scd].[product_processed_type].[All]" allUniqueName="[scd].[product_processed_type].[All]" dimensionUniqueName="[scd]" displayFolder="" count="2" memberValueDatatype="130" unbalanced="0">
      <fieldsUsage count="2">
        <fieldUsage x="-1"/>
        <fieldUsage x="0"/>
      </fieldsUsage>
    </cacheHierarchy>
    <cacheHierarchy uniqueName="[scd].[batch_id]" caption="batch_id" attribute="1" defaultMemberUniqueName="[scd].[batch_id].[All]" allUniqueName="[scd].[batch_id].[All]" dimensionUniqueName="[scd]" displayFolder="" count="0" memberValueDatatype="130" unbalanced="0"/>
    <cacheHierarchy uniqueName="[scd].[transit_time_minutes]" caption="transit_time_minutes" attribute="1" defaultMemberUniqueName="[scd].[transit_time_minutes].[All]" allUniqueName="[scd].[transit_time_minutes].[All]" dimensionUniqueName="[scd]" displayFolder="" count="0" memberValueDatatype="20" unbalanced="0"/>
    <cacheHierarchy uniqueName="[scd].[net_volume_liters]" caption="net_volume_liters" attribute="1" defaultMemberUniqueName="[scd].[net_volume_liters].[All]" allUniqueName="[scd].[net_volume_liters].[All]" dimensionUniqueName="[scd]" displayFolder="" count="0" memberValueDatatype="5" unbalanced="0"/>
    <cacheHierarchy uniqueName="[scd].[rate_per_liter_inr]" caption="rate_per_liter_inr" attribute="1" defaultMemberUniqueName="[scd].[rate_per_liter_inr].[All]" allUniqueName="[scd].[rate_per_liter_inr].[All]" dimensionUniqueName="[scd]" displayFolder="" count="0" memberValueDatatype="5" unbalanced="0"/>
    <cacheHierarchy uniqueName="[scd].[month]" caption="month" attribute="1" defaultMemberUniqueName="[scd].[month].[All]" allUniqueName="[scd].[month].[All]" dimensionUniqueName="[scd]" displayFolder="" count="2" memberValueDatatype="20" unbalanced="0">
      <fieldsUsage count="2">
        <fieldUsage x="-1"/>
        <fieldUsage x="2"/>
      </fieldsUsage>
    </cacheHierarchy>
    <cacheHierarchy uniqueName="[vehicles].[vehicle_id]" caption="vehicle_id" attribute="1" defaultMemberUniqueName="[vehicles].[vehicle_id].[All]" allUniqueName="[vehicles].[vehicle_id].[All]" dimensionUniqueName="[vehicles]" displayFolder="" count="0" memberValueDatatype="130" unbalanced="0"/>
    <cacheHierarchy uniqueName="[vehicles].[vehicle_type]" caption="vehicle_type" attribute="1" defaultMemberUniqueName="[vehicles].[vehicle_type].[All]" allUniqueName="[vehicles].[vehicle_type].[All]" dimensionUniqueName="[vehicles]" displayFolder="" count="0" memberValueDatatype="130" unbalanced="0"/>
    <cacheHierarchy uniqueName="[vehicles].[owner_type]" caption="owner_type" attribute="1" defaultMemberUniqueName="[vehicles].[owner_type].[All]" allUniqueName="[vehicles].[owner_type].[All]" dimensionUniqueName="[vehicles]" displayFolder="" count="0"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6"/>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4"/>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4"/>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5"/>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3"/>
        </ext>
      </extLst>
    </cacheHierarchy>
    <cacheHierarchy uniqueName="[Measures].[Count of batch_id]" caption="Count of batch_id" measure="1" displayFolder="" measureGroup="scd"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29"/>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8"/>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2"/>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2"/>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5"/>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0"/>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5"/>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Deshpande" refreshedDate="45929.513515972219" backgroundQuery="1" createdVersion="3" refreshedVersion="8" minRefreshableVersion="3" recordCount="0" supportSubquery="1" supportAdvancedDrill="1" xr:uid="{C190B2F6-80B6-4E32-BD3D-8119209D6072}">
  <cacheSource type="external" connectionId="8">
    <extLst>
      <ext xmlns:x14="http://schemas.microsoft.com/office/spreadsheetml/2009/9/main" uri="{F057638F-6D5F-4e77-A914-E7F072B9BCA8}">
        <x14:sourceConnection name="ThisWorkbookDataModel"/>
      </ext>
    </extLst>
  </cacheSource>
  <cacheFields count="0"/>
  <cacheHierarchies count="62">
    <cacheHierarchy uniqueName="[collectioncenters].[collection_center_id]" caption="collection_center_id" attribute="1" defaultMemberUniqueName="[collectioncenters].[collection_center_id].[All]" allUniqueName="[collectioncenters].[collection_center_id].[All]" dimensionUniqueName="[collectioncenters]" displayFolder="" count="2" memberValueDatatype="130" unbalanced="0"/>
    <cacheHierarchy uniqueName="[collectioncenters].[village]" caption="village" attribute="1" defaultMemberUniqueName="[collectioncenters].[village].[All]" allUniqueName="[collectioncenters].[village].[All]" dimensionUniqueName="[collectioncenters]" displayFolder="" count="2" memberValueDatatype="130" unbalanced="0"/>
    <cacheHierarchy uniqueName="[collectioncenters].[district]" caption="district" attribute="1" defaultMemberUniqueName="[collectioncenters].[district].[All]" allUniqueName="[collectioncenters].[district].[All]" dimensionUniqueName="[collectioncenters]" displayFolder="" count="2" memberValueDatatype="130" unbalanced="0"/>
    <cacheHierarchy uniqueName="[collectioncenters].[state]" caption="state" attribute="1" defaultMemberUniqueName="[collectioncenters].[state].[All]" allUniqueName="[collectioncenters].[state].[All]" dimensionUniqueName="[collectioncenters]" displayFolder="" count="2" memberValueDatatype="130" unbalanced="0"/>
    <cacheHierarchy uniqueName="[farms].[farm_id]" caption="farm_id" attribute="1" defaultMemberUniqueName="[farms].[farm_id].[All]" allUniqueName="[farms].[farm_id].[All]" dimensionUniqueName="[farms]" displayFolder="" count="2" memberValueDatatype="130" unbalanced="0"/>
    <cacheHierarchy uniqueName="[farms].[farmer_name]" caption="farmer_name" attribute="1" defaultMemberUniqueName="[farms].[farmer_name].[All]" allUniqueName="[farms].[farmer_name].[All]" dimensionUniqueName="[farms]" displayFolder="" count="2" memberValueDatatype="130" unbalanced="0"/>
    <cacheHierarchy uniqueName="[farms].[village]" caption="village" attribute="1" defaultMemberUniqueName="[farms].[village].[All]" allUniqueName="[farms].[village].[All]" dimensionUniqueName="[farms]" displayFolder="" count="2" memberValueDatatype="130" unbalanced="0"/>
    <cacheHierarchy uniqueName="[farms].[district]" caption="district" attribute="1" defaultMemberUniqueName="[farms].[district].[All]" allUniqueName="[farms].[district].[All]" dimensionUniqueName="[farms]" displayFolder="" count="2" memberValueDatatype="130" unbalanced="0"/>
    <cacheHierarchy uniqueName="[farms].[state]" caption="state" attribute="1" defaultMemberUniqueName="[farms].[state].[All]" allUniqueName="[farms].[state].[All]" dimensionUniqueName="[farms]" displayFolder="" count="2" memberValueDatatype="130" unbalanced="0"/>
    <cacheHierarchy uniqueName="[farms].[farm_size_category]" caption="farm_size_category" attribute="1" defaultMemberUniqueName="[farms].[farm_size_category].[All]" allUniqueName="[farms].[farm_size_category].[All]" dimensionUniqueName="[farms]" displayFolder="" count="2" memberValueDatatype="130" unbalanced="0"/>
    <cacheHierarchy uniqueName="[farms].[avg_daily_milk_liters]" caption="avg_daily_milk_liters" attribute="1" defaultMemberUniqueName="[farms].[avg_daily_milk_liters].[All]" allUniqueName="[farms].[avg_daily_milk_liters].[All]" dimensionUniqueName="[farms]" displayFolder="" count="2" memberValueDatatype="5" unbalanced="0"/>
    <cacheHierarchy uniqueName="[Measures]" caption="Measures" attribute="1" keyAttribute="1" defaultMemberUniqueName="[Measures].[__No measures defined]" dimensionUniqueName="[Measures]" displayFolder="" measures="1" count="1" memberValueDatatype="130" unbalanced="0"/>
    <cacheHierarchy uniqueName="[scd].[collection_id]" caption="collection_id" attribute="1" defaultMemberUniqueName="[scd].[collection_id].[All]" allUniqueName="[scd].[collection_id].[All]" dimensionUniqueName="[scd]" displayFolder="" count="2" memberValueDatatype="130" unbalanced="0"/>
    <cacheHierarchy uniqueName="[scd].[collection_date]" caption="collection_date" attribute="1" time="1" defaultMemberUniqueName="[scd].[collection_date].[All]" allUniqueName="[scd].[collection_date].[All]" dimensionUniqueName="[scd]" displayFolder="" count="2" memberValueDatatype="7" unbalanced="0"/>
    <cacheHierarchy uniqueName="[scd].[pickup_time]" caption="pickup_time" attribute="1" time="1" defaultMemberUniqueName="[scd].[pickup_time].[All]" allUniqueName="[scd].[pickup_time].[All]" dimensionUniqueName="[scd]" displayFolder="" count="2" memberValueDatatype="7" unbalanced="0"/>
    <cacheHierarchy uniqueName="[scd].[arrival_time]" caption="arrival_time" attribute="1" time="1" defaultMemberUniqueName="[scd].[arrival_time].[All]" allUniqueName="[scd].[arrival_time].[All]" dimensionUniqueName="[scd]" displayFolder="" count="2" memberValueDatatype="7" unbalanced="0"/>
    <cacheHierarchy uniqueName="[scd].[farm_id]" caption="farm_id" attribute="1" defaultMemberUniqueName="[scd].[farm_id].[All]" allUniqueName="[scd].[farm_id].[All]" dimensionUniqueName="[scd]" displayFolder="" count="2" memberValueDatatype="130" unbalanced="0"/>
    <cacheHierarchy uniqueName="[scd].[cooperative_id]" caption="cooperative_id" attribute="1" defaultMemberUniqueName="[scd].[cooperative_id].[All]" allUniqueName="[scd].[cooperative_id].[All]" dimensionUniqueName="[scd]" displayFolder="" count="2" memberValueDatatype="130" unbalanced="0"/>
    <cacheHierarchy uniqueName="[scd].[collection_center_id]" caption="collection_center_id" attribute="1" defaultMemberUniqueName="[scd].[collection_center_id].[All]" allUniqueName="[scd].[collection_center_id].[All]" dimensionUniqueName="[scd]" displayFolder="" count="2" memberValueDatatype="130" unbalanced="0"/>
    <cacheHierarchy uniqueName="[scd].[chilling_center_id]" caption="chilling_center_id" attribute="1" defaultMemberUniqueName="[scd].[chilling_center_id].[All]" allUniqueName="[scd].[chilling_center_id].[All]" dimensionUniqueName="[scd]" displayFolder="" count="2" memberValueDatatype="130" unbalanced="0"/>
    <cacheHierarchy uniqueName="[scd].[zone]" caption="zone" attribute="1" defaultMemberUniqueName="[scd].[zone].[All]" allUniqueName="[scd].[zone].[All]" dimensionUniqueName="[scd]" displayFolder="" count="2" memberValueDatatype="130" unbalanced="0"/>
    <cacheHierarchy uniqueName="[scd].[processing_plant_id]" caption="processing_plant_id" attribute="1" defaultMemberUniqueName="[scd].[processing_plant_id].[All]" allUniqueName="[scd].[processing_plant_id].[All]" dimensionUniqueName="[scd]" displayFolder="" count="2" memberValueDatatype="130" unbalanced="0"/>
    <cacheHierarchy uniqueName="[scd].[vehicle_id]" caption="vehicle_id" attribute="1" defaultMemberUniqueName="[scd].[vehicle_id].[All]" allUniqueName="[scd].[vehicle_id].[All]" dimensionUniqueName="[scd]" displayFolder="" count="2" memberValueDatatype="130" unbalanced="0"/>
    <cacheHierarchy uniqueName="[scd].[distance_km]" caption="distance_km" attribute="1" defaultMemberUniqueName="[scd].[distance_km].[All]" allUniqueName="[scd].[distance_km].[All]" dimensionUniqueName="[scd]" displayFolder="" count="2" memberValueDatatype="5" unbalanced="0"/>
    <cacheHierarchy uniqueName="[scd].[volume_liters]" caption="volume_liters" attribute="1" defaultMemberUniqueName="[scd].[volume_liters].[All]" allUniqueName="[scd].[volume_liters].[All]" dimensionUniqueName="[scd]" displayFolder="" count="2" memberValueDatatype="5" unbalanced="0"/>
    <cacheHierarchy uniqueName="[scd].[fat_percentage]" caption="fat_percentage" attribute="1" defaultMemberUniqueName="[scd].[fat_percentage].[All]" allUniqueName="[scd].[fat_percentage].[All]" dimensionUniqueName="[scd]" displayFolder="" count="2" memberValueDatatype="5" unbalanced="0"/>
    <cacheHierarchy uniqueName="[scd].[snf_percentage]" caption="snf_percentage" attribute="1" defaultMemberUniqueName="[scd].[snf_percentage].[All]" allUniqueName="[scd].[snf_percentage].[All]" dimensionUniqueName="[scd]" displayFolder="" count="2" memberValueDatatype="5" unbalanced="0"/>
    <cacheHierarchy uniqueName="[scd].[temp_c_at_collection]" caption="temp_c_at_collection" attribute="1" defaultMemberUniqueName="[scd].[temp_c_at_collection].[All]" allUniqueName="[scd].[temp_c_at_collection].[All]" dimensionUniqueName="[scd]" displayFolder="" count="2" memberValueDatatype="5" unbalanced="0"/>
    <cacheHierarchy uniqueName="[scd].[temp_c_at_arrival]" caption="temp_c_at_arrival" attribute="1" defaultMemberUniqueName="[scd].[temp_c_at_arrival].[All]" allUniqueName="[scd].[temp_c_at_arrival].[All]" dimensionUniqueName="[scd]" displayFolder="" count="2" memberValueDatatype="5" unbalanced="0"/>
    <cacheHierarchy uniqueName="[scd].[quality_pass]" caption="quality_pass" attribute="1" defaultMemberUniqueName="[scd].[quality_pass].[All]" allUniqueName="[scd].[quality_pass].[All]" dimensionUniqueName="[scd]" displayFolder="" count="2" memberValueDatatype="11" unbalanced="0"/>
    <cacheHierarchy uniqueName="[scd].[spoilage_liters]" caption="spoilage_liters" attribute="1" defaultMemberUniqueName="[scd].[spoilage_liters].[All]" allUniqueName="[scd].[spoilage_liters].[All]" dimensionUniqueName="[scd]" displayFolder="" count="2" memberValueDatatype="5" unbalanced="0"/>
    <cacheHierarchy uniqueName="[scd].[payment_amount_inr]" caption="payment_amount_inr" attribute="1" defaultMemberUniqueName="[scd].[payment_amount_inr].[All]" allUniqueName="[scd].[payment_amount_inr].[All]" dimensionUniqueName="[scd]" displayFolder="" count="2" memberValueDatatype="5" unbalanced="0"/>
    <cacheHierarchy uniqueName="[scd].[payment_date]" caption="payment_date" attribute="1" time="1" defaultMemberUniqueName="[scd].[payment_date].[All]" allUniqueName="[scd].[payment_date].[All]" dimensionUniqueName="[scd]" displayFolder="" count="2" memberValueDatatype="7" unbalanced="0"/>
    <cacheHierarchy uniqueName="[scd].[payment_method]" caption="payment_method" attribute="1" defaultMemberUniqueName="[scd].[payment_method].[All]" allUniqueName="[scd].[payment_method].[All]" dimensionUniqueName="[scd]" displayFolder="" count="2" memberValueDatatype="130" unbalanced="0"/>
    <cacheHierarchy uniqueName="[scd].[product_processed_type]" caption="product_processed_type" attribute="1" defaultMemberUniqueName="[scd].[product_processed_type].[All]" allUniqueName="[scd].[product_processed_type].[All]" dimensionUniqueName="[scd]" displayFolder="" count="2" memberValueDatatype="130" unbalanced="0"/>
    <cacheHierarchy uniqueName="[scd].[batch_id]" caption="batch_id" attribute="1" defaultMemberUniqueName="[scd].[batch_id].[All]" allUniqueName="[scd].[batch_id].[All]" dimensionUniqueName="[scd]" displayFolder="" count="2" memberValueDatatype="130" unbalanced="0"/>
    <cacheHierarchy uniqueName="[scd].[transit_time_minutes]" caption="transit_time_minutes" attribute="1" defaultMemberUniqueName="[scd].[transit_time_minutes].[All]" allUniqueName="[scd].[transit_time_minutes].[All]" dimensionUniqueName="[scd]" displayFolder="" count="2" memberValueDatatype="20" unbalanced="0"/>
    <cacheHierarchy uniqueName="[scd].[net_volume_liters]" caption="net_volume_liters" attribute="1" defaultMemberUniqueName="[scd].[net_volume_liters].[All]" allUniqueName="[scd].[net_volume_liters].[All]" dimensionUniqueName="[scd]" displayFolder="" count="2" memberValueDatatype="5" unbalanced="0"/>
    <cacheHierarchy uniqueName="[scd].[rate_per_liter_inr]" caption="rate_per_liter_inr" attribute="1" defaultMemberUniqueName="[scd].[rate_per_liter_inr].[All]" allUniqueName="[scd].[rate_per_liter_inr].[All]" dimensionUniqueName="[scd]" displayFolder="" count="2" memberValueDatatype="5" unbalanced="0"/>
    <cacheHierarchy uniqueName="[scd].[month]" caption="month" attribute="1" defaultMemberUniqueName="[scd].[month].[All]" allUniqueName="[scd].[month].[All]" dimensionUniqueName="[scd]" displayFolder="" count="2" memberValueDatatype="20" unbalanced="0"/>
    <cacheHierarchy uniqueName="[vehicles].[vehicle_id]" caption="vehicle_id" attribute="1" defaultMemberUniqueName="[vehicles].[vehicle_id].[All]" allUniqueName="[vehicles].[vehicle_id].[All]" dimensionUniqueName="[vehicles]" displayFolder="" count="2" memberValueDatatype="130" unbalanced="0"/>
    <cacheHierarchy uniqueName="[vehicles].[vehicle_type]" caption="vehicle_type" attribute="1" defaultMemberUniqueName="[vehicles].[vehicle_type].[All]" allUniqueName="[vehicles].[vehicle_type].[All]" dimensionUniqueName="[vehicles]" displayFolder="" count="2" memberValueDatatype="130" unbalanced="0"/>
    <cacheHierarchy uniqueName="[vehicles].[owner_type]" caption="owner_type" attribute="1" defaultMemberUniqueName="[vehicles].[owner_type].[All]" allUniqueName="[vehicles].[owner_type].[All]" dimensionUniqueName="[vehicles]" displayFolder="" count="2" memberValueDatatype="130" unbalanced="0"/>
    <cacheHierarchy uniqueName="[Measures].[__XL_Count scd]" caption="__XL_Count scd" measure="1" displayFolder="" measureGroup="scd" count="0" hidden="1"/>
    <cacheHierarchy uniqueName="[Measures].[__XL_Count farms]" caption="__XL_Count farms" measure="1" displayFolder="" measureGroup="farms" count="0" hidden="1"/>
    <cacheHierarchy uniqueName="[Measures].[__XL_Count vehicles]" caption="__XL_Count vehicles" measure="1" displayFolder="" measureGroup="vehicles" count="0" hidden="1"/>
    <cacheHierarchy uniqueName="[Measures].[__XL_Count collectioncenters]" caption="__XL_Count collectioncenters" measure="1" displayFolder="" measureGroup="collectioncenters" count="0" hidden="1"/>
    <cacheHierarchy uniqueName="[Measures].[__No measures defined]" caption="__No measures defined" measure="1" displayFolder="" count="0" hidden="1"/>
    <cacheHierarchy uniqueName="[Measures].[Sum of net_volume_liters]" caption="Sum of net_volume_liters" measure="1" displayFolder="" measureGroup="scd" count="0" hidden="1">
      <extLst>
        <ext xmlns:x15="http://schemas.microsoft.com/office/spreadsheetml/2010/11/main" uri="{B97F6D7D-B522-45F9-BDA1-12C45D357490}">
          <x15:cacheHierarchy aggregatedColumn="37"/>
        </ext>
      </extLst>
    </cacheHierarchy>
    <cacheHierarchy uniqueName="[Measures].[Sum of fat_percentage]" caption="Sum of fat_percentage" measure="1" displayFolder="" measureGroup="scd" count="0" hidden="1">
      <extLst>
        <ext xmlns:x15="http://schemas.microsoft.com/office/spreadsheetml/2010/11/main" uri="{B97F6D7D-B522-45F9-BDA1-12C45D357490}">
          <x15:cacheHierarchy aggregatedColumn="25"/>
        </ext>
      </extLst>
    </cacheHierarchy>
    <cacheHierarchy uniqueName="[Measures].[Sum of snf_percentage]" caption="Sum of snf_percentage" measure="1" displayFolder="" measureGroup="scd" count="0" hidden="1">
      <extLst>
        <ext xmlns:x15="http://schemas.microsoft.com/office/spreadsheetml/2010/11/main" uri="{B97F6D7D-B522-45F9-BDA1-12C45D357490}">
          <x15:cacheHierarchy aggregatedColumn="26"/>
        </ext>
      </extLst>
    </cacheHierarchy>
    <cacheHierarchy uniqueName="[Measures].[Average of fat_percentage]" caption="Average of fat_percentage" measure="1" displayFolder="" measureGroup="scd" count="0" hidden="1">
      <extLst>
        <ext xmlns:x15="http://schemas.microsoft.com/office/spreadsheetml/2010/11/main" uri="{B97F6D7D-B522-45F9-BDA1-12C45D357490}">
          <x15:cacheHierarchy aggregatedColumn="25"/>
        </ext>
      </extLst>
    </cacheHierarchy>
    <cacheHierarchy uniqueName="[Measures].[Average of snf_percentage]" caption="Average of snf_percentage" measure="1" displayFolder="" measureGroup="scd" count="0" hidden="1">
      <extLst>
        <ext xmlns:x15="http://schemas.microsoft.com/office/spreadsheetml/2010/11/main" uri="{B97F6D7D-B522-45F9-BDA1-12C45D357490}">
          <x15:cacheHierarchy aggregatedColumn="26"/>
        </ext>
      </extLst>
    </cacheHierarchy>
    <cacheHierarchy uniqueName="[Measures].[Sum of volume_liters]" caption="Sum of volume_liters" measure="1" displayFolder="" measureGroup="scd" count="0" hidden="1">
      <extLst>
        <ext xmlns:x15="http://schemas.microsoft.com/office/spreadsheetml/2010/11/main" uri="{B97F6D7D-B522-45F9-BDA1-12C45D357490}">
          <x15:cacheHierarchy aggregatedColumn="24"/>
        </ext>
      </extLst>
    </cacheHierarchy>
    <cacheHierarchy uniqueName="[Measures].[Count of batch_id]" caption="Count of batch_id" measure="1" displayFolder="" measureGroup="scd" count="0" hidden="1">
      <extLst>
        <ext xmlns:x15="http://schemas.microsoft.com/office/spreadsheetml/2010/11/main" uri="{B97F6D7D-B522-45F9-BDA1-12C45D357490}">
          <x15:cacheHierarchy aggregatedColumn="35"/>
        </ext>
      </extLst>
    </cacheHierarchy>
    <cacheHierarchy uniqueName="[Measures].[Sum of spoilage_liters]" caption="Sum of spoilage_liters" measure="1" displayFolder="" measureGroup="scd" count="0" hidden="1">
      <extLst>
        <ext xmlns:x15="http://schemas.microsoft.com/office/spreadsheetml/2010/11/main" uri="{B97F6D7D-B522-45F9-BDA1-12C45D357490}">
          <x15:cacheHierarchy aggregatedColumn="30"/>
        </ext>
      </extLst>
    </cacheHierarchy>
    <cacheHierarchy uniqueName="[Measures].[Count of quality_pass]" caption="Count of quality_pass" measure="1" displayFolder="" measureGroup="scd" count="0" hidden="1">
      <extLst>
        <ext xmlns:x15="http://schemas.microsoft.com/office/spreadsheetml/2010/11/main" uri="{B97F6D7D-B522-45F9-BDA1-12C45D357490}">
          <x15:cacheHierarchy aggregatedColumn="29"/>
        </ext>
      </extLst>
    </cacheHierarchy>
    <cacheHierarchy uniqueName="[Measures].[Sum of distance_km]" caption="Sum of distance_km" measure="1" displayFolder="" measureGroup="scd" count="0" hidden="1">
      <extLst>
        <ext xmlns:x15="http://schemas.microsoft.com/office/spreadsheetml/2010/11/main" uri="{B97F6D7D-B522-45F9-BDA1-12C45D357490}">
          <x15:cacheHierarchy aggregatedColumn="23"/>
        </ext>
      </extLst>
    </cacheHierarchy>
    <cacheHierarchy uniqueName="[Measures].[Average of distance_km]" caption="Average of distance_km" measure="1" displayFolder="" measureGroup="scd" count="0" hidden="1">
      <extLst>
        <ext xmlns:x15="http://schemas.microsoft.com/office/spreadsheetml/2010/11/main" uri="{B97F6D7D-B522-45F9-BDA1-12C45D357490}">
          <x15:cacheHierarchy aggregatedColumn="23"/>
        </ext>
      </extLst>
    </cacheHierarchy>
    <cacheHierarchy uniqueName="[Measures].[Sum of transit_time_minutes]" caption="Sum of transit_time_minutes" measure="1" displayFolder="" measureGroup="scd" count="0" hidden="1">
      <extLst>
        <ext xmlns:x15="http://schemas.microsoft.com/office/spreadsheetml/2010/11/main" uri="{B97F6D7D-B522-45F9-BDA1-12C45D357490}">
          <x15:cacheHierarchy aggregatedColumn="36"/>
        </ext>
      </extLst>
    </cacheHierarchy>
    <cacheHierarchy uniqueName="[Measures].[Sum of payment_amount_inr]" caption="Sum of payment_amount_inr" measure="1" displayFolder="" measureGroup="scd" count="0" hidden="1">
      <extLst>
        <ext xmlns:x15="http://schemas.microsoft.com/office/spreadsheetml/2010/11/main" uri="{B97F6D7D-B522-45F9-BDA1-12C45D357490}">
          <x15:cacheHierarchy aggregatedColumn="31"/>
        </ext>
      </extLst>
    </cacheHierarchy>
    <cacheHierarchy uniqueName="[Measures].[Average of transit_time_minutes]" caption="Average of transit_time_minutes" measure="1" displayFolder="" measureGroup="scd" count="0" hidden="1">
      <extLst>
        <ext xmlns:x15="http://schemas.microsoft.com/office/spreadsheetml/2010/11/main" uri="{B97F6D7D-B522-45F9-BDA1-12C45D357490}">
          <x15:cacheHierarchy aggregatedColumn="36"/>
        </ext>
      </extLst>
    </cacheHierarchy>
  </cacheHierarchies>
  <kpis count="0"/>
  <dimensions count="5">
    <dimension name="collectioncenters" uniqueName="[collectioncenters]" caption="collectioncenters"/>
    <dimension name="farms" uniqueName="[farms]" caption="farms"/>
    <dimension measure="1" name="Measures" uniqueName="[Measures]" caption="Measures"/>
    <dimension name="scd" uniqueName="[scd]" caption="scd"/>
    <dimension name="vehicles" uniqueName="[vehicles]" caption="vehicles"/>
  </dimensions>
  <measureGroups count="4">
    <measureGroup name="collectioncenters" caption="collectioncenters"/>
    <measureGroup name="farms" caption="farms"/>
    <measureGroup name="scd" caption="scd"/>
    <measureGroup name="vehicles" caption="vehicle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licerData="1" pivotCacheId="201624323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EA1CD6-C42A-4AE2-AD2E-FB09D7866B2A}" name="Top 10 worst performing vehic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ehicle ID">
  <location ref="D360:E371" firstHeaderRow="1" firstDataRow="1" firstDataCol="1"/>
  <pivotFields count="2">
    <pivotField name="Vehicle I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5"/>
    </i>
    <i>
      <x v="2"/>
    </i>
    <i>
      <x v="8"/>
    </i>
    <i>
      <x v="6"/>
    </i>
    <i>
      <x/>
    </i>
    <i>
      <x v="9"/>
    </i>
    <i>
      <x v="7"/>
    </i>
    <i>
      <x v="3"/>
    </i>
    <i>
      <x v="4"/>
    </i>
    <i t="grand">
      <x/>
    </i>
  </rowItems>
  <colItems count="1">
    <i/>
  </colItems>
  <dataFields count="1">
    <dataField name="Transit Time" fld="1" baseField="0" baseItem="0"/>
  </dataFields>
  <formats count="18">
    <format dxfId="94">
      <pivotArea collapsedLevelsAreSubtotals="1" fieldPosition="0">
        <references count="1">
          <reference field="0" count="0"/>
        </references>
      </pivotArea>
    </format>
    <format dxfId="93">
      <pivotArea field="0" type="button" dataOnly="0" labelOnly="1" outline="0" axis="axisRow" fieldPosition="0"/>
    </format>
    <format dxfId="92">
      <pivotArea dataOnly="0" labelOnly="1" fieldPosition="0">
        <references count="1">
          <reference field="0" count="0"/>
        </references>
      </pivotArea>
    </format>
    <format dxfId="91">
      <pivotArea dataOnly="0" labelOnly="1" outline="0" axis="axisValues" fieldPosition="0"/>
    </format>
    <format dxfId="90">
      <pivotArea collapsedLevelsAreSubtotals="1" fieldPosition="0">
        <references count="1">
          <reference field="0" count="0"/>
        </references>
      </pivotArea>
    </format>
    <format dxfId="89">
      <pivotArea field="0" type="button" dataOnly="0" labelOnly="1" outline="0" axis="axisRow" fieldPosition="0"/>
    </format>
    <format dxfId="88">
      <pivotArea dataOnly="0" labelOnly="1" fieldPosition="0">
        <references count="1">
          <reference field="0" count="0"/>
        </references>
      </pivotArea>
    </format>
    <format dxfId="87">
      <pivotArea dataOnly="0" labelOnly="1" outline="0" axis="axisValues" fieldPosition="0"/>
    </format>
    <format dxfId="86">
      <pivotArea collapsedLevelsAreSubtotals="1" fieldPosition="0">
        <references count="1">
          <reference field="0" count="0"/>
        </references>
      </pivotArea>
    </format>
    <format dxfId="85">
      <pivotArea field="0" type="button" dataOnly="0" labelOnly="1" outline="0" axis="axisRow" fieldPosition="0"/>
    </format>
    <format dxfId="84">
      <pivotArea dataOnly="0" labelOnly="1" fieldPosition="0">
        <references count="1">
          <reference field="0" count="0"/>
        </references>
      </pivotArea>
    </format>
    <format dxfId="83">
      <pivotArea dataOnly="0" labelOnly="1" outline="0" axis="axisValues" fieldPosition="0"/>
    </format>
    <format dxfId="82">
      <pivotArea dataOnly="0" labelOnly="1" grandRow="1" outline="0" fieldPosition="0"/>
    </format>
    <format dxfId="81">
      <pivotArea dataOnly="0" labelOnly="1" grandRow="1" outline="0" fieldPosition="0"/>
    </format>
    <format dxfId="80">
      <pivotArea dataOnly="0" labelOnly="1" grandRow="1" outline="0" fieldPosition="0"/>
    </format>
    <format dxfId="79">
      <pivotArea grandRow="1" outline="0" collapsedLevelsAreSubtotals="1" fieldPosition="0"/>
    </format>
    <format dxfId="78">
      <pivotArea grandRow="1" outline="0" collapsedLevelsAreSubtotals="1" fieldPosition="0"/>
    </format>
    <format dxfId="77">
      <pivotArea grandRow="1"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ance"/>
    <pivotHierarchy dragToData="1"/>
    <pivotHierarchy dragToData="1" caption="Transit Time"/>
    <pivotHierarchy dragToData="1"/>
    <pivotHierarchy dragToData="1"/>
  </pivotHierarchies>
  <pivotTableStyleInfo name="PivotStyleMedium2" showRowHeaders="1" showColHeaders="1" showRowStripes="0" showColStripes="0" showLastColumn="1"/>
  <filters count="1">
    <filter fld="0" type="count" id="1" iMeasureHier="58">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31DA84-DAC9-46AB-8913-835EA024ADF3}" name="Top 10 Farms"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Farms">
  <location ref="C2:F13" firstHeaderRow="0" firstDataRow="1" firstDataCol="1"/>
  <pivotFields count="4">
    <pivotField name="Farms"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1">
    <i>
      <x v="3"/>
    </i>
    <i>
      <x v="8"/>
    </i>
    <i>
      <x/>
    </i>
    <i>
      <x v="7"/>
    </i>
    <i>
      <x v="5"/>
    </i>
    <i>
      <x v="6"/>
    </i>
    <i>
      <x v="2"/>
    </i>
    <i>
      <x v="4"/>
    </i>
    <i>
      <x v="1"/>
    </i>
    <i>
      <x v="9"/>
    </i>
    <i t="grand">
      <x/>
    </i>
  </rowItems>
  <colFields count="1">
    <field x="-2"/>
  </colFields>
  <colItems count="3">
    <i>
      <x/>
    </i>
    <i i="1">
      <x v="1"/>
    </i>
    <i i="2">
      <x v="2"/>
    </i>
  </colItems>
  <dataFields count="3">
    <dataField name="Net Volume (Ltrs.)" fld="1" baseField="0" baseItem="0"/>
    <dataField name="Avg. Fat %" fld="2" subtotal="average" baseField="0" baseItem="0"/>
    <dataField name="Avg. SNF %" fld="3" subtotal="average" baseField="0" baseItem="0"/>
  </dataFields>
  <formats count="47">
    <format dxfId="141">
      <pivotArea collapsedLevelsAreSubtotals="1" fieldPosition="0">
        <references count="1">
          <reference field="0" count="0"/>
        </references>
      </pivotArea>
    </format>
    <format dxfId="140">
      <pivotArea dataOnly="0" labelOnly="1" fieldPosition="0">
        <references count="1">
          <reference field="0" count="0"/>
        </references>
      </pivotArea>
    </format>
    <format dxfId="139">
      <pivotArea collapsedLevelsAreSubtotals="1" fieldPosition="0">
        <references count="1">
          <reference field="0" count="0"/>
        </references>
      </pivotArea>
    </format>
    <format dxfId="138">
      <pivotArea dataOnly="0" labelOnly="1" fieldPosition="0">
        <references count="1">
          <reference field="0" count="0"/>
        </references>
      </pivotArea>
    </format>
    <format dxfId="137">
      <pivotArea type="all" dataOnly="0" outline="0" fieldPosition="0"/>
    </format>
    <format dxfId="136">
      <pivotArea outline="0" collapsedLevelsAreSubtotals="1" fieldPosition="0"/>
    </format>
    <format dxfId="135">
      <pivotArea field="0" type="button" dataOnly="0" labelOnly="1" outline="0" axis="axisRow" fieldPosition="0"/>
    </format>
    <format dxfId="134">
      <pivotArea dataOnly="0" labelOnly="1" fieldPosition="0">
        <references count="1">
          <reference field="0" count="0"/>
        </references>
      </pivotArea>
    </format>
    <format dxfId="133">
      <pivotArea dataOnly="0" labelOnly="1" grandRow="1" outline="0" fieldPosition="0"/>
    </format>
    <format dxfId="132">
      <pivotArea dataOnly="0" labelOnly="1" outline="0" fieldPosition="0">
        <references count="1">
          <reference field="4294967294" count="1">
            <x v="0"/>
          </reference>
        </references>
      </pivotArea>
    </format>
    <format dxfId="131">
      <pivotArea type="all" dataOnly="0" outline="0" fieldPosition="0"/>
    </format>
    <format dxfId="130">
      <pivotArea outline="0" collapsedLevelsAreSubtotals="1" fieldPosition="0"/>
    </format>
    <format dxfId="129">
      <pivotArea field="0" type="button" dataOnly="0" labelOnly="1" outline="0" axis="axisRow" fieldPosition="0"/>
    </format>
    <format dxfId="128">
      <pivotArea dataOnly="0" labelOnly="1" fieldPosition="0">
        <references count="1">
          <reference field="0" count="0"/>
        </references>
      </pivotArea>
    </format>
    <format dxfId="127">
      <pivotArea dataOnly="0" labelOnly="1" grandRow="1" outline="0" fieldPosition="0"/>
    </format>
    <format dxfId="126">
      <pivotArea dataOnly="0" labelOnly="1" outline="0" fieldPosition="0">
        <references count="1">
          <reference field="4294967294" count="1">
            <x v="0"/>
          </reference>
        </references>
      </pivotArea>
    </format>
    <format dxfId="125">
      <pivotArea type="all" dataOnly="0" outline="0" fieldPosition="0"/>
    </format>
    <format dxfId="124">
      <pivotArea outline="0" collapsedLevelsAreSubtotals="1" fieldPosition="0"/>
    </format>
    <format dxfId="123">
      <pivotArea dataOnly="0" labelOnly="1" fieldPosition="0">
        <references count="1">
          <reference field="0" count="0"/>
        </references>
      </pivotArea>
    </format>
    <format dxfId="122">
      <pivotArea dataOnly="0" labelOnly="1" grandRow="1" outline="0" fieldPosition="0"/>
    </format>
    <format dxfId="121">
      <pivotArea dataOnly="0" labelOnly="1" outline="0" fieldPosition="0">
        <references count="1">
          <reference field="4294967294" count="1">
            <x v="0"/>
          </reference>
        </references>
      </pivotArea>
    </format>
    <format dxfId="120">
      <pivotArea field="0" type="button" dataOnly="0" labelOnly="1" outline="0" axis="axisRow" fieldPosition="0"/>
    </format>
    <format dxfId="119">
      <pivotArea collapsedLevelsAreSubtotals="1" fieldPosition="0">
        <references count="2">
          <reference field="4294967294" count="1" selected="0">
            <x v="1"/>
          </reference>
          <reference field="0" count="0"/>
        </references>
      </pivotArea>
    </format>
    <format dxfId="118">
      <pivotArea collapsedLevelsAreSubtotals="1" fieldPosition="0">
        <references count="2">
          <reference field="4294967294" count="1" selected="0">
            <x v="2"/>
          </reference>
          <reference field="0" count="0"/>
        </references>
      </pivotArea>
    </format>
    <format dxfId="117">
      <pivotArea field="0" grandRow="1" outline="0" collapsedLevelsAreSubtotals="1" axis="axisRow" fieldPosition="0">
        <references count="1">
          <reference field="4294967294" count="1" selected="0">
            <x v="1"/>
          </reference>
        </references>
      </pivotArea>
    </format>
    <format dxfId="116">
      <pivotArea field="0" grandRow="1" outline="0" collapsedLevelsAreSubtotals="1" axis="axisRow" fieldPosition="0">
        <references count="1">
          <reference field="4294967294" count="1" selected="0">
            <x v="2"/>
          </reference>
        </references>
      </pivotArea>
    </format>
    <format dxfId="115">
      <pivotArea type="all" dataOnly="0" outline="0" fieldPosition="0"/>
    </format>
    <format dxfId="114">
      <pivotArea field="0" type="button" dataOnly="0" labelOnly="1" outline="0" axis="axisRow" fieldPosition="0"/>
    </format>
    <format dxfId="113">
      <pivotArea field="0" type="button" dataOnly="0" labelOnly="1" outline="0" axis="axisRow" fieldPosition="0"/>
    </format>
    <format dxfId="112">
      <pivotArea type="all" dataOnly="0" outline="0" fieldPosition="0"/>
    </format>
    <format dxfId="111">
      <pivotArea outline="0" collapsedLevelsAreSubtotals="1" fieldPosition="0"/>
    </format>
    <format dxfId="110">
      <pivotArea dataOnly="0" labelOnly="1" fieldPosition="0">
        <references count="1">
          <reference field="0" count="0"/>
        </references>
      </pivotArea>
    </format>
    <format dxfId="109">
      <pivotArea dataOnly="0" labelOnly="1" outline="0" fieldPosition="0">
        <references count="1">
          <reference field="4294967294" count="3">
            <x v="0"/>
            <x v="1"/>
            <x v="2"/>
          </reference>
        </references>
      </pivotArea>
    </format>
    <format dxfId="108">
      <pivotArea collapsedLevelsAreSubtotals="1" fieldPosition="0">
        <references count="2">
          <reference field="4294967294" count="1" selected="0">
            <x v="1"/>
          </reference>
          <reference field="0" count="0"/>
        </references>
      </pivotArea>
    </format>
    <format dxfId="107">
      <pivotArea dataOnly="0" labelOnly="1" fieldPosition="0">
        <references count="1">
          <reference field="0" count="0"/>
        </references>
      </pivotArea>
    </format>
    <format dxfId="106">
      <pivotArea collapsedLevelsAreSubtotals="1" fieldPosition="0">
        <references count="2">
          <reference field="4294967294" count="1" selected="0">
            <x v="0"/>
          </reference>
          <reference field="0" count="0"/>
        </references>
      </pivotArea>
    </format>
    <format dxfId="105">
      <pivotArea field="0" grandRow="1" outline="0" collapsedLevelsAreSubtotals="1" axis="axisRow" fieldPosition="0">
        <references count="1">
          <reference field="4294967294" count="1" selected="0">
            <x v="0"/>
          </reference>
        </references>
      </pivotArea>
    </format>
    <format dxfId="104">
      <pivotArea field="0" grandRow="1" outline="0" collapsedLevelsAreSubtotals="1" axis="axisRow" fieldPosition="0">
        <references count="1">
          <reference field="4294967294" count="1" selected="0">
            <x v="1"/>
          </reference>
        </references>
      </pivotArea>
    </format>
    <format dxfId="103">
      <pivotArea dataOnly="0" labelOnly="1" grandRow="1" outline="0" fieldPosition="0"/>
    </format>
    <format dxfId="102">
      <pivotArea dataOnly="0" labelOnly="1" grandRow="1" outline="0" fieldPosition="0"/>
    </format>
    <format dxfId="101">
      <pivotArea dataOnly="0" labelOnly="1" grandRow="1" outline="0" fieldPosition="0"/>
    </format>
    <format dxfId="100">
      <pivotArea dataOnly="0" labelOnly="1" grandRow="1" outline="0" fieldPosition="0"/>
    </format>
    <format dxfId="99">
      <pivotArea dataOnly="0" labelOnly="1" grandRow="1" outline="0" fieldPosition="0"/>
    </format>
    <format dxfId="98">
      <pivotArea field="0" type="button" dataOnly="0" labelOnly="1" outline="0" axis="axisRow" fieldPosition="0"/>
    </format>
    <format dxfId="97">
      <pivotArea field="0" type="button" dataOnly="0" labelOnly="1" outline="0" axis="axisRow" fieldPosition="0"/>
    </format>
    <format dxfId="96">
      <pivotArea field="0" type="button" dataOnly="0" labelOnly="1" outline="0" axis="axisRow" fieldPosition="0"/>
    </format>
    <format dxfId="95">
      <pivotArea field="0" type="button" dataOnly="0" labelOnly="1" outline="0" axis="axisRow" fieldPosition="0"/>
    </format>
  </formats>
  <conditionalFormats count="3">
    <conditionalFormat priority="19">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 priority="8">
      <pivotAreas count="1">
        <pivotArea type="data" collapsedLevelsAreSubtotals="1" fieldPosition="0">
          <references count="2">
            <reference field="4294967294" count="1" selected="0">
              <x v="1"/>
            </reference>
            <reference field="0" count="10">
              <x v="0"/>
              <x v="1"/>
              <x v="2"/>
              <x v="3"/>
              <x v="4"/>
              <x v="5"/>
              <x v="6"/>
              <x v="7"/>
              <x v="8"/>
              <x v="9"/>
            </reference>
          </references>
        </pivotArea>
      </pivotAreas>
    </conditionalFormat>
    <conditionalFormat priority="6">
      <pivotAreas count="1">
        <pivotArea type="data" collapsedLevelsAreSubtotals="1" fieldPosition="0">
          <references count="2">
            <reference field="4294967294" count="1" selected="0">
              <x v="2"/>
            </reference>
            <reference field="0" count="10">
              <x v="0"/>
              <x v="1"/>
              <x v="2"/>
              <x v="3"/>
              <x v="4"/>
              <x v="5"/>
              <x v="6"/>
              <x v="7"/>
              <x v="8"/>
              <x v="9"/>
            </reference>
          </references>
        </pivotArea>
      </pivotAreas>
    </conditionalFormat>
  </conditional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et Volume (Ltrs.)"/>
    <pivotHierarchy dragToRow="0" dragToCol="0" dragToPage="0" dragToData="1"/>
    <pivotHierarchy dragToData="1"/>
    <pivotHierarchy dragToData="1" caption="Avg. Fat %"/>
    <pivotHierarchy dragToData="1" caption="Avg. SNF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A7A3D6-FC47-4DD3-AA8B-98106EF68164}" name="Bottom 10 Farms"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Farms">
  <location ref="C24:F35" firstHeaderRow="0" firstDataRow="1" firstDataCol="1"/>
  <pivotFields count="4">
    <pivotField name="Farms" axis="axisRow" allDrilled="1" subtotalTop="0" showAll="0" measureFilter="1"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1">
    <i>
      <x/>
    </i>
    <i>
      <x v="7"/>
    </i>
    <i>
      <x v="8"/>
    </i>
    <i>
      <x v="3"/>
    </i>
    <i>
      <x v="5"/>
    </i>
    <i>
      <x v="2"/>
    </i>
    <i>
      <x v="6"/>
    </i>
    <i>
      <x v="4"/>
    </i>
    <i>
      <x v="1"/>
    </i>
    <i>
      <x v="9"/>
    </i>
    <i t="grand">
      <x/>
    </i>
  </rowItems>
  <colFields count="1">
    <field x="-2"/>
  </colFields>
  <colItems count="3">
    <i>
      <x/>
    </i>
    <i i="1">
      <x v="1"/>
    </i>
    <i i="2">
      <x v="2"/>
    </i>
  </colItems>
  <dataFields count="3">
    <dataField name="Net Volume (Ltrs.)" fld="1" baseField="0" baseItem="0"/>
    <dataField name="Avg. Fat %" fld="2" subtotal="average" baseField="0" baseItem="0"/>
    <dataField name="Avg. SNF %" fld="3" subtotal="average" baseField="0" baseItem="0"/>
  </dataFields>
  <formats count="45">
    <format dxfId="186">
      <pivotArea collapsedLevelsAreSubtotals="1" fieldPosition="0">
        <references count="1">
          <reference field="0" count="0"/>
        </references>
      </pivotArea>
    </format>
    <format dxfId="185">
      <pivotArea dataOnly="0" labelOnly="1" fieldPosition="0">
        <references count="1">
          <reference field="0" count="0"/>
        </references>
      </pivotArea>
    </format>
    <format dxfId="184">
      <pivotArea collapsedLevelsAreSubtotals="1" fieldPosition="0">
        <references count="1">
          <reference field="0" count="0"/>
        </references>
      </pivotArea>
    </format>
    <format dxfId="183">
      <pivotArea dataOnly="0" labelOnly="1" fieldPosition="0">
        <references count="1">
          <reference field="0" count="0"/>
        </references>
      </pivotArea>
    </format>
    <format dxfId="182">
      <pivotArea type="all" dataOnly="0" outline="0" fieldPosition="0"/>
    </format>
    <format dxfId="181">
      <pivotArea outline="0" collapsedLevelsAreSubtotals="1" fieldPosition="0"/>
    </format>
    <format dxfId="180">
      <pivotArea field="0" type="button" dataOnly="0" labelOnly="1" outline="0" axis="axisRow" fieldPosition="0"/>
    </format>
    <format dxfId="179">
      <pivotArea dataOnly="0" labelOnly="1" fieldPosition="0">
        <references count="1">
          <reference field="0" count="0"/>
        </references>
      </pivotArea>
    </format>
    <format dxfId="178">
      <pivotArea dataOnly="0" labelOnly="1" grandRow="1" outline="0" fieldPosition="0"/>
    </format>
    <format dxfId="177">
      <pivotArea dataOnly="0" labelOnly="1" outline="0" fieldPosition="0">
        <references count="1">
          <reference field="4294967294" count="1">
            <x v="0"/>
          </reference>
        </references>
      </pivotArea>
    </format>
    <format dxfId="176">
      <pivotArea type="all" dataOnly="0" outline="0" fieldPosition="0"/>
    </format>
    <format dxfId="175">
      <pivotArea outline="0" collapsedLevelsAreSubtotals="1" fieldPosition="0"/>
    </format>
    <format dxfId="174">
      <pivotArea field="0" type="button" dataOnly="0" labelOnly="1" outline="0" axis="axisRow" fieldPosition="0"/>
    </format>
    <format dxfId="173">
      <pivotArea dataOnly="0" labelOnly="1" fieldPosition="0">
        <references count="1">
          <reference field="0" count="0"/>
        </references>
      </pivotArea>
    </format>
    <format dxfId="172">
      <pivotArea dataOnly="0" labelOnly="1" grandRow="1" outline="0" fieldPosition="0"/>
    </format>
    <format dxfId="171">
      <pivotArea dataOnly="0" labelOnly="1" outline="0" fieldPosition="0">
        <references count="1">
          <reference field="4294967294" count="1">
            <x v="0"/>
          </reference>
        </references>
      </pivotArea>
    </format>
    <format dxfId="170">
      <pivotArea type="all" dataOnly="0" outline="0" fieldPosition="0"/>
    </format>
    <format dxfId="169">
      <pivotArea outline="0" collapsedLevelsAreSubtotals="1" fieldPosition="0"/>
    </format>
    <format dxfId="168">
      <pivotArea dataOnly="0" labelOnly="1" fieldPosition="0">
        <references count="1">
          <reference field="0" count="0"/>
        </references>
      </pivotArea>
    </format>
    <format dxfId="167">
      <pivotArea dataOnly="0" labelOnly="1" grandRow="1" outline="0" fieldPosition="0"/>
    </format>
    <format dxfId="166">
      <pivotArea dataOnly="0" labelOnly="1" outline="0" fieldPosition="0">
        <references count="1">
          <reference field="4294967294" count="1">
            <x v="0"/>
          </reference>
        </references>
      </pivotArea>
    </format>
    <format dxfId="165">
      <pivotArea field="0" type="button" dataOnly="0" labelOnly="1" outline="0" axis="axisRow" fieldPosition="0"/>
    </format>
    <format dxfId="164">
      <pivotArea collapsedLevelsAreSubtotals="1" fieldPosition="0">
        <references count="2">
          <reference field="4294967294" count="1" selected="0">
            <x v="1"/>
          </reference>
          <reference field="0" count="0"/>
        </references>
      </pivotArea>
    </format>
    <format dxfId="163">
      <pivotArea collapsedLevelsAreSubtotals="1" fieldPosition="0">
        <references count="2">
          <reference field="4294967294" count="1" selected="0">
            <x v="2"/>
          </reference>
          <reference field="0" count="0"/>
        </references>
      </pivotArea>
    </format>
    <format dxfId="162">
      <pivotArea field="0" grandRow="1" outline="0" collapsedLevelsAreSubtotals="1" axis="axisRow" fieldPosition="0">
        <references count="1">
          <reference field="4294967294" count="1" selected="0">
            <x v="1"/>
          </reference>
        </references>
      </pivotArea>
    </format>
    <format dxfId="161">
      <pivotArea field="0" grandRow="1" outline="0" collapsedLevelsAreSubtotals="1" axis="axisRow" fieldPosition="0">
        <references count="1">
          <reference field="4294967294" count="1" selected="0">
            <x v="2"/>
          </reference>
        </references>
      </pivotArea>
    </format>
    <format dxfId="160">
      <pivotArea type="all" dataOnly="0" outline="0" fieldPosition="0"/>
    </format>
    <format dxfId="159">
      <pivotArea field="0" type="button" dataOnly="0" labelOnly="1" outline="0" axis="axisRow" fieldPosition="0"/>
    </format>
    <format dxfId="158">
      <pivotArea field="0" type="button" dataOnly="0" labelOnly="1" outline="0" axis="axisRow" fieldPosition="0"/>
    </format>
    <format dxfId="157">
      <pivotArea type="all" dataOnly="0" outline="0" fieldPosition="0"/>
    </format>
    <format dxfId="156">
      <pivotArea outline="0" collapsedLevelsAreSubtotals="1" fieldPosition="0"/>
    </format>
    <format dxfId="155">
      <pivotArea dataOnly="0" labelOnly="1" fieldPosition="0">
        <references count="1">
          <reference field="0" count="10">
            <x v="0"/>
            <x v="1"/>
            <x v="2"/>
            <x v="3"/>
            <x v="4"/>
            <x v="5"/>
            <x v="6"/>
            <x v="7"/>
            <x v="8"/>
            <x v="9"/>
          </reference>
        </references>
      </pivotArea>
    </format>
    <format dxfId="154">
      <pivotArea dataOnly="0" labelOnly="1" outline="0" fieldPosition="0">
        <references count="1">
          <reference field="4294967294" count="3">
            <x v="0"/>
            <x v="1"/>
            <x v="2"/>
          </reference>
        </references>
      </pivotArea>
    </format>
    <format dxfId="153">
      <pivotArea collapsedLevelsAreSubtotals="1" fieldPosition="0">
        <references count="2">
          <reference field="4294967294" count="1" selected="0">
            <x v="0"/>
          </reference>
          <reference field="0" count="10">
            <x v="0"/>
            <x v="1"/>
            <x v="2"/>
            <x v="3"/>
            <x v="4"/>
            <x v="5"/>
            <x v="6"/>
            <x v="7"/>
            <x v="8"/>
            <x v="9"/>
          </reference>
        </references>
      </pivotArea>
    </format>
    <format dxfId="152">
      <pivotArea collapsedLevelsAreSubtotals="1" fieldPosition="0">
        <references count="2">
          <reference field="4294967294" count="1" selected="0">
            <x v="1"/>
          </reference>
          <reference field="0" count="10">
            <x v="0"/>
            <x v="1"/>
            <x v="2"/>
            <x v="3"/>
            <x v="4"/>
            <x v="5"/>
            <x v="6"/>
            <x v="7"/>
            <x v="8"/>
            <x v="9"/>
          </reference>
        </references>
      </pivotArea>
    </format>
    <format dxfId="151">
      <pivotArea field="0" grandRow="1" outline="0" collapsedLevelsAreSubtotals="1" axis="axisRow" fieldPosition="0">
        <references count="1">
          <reference field="4294967294" count="1" selected="0">
            <x v="0"/>
          </reference>
        </references>
      </pivotArea>
    </format>
    <format dxfId="150">
      <pivotArea field="0" grandRow="1" outline="0" collapsedLevelsAreSubtotals="1" axis="axisRow" fieldPosition="0">
        <references count="1">
          <reference field="4294967294" count="1" selected="0">
            <x v="1"/>
          </reference>
        </references>
      </pivotArea>
    </format>
    <format dxfId="149">
      <pivotArea dataOnly="0" labelOnly="1" grandRow="1" outline="0" fieldPosition="0"/>
    </format>
    <format dxfId="148">
      <pivotArea dataOnly="0" labelOnly="1" grandRow="1" outline="0" fieldPosition="0"/>
    </format>
    <format dxfId="147">
      <pivotArea dataOnly="0" labelOnly="1" grandRow="1" outline="0" fieldPosition="0"/>
    </format>
    <format dxfId="146">
      <pivotArea dataOnly="0" labelOnly="1" grandRow="1" outline="0" fieldPosition="0"/>
    </format>
    <format dxfId="145">
      <pivotArea field="0" type="button" dataOnly="0" labelOnly="1" outline="0" axis="axisRow" fieldPosition="0"/>
    </format>
    <format dxfId="144">
      <pivotArea field="0" type="button" dataOnly="0" labelOnly="1" outline="0" axis="axisRow" fieldPosition="0"/>
    </format>
    <format dxfId="143">
      <pivotArea field="0" type="button" dataOnly="0" labelOnly="1" outline="0" axis="axisRow" fieldPosition="0"/>
    </format>
    <format dxfId="142">
      <pivotArea field="0" type="button" dataOnly="0" labelOnly="1" outline="0" axis="axisRow" fieldPosition="0"/>
    </format>
  </formats>
  <conditionalFormats count="6">
    <conditionalFormat priority="14">
      <pivotAreas count="1">
        <pivotArea type="data" collapsedLevelsAreSubtotals="1" fieldPosition="0">
          <references count="2">
            <reference field="4294967294" count="1" selected="0">
              <x v="0"/>
            </reference>
            <reference field="0" count="10">
              <x v="10"/>
              <x v="11"/>
              <x v="12"/>
              <x v="13"/>
              <x v="14"/>
              <x v="15"/>
              <x v="16"/>
              <x v="17"/>
              <x v="18"/>
              <x v="19"/>
            </reference>
          </references>
        </pivotArea>
      </pivotAreas>
    </conditionalFormat>
    <conditionalFormat priority="13">
      <pivotAreas count="1">
        <pivotArea type="data" collapsedLevelsAreSubtotals="1" fieldPosition="0">
          <references count="2">
            <reference field="4294967294" count="1" selected="0">
              <x v="1"/>
            </reference>
            <reference field="0" count="10">
              <x v="10"/>
              <x v="11"/>
              <x v="12"/>
              <x v="13"/>
              <x v="14"/>
              <x v="15"/>
              <x v="16"/>
              <x v="17"/>
              <x v="18"/>
              <x v="19"/>
            </reference>
          </references>
        </pivotArea>
      </pivotAreas>
    </conditionalFormat>
    <conditionalFormat priority="12">
      <pivotAreas count="1">
        <pivotArea type="data" collapsedLevelsAreSubtotals="1" fieldPosition="0">
          <references count="2">
            <reference field="4294967294" count="1" selected="0">
              <x v="2"/>
            </reference>
            <reference field="0" count="10">
              <x v="10"/>
              <x v="11"/>
              <x v="12"/>
              <x v="13"/>
              <x v="14"/>
              <x v="15"/>
              <x v="16"/>
              <x v="17"/>
              <x v="18"/>
              <x v="19"/>
            </reference>
          </references>
        </pivotArea>
      </pivotAreas>
    </conditionalFormat>
    <conditionalFormat priority="11">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 priority="3">
      <pivotAreas count="1">
        <pivotArea type="data" collapsedLevelsAreSubtotals="1" fieldPosition="0">
          <references count="2">
            <reference field="4294967294" count="1" selected="0">
              <x v="1"/>
            </reference>
            <reference field="0" count="10">
              <x v="0"/>
              <x v="1"/>
              <x v="2"/>
              <x v="3"/>
              <x v="4"/>
              <x v="5"/>
              <x v="6"/>
              <x v="7"/>
              <x v="8"/>
              <x v="9"/>
            </reference>
          </references>
        </pivotArea>
      </pivotAreas>
    </conditionalFormat>
    <conditionalFormat priority="2">
      <pivotAreas count="1">
        <pivotArea type="data" collapsedLevelsAreSubtotals="1" fieldPosition="0">
          <references count="2">
            <reference field="4294967294" count="1" selected="0">
              <x v="2"/>
            </reference>
            <reference field="0" count="10">
              <x v="0"/>
              <x v="1"/>
              <x v="2"/>
              <x v="3"/>
              <x v="4"/>
              <x v="5"/>
              <x v="6"/>
              <x v="7"/>
              <x v="8"/>
              <x v="9"/>
            </reference>
          </references>
        </pivotArea>
      </pivotAreas>
    </conditionalFormat>
  </conditional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et Volume (Ltrs.)"/>
    <pivotHierarchy dragToRow="0" dragToCol="0" dragToPage="0" dragToData="1"/>
    <pivotHierarchy dragToData="1"/>
    <pivotHierarchy dragToData="1" caption="Avg. Fat %"/>
    <pivotHierarchy dragToData="1" caption="Avg. SNF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filters count="1">
    <filter fld="0" type="count" id="2" iMeasureHier="47">
      <autoFilter ref="A1">
        <filterColumn colId="0">
          <top10 top="0" val="10" filterVal="10"/>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53C4B6-17D6-4D35-8E72-E8A924A6C95E}" nam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HC ID">
  <location ref="A15:C21"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v="3"/>
    </i>
    <i>
      <x/>
    </i>
    <i>
      <x v="4"/>
    </i>
    <i>
      <x v="2"/>
    </i>
    <i>
      <x v="1"/>
    </i>
    <i t="grand">
      <x/>
    </i>
  </rowItems>
  <colFields count="1">
    <field x="-2"/>
  </colFields>
  <colItems count="2">
    <i>
      <x/>
    </i>
    <i i="1">
      <x v="1"/>
    </i>
  </colItems>
  <dataFields count="2">
    <dataField name="Volume" fld="1" baseField="0" baseItem="0"/>
    <dataField name="Avg. Transit Time" fld="2" subtotal="average" baseField="0" baseItem="0"/>
  </dataFields>
  <formats count="15">
    <format dxfId="28">
      <pivotArea type="all" dataOnly="0" outline="0" fieldPosition="0"/>
    </format>
    <format dxfId="27">
      <pivotArea field="0" type="button" dataOnly="0" labelOnly="1" outline="0" axis="axisRow" fieldPosition="0"/>
    </format>
    <format dxfId="26">
      <pivotArea dataOnly="0" labelOnly="1" outline="0" fieldPosition="0">
        <references count="1">
          <reference field="4294967294" count="2">
            <x v="0"/>
            <x v="1"/>
          </reference>
        </references>
      </pivotArea>
    </format>
    <format dxfId="25">
      <pivotArea collapsedLevelsAreSubtotals="1" fieldPosition="0">
        <references count="2">
          <reference field="4294967294" count="1" selected="0">
            <x v="0"/>
          </reference>
          <reference field="0" count="0"/>
        </references>
      </pivotArea>
    </format>
    <format dxfId="24">
      <pivotArea field="0" grandRow="1" outline="0" collapsedLevelsAreSubtotals="1" axis="axisRow" fieldPosition="0">
        <references count="1">
          <reference field="4294967294" count="1" selected="0">
            <x v="0"/>
          </reference>
        </references>
      </pivotArea>
    </format>
    <format dxfId="23">
      <pivotArea collapsedLevelsAreSubtotals="1" fieldPosition="0">
        <references count="2">
          <reference field="4294967294" count="1" selected="0">
            <x v="1"/>
          </reference>
          <reference field="0" count="0"/>
        </references>
      </pivotArea>
    </format>
    <format dxfId="22">
      <pivotArea field="0" grandRow="1" outline="0" collapsedLevelsAreSubtotals="1" axis="axisRow" fieldPosition="0">
        <references count="1">
          <reference field="4294967294" count="1" selected="0">
            <x v="1"/>
          </reference>
        </references>
      </pivotArea>
    </format>
    <format dxfId="21">
      <pivotArea field="0" type="button" dataOnly="0" labelOnly="1" outline="0" axis="axisRow" fieldPosition="0"/>
    </format>
    <format dxfId="20">
      <pivotArea dataOnly="0" labelOnly="1" outline="0" fieldPosition="0">
        <references count="1">
          <reference field="4294967294" count="2">
            <x v="0"/>
            <x v="1"/>
          </reference>
        </references>
      </pivotArea>
    </format>
    <format dxfId="19">
      <pivotArea type="all" dataOnly="0" outline="0" fieldPosition="0"/>
    </format>
    <format dxfId="18">
      <pivotArea outline="0" collapsedLevelsAreSubtotals="1" fieldPosition="0"/>
    </format>
    <format dxfId="17">
      <pivotArea field="0" type="button" dataOnly="0" labelOnly="1" outline="0" axis="axisRow" fieldPosition="0"/>
    </format>
    <format dxfId="16">
      <pivotArea dataOnly="0" labelOnly="1" fieldPosition="0">
        <references count="1">
          <reference field="0" count="0"/>
        </references>
      </pivotArea>
    </format>
    <format dxfId="15">
      <pivotArea dataOnly="0" labelOnly="1" grandRow="1" outline="0" fieldPosition="0"/>
    </format>
    <format dxfId="14">
      <pivotArea dataOnly="0" labelOnly="1" outline="0" fieldPosition="0">
        <references count="1">
          <reference field="4294967294" count="2">
            <x v="0"/>
            <x v="1"/>
          </reference>
        </references>
      </pivotArea>
    </format>
  </formats>
  <conditionalFormats count="2">
    <conditionalFormat scope="field" priority="1">
      <pivotAreas count="1">
        <pivotArea outline="0" collapsedLevelsAreSubtotals="1" fieldPosition="0">
          <references count="2">
            <reference field="4294967294" count="1" selected="0">
              <x v="1"/>
            </reference>
            <reference field="0" count="0" selected="0"/>
          </references>
        </pivotArea>
      </pivotAreas>
    </conditionalFormat>
    <conditionalFormat scope="field" priority="2">
      <pivotAreas count="1">
        <pivotArea outline="0" collapsedLevelsAreSubtotals="1" fieldPosition="0">
          <references count="2">
            <reference field="4294967294" count="1" selected="0">
              <x v="0"/>
            </reference>
            <reference field="0" count="0" selected="0"/>
          </references>
        </pivotArea>
      </pivotAreas>
    </conditionalFormat>
  </conditional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Volu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Transit Time"/>
  </pivotHierarchies>
  <pivotTableStyleInfo name="PivotStyleMedium3" showRowHeaders="1" showColHeaders="1" showRowStripes="0" showColStripes="0" showLastColumn="1"/>
  <filters count="1">
    <filter fld="0" type="count" id="1" iMeasureHier="47">
      <autoFilter ref="A1">
        <filterColumn colId="0">
          <top10 val="5" filterVal="5"/>
        </filterColumn>
      </autoFilter>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E7C87D-57BA-40A6-A16D-598724E2D279}" nam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C ID">
  <location ref="A1:D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5"/>
    </i>
    <i>
      <x v="2"/>
    </i>
    <i>
      <x v="1"/>
    </i>
    <i>
      <x v="9"/>
    </i>
    <i>
      <x v="8"/>
    </i>
    <i>
      <x/>
    </i>
    <i>
      <x v="6"/>
    </i>
    <i>
      <x v="4"/>
    </i>
    <i>
      <x v="7"/>
    </i>
    <i>
      <x v="3"/>
    </i>
    <i t="grand">
      <x/>
    </i>
  </rowItems>
  <colFields count="1">
    <field x="-2"/>
  </colFields>
  <colItems count="3">
    <i>
      <x/>
    </i>
    <i i="1">
      <x v="1"/>
    </i>
    <i i="2">
      <x v="2"/>
    </i>
  </colItems>
  <dataFields count="3">
    <dataField name="Volume" fld="1" baseField="0" baseItem="5"/>
    <dataField name="Spoilage" fld="2" baseField="0" baseItem="0"/>
    <dataField name="Payment (₹)" fld="3" baseField="0" baseItem="0"/>
  </dataFields>
  <formats count="19">
    <format dxfId="47">
      <pivotArea collapsedLevelsAreSubtotals="1" fieldPosition="0">
        <references count="2">
          <reference field="4294967294" count="1" selected="0">
            <x v="2"/>
          </reference>
          <reference field="0" count="0"/>
        </references>
      </pivotArea>
    </format>
    <format dxfId="46">
      <pivotArea collapsedLevelsAreSubtotals="1" fieldPosition="0">
        <references count="2">
          <reference field="4294967294" count="1" selected="0">
            <x v="0"/>
          </reference>
          <reference field="0" count="0"/>
        </references>
      </pivotArea>
    </format>
    <format dxfId="45">
      <pivotArea collapsedLevelsAreSubtotals="1" fieldPosition="0">
        <references count="2">
          <reference field="4294967294" count="1" selected="0">
            <x v="1"/>
          </reference>
          <reference field="0" count="0"/>
        </references>
      </pivotArea>
    </format>
    <format dxfId="44">
      <pivotArea type="all" dataOnly="0" outline="0" fieldPosition="0"/>
    </format>
    <format dxfId="43">
      <pivotArea field="0" type="button" dataOnly="0" labelOnly="1" outline="0" axis="axisRow" fieldPosition="0"/>
    </format>
    <format dxfId="42">
      <pivotArea dataOnly="0" labelOnly="1" outline="0" fieldPosition="0">
        <references count="1">
          <reference field="4294967294" count="3">
            <x v="0"/>
            <x v="1"/>
            <x v="2"/>
          </reference>
        </references>
      </pivotArea>
    </format>
    <format dxfId="41">
      <pivotArea field="0" type="button" dataOnly="0" labelOnly="1" outline="0" axis="axisRow" fieldPosition="0"/>
    </format>
    <format dxfId="40">
      <pivotArea dataOnly="0" labelOnly="1" outline="0" fieldPosition="0">
        <references count="1">
          <reference field="4294967294" count="3">
            <x v="0"/>
            <x v="1"/>
            <x v="2"/>
          </reference>
        </references>
      </pivotArea>
    </format>
    <format dxfId="39">
      <pivotArea field="0" grandRow="1" outline="0" collapsedLevelsAreSubtotals="1" axis="axisRow" fieldPosition="0">
        <references count="1">
          <reference field="4294967294" count="1" selected="0">
            <x v="2"/>
          </reference>
        </references>
      </pivotArea>
    </format>
    <format dxfId="38">
      <pivotArea field="0" grandRow="1" outline="0" collapsedLevelsAreSubtotals="1" axis="axisRow" fieldPosition="0">
        <references count="1">
          <reference field="4294967294" count="1" selected="0">
            <x v="1"/>
          </reference>
        </references>
      </pivotArea>
    </format>
    <format dxfId="37">
      <pivotArea field="0" grandRow="1" outline="0" collapsedLevelsAreSubtotals="1" axis="axisRow" fieldPosition="0">
        <references count="1">
          <reference field="4294967294" count="1" selected="0">
            <x v="0"/>
          </reference>
        </references>
      </pivotArea>
    </format>
    <format dxfId="36">
      <pivotArea dataOnly="0" labelOnly="1" outline="0" fieldPosition="0">
        <references count="1">
          <reference field="4294967294" count="1">
            <x v="1"/>
          </reference>
        </references>
      </pivotArea>
    </format>
    <format dxfId="35">
      <pivotArea dataOnly="0" labelOnly="1" outline="0" fieldPosition="0">
        <references count="1">
          <reference field="4294967294" count="1">
            <x v="1"/>
          </reference>
        </references>
      </pivotArea>
    </format>
    <format dxfId="34">
      <pivotArea type="all" dataOnly="0" outline="0" fieldPosition="0"/>
    </format>
    <format dxfId="33">
      <pivotArea outline="0" collapsedLevelsAreSubtotals="1" fieldPosition="0"/>
    </format>
    <format dxfId="32">
      <pivotArea field="0" type="button" dataOnly="0" labelOnly="1" outline="0" axis="axisRow"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outline="0" fieldPosition="0">
        <references count="1">
          <reference field="4294967294" count="3">
            <x v="0"/>
            <x v="1"/>
            <x v="2"/>
          </reference>
        </references>
      </pivotArea>
    </format>
  </formats>
  <conditionalFormats count="3">
    <conditionalFormat scope="field" priority="3">
      <pivotAreas count="1">
        <pivotArea outline="0" collapsedLevelsAreSubtotals="1" fieldPosition="0">
          <references count="2">
            <reference field="4294967294" count="1" selected="0">
              <x v="2"/>
            </reference>
            <reference field="0" count="0" selected="0"/>
          </references>
        </pivotArea>
      </pivotAreas>
    </conditionalFormat>
    <conditionalFormat scope="field" priority="4">
      <pivotAreas count="1">
        <pivotArea outline="0" collapsedLevelsAreSubtotals="1" fieldPosition="0">
          <references count="2">
            <reference field="4294967294" count="1" selected="0">
              <x v="1"/>
            </reference>
            <reference field="0" count="0" selected="0"/>
          </references>
        </pivotArea>
      </pivotAreas>
    </conditionalFormat>
    <conditionalFormat scope="field" priority="5">
      <pivotAreas count="1">
        <pivotArea outline="0" collapsedLevelsAreSubtotals="1" fieldPosition="0">
          <references count="2">
            <reference field="4294967294" count="1" selected="0">
              <x v="0"/>
            </reference>
            <reference field="0" count="0" selected="0"/>
          </references>
        </pivotArea>
      </pivotAreas>
    </conditionalFormat>
  </conditional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Volume"/>
    <pivotHierarchy dragToData="1"/>
    <pivotHierarchy dragToData="1"/>
    <pivotHierarchy dragToData="1"/>
    <pivotHierarchy dragToData="1"/>
    <pivotHierarchy dragToData="1"/>
    <pivotHierarchy dragToData="1"/>
    <pivotHierarchy dragToData="1" caption="Spoilage"/>
    <pivotHierarchy dragToData="1"/>
    <pivotHierarchy dragToData="1"/>
    <pivotHierarchy dragToData="1"/>
    <pivotHierarchy dragToData="1"/>
    <pivotHierarchy dragToData="1" caption="Payment (₹)"/>
    <pivotHierarchy dragToData="1"/>
  </pivotHierarchies>
  <pivotTableStyleInfo name="PivotStyleMedium3"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cd]"/>
        <x15:activeTabTopLevelEntity name="[collectioncent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271E0C-8A4F-48E3-9341-571B0A04D6C4}" nam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J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et Volume (Ltrs.)" fld="0" baseField="0" baseItem="0"/>
  </dataFields>
  <formats count="10">
    <format dxfId="57">
      <pivotArea outline="0" collapsedLevelsAreSubtotals="1" fieldPosition="0"/>
    </format>
    <format dxfId="56">
      <pivotArea dataOnly="0" labelOnly="1" outline="0" axis="axisValues" fieldPosition="0"/>
    </format>
    <format dxfId="55">
      <pivotArea dataOnly="0" labelOnly="1" outline="0" axis="axisValues" fieldPosition="0"/>
    </format>
    <format dxfId="54">
      <pivotArea dataOnly="0" labelOnly="1" outline="0" axis="axisValues" fieldPosition="0"/>
    </format>
    <format dxfId="53">
      <pivotArea outline="0" collapsedLevelsAreSubtotals="1" fieldPosition="0"/>
    </format>
    <format dxfId="52">
      <pivotArea outline="0" collapsedLevelsAreSubtotals="1" fieldPosition="0"/>
    </format>
    <format dxfId="51">
      <pivotArea outline="0" collapsedLevelsAreSubtotals="1" fieldPosition="0"/>
    </format>
    <format dxfId="50">
      <pivotArea type="all" dataOnly="0" outline="0" fieldPosition="0"/>
    </format>
    <format dxfId="49">
      <pivotArea outline="0" collapsedLevelsAreSubtotals="1" fieldPosition="0"/>
    </format>
    <format dxfId="48">
      <pivotArea dataOnly="0" labelOnly="1" outline="0" axis="axisValues" fieldPosition="0"/>
    </format>
  </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g SNF %"/>
    <pivotHierarchy dragToData="1" caption="Avg. SNF %"/>
    <pivotHierarchy dragToData="1" caption="Net Volume (Ltrs.)"/>
    <pivotHierarchy dragToData="1"/>
    <pivotHierarchy dragToData="1"/>
    <pivotHierarchy dragToData="1"/>
    <pivotHierarchy dragToData="1"/>
    <pivotHierarchy dragToData="1"/>
    <pivotHierarchy dragToData="1"/>
    <pivotHierarchy dragToData="1"/>
    <pivotHierarchy dragToData="1"/>
  </pivotHierarchie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A06908-10B9-4D68-A79B-22D980310657}" nam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H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g. SNF %" fld="0" subtotal="average" baseField="0" baseItem="0"/>
  </dataFields>
  <formats count="9">
    <format dxfId="66">
      <pivotArea outline="0" collapsedLevelsAreSubtotals="1" fieldPosition="0"/>
    </format>
    <format dxfId="65">
      <pivotArea dataOnly="0" labelOnly="1" outline="0" axis="axisValues" fieldPosition="0"/>
    </format>
    <format dxfId="64">
      <pivotArea dataOnly="0" labelOnly="1" outline="0" axis="axisValues" fieldPosition="0"/>
    </format>
    <format dxfId="63">
      <pivotArea dataOnly="0" labelOnly="1" outline="0" axis="axisValues" fieldPosition="0"/>
    </format>
    <format dxfId="62">
      <pivotArea outline="0" collapsedLevelsAreSubtotals="1" fieldPosition="0"/>
    </format>
    <format dxfId="61">
      <pivotArea outline="0" collapsedLevelsAreSubtotals="1" fieldPosition="0"/>
    </format>
    <format dxfId="60">
      <pivotArea type="all" dataOnly="0" outline="0" fieldPosition="0"/>
    </format>
    <format dxfId="59">
      <pivotArea outline="0" collapsedLevelsAreSubtotals="1" fieldPosition="0"/>
    </format>
    <format dxfId="58">
      <pivotArea dataOnly="0" labelOnly="1" outline="0" axis="axisValues" fieldPosition="0"/>
    </format>
  </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g SNF %"/>
    <pivotHierarchy dragToData="1" caption="Avg. SNF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30C790-0D59-4732-997F-C2C401921E1B}" nam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F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g. Fat %" fld="0" subtotal="average" baseField="0" baseItem="0" numFmtId="10"/>
  </dataFields>
  <formats count="10">
    <format dxfId="76">
      <pivotArea outline="0" collapsedLevelsAreSubtotals="1" fieldPosition="0"/>
    </format>
    <format dxfId="75">
      <pivotArea dataOnly="0" labelOnly="1" outline="0" axis="axisValues" fieldPosition="0"/>
    </format>
    <format dxfId="74">
      <pivotArea dataOnly="0" labelOnly="1" outline="0" axis="axisValues" fieldPosition="0"/>
    </format>
    <format dxfId="73">
      <pivotArea dataOnly="0" labelOnly="1" outline="0" axis="axisValues" fieldPosition="0"/>
    </format>
    <format dxfId="72">
      <pivotArea outline="0" collapsedLevelsAreSubtotals="1" fieldPosition="0"/>
    </format>
    <format dxfId="71">
      <pivotArea outline="0" collapsedLevelsAreSubtotals="1" fieldPosition="0"/>
    </format>
    <format dxfId="70">
      <pivotArea outline="0" collapsedLevelsAreSubtotals="1" fieldPosition="0"/>
    </format>
    <format dxfId="69">
      <pivotArea type="all" dataOnly="0" outline="0" fieldPosition="0"/>
    </format>
    <format dxfId="68">
      <pivotArea outline="0" collapsedLevelsAreSubtotals="1" fieldPosition="0"/>
    </format>
    <format dxfId="67">
      <pivotArea dataOnly="0" labelOnly="1" outline="0" axis="axisValues" fieldPosition="0"/>
    </format>
  </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g. Fa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68D585-E7D0-43FE-B858-3F7C5775A0FD}" nam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T12:U18" firstHeaderRow="1" firstDataRow="1" firstDataCol="1"/>
  <pivotFields count="3">
    <pivotField name="Product"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Batches" fld="1" subtotal="count" baseField="0" baseItem="0"/>
  </dataFields>
  <formats count="6">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Batche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7F6EA2-9F06-4A58-903F-D68B6A63D37F}" name="Total Milk Processed by Product"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location ref="B19:C25" firstHeaderRow="1" firstDataRow="1" firstDataCol="1"/>
  <pivotFields count="2">
    <pivotField name="Product"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Total Milk Processed (Ltrs.)"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Milk Processed (Lt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138CA23-0EFF-4E8D-916F-7E25D177EE42}" name="Spoilage By Collection Center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C ID">
  <location ref="E14:F200" firstHeaderRow="1" firstDataRow="1" firstDataCol="1"/>
  <pivotFields count="2">
    <pivotField dataField="1" subtotalTop="0" showAll="0" defaultSubtotal="0"/>
    <pivotField axis="axisRow" allDrilled="1" subtotalTop="0" showAll="0" dataSourceSort="1" defaultSubtotal="0" defaultAttributeDrillState="1">
      <items count="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s>
    </pivotField>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Total Spoilage (Ltrs.)" fld="0" baseField="1"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Spoilage (Lt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0B88FB5-2BA6-48BD-A2DD-CE6CE73312DA}" name="6"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Product">
  <location ref="T4:U10"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Volume Processsed" fld="1" baseField="0" baseItem="0"/>
  </dataFields>
  <formats count="6">
    <format dxfId="11">
      <pivotArea type="all" dataOnly="0" outline="0" fieldPosition="0"/>
    </format>
    <format dxfId="10">
      <pivotArea outline="0" collapsedLevelsAreSubtotals="1" fieldPosition="0"/>
    </format>
    <format dxfId="9">
      <pivotArea field="0" type="button" dataOnly="0" labelOnly="1" outline="0" axis="axisRow" fieldPosition="0"/>
    </format>
    <format dxfId="8">
      <pivotArea dataOnly="0" labelOnly="1" fieldPosition="0">
        <references count="1">
          <reference field="0" count="0"/>
        </references>
      </pivotArea>
    </format>
    <format dxfId="7">
      <pivotArea dataOnly="0" labelOnly="1" grandRow="1" outline="0" fieldPosition="0"/>
    </format>
    <format dxfId="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Volume Processsed"/>
    <pivotHierarchy dragToData="1"/>
    <pivotHierarchy dragToData="1"/>
    <pivotHierarchy dragToData="1"/>
    <pivotHierarchy dragToData="1"/>
    <pivotHierarchy dragToData="1"/>
    <pivotHierarchy dragToData="1" caption="Count of Batche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activeTabTopLevelEntity name="[collectioncent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8A5CA0-429C-417B-AD16-814EC91AEF03}" name="Zone-wise Payment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Zones">
  <location ref="Q13:R26"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Total Payment (₹)" fld="1" baseField="0" baseItem="0"/>
  </dataFields>
  <chartFormats count="1">
    <chartFormat chart="2" format="0"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ayment (₹)"/>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823A6CD-5E6E-4BBC-B548-02447A5FD51D}" name="Time By Trips"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rip">
  <location ref="I120:J1121" firstHeaderRow="1" firstDataRow="1" firstDataCol="1"/>
  <pivotFields count="2">
    <pivotField axis="axisRow" allDrilled="1" subtotalTop="0" showAll="0" dataSourceSort="1" defaultSubtotal="0" defaultAttributeDrillState="1">
      <items count="1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s>
    </pivotField>
    <pivotField dataField="1" subtotalTop="0" showAll="0" defaultSubtotal="0"/>
  </pivotFields>
  <rowFields count="1">
    <field x="0"/>
  </rowFields>
  <rowItems count="1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t="grand">
      <x/>
    </i>
  </rowItems>
  <colItems count="1">
    <i/>
  </colItems>
  <dataFields count="1">
    <dataField name="Time (Mins.)" fld="1"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ime (Mins.)"/>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7903B4C-52FC-4BB4-8358-6791977B523B}" name="Bills Transferred By Payment Methods"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ayment Method">
  <location ref="Q4:R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Total Payment" fld="1"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ayment"/>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864C3FE-E1BB-4780-B557-B43912FC28A4}" name="Total Batches Processed By Product"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
  <location ref="E4:F10"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Batch Count" fld="0" subtotal="count" baseField="1" baseItem="0"/>
  </dataFields>
  <formats count="2">
    <format dxfId="13">
      <pivotArea dataOnly="0" labelOnly="1" outline="0" axis="axisValues" fieldPosition="0"/>
    </format>
    <format dxfId="1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Batch 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6DAE065-CAA0-4E4A-B193-EA4DFA75D606}" name="Month-wise Collection"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nth">
  <location ref="E204:F211"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Total Volume (Ltrs.)" fld="1" baseField="0" baseItem="0"/>
  </dataFields>
  <chartFormats count="1">
    <chartFormat chart="3" format="0"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Volume (Ltr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25B2427-93D4-4087-8704-DCDB03752187}" name="Total Collection (Ltrs.) By Vehicle Type"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Vehicle Type">
  <location ref="B12:C15"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Total Collection (Ltrs.)" fld="1" baseField="0" baseItem="0"/>
  </dataFields>
  <chartFormats count="1">
    <chartFormat chart="1" format="0"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Collection (Ltr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cd]"/>
        <x15:activeTabTopLevelEntity name="[vehic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CA3FFE0-9CC4-42CB-92F5-101EF93B448F}" name="Total Collection (Ltrs.) By Farm Type"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Farm Type">
  <location ref="B4:C8"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Total Collection (Ltrs.)" fld="1" baseField="0" baseItem="0"/>
  </dataFields>
  <chartFormats count="8">
    <chartFormat chart="0" format="8"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0"/>
          </reference>
        </references>
      </pivotArea>
    </chartFormat>
    <chartFormat chart="7" format="18">
      <pivotArea type="data" outline="0" fieldPosition="0">
        <references count="2">
          <reference field="4294967294" count="1" selected="0">
            <x v="0"/>
          </reference>
          <reference field="0" count="1" selected="0">
            <x v="1"/>
          </reference>
        </references>
      </pivotArea>
    </chartFormat>
    <chartFormat chart="7" format="19">
      <pivotArea type="data" outline="0" fieldPosition="0">
        <references count="2">
          <reference field="4294967294" count="1" selected="0">
            <x v="0"/>
          </reference>
          <reference field="0" count="1" selected="0">
            <x v="2"/>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Collection (Ltr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cd]"/>
        <x15:activeTabTopLevelEntity name="[far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28486CE-740A-4AFD-9C20-B9E72ACD01ED}" name="Zone-wise Collection"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Zone">
  <location ref="E215:F228"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Total Volume (Ltrs.)" fld="1" baseField="0" baseItem="0"/>
  </dataField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2">
          <reference field="4294967294" count="1" selected="0">
            <x v="0"/>
          </reference>
          <reference field="0" count="1" selected="0">
            <x v="4"/>
          </reference>
        </references>
      </pivotArea>
    </chartFormat>
    <chartFormat chart="1" format="5" series="1">
      <pivotArea type="data" outline="0" fieldPosition="0">
        <references count="2">
          <reference field="4294967294" count="1" selected="0">
            <x v="0"/>
          </reference>
          <reference field="0" count="1" selected="0">
            <x v="5"/>
          </reference>
        </references>
      </pivotArea>
    </chartFormat>
    <chartFormat chart="1" format="6" series="1">
      <pivotArea type="data" outline="0" fieldPosition="0">
        <references count="2">
          <reference field="4294967294" count="1" selected="0">
            <x v="0"/>
          </reference>
          <reference field="0" count="1" selected="0">
            <x v="6"/>
          </reference>
        </references>
      </pivotArea>
    </chartFormat>
    <chartFormat chart="1" format="7" series="1">
      <pivotArea type="data" outline="0" fieldPosition="0">
        <references count="2">
          <reference field="4294967294" count="1" selected="0">
            <x v="0"/>
          </reference>
          <reference field="0" count="1" selected="0">
            <x v="7"/>
          </reference>
        </references>
      </pivotArea>
    </chartFormat>
    <chartFormat chart="1" format="8" series="1">
      <pivotArea type="data" outline="0" fieldPosition="0">
        <references count="2">
          <reference field="4294967294" count="1" selected="0">
            <x v="0"/>
          </reference>
          <reference field="0" count="1" selected="0">
            <x v="8"/>
          </reference>
        </references>
      </pivotArea>
    </chartFormat>
    <chartFormat chart="1" format="9" series="1">
      <pivotArea type="data" outline="0" fieldPosition="0">
        <references count="2">
          <reference field="4294967294" count="1" selected="0">
            <x v="0"/>
          </reference>
          <reference field="0" count="1" selected="0">
            <x v="9"/>
          </reference>
        </references>
      </pivotArea>
    </chartFormat>
    <chartFormat chart="1" format="10" series="1">
      <pivotArea type="data" outline="0" fieldPosition="0">
        <references count="2">
          <reference field="4294967294" count="1" selected="0">
            <x v="0"/>
          </reference>
          <reference field="0" count="1" selected="0">
            <x v="10"/>
          </reference>
        </references>
      </pivotArea>
    </chartFormat>
    <chartFormat chart="1" format="11" series="1">
      <pivotArea type="data" outline="0" fieldPosition="0">
        <references count="2">
          <reference field="4294967294" count="1" selected="0">
            <x v="0"/>
          </reference>
          <reference field="0" count="1" selected="0">
            <x v="1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Volume (Ltr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ades Milk SC Analysis.xlsx!scd">
        <x15:activeTabTopLevelEntity name="[sc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30BFE9A-FB74-4B6B-A0F5-8A42FB810FC4}" name="Spoilage By Vehicle Type"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Vehicle Type">
  <location ref="B29:C3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s>
  <rowFields count="2">
    <field x="0"/>
    <field x="2"/>
  </rowFields>
  <rowItems count="7">
    <i>
      <x/>
    </i>
    <i r="1">
      <x/>
    </i>
    <i r="1">
      <x v="1"/>
    </i>
    <i>
      <x v="1"/>
    </i>
    <i r="1">
      <x/>
    </i>
    <i r="1">
      <x v="1"/>
    </i>
    <i t="grand">
      <x/>
    </i>
  </rowItems>
  <colItems count="1">
    <i/>
  </colItems>
  <dataFields count="1">
    <dataField name="Total Spoilage (Ltrs.)" fld="1"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0"/>
          </reference>
          <reference field="2" count="1" selected="0">
            <x v="0"/>
          </reference>
        </references>
      </pivotArea>
    </chartFormat>
    <chartFormat chart="0" format="2">
      <pivotArea type="data" outline="0" fieldPosition="0">
        <references count="3">
          <reference field="4294967294" count="1" selected="0">
            <x v="0"/>
          </reference>
          <reference field="0" count="1" selected="0">
            <x v="0"/>
          </reference>
          <reference field="2" count="1" selected="0">
            <x v="1"/>
          </reference>
        </references>
      </pivotArea>
    </chartFormat>
    <chartFormat chart="0" format="3">
      <pivotArea type="data" outline="0" fieldPosition="0">
        <references count="3">
          <reference field="4294967294" count="1" selected="0">
            <x v="0"/>
          </reference>
          <reference field="0" count="1" selected="0">
            <x v="1"/>
          </reference>
          <reference field="2" count="1" selected="0">
            <x v="0"/>
          </reference>
        </references>
      </pivotArea>
    </chartFormat>
    <chartFormat chart="0" format="4">
      <pivotArea type="data" outline="0" fieldPosition="0">
        <references count="3">
          <reference field="4294967294" count="1" selected="0">
            <x v="0"/>
          </reference>
          <reference field="0" count="1" selected="0">
            <x v="1"/>
          </reference>
          <reference field="2"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Spoilage (Lt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0"/>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cd]"/>
        <x15:activeTabTopLevelEntity name="[vehicl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0C9D5517-548A-41B9-9E05-45CF5F70F1D5}" autoFormatId="16" applyNumberFormats="0" applyBorderFormats="0" applyFontFormats="0" applyPatternFormats="0" applyAlignmentFormats="0" applyWidthHeightFormats="0">
  <queryTableRefresh nextId="33">
    <queryTableFields count="28">
      <queryTableField id="1" name="collection_id" tableColumnId="1"/>
      <queryTableField id="2" name="collection_date" tableColumnId="2"/>
      <queryTableField id="3" name="pickup_time" tableColumnId="3"/>
      <queryTableField id="4" name="arrival_time" tableColumnId="4"/>
      <queryTableField id="5" name="farm_id" tableColumnId="5"/>
      <queryTableField id="6" name="cooperative_id" tableColumnId="6"/>
      <queryTableField id="7" name="collection_center_id" tableColumnId="7"/>
      <queryTableField id="8" name="chilling_center_id" tableColumnId="8"/>
      <queryTableField id="9" name="zone" tableColumnId="9"/>
      <queryTableField id="10" name="processing_plant_id" tableColumnId="10"/>
      <queryTableField id="11" name="vehicle_id" tableColumnId="11"/>
      <queryTableField id="12" name="distance_km" tableColumnId="12"/>
      <queryTableField id="13" name="volume_liters" tableColumnId="13"/>
      <queryTableField id="29" name="fat_percentage" tableColumnId="14"/>
      <queryTableField id="30" name="snf_percentage" tableColumnId="15"/>
      <queryTableField id="16" name="temp_c_at_collection" tableColumnId="16"/>
      <queryTableField id="17" name="temp_c_at_arrival" tableColumnId="17"/>
      <queryTableField id="18" name="quality_pass" tableColumnId="18"/>
      <queryTableField id="19" name="spoilage_liters" tableColumnId="19"/>
      <queryTableField id="20" name="payment_amount_inr" tableColumnId="20"/>
      <queryTableField id="21" name="payment_date" tableColumnId="21"/>
      <queryTableField id="22" name="payment_method" tableColumnId="22"/>
      <queryTableField id="23" name="product_processed_type" tableColumnId="23"/>
      <queryTableField id="24" name="batch_id" tableColumnId="24"/>
      <queryTableField id="25" name="transit_time_minutes" tableColumnId="25"/>
      <queryTableField id="26" name="net_volume_liters" tableColumnId="26"/>
      <queryTableField id="27" name="rate_per_liter_inr" tableColumnId="27"/>
      <queryTableField id="28" name="month" tableColumnId="2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B70B6871-7981-4B8D-A8A1-696AC6311186}" autoFormatId="16" applyNumberFormats="0" applyBorderFormats="0" applyFontFormats="0" applyPatternFormats="0" applyAlignmentFormats="0" applyWidthHeightFormats="0">
  <queryTableRefresh nextId="8">
    <queryTableFields count="7">
      <queryTableField id="1" name="farm_id" tableColumnId="1"/>
      <queryTableField id="2" name="farmer_name" tableColumnId="2"/>
      <queryTableField id="3" name="village" tableColumnId="3"/>
      <queryTableField id="4" name="district" tableColumnId="4"/>
      <queryTableField id="5" name="state" tableColumnId="5"/>
      <queryTableField id="6" name="farm_size_category" tableColumnId="6"/>
      <queryTableField id="7" name="avg_daily_milk_liters"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124012E6-0B8D-4EA9-BF1E-3E186A159DBC}" autoFormatId="16" applyNumberFormats="0" applyBorderFormats="0" applyFontFormats="0" applyPatternFormats="0" applyAlignmentFormats="0" applyWidthHeightFormats="0">
  <queryTableRefresh nextId="5">
    <queryTableFields count="4">
      <queryTableField id="1" name="collection_center_id" tableColumnId="1"/>
      <queryTableField id="2" name="village" tableColumnId="2"/>
      <queryTableField id="3" name="district" tableColumnId="3"/>
      <queryTableField id="4" name="state"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67D1C941-8A95-4EEB-A47B-ECE5A0C7F351}" autoFormatId="16" applyNumberFormats="0" applyBorderFormats="0" applyFontFormats="0" applyPatternFormats="0" applyAlignmentFormats="0" applyWidthHeightFormats="0">
  <queryTableRefresh nextId="6">
    <queryTableFields count="5">
      <queryTableField id="1" name="cooperative_id" tableColumnId="1"/>
      <queryTableField id="2" name="district" tableColumnId="2"/>
      <queryTableField id="3" name="state" tableColumnId="3"/>
      <queryTableField id="4" name="founded_year" tableColumnId="4"/>
      <queryTableField id="5" name="members_count"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99750D16-E614-4F52-AA7D-BD50C3A8D425}" autoFormatId="16" applyNumberFormats="0" applyBorderFormats="0" applyFontFormats="0" applyPatternFormats="0" applyAlignmentFormats="0" applyWidthHeightFormats="0">
  <queryTableRefresh nextId="6">
    <queryTableFields count="5">
      <queryTableField id="1" name="chilling_center_id" tableColumnId="1"/>
      <queryTableField id="2" name="Village" tableColumnId="2"/>
      <queryTableField id="3" name="district" tableColumnId="3"/>
      <queryTableField id="4" name="state" tableColumnId="4"/>
      <queryTableField id="5" name="zone"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5" xr16:uid="{97C90155-56AB-440A-9FB8-C3B2D1D4C893}" autoFormatId="16" applyNumberFormats="0" applyBorderFormats="0" applyFontFormats="0" applyPatternFormats="0" applyAlignmentFormats="0" applyWidthHeightFormats="0">
  <queryTableRefresh nextId="5">
    <queryTableFields count="4">
      <queryTableField id="1" name="processing_plant_id" tableColumnId="1"/>
      <queryTableField id="2" name="district" tableColumnId="2"/>
      <queryTableField id="3" name="state" tableColumnId="3"/>
      <queryTableField id="4" name="zone"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7" xr16:uid="{7F36E796-D89A-434B-99F8-221B15E9E536}" autoFormatId="16" applyNumberFormats="0" applyBorderFormats="0" applyFontFormats="0" applyPatternFormats="0" applyAlignmentFormats="0" applyWidthHeightFormats="0">
  <queryTableRefresh nextId="4">
    <queryTableFields count="3">
      <queryTableField id="1" name="vehicle_id" tableColumnId="1"/>
      <queryTableField id="2" name="vehicle_type" tableColumnId="2"/>
      <queryTableField id="3" name="owner_type" tableColumnId="3"/>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llage" xr10:uid="{851D8528-C513-4326-BEA7-A4B7A5CAB0DF}" sourceName="[collectioncenters].[village]">
  <pivotTables>
    <pivotTable tabId="18" name="1"/>
    <pivotTable tabId="18" name="2"/>
    <pivotTable tabId="18" name="3"/>
    <pivotTable tabId="18" name="4"/>
    <pivotTable tabId="18" name="5"/>
    <pivotTable tabId="17" name="6"/>
    <pivotTable tabId="17" name="7"/>
  </pivotTables>
  <data>
    <olap pivotCacheId="2016243235">
      <levels count="2">
        <level uniqueName="[collectioncenters].[village].[(All)]" sourceCaption="(All)" count="0"/>
        <level uniqueName="[collectioncenters].[village].[village]" sourceCaption="village" count="195" sortOrder="ascending">
          <ranges>
            <range startItem="0">
              <i n="[collectioncenters].[village].&amp;[Village_1]" c="Village_1"/>
              <i n="[collectioncenters].[village].&amp;[Village_10]" c="Village_10"/>
              <i n="[collectioncenters].[village].&amp;[Village_100]" c="Village_100"/>
              <i n="[collectioncenters].[village].&amp;[Village_101]" c="Village_101"/>
              <i n="[collectioncenters].[village].&amp;[Village_103]" c="Village_103"/>
              <i n="[collectioncenters].[village].&amp;[Village_104]" c="Village_104"/>
              <i n="[collectioncenters].[village].&amp;[Village_105]" c="Village_105"/>
              <i n="[collectioncenters].[village].&amp;[Village_106]" c="Village_106"/>
              <i n="[collectioncenters].[village].&amp;[Village_107]" c="Village_107"/>
              <i n="[collectioncenters].[village].&amp;[Village_108]" c="Village_108"/>
              <i n="[collectioncenters].[village].&amp;[Village_11]" c="Village_11"/>
              <i n="[collectioncenters].[village].&amp;[Village_110]" c="Village_110"/>
              <i n="[collectioncenters].[village].&amp;[Village_112]" c="Village_112"/>
              <i n="[collectioncenters].[village].&amp;[Village_113]" c="Village_113"/>
              <i n="[collectioncenters].[village].&amp;[Village_114]" c="Village_114"/>
              <i n="[collectioncenters].[village].&amp;[Village_115]" c="Village_115"/>
              <i n="[collectioncenters].[village].&amp;[Village_117]" c="Village_117"/>
              <i n="[collectioncenters].[village].&amp;[Village_118]" c="Village_118"/>
              <i n="[collectioncenters].[village].&amp;[Village_119]" c="Village_119"/>
              <i n="[collectioncenters].[village].&amp;[Village_12]" c="Village_12"/>
              <i n="[collectioncenters].[village].&amp;[Village_120]" c="Village_120"/>
              <i n="[collectioncenters].[village].&amp;[Village_121]" c="Village_121"/>
              <i n="[collectioncenters].[village].&amp;[Village_122]" c="Village_122"/>
              <i n="[collectioncenters].[village].&amp;[Village_123]" c="Village_123"/>
              <i n="[collectioncenters].[village].&amp;[Village_124]" c="Village_124"/>
              <i n="[collectioncenters].[village].&amp;[Village_125]" c="Village_125"/>
              <i n="[collectioncenters].[village].&amp;[Village_126]" c="Village_126"/>
              <i n="[collectioncenters].[village].&amp;[Village_127]" c="Village_127"/>
              <i n="[collectioncenters].[village].&amp;[Village_128]" c="Village_128"/>
              <i n="[collectioncenters].[village].&amp;[Village_129]" c="Village_129"/>
              <i n="[collectioncenters].[village].&amp;[Village_13]" c="Village_13"/>
              <i n="[collectioncenters].[village].&amp;[Village_130]" c="Village_130"/>
              <i n="[collectioncenters].[village].&amp;[Village_131]" c="Village_131"/>
              <i n="[collectioncenters].[village].&amp;[Village_132]" c="Village_132"/>
              <i n="[collectioncenters].[village].&amp;[Village_133]" c="Village_133"/>
              <i n="[collectioncenters].[village].&amp;[Village_134]" c="Village_134"/>
              <i n="[collectioncenters].[village].&amp;[Village_135]" c="Village_135"/>
              <i n="[collectioncenters].[village].&amp;[Village_136]" c="Village_136"/>
              <i n="[collectioncenters].[village].&amp;[Village_137]" c="Village_137"/>
              <i n="[collectioncenters].[village].&amp;[Village_138]" c="Village_138"/>
              <i n="[collectioncenters].[village].&amp;[Village_139]" c="Village_139"/>
              <i n="[collectioncenters].[village].&amp;[Village_14]" c="Village_14"/>
              <i n="[collectioncenters].[village].&amp;[Village_140]" c="Village_140"/>
              <i n="[collectioncenters].[village].&amp;[Village_141]" c="Village_141"/>
              <i n="[collectioncenters].[village].&amp;[Village_142]" c="Village_142"/>
              <i n="[collectioncenters].[village].&amp;[Village_143]" c="Village_143"/>
              <i n="[collectioncenters].[village].&amp;[Village_144]" c="Village_144"/>
              <i n="[collectioncenters].[village].&amp;[Village_146]" c="Village_146"/>
              <i n="[collectioncenters].[village].&amp;[Village_147]" c="Village_147"/>
              <i n="[collectioncenters].[village].&amp;[Village_148]" c="Village_148"/>
              <i n="[collectioncenters].[village].&amp;[Village_15]" c="Village_15"/>
              <i n="[collectioncenters].[village].&amp;[Village_150]" c="Village_150"/>
              <i n="[collectioncenters].[village].&amp;[Village_151]" c="Village_151"/>
              <i n="[collectioncenters].[village].&amp;[Village_152]" c="Village_152"/>
              <i n="[collectioncenters].[village].&amp;[Village_154]" c="Village_154"/>
              <i n="[collectioncenters].[village].&amp;[Village_155]" c="Village_155"/>
              <i n="[collectioncenters].[village].&amp;[Village_156]" c="Village_156"/>
              <i n="[collectioncenters].[village].&amp;[Village_157]" c="Village_157"/>
              <i n="[collectioncenters].[village].&amp;[Village_158]" c="Village_158"/>
              <i n="[collectioncenters].[village].&amp;[Village_159]" c="Village_159"/>
              <i n="[collectioncenters].[village].&amp;[Village_16]" c="Village_16"/>
              <i n="[collectioncenters].[village].&amp;[Village_160]" c="Village_160"/>
              <i n="[collectioncenters].[village].&amp;[Village_161]" c="Village_161"/>
              <i n="[collectioncenters].[village].&amp;[Village_162]" c="Village_162"/>
              <i n="[collectioncenters].[village].&amp;[Village_163]" c="Village_163"/>
              <i n="[collectioncenters].[village].&amp;[Village_164]" c="Village_164"/>
              <i n="[collectioncenters].[village].&amp;[Village_165]" c="Village_165"/>
              <i n="[collectioncenters].[village].&amp;[Village_166]" c="Village_166"/>
              <i n="[collectioncenters].[village].&amp;[Village_167]" c="Village_167"/>
              <i n="[collectioncenters].[village].&amp;[Village_168]" c="Village_168"/>
              <i n="[collectioncenters].[village].&amp;[Village_169]" c="Village_169"/>
              <i n="[collectioncenters].[village].&amp;[Village_17]" c="Village_17"/>
              <i n="[collectioncenters].[village].&amp;[Village_170]" c="Village_170"/>
              <i n="[collectioncenters].[village].&amp;[Village_171]" c="Village_171"/>
              <i n="[collectioncenters].[village].&amp;[Village_172]" c="Village_172"/>
              <i n="[collectioncenters].[village].&amp;[Village_173]" c="Village_173"/>
              <i n="[collectioncenters].[village].&amp;[Village_175]" c="Village_175"/>
              <i n="[collectioncenters].[village].&amp;[Village_176]" c="Village_176"/>
              <i n="[collectioncenters].[village].&amp;[Village_178]" c="Village_178"/>
              <i n="[collectioncenters].[village].&amp;[Village_179]" c="Village_179"/>
              <i n="[collectioncenters].[village].&amp;[Village_18]" c="Village_18"/>
              <i n="[collectioncenters].[village].&amp;[Village_180]" c="Village_180"/>
              <i n="[collectioncenters].[village].&amp;[Village_181]" c="Village_181"/>
              <i n="[collectioncenters].[village].&amp;[Village_182]" c="Village_182"/>
              <i n="[collectioncenters].[village].&amp;[Village_183]" c="Village_183"/>
              <i n="[collectioncenters].[village].&amp;[Village_184]" c="Village_184"/>
              <i n="[collectioncenters].[village].&amp;[Village_185]" c="Village_185"/>
              <i n="[collectioncenters].[village].&amp;[Village_186]" c="Village_186"/>
              <i n="[collectioncenters].[village].&amp;[Village_187]" c="Village_187"/>
              <i n="[collectioncenters].[village].&amp;[Village_188]" c="Village_188"/>
              <i n="[collectioncenters].[village].&amp;[Village_189]" c="Village_189"/>
              <i n="[collectioncenters].[village].&amp;[Village_19]" c="Village_19"/>
              <i n="[collectioncenters].[village].&amp;[Village_190]" c="Village_190"/>
              <i n="[collectioncenters].[village].&amp;[Village_191]" c="Village_191"/>
              <i n="[collectioncenters].[village].&amp;[Village_192]" c="Village_192"/>
              <i n="[collectioncenters].[village].&amp;[Village_193]" c="Village_193"/>
              <i n="[collectioncenters].[village].&amp;[Village_194]" c="Village_194"/>
              <i n="[collectioncenters].[village].&amp;[Village_195]" c="Village_195"/>
              <i n="[collectioncenters].[village].&amp;[Village_197]" c="Village_197"/>
              <i n="[collectioncenters].[village].&amp;[Village_198]" c="Village_198"/>
              <i n="[collectioncenters].[village].&amp;[Village_199]" c="Village_199"/>
              <i n="[collectioncenters].[village].&amp;[Village_2]" c="Village_2"/>
              <i n="[collectioncenters].[village].&amp;[Village_20]" c="Village_20"/>
              <i n="[collectioncenters].[village].&amp;[Village_200]" c="Village_200"/>
              <i n="[collectioncenters].[village].&amp;[Village_21]" c="Village_21"/>
              <i n="[collectioncenters].[village].&amp;[Village_22]" c="Village_22"/>
              <i n="[collectioncenters].[village].&amp;[Village_23]" c="Village_23"/>
              <i n="[collectioncenters].[village].&amp;[Village_24]" c="Village_24"/>
              <i n="[collectioncenters].[village].&amp;[Village_25]" c="Village_25"/>
              <i n="[collectioncenters].[village].&amp;[Village_26]" c="Village_26"/>
              <i n="[collectioncenters].[village].&amp;[Village_27]" c="Village_27"/>
              <i n="[collectioncenters].[village].&amp;[Village_28]" c="Village_28"/>
              <i n="[collectioncenters].[village].&amp;[Village_29]" c="Village_29"/>
              <i n="[collectioncenters].[village].&amp;[Village_3]" c="Village_3"/>
              <i n="[collectioncenters].[village].&amp;[Village_30]" c="Village_30"/>
              <i n="[collectioncenters].[village].&amp;[Village_31]" c="Village_31"/>
              <i n="[collectioncenters].[village].&amp;[Village_32]" c="Village_32"/>
              <i n="[collectioncenters].[village].&amp;[Village_33]" c="Village_33"/>
              <i n="[collectioncenters].[village].&amp;[Village_34]" c="Village_34"/>
              <i n="[collectioncenters].[village].&amp;[Village_35]" c="Village_35"/>
              <i n="[collectioncenters].[village].&amp;[Village_36]" c="Village_36"/>
              <i n="[collectioncenters].[village].&amp;[Village_37]" c="Village_37"/>
              <i n="[collectioncenters].[village].&amp;[Village_38]" c="Village_38"/>
              <i n="[collectioncenters].[village].&amp;[Village_39]" c="Village_39"/>
              <i n="[collectioncenters].[village].&amp;[Village_4]" c="Village_4"/>
              <i n="[collectioncenters].[village].&amp;[Village_40]" c="Village_40"/>
              <i n="[collectioncenters].[village].&amp;[Village_41]" c="Village_41"/>
              <i n="[collectioncenters].[village].&amp;[Village_42]" c="Village_42"/>
              <i n="[collectioncenters].[village].&amp;[Village_43]" c="Village_43"/>
              <i n="[collectioncenters].[village].&amp;[Village_44]" c="Village_44"/>
              <i n="[collectioncenters].[village].&amp;[Village_45]" c="Village_45"/>
              <i n="[collectioncenters].[village].&amp;[Village_46]" c="Village_46"/>
              <i n="[collectioncenters].[village].&amp;[Village_47]" c="Village_47"/>
              <i n="[collectioncenters].[village].&amp;[Village_48]" c="Village_48"/>
              <i n="[collectioncenters].[village].&amp;[Village_49]" c="Village_49"/>
              <i n="[collectioncenters].[village].&amp;[Village_5]" c="Village_5"/>
              <i n="[collectioncenters].[village].&amp;[Village_50]" c="Village_50"/>
              <i n="[collectioncenters].[village].&amp;[Village_51]" c="Village_51"/>
              <i n="[collectioncenters].[village].&amp;[Village_52]" c="Village_52"/>
              <i n="[collectioncenters].[village].&amp;[Village_53]" c="Village_53"/>
              <i n="[collectioncenters].[village].&amp;[Village_54]" c="Village_54"/>
              <i n="[collectioncenters].[village].&amp;[Village_55]" c="Village_55"/>
              <i n="[collectioncenters].[village].&amp;[Village_56]" c="Village_56"/>
              <i n="[collectioncenters].[village].&amp;[Village_57]" c="Village_57"/>
              <i n="[collectioncenters].[village].&amp;[Village_58]" c="Village_58"/>
              <i n="[collectioncenters].[village].&amp;[Village_59]" c="Village_59"/>
              <i n="[collectioncenters].[village].&amp;[Village_6]" c="Village_6"/>
              <i n="[collectioncenters].[village].&amp;[Village_60]" c="Village_60"/>
              <i n="[collectioncenters].[village].&amp;[Village_61]" c="Village_61"/>
              <i n="[collectioncenters].[village].&amp;[Village_63]" c="Village_63"/>
              <i n="[collectioncenters].[village].&amp;[Village_64]" c="Village_64"/>
              <i n="[collectioncenters].[village].&amp;[Village_65]" c="Village_65"/>
              <i n="[collectioncenters].[village].&amp;[Village_67]" c="Village_67"/>
              <i n="[collectioncenters].[village].&amp;[Village_68]" c="Village_68"/>
              <i n="[collectioncenters].[village].&amp;[Village_69]" c="Village_69"/>
              <i n="[collectioncenters].[village].&amp;[Village_7]" c="Village_7"/>
              <i n="[collectioncenters].[village].&amp;[Village_70]" c="Village_70"/>
              <i n="[collectioncenters].[village].&amp;[Village_71]" c="Village_71"/>
              <i n="[collectioncenters].[village].&amp;[Village_72]" c="Village_72"/>
              <i n="[collectioncenters].[village].&amp;[Village_73]" c="Village_73"/>
              <i n="[collectioncenters].[village].&amp;[Village_74]" c="Village_74"/>
              <i n="[collectioncenters].[village].&amp;[Village_75]" c="Village_75"/>
              <i n="[collectioncenters].[village].&amp;[Village_76]" c="Village_76"/>
              <i n="[collectioncenters].[village].&amp;[Village_77]" c="Village_77"/>
              <i n="[collectioncenters].[village].&amp;[Village_78]" c="Village_78"/>
              <i n="[collectioncenters].[village].&amp;[Village_79]" c="Village_79"/>
              <i n="[collectioncenters].[village].&amp;[Village_8]" c="Village_8"/>
              <i n="[collectioncenters].[village].&amp;[Village_82]" c="Village_82"/>
              <i n="[collectioncenters].[village].&amp;[Village_84]" c="Village_84"/>
              <i n="[collectioncenters].[village].&amp;[Village_85]" c="Village_85"/>
              <i n="[collectioncenters].[village].&amp;[Village_86]" c="Village_86"/>
              <i n="[collectioncenters].[village].&amp;[Village_87]" c="Village_87"/>
              <i n="[collectioncenters].[village].&amp;[Village_88]" c="Village_88"/>
              <i n="[collectioncenters].[village].&amp;[Village_89]" c="Village_89"/>
              <i n="[collectioncenters].[village].&amp;[Village_9]" c="Village_9"/>
              <i n="[collectioncenters].[village].&amp;[Village_90]" c="Village_90"/>
              <i n="[collectioncenters].[village].&amp;[Village_91]" c="Village_91"/>
              <i n="[collectioncenters].[village].&amp;[Village_92]" c="Village_92"/>
              <i n="[collectioncenters].[village].&amp;[Village_93]" c="Village_93"/>
              <i n="[collectioncenters].[village].&amp;[Village_94]" c="Village_94"/>
              <i n="[collectioncenters].[village].&amp;[Village_95]" c="Village_95"/>
              <i n="[collectioncenters].[village].&amp;[Village_96]" c="Village_96"/>
              <i n="[collectioncenters].[village].&amp;[Village_97]" c="Village_97"/>
              <i n="[collectioncenters].[village].&amp;[Village_98]" c="Village_98"/>
              <i n="[collectioncenters].[village].&amp;[Village_99]" c="Village_99"/>
              <i n="[collectioncenters].[village].&amp;[Village_102]" c="Village_102" nd="1"/>
              <i n="[collectioncenters].[village].&amp;[Village_109]" c="Village_109" nd="1"/>
              <i n="[collectioncenters].[village].&amp;[Village_111]" c="Village_111" nd="1"/>
              <i n="[collectioncenters].[village].&amp;[Village_116]" c="Village_116" nd="1"/>
              <i n="[collectioncenters].[village].&amp;[Village_145]" c="Village_145" nd="1"/>
              <i n="[collectioncenters].[village].&amp;[Village_149]" c="Village_149" nd="1"/>
              <i n="[collectioncenters].[village].&amp;[Village_153]" c="Village_153" nd="1"/>
              <i n="[collectioncenters].[village].&amp;[Village_177]" c="Village_177" nd="1"/>
              <i n="[collectioncenters].[village].&amp;[Village_62]" c="Village_62" nd="1"/>
              <i n="[collectioncenters].[village].&amp;[Village_83]" c="Village_83" nd="1"/>
            </range>
          </ranges>
        </level>
      </levels>
      <selections count="1">
        <selection n="[collectioncenters].[village].[All]"/>
      </selections>
    </olap>
  </data>
  <extLst>
    <x:ext xmlns:x15="http://schemas.microsoft.com/office/spreadsheetml/2010/11/main" uri="{470722E0-AACD-4C17-9CDC-17EF765DBC7E}">
      <x15:slicerCacheHideItemsWithNoData count="1">
        <x15:slicerCacheOlapLevelName uniqueName="[collectioncenters].[village].[village]" count="1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operative_id" xr10:uid="{DF42BFCB-1920-409C-A215-8AEF554F1301}" sourceName="[scd].[cooperative_id]">
  <pivotTables>
    <pivotTable tabId="18" name="1"/>
    <pivotTable tabId="18" name="2"/>
    <pivotTable tabId="18" name="3"/>
    <pivotTable tabId="18" name="4"/>
    <pivotTable tabId="18" name="5"/>
    <pivotTable tabId="17" name="6"/>
    <pivotTable tabId="17" name="7"/>
  </pivotTables>
  <data>
    <olap pivotCacheId="2016243235">
      <levels count="2">
        <level uniqueName="[scd].[cooperative_id].[(All)]" sourceCaption="(All)" count="0"/>
        <level uniqueName="[scd].[cooperative_id].[cooperative_id]" sourceCaption="cooperative_id" count="28">
          <ranges>
            <range startItem="0">
              <i n="[scd].[cooperative_id].&amp;[Coop_1]" c="Coop_1"/>
              <i n="[scd].[cooperative_id].&amp;[Coop_10]" c="Coop_10"/>
              <i n="[scd].[cooperative_id].&amp;[Coop_11]" c="Coop_11"/>
              <i n="[scd].[cooperative_id].&amp;[Coop_12]" c="Coop_12"/>
              <i n="[scd].[cooperative_id].&amp;[Coop_13]" c="Coop_13"/>
              <i n="[scd].[cooperative_id].&amp;[Coop_14]" c="Coop_14"/>
              <i n="[scd].[cooperative_id].&amp;[Coop_15]" c="Coop_15"/>
              <i n="[scd].[cooperative_id].&amp;[Coop_16]" c="Coop_16"/>
              <i n="[scd].[cooperative_id].&amp;[Coop_17]" c="Coop_17"/>
              <i n="[scd].[cooperative_id].&amp;[Coop_18]" c="Coop_18"/>
              <i n="[scd].[cooperative_id].&amp;[Coop_19]" c="Coop_19"/>
              <i n="[scd].[cooperative_id].&amp;[Coop_2]" c="Coop_2"/>
              <i n="[scd].[cooperative_id].&amp;[Coop_20]" c="Coop_20"/>
              <i n="[scd].[cooperative_id].&amp;[Coop_21]" c="Coop_21"/>
              <i n="[scd].[cooperative_id].&amp;[Coop_22]" c="Coop_22"/>
              <i n="[scd].[cooperative_id].&amp;[Coop_23]" c="Coop_23"/>
              <i n="[scd].[cooperative_id].&amp;[Coop_24]" c="Coop_24"/>
              <i n="[scd].[cooperative_id].&amp;[Coop_25]" c="Coop_25"/>
              <i n="[scd].[cooperative_id].&amp;[Coop_26]" c="Coop_26"/>
              <i n="[scd].[cooperative_id].&amp;[Coop_27]" c="Coop_27"/>
              <i n="[scd].[cooperative_id].&amp;[Coop_28]" c="Coop_28"/>
              <i n="[scd].[cooperative_id].&amp;[Coop_3]" c="Coop_3"/>
              <i n="[scd].[cooperative_id].&amp;[Coop_4]" c="Coop_4"/>
              <i n="[scd].[cooperative_id].&amp;[Coop_5]" c="Coop_5"/>
              <i n="[scd].[cooperative_id].&amp;[Coop_6]" c="Coop_6"/>
              <i n="[scd].[cooperative_id].&amp;[Coop_7]" c="Coop_7"/>
              <i n="[scd].[cooperative_id].&amp;[Coop_8]" c="Coop_8"/>
              <i n="[scd].[cooperative_id].&amp;[Coop_9]" c="Coop_9"/>
            </range>
          </ranges>
        </level>
      </levels>
      <selections count="1">
        <selection n="[scd].[cooperative_i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id" xr10:uid="{1F46191E-E44E-4A6A-85F5-6FBE3E8CE6CF}" sourceName="[scd].[vehicle_id]">
  <pivotTables>
    <pivotTable tabId="18" name="1"/>
    <pivotTable tabId="18" name="2"/>
    <pivotTable tabId="18" name="3"/>
    <pivotTable tabId="18" name="4"/>
    <pivotTable tabId="18" name="5"/>
    <pivotTable tabId="17" name="6"/>
    <pivotTable tabId="17" name="7"/>
  </pivotTables>
  <data>
    <olap pivotCacheId="2016243235">
      <levels count="2">
        <level uniqueName="[scd].[vehicle_id].[(All)]" sourceCaption="(All)" count="0"/>
        <level uniqueName="[scd].[vehicle_id].[vehicle_id]" sourceCaption="vehicle_id" count="80">
          <ranges>
            <range startItem="0">
              <i n="[scd].[vehicle_id].&amp;[TRUCK_001]" c="TRUCK_001"/>
              <i n="[scd].[vehicle_id].&amp;[TRUCK_002]" c="TRUCK_002"/>
              <i n="[scd].[vehicle_id].&amp;[TRUCK_003]" c="TRUCK_003"/>
              <i n="[scd].[vehicle_id].&amp;[TRUCK_004]" c="TRUCK_004"/>
              <i n="[scd].[vehicle_id].&amp;[TRUCK_005]" c="TRUCK_005"/>
              <i n="[scd].[vehicle_id].&amp;[TRUCK_006]" c="TRUCK_006"/>
              <i n="[scd].[vehicle_id].&amp;[TRUCK_007]" c="TRUCK_007"/>
              <i n="[scd].[vehicle_id].&amp;[TRUCK_008]" c="TRUCK_008"/>
              <i n="[scd].[vehicle_id].&amp;[TRUCK_009]" c="TRUCK_009"/>
              <i n="[scd].[vehicle_id].&amp;[TRUCK_010]" c="TRUCK_010"/>
              <i n="[scd].[vehicle_id].&amp;[TRUCK_011]" c="TRUCK_011"/>
              <i n="[scd].[vehicle_id].&amp;[TRUCK_012]" c="TRUCK_012"/>
              <i n="[scd].[vehicle_id].&amp;[TRUCK_013]" c="TRUCK_013"/>
              <i n="[scd].[vehicle_id].&amp;[TRUCK_014]" c="TRUCK_014"/>
              <i n="[scd].[vehicle_id].&amp;[TRUCK_015]" c="TRUCK_015"/>
              <i n="[scd].[vehicle_id].&amp;[TRUCK_016]" c="TRUCK_016"/>
              <i n="[scd].[vehicle_id].&amp;[TRUCK_017]" c="TRUCK_017"/>
              <i n="[scd].[vehicle_id].&amp;[TRUCK_018]" c="TRUCK_018"/>
              <i n="[scd].[vehicle_id].&amp;[TRUCK_019]" c="TRUCK_019"/>
              <i n="[scd].[vehicle_id].&amp;[TRUCK_020]" c="TRUCK_020"/>
              <i n="[scd].[vehicle_id].&amp;[TRUCK_021]" c="TRUCK_021"/>
              <i n="[scd].[vehicle_id].&amp;[TRUCK_022]" c="TRUCK_022"/>
              <i n="[scd].[vehicle_id].&amp;[TRUCK_023]" c="TRUCK_023"/>
              <i n="[scd].[vehicle_id].&amp;[TRUCK_024]" c="TRUCK_024"/>
              <i n="[scd].[vehicle_id].&amp;[TRUCK_025]" c="TRUCK_025"/>
              <i n="[scd].[vehicle_id].&amp;[TRUCK_026]" c="TRUCK_026"/>
              <i n="[scd].[vehicle_id].&amp;[TRUCK_027]" c="TRUCK_027"/>
              <i n="[scd].[vehicle_id].&amp;[TRUCK_028]" c="TRUCK_028"/>
              <i n="[scd].[vehicle_id].&amp;[TRUCK_029]" c="TRUCK_029"/>
              <i n="[scd].[vehicle_id].&amp;[TRUCK_030]" c="TRUCK_030"/>
              <i n="[scd].[vehicle_id].&amp;[TRUCK_031]" c="TRUCK_031"/>
              <i n="[scd].[vehicle_id].&amp;[TRUCK_032]" c="TRUCK_032"/>
              <i n="[scd].[vehicle_id].&amp;[TRUCK_033]" c="TRUCK_033"/>
              <i n="[scd].[vehicle_id].&amp;[TRUCK_034]" c="TRUCK_034"/>
              <i n="[scd].[vehicle_id].&amp;[TRUCK_035]" c="TRUCK_035"/>
              <i n="[scd].[vehicle_id].&amp;[TRUCK_036]" c="TRUCK_036"/>
              <i n="[scd].[vehicle_id].&amp;[TRUCK_037]" c="TRUCK_037"/>
              <i n="[scd].[vehicle_id].&amp;[TRUCK_038]" c="TRUCK_038"/>
              <i n="[scd].[vehicle_id].&amp;[TRUCK_039]" c="TRUCK_039"/>
              <i n="[scd].[vehicle_id].&amp;[TRUCK_040]" c="TRUCK_040"/>
              <i n="[scd].[vehicle_id].&amp;[TRUCK_041]" c="TRUCK_041"/>
              <i n="[scd].[vehicle_id].&amp;[TRUCK_042]" c="TRUCK_042"/>
              <i n="[scd].[vehicle_id].&amp;[TRUCK_043]" c="TRUCK_043"/>
              <i n="[scd].[vehicle_id].&amp;[TRUCK_044]" c="TRUCK_044"/>
              <i n="[scd].[vehicle_id].&amp;[TRUCK_045]" c="TRUCK_045"/>
              <i n="[scd].[vehicle_id].&amp;[TRUCK_046]" c="TRUCK_046"/>
              <i n="[scd].[vehicle_id].&amp;[TRUCK_047]" c="TRUCK_047"/>
              <i n="[scd].[vehicle_id].&amp;[TRUCK_048]" c="TRUCK_048"/>
              <i n="[scd].[vehicle_id].&amp;[TRUCK_049]" c="TRUCK_049"/>
              <i n="[scd].[vehicle_id].&amp;[TRUCK_050]" c="TRUCK_050"/>
              <i n="[scd].[vehicle_id].&amp;[TRUCK_051]" c="TRUCK_051"/>
              <i n="[scd].[vehicle_id].&amp;[TRUCK_052]" c="TRUCK_052"/>
              <i n="[scd].[vehicle_id].&amp;[TRUCK_053]" c="TRUCK_053"/>
              <i n="[scd].[vehicle_id].&amp;[TRUCK_054]" c="TRUCK_054"/>
              <i n="[scd].[vehicle_id].&amp;[TRUCK_055]" c="TRUCK_055"/>
              <i n="[scd].[vehicle_id].&amp;[TRUCK_056]" c="TRUCK_056"/>
              <i n="[scd].[vehicle_id].&amp;[TRUCK_057]" c="TRUCK_057"/>
              <i n="[scd].[vehicle_id].&amp;[TRUCK_058]" c="TRUCK_058"/>
              <i n="[scd].[vehicle_id].&amp;[TRUCK_059]" c="TRUCK_059"/>
              <i n="[scd].[vehicle_id].&amp;[TRUCK_060]" c="TRUCK_060"/>
              <i n="[scd].[vehicle_id].&amp;[TRUCK_061]" c="TRUCK_061"/>
              <i n="[scd].[vehicle_id].&amp;[TRUCK_062]" c="TRUCK_062"/>
              <i n="[scd].[vehicle_id].&amp;[TRUCK_063]" c="TRUCK_063"/>
              <i n="[scd].[vehicle_id].&amp;[TRUCK_064]" c="TRUCK_064"/>
              <i n="[scd].[vehicle_id].&amp;[TRUCK_065]" c="TRUCK_065"/>
              <i n="[scd].[vehicle_id].&amp;[TRUCK_066]" c="TRUCK_066"/>
              <i n="[scd].[vehicle_id].&amp;[TRUCK_067]" c="TRUCK_067"/>
              <i n="[scd].[vehicle_id].&amp;[TRUCK_068]" c="TRUCK_068"/>
              <i n="[scd].[vehicle_id].&amp;[TRUCK_069]" c="TRUCK_069"/>
              <i n="[scd].[vehicle_id].&amp;[TRUCK_070]" c="TRUCK_070"/>
              <i n="[scd].[vehicle_id].&amp;[TRUCK_071]" c="TRUCK_071"/>
              <i n="[scd].[vehicle_id].&amp;[TRUCK_072]" c="TRUCK_072"/>
              <i n="[scd].[vehicle_id].&amp;[TRUCK_073]" c="TRUCK_073"/>
              <i n="[scd].[vehicle_id].&amp;[TRUCK_074]" c="TRUCK_074"/>
              <i n="[scd].[vehicle_id].&amp;[TRUCK_075]" c="TRUCK_075"/>
              <i n="[scd].[vehicle_id].&amp;[TRUCK_076]" c="TRUCK_076"/>
              <i n="[scd].[vehicle_id].&amp;[TRUCK_077]" c="TRUCK_077"/>
              <i n="[scd].[vehicle_id].&amp;[TRUCK_078]" c="TRUCK_078"/>
              <i n="[scd].[vehicle_id].&amp;[TRUCK_079]" c="TRUCK_079"/>
              <i n="[scd].[vehicle_id].&amp;[TRUCK_080]" c="TRUCK_080"/>
            </range>
          </ranges>
        </level>
      </levels>
      <selections count="1">
        <selection n="[scd].[vehicle_i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43285440-7C11-4554-9E22-63E60CA3F79F}" sourceName="[farms].[district]">
  <pivotTables>
    <pivotTable tabId="18" name="1"/>
    <pivotTable tabId="18" name="2"/>
    <pivotTable tabId="18" name="3"/>
    <pivotTable tabId="18" name="4"/>
    <pivotTable tabId="18" name="5"/>
    <pivotTable tabId="17" name="6"/>
    <pivotTable tabId="17" name="7"/>
  </pivotTables>
  <data>
    <olap pivotCacheId="2016243235">
      <levels count="2">
        <level uniqueName="[farms].[district].[(All)]" sourceCaption="(All)" count="0"/>
        <level uniqueName="[farms].[district].[district]" sourceCaption="district" count="28">
          <ranges>
            <range startItem="0">
              <i n="[farms].[district].&amp;[Ahmedabad]" c="Ahmedabad"/>
              <i n="[farms].[district].&amp;[Amritsar]" c="Amritsar"/>
              <i n="[farms].[district].&amp;[Anand]" c="Anand"/>
              <i n="[farms].[district].&amp;[Belgaum]" c="Belgaum"/>
              <i n="[farms].[district].&amp;[Bengaluru Rural]" c="Bengaluru Rural"/>
              <i n="[farms].[district].&amp;[Bikaner]" c="Bikaner"/>
              <i n="[farms].[district].&amp;[Chennai]" c="Chennai"/>
              <i n="[farms].[district].&amp;[Coimbatore]" c="Coimbatore"/>
              <i n="[farms].[district].&amp;[Gurugram]" c="Gurugram"/>
              <i n="[farms].[district].&amp;[Hisar]" c="Hisar"/>
              <i n="[farms].[district].&amp;[Hubli]" c="Hubli"/>
              <i n="[farms].[district].&amp;[Jaipur]" c="Jaipur"/>
              <i n="[farms].[district].&amp;[Jalandhar]" c="Jalandhar"/>
              <i n="[farms].[district].&amp;[Jodhpur]" c="Jodhpur"/>
              <i n="[farms].[district].&amp;[Karnal]" c="Karnal"/>
              <i n="[farms].[district].&amp;[Ludhiana]" c="Ludhiana"/>
              <i n="[farms].[district].&amp;[Madurai]" c="Madurai"/>
              <i n="[farms].[district].&amp;[Mumbai Suburban]" c="Mumbai Suburban"/>
              <i n="[farms].[district].&amp;[Mysore]" c="Mysore"/>
              <i n="[farms].[district].&amp;[Nagpur]" c="Nagpur"/>
              <i n="[farms].[district].&amp;[Nashik]" c="Nashik"/>
              <i n="[farms].[district].&amp;[Panipat]" c="Panipat"/>
              <i n="[farms].[district].&amp;[Patiala]" c="Patiala"/>
              <i n="[farms].[district].&amp;[Pune]" c="Pune"/>
              <i n="[farms].[district].&amp;[Surat]" c="Surat"/>
              <i n="[farms].[district].&amp;[Tiruchirappalli]" c="Tiruchirappalli"/>
              <i n="[farms].[district].&amp;[Udaipur]" c="Udaipur"/>
              <i n="[farms].[district].&amp;[Vadodara]" c="Vadodara"/>
            </range>
          </ranges>
        </level>
      </levels>
      <selections count="1">
        <selection n="[farms].[distric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54C9C35-7B2C-4F2E-A800-849017B05ECA}" sourceName="[scd].[month]">
  <pivotTables>
    <pivotTable tabId="18" name="1"/>
    <pivotTable tabId="18" name="2"/>
    <pivotTable tabId="18" name="3"/>
    <pivotTable tabId="18" name="4"/>
    <pivotTable tabId="18" name="5"/>
    <pivotTable tabId="17" name="6"/>
    <pivotTable tabId="17" name="7"/>
  </pivotTables>
  <data>
    <olap pivotCacheId="2016243235">
      <levels count="2">
        <level uniqueName="[scd].[month].[(All)]" sourceCaption="(All)" count="0"/>
        <level uniqueName="[scd].[month].[month]" sourceCaption="month" count="6">
          <ranges>
            <range startItem="0">
              <i n="[scd].[month].&amp;[1]" c="1"/>
              <i n="[scd].[month].&amp;[2]" c="2"/>
              <i n="[scd].[month].&amp;[3]" c="3"/>
              <i n="[scd].[month].&amp;[4]" c="4"/>
              <i n="[scd].[month].&amp;[5]" c="5"/>
              <i n="[scd].[month].&amp;[6]" c="6"/>
            </range>
          </ranges>
        </level>
      </levels>
      <selections count="1">
        <selection n="[scd].[month].[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lection_date" xr10:uid="{A50DB63D-381C-4C76-A659-9BA8AF4574D7}" sourceName="[scd].[collection_date]">
  <data>
    <olap pivotCacheId="2016243235">
      <levels count="2">
        <level uniqueName="[scd].[collection_date].[(All)]" sourceCaption="(All)" count="0"/>
        <level uniqueName="[scd].[collection_date].[collection_date]" sourceCaption="collection_date" count="181">
          <ranges>
            <range startItem="0">
              <i n="[scd].[collection_date].&amp;[2025-01-01T00:00:00]" c="01-01-2025"/>
              <i n="[scd].[collection_date].&amp;[2025-01-02T00:00:00]" c="02-01-2025"/>
              <i n="[scd].[collection_date].&amp;[2025-01-03T00:00:00]" c="03-01-2025"/>
              <i n="[scd].[collection_date].&amp;[2025-01-04T00:00:00]" c="04-01-2025"/>
              <i n="[scd].[collection_date].&amp;[2025-01-05T00:00:00]" c="05-01-2025"/>
              <i n="[scd].[collection_date].&amp;[2025-01-06T00:00:00]" c="06-01-2025"/>
              <i n="[scd].[collection_date].&amp;[2025-01-07T00:00:00]" c="07-01-2025"/>
              <i n="[scd].[collection_date].&amp;[2025-01-08T00:00:00]" c="08-01-2025"/>
              <i n="[scd].[collection_date].&amp;[2025-01-09T00:00:00]" c="09-01-2025"/>
              <i n="[scd].[collection_date].&amp;[2025-01-10T00:00:00]" c="10-01-2025"/>
              <i n="[scd].[collection_date].&amp;[2025-01-11T00:00:00]" c="11-01-2025"/>
              <i n="[scd].[collection_date].&amp;[2025-01-12T00:00:00]" c="12-01-2025"/>
              <i n="[scd].[collection_date].&amp;[2025-01-13T00:00:00]" c="13-01-2025"/>
              <i n="[scd].[collection_date].&amp;[2025-01-14T00:00:00]" c="14-01-2025"/>
              <i n="[scd].[collection_date].&amp;[2025-01-15T00:00:00]" c="15-01-2025"/>
              <i n="[scd].[collection_date].&amp;[2025-01-16T00:00:00]" c="16-01-2025"/>
              <i n="[scd].[collection_date].&amp;[2025-01-17T00:00:00]" c="17-01-2025"/>
              <i n="[scd].[collection_date].&amp;[2025-01-18T00:00:00]" c="18-01-2025"/>
              <i n="[scd].[collection_date].&amp;[2025-01-19T00:00:00]" c="19-01-2025"/>
              <i n="[scd].[collection_date].&amp;[2025-01-20T00:00:00]" c="20-01-2025"/>
              <i n="[scd].[collection_date].&amp;[2025-01-21T00:00:00]" c="21-01-2025"/>
              <i n="[scd].[collection_date].&amp;[2025-01-22T00:00:00]" c="22-01-2025"/>
              <i n="[scd].[collection_date].&amp;[2025-01-23T00:00:00]" c="23-01-2025"/>
              <i n="[scd].[collection_date].&amp;[2025-01-24T00:00:00]" c="24-01-2025"/>
              <i n="[scd].[collection_date].&amp;[2025-01-25T00:00:00]" c="25-01-2025"/>
              <i n="[scd].[collection_date].&amp;[2025-01-26T00:00:00]" c="26-01-2025"/>
              <i n="[scd].[collection_date].&amp;[2025-01-27T00:00:00]" c="27-01-2025"/>
              <i n="[scd].[collection_date].&amp;[2025-01-28T00:00:00]" c="28-01-2025"/>
              <i n="[scd].[collection_date].&amp;[2025-01-29T00:00:00]" c="29-01-2025"/>
              <i n="[scd].[collection_date].&amp;[2025-01-30T00:00:00]" c="30-01-2025"/>
              <i n="[scd].[collection_date].&amp;[2025-01-31T00:00:00]" c="31-01-2025"/>
              <i n="[scd].[collection_date].&amp;[2025-02-01T00:00:00]" c="01-02-2025"/>
              <i n="[scd].[collection_date].&amp;[2025-02-02T00:00:00]" c="02-02-2025"/>
              <i n="[scd].[collection_date].&amp;[2025-02-03T00:00:00]" c="03-02-2025"/>
              <i n="[scd].[collection_date].&amp;[2025-02-04T00:00:00]" c="04-02-2025"/>
              <i n="[scd].[collection_date].&amp;[2025-02-05T00:00:00]" c="05-02-2025"/>
              <i n="[scd].[collection_date].&amp;[2025-02-06T00:00:00]" c="06-02-2025"/>
              <i n="[scd].[collection_date].&amp;[2025-02-07T00:00:00]" c="07-02-2025"/>
              <i n="[scd].[collection_date].&amp;[2025-02-08T00:00:00]" c="08-02-2025"/>
              <i n="[scd].[collection_date].&amp;[2025-02-09T00:00:00]" c="09-02-2025"/>
              <i n="[scd].[collection_date].&amp;[2025-02-10T00:00:00]" c="10-02-2025"/>
              <i n="[scd].[collection_date].&amp;[2025-02-11T00:00:00]" c="11-02-2025"/>
              <i n="[scd].[collection_date].&amp;[2025-02-12T00:00:00]" c="12-02-2025"/>
              <i n="[scd].[collection_date].&amp;[2025-02-13T00:00:00]" c="13-02-2025"/>
              <i n="[scd].[collection_date].&amp;[2025-02-14T00:00:00]" c="14-02-2025"/>
              <i n="[scd].[collection_date].&amp;[2025-02-15T00:00:00]" c="15-02-2025"/>
              <i n="[scd].[collection_date].&amp;[2025-02-16T00:00:00]" c="16-02-2025"/>
              <i n="[scd].[collection_date].&amp;[2025-02-17T00:00:00]" c="17-02-2025"/>
              <i n="[scd].[collection_date].&amp;[2025-02-18T00:00:00]" c="18-02-2025"/>
              <i n="[scd].[collection_date].&amp;[2025-02-19T00:00:00]" c="19-02-2025"/>
              <i n="[scd].[collection_date].&amp;[2025-02-20T00:00:00]" c="20-02-2025"/>
              <i n="[scd].[collection_date].&amp;[2025-02-21T00:00:00]" c="21-02-2025"/>
              <i n="[scd].[collection_date].&amp;[2025-02-22T00:00:00]" c="22-02-2025"/>
              <i n="[scd].[collection_date].&amp;[2025-02-23T00:00:00]" c="23-02-2025"/>
              <i n="[scd].[collection_date].&amp;[2025-02-24T00:00:00]" c="24-02-2025"/>
              <i n="[scd].[collection_date].&amp;[2025-02-25T00:00:00]" c="25-02-2025"/>
              <i n="[scd].[collection_date].&amp;[2025-02-26T00:00:00]" c="26-02-2025"/>
              <i n="[scd].[collection_date].&amp;[2025-02-27T00:00:00]" c="27-02-2025"/>
              <i n="[scd].[collection_date].&amp;[2025-02-28T00:00:00]" c="28-02-2025"/>
              <i n="[scd].[collection_date].&amp;[2025-03-01T00:00:00]" c="01-03-2025"/>
              <i n="[scd].[collection_date].&amp;[2025-03-02T00:00:00]" c="02-03-2025"/>
              <i n="[scd].[collection_date].&amp;[2025-03-03T00:00:00]" c="03-03-2025"/>
              <i n="[scd].[collection_date].&amp;[2025-03-04T00:00:00]" c="04-03-2025"/>
              <i n="[scd].[collection_date].&amp;[2025-03-05T00:00:00]" c="05-03-2025"/>
              <i n="[scd].[collection_date].&amp;[2025-03-06T00:00:00]" c="06-03-2025"/>
              <i n="[scd].[collection_date].&amp;[2025-03-07T00:00:00]" c="07-03-2025"/>
              <i n="[scd].[collection_date].&amp;[2025-03-08T00:00:00]" c="08-03-2025"/>
              <i n="[scd].[collection_date].&amp;[2025-03-09T00:00:00]" c="09-03-2025"/>
              <i n="[scd].[collection_date].&amp;[2025-03-10T00:00:00]" c="10-03-2025"/>
              <i n="[scd].[collection_date].&amp;[2025-03-11T00:00:00]" c="11-03-2025"/>
              <i n="[scd].[collection_date].&amp;[2025-03-12T00:00:00]" c="12-03-2025"/>
              <i n="[scd].[collection_date].&amp;[2025-03-13T00:00:00]" c="13-03-2025"/>
              <i n="[scd].[collection_date].&amp;[2025-03-14T00:00:00]" c="14-03-2025"/>
              <i n="[scd].[collection_date].&amp;[2025-03-15T00:00:00]" c="15-03-2025"/>
              <i n="[scd].[collection_date].&amp;[2025-03-16T00:00:00]" c="16-03-2025"/>
              <i n="[scd].[collection_date].&amp;[2025-03-17T00:00:00]" c="17-03-2025"/>
              <i n="[scd].[collection_date].&amp;[2025-03-18T00:00:00]" c="18-03-2025"/>
              <i n="[scd].[collection_date].&amp;[2025-03-19T00:00:00]" c="19-03-2025"/>
              <i n="[scd].[collection_date].&amp;[2025-03-20T00:00:00]" c="20-03-2025"/>
              <i n="[scd].[collection_date].&amp;[2025-03-21T00:00:00]" c="21-03-2025"/>
              <i n="[scd].[collection_date].&amp;[2025-03-22T00:00:00]" c="22-03-2025"/>
              <i n="[scd].[collection_date].&amp;[2025-03-23T00:00:00]" c="23-03-2025"/>
              <i n="[scd].[collection_date].&amp;[2025-03-24T00:00:00]" c="24-03-2025"/>
              <i n="[scd].[collection_date].&amp;[2025-03-25T00:00:00]" c="25-03-2025"/>
              <i n="[scd].[collection_date].&amp;[2025-03-26T00:00:00]" c="26-03-2025"/>
              <i n="[scd].[collection_date].&amp;[2025-03-27T00:00:00]" c="27-03-2025"/>
              <i n="[scd].[collection_date].&amp;[2025-03-28T00:00:00]" c="28-03-2025"/>
              <i n="[scd].[collection_date].&amp;[2025-03-29T00:00:00]" c="29-03-2025"/>
              <i n="[scd].[collection_date].&amp;[2025-03-30T00:00:00]" c="30-03-2025"/>
              <i n="[scd].[collection_date].&amp;[2025-03-31T00:00:00]" c="31-03-2025"/>
              <i n="[scd].[collection_date].&amp;[2025-04-01T00:00:00]" c="01-04-2025"/>
              <i n="[scd].[collection_date].&amp;[2025-04-02T00:00:00]" c="02-04-2025"/>
              <i n="[scd].[collection_date].&amp;[2025-04-03T00:00:00]" c="03-04-2025"/>
              <i n="[scd].[collection_date].&amp;[2025-04-04T00:00:00]" c="04-04-2025"/>
              <i n="[scd].[collection_date].&amp;[2025-04-05T00:00:00]" c="05-04-2025"/>
              <i n="[scd].[collection_date].&amp;[2025-04-06T00:00:00]" c="06-04-2025"/>
              <i n="[scd].[collection_date].&amp;[2025-04-07T00:00:00]" c="07-04-2025"/>
              <i n="[scd].[collection_date].&amp;[2025-04-08T00:00:00]" c="08-04-2025"/>
              <i n="[scd].[collection_date].&amp;[2025-04-09T00:00:00]" c="09-04-2025"/>
              <i n="[scd].[collection_date].&amp;[2025-04-10T00:00:00]" c="10-04-2025"/>
              <i n="[scd].[collection_date].&amp;[2025-04-11T00:00:00]" c="11-04-2025"/>
              <i n="[scd].[collection_date].&amp;[2025-04-12T00:00:00]" c="12-04-2025"/>
              <i n="[scd].[collection_date].&amp;[2025-04-13T00:00:00]" c="13-04-2025"/>
              <i n="[scd].[collection_date].&amp;[2025-04-14T00:00:00]" c="14-04-2025"/>
              <i n="[scd].[collection_date].&amp;[2025-04-15T00:00:00]" c="15-04-2025"/>
              <i n="[scd].[collection_date].&amp;[2025-04-16T00:00:00]" c="16-04-2025"/>
              <i n="[scd].[collection_date].&amp;[2025-04-17T00:00:00]" c="17-04-2025"/>
              <i n="[scd].[collection_date].&amp;[2025-04-18T00:00:00]" c="18-04-2025"/>
              <i n="[scd].[collection_date].&amp;[2025-04-19T00:00:00]" c="19-04-2025"/>
              <i n="[scd].[collection_date].&amp;[2025-04-20T00:00:00]" c="20-04-2025"/>
              <i n="[scd].[collection_date].&amp;[2025-04-21T00:00:00]" c="21-04-2025"/>
              <i n="[scd].[collection_date].&amp;[2025-04-22T00:00:00]" c="22-04-2025"/>
              <i n="[scd].[collection_date].&amp;[2025-04-23T00:00:00]" c="23-04-2025"/>
              <i n="[scd].[collection_date].&amp;[2025-04-24T00:00:00]" c="24-04-2025"/>
              <i n="[scd].[collection_date].&amp;[2025-04-25T00:00:00]" c="25-04-2025"/>
              <i n="[scd].[collection_date].&amp;[2025-04-26T00:00:00]" c="26-04-2025"/>
              <i n="[scd].[collection_date].&amp;[2025-04-27T00:00:00]" c="27-04-2025"/>
              <i n="[scd].[collection_date].&amp;[2025-04-28T00:00:00]" c="28-04-2025"/>
              <i n="[scd].[collection_date].&amp;[2025-04-29T00:00:00]" c="29-04-2025"/>
              <i n="[scd].[collection_date].&amp;[2025-04-30T00:00:00]" c="30-04-2025"/>
              <i n="[scd].[collection_date].&amp;[2025-05-01T00:00:00]" c="01-05-2025"/>
              <i n="[scd].[collection_date].&amp;[2025-05-02T00:00:00]" c="02-05-2025"/>
              <i n="[scd].[collection_date].&amp;[2025-05-03T00:00:00]" c="03-05-2025"/>
              <i n="[scd].[collection_date].&amp;[2025-05-04T00:00:00]" c="04-05-2025"/>
              <i n="[scd].[collection_date].&amp;[2025-05-05T00:00:00]" c="05-05-2025"/>
              <i n="[scd].[collection_date].&amp;[2025-05-06T00:00:00]" c="06-05-2025"/>
              <i n="[scd].[collection_date].&amp;[2025-05-07T00:00:00]" c="07-05-2025"/>
              <i n="[scd].[collection_date].&amp;[2025-05-08T00:00:00]" c="08-05-2025"/>
              <i n="[scd].[collection_date].&amp;[2025-05-09T00:00:00]" c="09-05-2025"/>
              <i n="[scd].[collection_date].&amp;[2025-05-10T00:00:00]" c="10-05-2025"/>
              <i n="[scd].[collection_date].&amp;[2025-05-11T00:00:00]" c="11-05-2025"/>
              <i n="[scd].[collection_date].&amp;[2025-05-12T00:00:00]" c="12-05-2025"/>
              <i n="[scd].[collection_date].&amp;[2025-05-13T00:00:00]" c="13-05-2025"/>
              <i n="[scd].[collection_date].&amp;[2025-05-14T00:00:00]" c="14-05-2025"/>
              <i n="[scd].[collection_date].&amp;[2025-05-15T00:00:00]" c="15-05-2025"/>
              <i n="[scd].[collection_date].&amp;[2025-05-16T00:00:00]" c="16-05-2025"/>
              <i n="[scd].[collection_date].&amp;[2025-05-17T00:00:00]" c="17-05-2025"/>
              <i n="[scd].[collection_date].&amp;[2025-05-18T00:00:00]" c="18-05-2025"/>
              <i n="[scd].[collection_date].&amp;[2025-05-19T00:00:00]" c="19-05-2025"/>
              <i n="[scd].[collection_date].&amp;[2025-05-20T00:00:00]" c="20-05-2025"/>
              <i n="[scd].[collection_date].&amp;[2025-05-21T00:00:00]" c="21-05-2025"/>
              <i n="[scd].[collection_date].&amp;[2025-05-22T00:00:00]" c="22-05-2025"/>
              <i n="[scd].[collection_date].&amp;[2025-05-23T00:00:00]" c="23-05-2025"/>
              <i n="[scd].[collection_date].&amp;[2025-05-24T00:00:00]" c="24-05-2025"/>
              <i n="[scd].[collection_date].&amp;[2025-05-25T00:00:00]" c="25-05-2025"/>
              <i n="[scd].[collection_date].&amp;[2025-05-26T00:00:00]" c="26-05-2025"/>
              <i n="[scd].[collection_date].&amp;[2025-05-27T00:00:00]" c="27-05-2025"/>
              <i n="[scd].[collection_date].&amp;[2025-05-28T00:00:00]" c="28-05-2025"/>
              <i n="[scd].[collection_date].&amp;[2025-05-29T00:00:00]" c="29-05-2025"/>
              <i n="[scd].[collection_date].&amp;[2025-05-30T00:00:00]" c="30-05-2025"/>
              <i n="[scd].[collection_date].&amp;[2025-05-31T00:00:00]" c="31-05-2025"/>
              <i n="[scd].[collection_date].&amp;[2025-06-01T00:00:00]" c="01-06-2025"/>
              <i n="[scd].[collection_date].&amp;[2025-06-02T00:00:00]" c="02-06-2025"/>
              <i n="[scd].[collection_date].&amp;[2025-06-03T00:00:00]" c="03-06-2025"/>
              <i n="[scd].[collection_date].&amp;[2025-06-04T00:00:00]" c="04-06-2025"/>
              <i n="[scd].[collection_date].&amp;[2025-06-05T00:00:00]" c="05-06-2025"/>
              <i n="[scd].[collection_date].&amp;[2025-06-06T00:00:00]" c="06-06-2025"/>
              <i n="[scd].[collection_date].&amp;[2025-06-07T00:00:00]" c="07-06-2025"/>
              <i n="[scd].[collection_date].&amp;[2025-06-08T00:00:00]" c="08-06-2025"/>
              <i n="[scd].[collection_date].&amp;[2025-06-09T00:00:00]" c="09-06-2025"/>
              <i n="[scd].[collection_date].&amp;[2025-06-10T00:00:00]" c="10-06-2025"/>
              <i n="[scd].[collection_date].&amp;[2025-06-11T00:00:00]" c="11-06-2025"/>
              <i n="[scd].[collection_date].&amp;[2025-06-12T00:00:00]" c="12-06-2025"/>
              <i n="[scd].[collection_date].&amp;[2025-06-13T00:00:00]" c="13-06-2025"/>
              <i n="[scd].[collection_date].&amp;[2025-06-14T00:00:00]" c="14-06-2025"/>
              <i n="[scd].[collection_date].&amp;[2025-06-15T00:00:00]" c="15-06-2025"/>
              <i n="[scd].[collection_date].&amp;[2025-06-16T00:00:00]" c="16-06-2025"/>
              <i n="[scd].[collection_date].&amp;[2025-06-17T00:00:00]" c="17-06-2025"/>
              <i n="[scd].[collection_date].&amp;[2025-06-18T00:00:00]" c="18-06-2025"/>
              <i n="[scd].[collection_date].&amp;[2025-06-19T00:00:00]" c="19-06-2025"/>
              <i n="[scd].[collection_date].&amp;[2025-06-20T00:00:00]" c="20-06-2025"/>
              <i n="[scd].[collection_date].&amp;[2025-06-21T00:00:00]" c="21-06-2025"/>
              <i n="[scd].[collection_date].&amp;[2025-06-22T00:00:00]" c="22-06-2025"/>
              <i n="[scd].[collection_date].&amp;[2025-06-23T00:00:00]" c="23-06-2025"/>
              <i n="[scd].[collection_date].&amp;[2025-06-24T00:00:00]" c="24-06-2025"/>
              <i n="[scd].[collection_date].&amp;[2025-06-25T00:00:00]" c="25-06-2025"/>
              <i n="[scd].[collection_date].&amp;[2025-06-26T00:00:00]" c="26-06-2025"/>
              <i n="[scd].[collection_date].&amp;[2025-06-27T00:00:00]" c="27-06-2025"/>
              <i n="[scd].[collection_date].&amp;[2025-06-28T00:00:00]" c="28-06-2025"/>
              <i n="[scd].[collection_date].&amp;[2025-06-29T00:00:00]" c="29-06-2025"/>
              <i n="[scd].[collection_date].&amp;[2025-06-30T00:00:00]" c="30-06-2025"/>
            </range>
          </ranges>
        </level>
      </levels>
      <selections count="1">
        <selection n="[scd].[collection_d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illages" xr10:uid="{F2F82A79-5B75-4EBA-9C02-509C8190FD4A}" cache="Slicer_village" caption="Villages" level="1" style="SlicerStyleDark4" rowHeight="257175"/>
  <slicer name="Cooperatives" xr10:uid="{A8DCA1CC-D701-4463-B93C-44B205DE7CA5}" cache="Slicer_cooperative_id" caption="Cooperatives" level="1" style="SlicerStyleDark4" rowHeight="257175"/>
  <slicer name="Vehicles" xr10:uid="{8F99F4B1-EEEB-4A9B-B0AC-043A830C8C58}" cache="Slicer_vehicle_id" caption="Vehicles" startItem="37" level="1" style="SlicerStyleDark4" rowHeight="257175"/>
  <slicer name="Districts" xr10:uid="{70C0B761-1B90-4D8B-9724-A9678C30F5A9}" cache="Slicer_district" caption="Districts" level="1" style="SlicerStyleDark4" rowHeight="257175"/>
  <slicer name="month" xr10:uid="{FA6EB232-CCC1-41FE-9624-34F1E9DEE2D2}" cache="Slicer_month" caption="Month" level="1" style="SlicerStyleDark2" rowHeight="257175"/>
  <slicer name="Date" xr10:uid="{4F89EF1A-FB36-4A72-AB1D-DCB1AC01E245}" cache="Slicer_collection_date" caption="Date" level="1" style="SlicerStyleDark2"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5D02507-0B5A-4F57-89C3-03035F8B2463}" name="scd" displayName="scd" ref="A1:AB1001" tableType="queryTable" totalsRowShown="0">
  <autoFilter ref="A1:AB1001" xr:uid="{25D02507-0B5A-4F57-89C3-03035F8B2463}"/>
  <tableColumns count="28">
    <tableColumn id="1" xr3:uid="{39533A51-742D-4C21-8C1A-C194672939AA}" uniqueName="1" name="collection_id" queryTableFieldId="1"/>
    <tableColumn id="2" xr3:uid="{289E2955-D080-4D42-8311-89FFCA1937CE}" uniqueName="2" name="collection_date" queryTableFieldId="2" dataDxfId="228"/>
    <tableColumn id="3" xr3:uid="{789DDBE0-7F2F-45CD-B0FB-C0897601A017}" uniqueName="3" name="pickup_time" queryTableFieldId="3" dataDxfId="227"/>
    <tableColumn id="4" xr3:uid="{8EA6AC49-C1BD-4BE1-83C8-7E3C92D96F95}" uniqueName="4" name="arrival_time" queryTableFieldId="4" dataDxfId="226"/>
    <tableColumn id="5" xr3:uid="{AB19B5C3-5ECE-42AE-867F-20F3F2BCAE6B}" uniqueName="5" name="farm_id" queryTableFieldId="5"/>
    <tableColumn id="6" xr3:uid="{57B071E1-F968-4817-9E5B-FB73367FDD8E}" uniqueName="6" name="cooperative_id" queryTableFieldId="6"/>
    <tableColumn id="7" xr3:uid="{DE0565FF-7CBD-4997-B74C-88C3F2953785}" uniqueName="7" name="collection_center_id" queryTableFieldId="7"/>
    <tableColumn id="8" xr3:uid="{3E701575-EDEA-4235-9C0E-CCAE7E246770}" uniqueName="8" name="chilling_center_id" queryTableFieldId="8"/>
    <tableColumn id="9" xr3:uid="{76F3F7E0-1BAD-463A-ACB4-6BB75C010847}" uniqueName="9" name="zone" queryTableFieldId="9"/>
    <tableColumn id="10" xr3:uid="{F7ECB60A-F959-40F1-86DA-078198415BA7}" uniqueName="10" name="processing_plant_id" queryTableFieldId="10"/>
    <tableColumn id="11" xr3:uid="{3D05925B-796C-4716-B345-CB9B5AD18673}" uniqueName="11" name="vehicle_id" queryTableFieldId="11"/>
    <tableColumn id="12" xr3:uid="{60FC79B9-877D-4D11-8128-72A8F3C13EC1}" uniqueName="12" name="distance_km" queryTableFieldId="12" dataDxfId="225"/>
    <tableColumn id="13" xr3:uid="{E2F01ADE-D9A5-4DCC-8EB9-584C41F87B01}" uniqueName="13" name="volume_liters" queryTableFieldId="13" dataDxfId="224"/>
    <tableColumn id="14" xr3:uid="{FCB7735D-E66D-4D2A-BA5C-ECF5D843D77D}" uniqueName="14" name="fat_percentage" queryTableFieldId="29"/>
    <tableColumn id="15" xr3:uid="{96CCDE98-4F58-4AFE-9950-F29553311003}" uniqueName="15" name="snf_percentage" queryTableFieldId="30"/>
    <tableColumn id="16" xr3:uid="{35A23F55-A9DF-4E4C-9D17-65E43515148D}" uniqueName="16" name="temp_c_at_collection" queryTableFieldId="16" dataDxfId="223"/>
    <tableColumn id="17" xr3:uid="{D65976EF-D9C5-42B2-960B-EC785C304928}" uniqueName="17" name="temp_c_at_arrival" queryTableFieldId="17" dataDxfId="222"/>
    <tableColumn id="18" xr3:uid="{F4CBA3F4-1991-4BF0-A079-0AF1EFE2B256}" uniqueName="18" name="quality_pass" queryTableFieldId="18" dataDxfId="221"/>
    <tableColumn id="19" xr3:uid="{11A456D9-6EDB-4074-AA59-A0FDD7ED15A3}" uniqueName="19" name="spoilage_liters" queryTableFieldId="19" dataDxfId="220"/>
    <tableColumn id="20" xr3:uid="{0181A229-8CDA-4AF2-9597-C3E6C2D50038}" uniqueName="20" name="payment_amount_inr" queryTableFieldId="20" dataDxfId="219"/>
    <tableColumn id="21" xr3:uid="{0A916610-02EE-48FF-BCD2-B1CD4423CD40}" uniqueName="21" name="payment_date" queryTableFieldId="21" dataDxfId="218"/>
    <tableColumn id="22" xr3:uid="{F0846EF0-0B52-43B8-B27C-365C0CE7E5D5}" uniqueName="22" name="payment_method" queryTableFieldId="22" dataDxfId="217"/>
    <tableColumn id="23" xr3:uid="{06FB2F4D-78A3-4FDB-B32C-0698D713E1D8}" uniqueName="23" name="product_processed_type" queryTableFieldId="23" dataDxfId="216"/>
    <tableColumn id="24" xr3:uid="{12A1674F-A2A6-4F50-93D5-4FED56B97FDC}" uniqueName="24" name="batch_id" queryTableFieldId="24"/>
    <tableColumn id="25" xr3:uid="{9C6EB74B-DD4D-4E4E-A6B2-5CAC8E708AE1}" uniqueName="25" name="transit_time_minutes" queryTableFieldId="25" dataDxfId="215"/>
    <tableColumn id="26" xr3:uid="{7D102225-8461-4AD5-89D5-44176102658A}" uniqueName="26" name="net_volume_liters" queryTableFieldId="26" dataDxfId="214"/>
    <tableColumn id="27" xr3:uid="{8FDE47CD-10F3-473E-B07B-2DC3B678334C}" uniqueName="27" name="rate_per_liter_inr" queryTableFieldId="27" dataDxfId="213"/>
    <tableColumn id="28" xr3:uid="{2CAC603F-4E49-4E29-85A3-EE4B5799A652}" uniqueName="28" name="month" queryTableFieldId="28" dataDxfId="2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4A5844-268C-4AD2-8504-4283747E417C}" name="Table1" displayName="Table1" ref="A1:AA1001" totalsRowShown="0">
  <autoFilter ref="A1:AA1001" xr:uid="{294A5844-268C-4AD2-8504-4283747E417C}"/>
  <tableColumns count="27">
    <tableColumn id="1" xr3:uid="{BF944045-A690-4ADA-AAFB-5E9E4B668C82}" name="collection_id"/>
    <tableColumn id="2" xr3:uid="{5338CA77-2ECF-4D65-A9D6-7A33D6BD01AD}" name="collection_date"/>
    <tableColumn id="3" xr3:uid="{75A866E8-8BF2-4B73-AD7D-A225CBA4CF14}" name="pickup_time"/>
    <tableColumn id="4" xr3:uid="{39CE3C50-0C5F-4D88-9DC1-CD3015634027}" name="arrival_time"/>
    <tableColumn id="5" xr3:uid="{2B1CDCEC-803C-4A5A-B2CA-C3E0CD629B6D}" name="farm_id"/>
    <tableColumn id="10" xr3:uid="{3609AEA7-EC50-445C-A4A4-BFA5B95D4A6C}" name="cooperative_id"/>
    <tableColumn id="11" xr3:uid="{8FA18F9F-C9BD-4E2B-9C67-598AFA42B5B5}" name="collection_center_id"/>
    <tableColumn id="12" xr3:uid="{5B3972F8-2468-44B9-A2F8-4360388FC3A1}" name="chilling_center_id"/>
    <tableColumn id="13" xr3:uid="{13BA08D6-F162-4923-AFEA-70E56764BE32}" name="zone"/>
    <tableColumn id="14" xr3:uid="{E3EA7B30-B720-44CF-B110-DF9423DC6F98}" name="processing_plant_id"/>
    <tableColumn id="15" xr3:uid="{38FEE047-6381-4D13-9CD1-5D3171858CC4}" name="vehicle_id"/>
    <tableColumn id="16" xr3:uid="{4B7D17F5-52F6-4C35-9F6C-4334413EA0FF}" name="distance_km"/>
    <tableColumn id="17" xr3:uid="{F30B2FD4-F83E-4A84-A472-9CFC666206B5}" name="volume_liters"/>
    <tableColumn id="18" xr3:uid="{567923A5-1049-4B7B-B950-E8D9F544940C}" name="fat_percent"/>
    <tableColumn id="19" xr3:uid="{B55154DA-0220-4423-9B0E-BDCFA23F1682}" name="snf_percent"/>
    <tableColumn id="20" xr3:uid="{4779220A-C6E8-4C3B-BC31-4BDF403A8E13}" name="temp_c_at_collection"/>
    <tableColumn id="21" xr3:uid="{2E0A04FD-9CFF-448C-9F1C-743C78F4C245}" name="temp_c_at_arrival"/>
    <tableColumn id="22" xr3:uid="{6120E003-12E6-4A5B-81A1-A71F084A9F07}" name="quality_pass"/>
    <tableColumn id="23" xr3:uid="{550BC54B-EF4D-4494-914F-D83E212D6ED3}" name="spoilage_liters"/>
    <tableColumn id="24" xr3:uid="{A8B1891B-E0F3-4031-83D9-572623AF1F0C}" name="payment_amount_inr"/>
    <tableColumn id="25" xr3:uid="{2D557E14-8CA7-4BD8-ADAA-40E0469E5E93}" name="payment_date"/>
    <tableColumn id="26" xr3:uid="{6A2F2FFE-F596-4D24-B940-33B18B1A12BD}" name="payment_method"/>
    <tableColumn id="27" xr3:uid="{54151268-7678-4DCD-A252-BD1541668864}" name="product_processed_type"/>
    <tableColumn id="28" xr3:uid="{A96A4C78-4428-4E06-9E03-2596C1854468}" name="batch_id"/>
    <tableColumn id="29" xr3:uid="{A925625C-496A-4FAD-A3AD-ED8159851EA1}" name="transit_time_minutes"/>
    <tableColumn id="30" xr3:uid="{DA8E04EC-A959-4D99-B2DB-C2A45067E111}" name="net_volume_liters"/>
    <tableColumn id="31" xr3:uid="{A56F8AF6-55C5-440D-ACBB-AEAAA13A083E}" name="rate_per_liter_inr"/>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726FAEA-C030-4405-BE02-1F46CA32FC81}" name="farms" displayName="farms" ref="A1:G801" tableType="queryTable" totalsRowShown="0">
  <autoFilter ref="A1:G801" xr:uid="{E726FAEA-C030-4405-BE02-1F46CA32FC81}"/>
  <tableColumns count="7">
    <tableColumn id="1" xr3:uid="{8C365531-DB36-4028-87F1-96A23559C4A0}" uniqueName="1" name="farm_id" queryTableFieldId="1" dataDxfId="211"/>
    <tableColumn id="2" xr3:uid="{667B5190-2412-4E2B-B6D7-4BDA17919B5D}" uniqueName="2" name="farmer_name" queryTableFieldId="2" dataDxfId="210"/>
    <tableColumn id="3" xr3:uid="{2D061B64-DBAB-4652-A486-D1CA1F7A2741}" uniqueName="3" name="village" queryTableFieldId="3" dataDxfId="209"/>
    <tableColumn id="4" xr3:uid="{462DFB1A-4C44-4364-8571-B025CAAB0425}" uniqueName="4" name="district" queryTableFieldId="4" dataDxfId="208"/>
    <tableColumn id="5" xr3:uid="{254AE081-083D-4A47-B826-D4E929D2C67D}" uniqueName="5" name="state" queryTableFieldId="5" dataDxfId="207"/>
    <tableColumn id="6" xr3:uid="{4048475D-D1EE-46D7-BE66-7626875DDEF1}" uniqueName="6" name="farm_size_category" queryTableFieldId="6" dataDxfId="206"/>
    <tableColumn id="7" xr3:uid="{680833DB-DC37-4E40-A543-6364D256BD92}" uniqueName="7" name="avg_daily_milk_liters" queryTableFieldId="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99802D2-FB55-4527-A425-6BDA19D82C5F}" name="Table2" displayName="Table2" ref="A1:G801" totalsRowShown="0">
  <autoFilter ref="A1:G801" xr:uid="{899802D2-FB55-4527-A425-6BDA19D82C5F}"/>
  <tableColumns count="7">
    <tableColumn id="1" xr3:uid="{5AE219C8-4EC7-463B-9FB7-FA8B0087EFC1}" name="farm_id"/>
    <tableColumn id="2" xr3:uid="{EFBDE26C-A32B-438E-AE28-B331C93D663F}" name="farmer_name"/>
    <tableColumn id="3" xr3:uid="{E085D3AE-42A0-4D49-8C59-67A035DC1EA5}" name="village"/>
    <tableColumn id="4" xr3:uid="{4E5B0B03-9AD1-479E-966F-A11AD2A9857E}" name="district"/>
    <tableColumn id="5" xr3:uid="{0B6E7AA3-C847-4891-8423-5FB236D30BF7}" name="state"/>
    <tableColumn id="6" xr3:uid="{C3F8FE43-85B5-45D7-B6CE-BA8C1C76B86A}" name="farm_size_category"/>
    <tableColumn id="7" xr3:uid="{CF7F2C5E-E8B6-43E1-A658-2F476DC0A011}" name="avg_daily_milk_liter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ADD468F-D572-4363-B523-7D4FA62C4FD6}" name="collectioncenters" displayName="collectioncenters" ref="A1:D196" tableType="queryTable" totalsRowShown="0">
  <autoFilter ref="A1:D196" xr:uid="{FADD468F-D572-4363-B523-7D4FA62C4FD6}"/>
  <tableColumns count="4">
    <tableColumn id="1" xr3:uid="{F77D4D28-EEE2-48B2-8FE8-F16503B455F4}" uniqueName="1" name="collection_center_id" queryTableFieldId="1" dataDxfId="205"/>
    <tableColumn id="2" xr3:uid="{D18FB89E-F576-47B3-BC6B-66152BD1D6B7}" uniqueName="2" name="village" queryTableFieldId="2" dataDxfId="204"/>
    <tableColumn id="3" xr3:uid="{71EA94E3-A5EB-401F-9B76-72F9D67B536A}" uniqueName="3" name="district" queryTableFieldId="3" dataDxfId="203"/>
    <tableColumn id="4" xr3:uid="{80F48349-26B8-4901-8B73-3FA807080369}" uniqueName="4" name="state" queryTableFieldId="4" dataDxfId="20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97A86F2-C0BD-4103-BF5A-D442CB8389E5}" name="Table3" displayName="Table3" ref="A1:D196" totalsRowShown="0">
  <autoFilter ref="A1:D196" xr:uid="{597A86F2-C0BD-4103-BF5A-D442CB8389E5}"/>
  <tableColumns count="4">
    <tableColumn id="1" xr3:uid="{DAB83F16-74A9-4241-B7DF-62ADB9531209}" name="collection_center_id"/>
    <tableColumn id="2" xr3:uid="{6BE49679-FBC4-4B4E-A9E6-1201A0C330B5}" name="village"/>
    <tableColumn id="3" xr3:uid="{189C2E8F-9653-42AB-8163-0D8BF2D33360}" name="district"/>
    <tableColumn id="4" xr3:uid="{4D2C930F-B263-4B5D-9F99-AC7A35B0B55B}" name="stat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8F507D7-DC47-4210-A9DC-9EDC60721AB6}" name="cooperatives" displayName="cooperatives" ref="A1:E29" tableType="queryTable" totalsRowShown="0">
  <autoFilter ref="A1:E29" xr:uid="{C8F507D7-DC47-4210-A9DC-9EDC60721AB6}"/>
  <tableColumns count="5">
    <tableColumn id="1" xr3:uid="{607CFEDF-E30F-4996-8631-B7302527A309}" uniqueName="1" name="cooperative_id" queryTableFieldId="1" dataDxfId="201"/>
    <tableColumn id="2" xr3:uid="{AE5CE0BE-2427-4F5E-9ADA-661059596A17}" uniqueName="2" name="district" queryTableFieldId="2" dataDxfId="200"/>
    <tableColumn id="3" xr3:uid="{9B9DDEB2-5510-4F60-8D88-9670CFD45F3B}" uniqueName="3" name="state" queryTableFieldId="3" dataDxfId="199"/>
    <tableColumn id="4" xr3:uid="{43B9C761-028B-49AD-906C-D5A6BDC9F82B}" uniqueName="4" name="founded_year" queryTableFieldId="4"/>
    <tableColumn id="5" xr3:uid="{91EBF403-8D02-45AC-B160-BF7B0685F6E3}" uniqueName="5" name="members_count" queryTableFieldId="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5017E2-4957-472C-AEAC-B634182225F8}" name="Table4" displayName="Table4" ref="A1:E29" totalsRowShown="0">
  <autoFilter ref="A1:E29" xr:uid="{C05017E2-4957-472C-AEAC-B634182225F8}"/>
  <tableColumns count="5">
    <tableColumn id="1" xr3:uid="{CC2BB592-085B-433E-9C06-88CC939EED3F}" name="cooperative_id"/>
    <tableColumn id="2" xr3:uid="{9F0D5120-D6FB-4562-8AE8-3787F6BEE118}" name="district"/>
    <tableColumn id="3" xr3:uid="{A641FA53-677C-4CB1-83D5-CD2CB8B1DCCB}" name="state"/>
    <tableColumn id="4" xr3:uid="{0388622C-59F4-43E0-AB78-2970872BFBF5}" name="founded_year"/>
    <tableColumn id="5" xr3:uid="{DB62B9B3-DDD2-4238-9F24-BE90C6CA507C}" name="members_count"/>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98D65AC-4F44-4B9D-BFB6-391E7BD53D81}" name="chillingcenters" displayName="chillingcenters" ref="A1:E29" tableType="queryTable" totalsRowShown="0">
  <autoFilter ref="A1:E29" xr:uid="{598D65AC-4F44-4B9D-BFB6-391E7BD53D81}"/>
  <tableColumns count="5">
    <tableColumn id="1" xr3:uid="{96B36C9E-A911-48E1-9544-353550762C37}" uniqueName="1" name="chilling_center_id" queryTableFieldId="1" dataDxfId="198"/>
    <tableColumn id="2" xr3:uid="{5BC024EA-D104-4144-9724-2858C747F63B}" uniqueName="2" name="Village" queryTableFieldId="2" dataDxfId="197"/>
    <tableColumn id="3" xr3:uid="{15859C38-5E20-4D35-AA18-13FDD72C1800}" uniqueName="3" name="district" queryTableFieldId="3" dataDxfId="196"/>
    <tableColumn id="4" xr3:uid="{90B57268-132B-4572-BA60-4C6A2DFEACB8}" uniqueName="4" name="state" queryTableFieldId="4" dataDxfId="195"/>
    <tableColumn id="5" xr3:uid="{D34CF76A-CBD8-4CE8-A552-A8A76293D19D}" uniqueName="5" name="zone" queryTableFieldId="5" dataDxfId="19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E813BDE-1ECC-4F20-9219-E951913A08D9}" name="Table5" displayName="Table5" ref="A1:E29" totalsRowShown="0">
  <autoFilter ref="A1:E29" xr:uid="{BE813BDE-1ECC-4F20-9219-E951913A08D9}"/>
  <tableColumns count="5">
    <tableColumn id="1" xr3:uid="{1F06825A-22AD-4403-A7A2-2E56D95A0283}" name="chilling_center_id"/>
    <tableColumn id="2" xr3:uid="{F17EEDF6-253E-4F1B-B2C1-A211DDB14DBE}" name="Village"/>
    <tableColumn id="3" xr3:uid="{F0BA0A52-9463-4B9B-BD10-F2C81F8BF8E2}" name="district"/>
    <tableColumn id="4" xr3:uid="{36CC5E90-321E-49C6-9F6A-054AAD7D8F0A}" name="state"/>
    <tableColumn id="5" xr3:uid="{22BB85EC-0F6D-4E8E-8FA2-78F1C593321B}" name="zone"/>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F147422-A3AE-4827-A0F3-D6FB6C69C0F9}" name="plants" displayName="plants" ref="A1:D13" tableType="queryTable" totalsRowShown="0">
  <autoFilter ref="A1:D13" xr:uid="{8F147422-A3AE-4827-A0F3-D6FB6C69C0F9}"/>
  <tableColumns count="4">
    <tableColumn id="1" xr3:uid="{94D2929B-EB8A-4115-B020-C7A3F08C657C}" uniqueName="1" name="processing_plant_id" queryTableFieldId="1" dataDxfId="193"/>
    <tableColumn id="2" xr3:uid="{27E0E509-CEBB-410F-9BEE-84821CE0D20D}" uniqueName="2" name="district" queryTableFieldId="2" dataDxfId="192"/>
    <tableColumn id="3" xr3:uid="{D80A7CCB-46D9-45EC-9F45-C35936C51BD6}" uniqueName="3" name="state" queryTableFieldId="3" dataDxfId="191"/>
    <tableColumn id="4" xr3:uid="{F03399A0-D046-488B-B5B1-014CAF7997FE}" uniqueName="4" name="zone" queryTableFieldId="4" dataDxfId="19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0C87396-F57C-46EC-9E73-DCF029D30E56}" name="Table6" displayName="Table6" ref="A1:D13" totalsRowShown="0">
  <autoFilter ref="A1:D13" xr:uid="{10C87396-F57C-46EC-9E73-DCF029D30E56}"/>
  <tableColumns count="4">
    <tableColumn id="1" xr3:uid="{FD72ECF5-D9BB-4EAE-AD23-A3BF6D0FCBE2}" name="processing_plant_id"/>
    <tableColumn id="2" xr3:uid="{6D4EA452-5559-4D3E-B813-C01A5405BED0}" name="district"/>
    <tableColumn id="3" xr3:uid="{18CB5374-E0CF-4BA7-BD54-AFE31463B476}" name="state"/>
    <tableColumn id="4" xr3:uid="{1807F544-F698-43B1-8192-9A974FFAE2A8}" name="zone"/>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A2B54E8-8B96-4B43-AC1E-15D56C7406D6}" name="vehicles" displayName="vehicles" ref="A1:C81" tableType="queryTable" totalsRowShown="0">
  <autoFilter ref="A1:C81" xr:uid="{EA2B54E8-8B96-4B43-AC1E-15D56C7406D6}"/>
  <tableColumns count="3">
    <tableColumn id="1" xr3:uid="{62B8F369-DBC9-4D9A-A5A9-727817F5BB50}" uniqueName="1" name="vehicle_id" queryTableFieldId="1" dataDxfId="189"/>
    <tableColumn id="2" xr3:uid="{116422EA-7519-4DAD-9B86-210026073511}" uniqueName="2" name="vehicle_type" queryTableFieldId="2" dataDxfId="188"/>
    <tableColumn id="3" xr3:uid="{BA001791-F7A3-4DAA-ABB9-3545438F8B1B}" uniqueName="3" name="owner_type" queryTableFieldId="3" dataDxfId="18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8179E98-A44D-4093-8539-AA7B655C9155}" name="Table7" displayName="Table7" ref="A1:C81" totalsRowShown="0">
  <autoFilter ref="A1:C81" xr:uid="{98179E98-A44D-4093-8539-AA7B655C9155}"/>
  <tableColumns count="3">
    <tableColumn id="1" xr3:uid="{EAAE347F-C134-4A9C-8EC5-8587E5193324}" name="vehicle_id"/>
    <tableColumn id="2" xr3:uid="{8B263E68-C189-4D4D-B4D8-A9CC924C9696}" name="vehicle_type"/>
    <tableColumn id="3" xr3:uid="{4BBB847F-8340-4C6B-928A-E871A3242DFA}" name="owner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6.xml"/><Relationship Id="rId7"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rinterSettings" Target="../printerSettings/printerSettings10.bin"/><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24577-057E-4AA2-8B16-0293B4842ED7}">
  <dimension ref="A1:AB1001"/>
  <sheetViews>
    <sheetView workbookViewId="0"/>
  </sheetViews>
  <sheetFormatPr defaultRowHeight="15" x14ac:dyDescent="0.25"/>
  <cols>
    <col min="1" max="1" width="14.85546875" bestFit="1" customWidth="1"/>
    <col min="2" max="2" width="17.28515625" bestFit="1" customWidth="1"/>
    <col min="3" max="4" width="15.5703125" bestFit="1" customWidth="1"/>
    <col min="5" max="5" width="10" bestFit="1" customWidth="1"/>
    <col min="6" max="6" width="16.7109375" bestFit="1" customWidth="1"/>
    <col min="7" max="7" width="21.85546875" bestFit="1" customWidth="1"/>
    <col min="8" max="8" width="19.28515625" bestFit="1" customWidth="1"/>
    <col min="9" max="9" width="7.5703125" bestFit="1" customWidth="1"/>
    <col min="10" max="10" width="21.42578125" bestFit="1" customWidth="1"/>
    <col min="11" max="11" width="12.42578125" bestFit="1" customWidth="1"/>
    <col min="12" max="12" width="14.5703125" bestFit="1" customWidth="1"/>
    <col min="13" max="13" width="15.7109375" bestFit="1" customWidth="1"/>
    <col min="14" max="14" width="16.85546875" bestFit="1" customWidth="1"/>
    <col min="15" max="15" width="17.28515625" bestFit="1" customWidth="1"/>
    <col min="16" max="16" width="22.5703125" bestFit="1" customWidth="1"/>
    <col min="17" max="17" width="19" bestFit="1" customWidth="1"/>
    <col min="18" max="18" width="14.42578125" bestFit="1" customWidth="1"/>
    <col min="19" max="19" width="16.5703125" bestFit="1" customWidth="1"/>
    <col min="20" max="20" width="22.42578125" bestFit="1" customWidth="1"/>
    <col min="21" max="21" width="16.140625" bestFit="1" customWidth="1"/>
    <col min="22" max="22" width="19.140625" bestFit="1" customWidth="1"/>
    <col min="23" max="23" width="25.85546875" bestFit="1" customWidth="1"/>
    <col min="24" max="24" width="19.7109375" bestFit="1" customWidth="1"/>
    <col min="25" max="25" width="22.7109375" bestFit="1" customWidth="1"/>
    <col min="26" max="26" width="19.7109375" bestFit="1" customWidth="1"/>
    <col min="27" max="27" width="18.7109375" bestFit="1" customWidth="1"/>
    <col min="28" max="28" width="9.140625" bestFit="1" customWidth="1"/>
    <col min="29" max="29" width="18.7109375" bestFit="1" customWidth="1"/>
  </cols>
  <sheetData>
    <row r="1" spans="1:28" x14ac:dyDescent="0.25">
      <c r="A1" t="s">
        <v>0</v>
      </c>
      <c r="B1" t="s">
        <v>1</v>
      </c>
      <c r="C1" t="s">
        <v>2</v>
      </c>
      <c r="D1" t="s">
        <v>3</v>
      </c>
      <c r="E1" t="s">
        <v>4</v>
      </c>
      <c r="F1" t="s">
        <v>9</v>
      </c>
      <c r="G1" t="s">
        <v>10</v>
      </c>
      <c r="H1" t="s">
        <v>11</v>
      </c>
      <c r="I1" t="s">
        <v>12</v>
      </c>
      <c r="J1" t="s">
        <v>13</v>
      </c>
      <c r="K1" t="s">
        <v>14</v>
      </c>
      <c r="L1" t="s">
        <v>15</v>
      </c>
      <c r="M1" t="s">
        <v>16</v>
      </c>
      <c r="N1" t="s">
        <v>3993</v>
      </c>
      <c r="O1" t="s">
        <v>3994</v>
      </c>
      <c r="P1" t="s">
        <v>19</v>
      </c>
      <c r="Q1" t="s">
        <v>20</v>
      </c>
      <c r="R1" t="s">
        <v>21</v>
      </c>
      <c r="S1" t="s">
        <v>22</v>
      </c>
      <c r="T1" t="s">
        <v>23</v>
      </c>
      <c r="U1" t="s">
        <v>24</v>
      </c>
      <c r="V1" t="s">
        <v>25</v>
      </c>
      <c r="W1" t="s">
        <v>26</v>
      </c>
      <c r="X1" t="s">
        <v>27</v>
      </c>
      <c r="Y1" t="s">
        <v>28</v>
      </c>
      <c r="Z1" t="s">
        <v>29</v>
      </c>
      <c r="AA1" t="s">
        <v>30</v>
      </c>
      <c r="AB1" t="s">
        <v>3966</v>
      </c>
    </row>
    <row r="2" spans="1:28" x14ac:dyDescent="0.25">
      <c r="A2" t="s">
        <v>31</v>
      </c>
      <c r="B2" s="1">
        <v>45817</v>
      </c>
      <c r="C2" s="2">
        <v>45817.241666666669</v>
      </c>
      <c r="D2" s="2">
        <v>45817.272916666669</v>
      </c>
      <c r="E2" t="s">
        <v>32</v>
      </c>
      <c r="F2" t="s">
        <v>37</v>
      </c>
      <c r="G2" t="s">
        <v>38</v>
      </c>
      <c r="H2" t="s">
        <v>39</v>
      </c>
      <c r="I2" t="s">
        <v>40</v>
      </c>
      <c r="J2" t="s">
        <v>41</v>
      </c>
      <c r="K2" t="s">
        <v>42</v>
      </c>
      <c r="L2">
        <v>1.9</v>
      </c>
      <c r="M2">
        <v>56.4</v>
      </c>
      <c r="N2">
        <v>2.5000000000000001E-2</v>
      </c>
      <c r="O2">
        <v>8.1199999999999994E-2</v>
      </c>
      <c r="P2">
        <v>31.1</v>
      </c>
      <c r="Q2">
        <v>10.4</v>
      </c>
      <c r="R2" t="b">
        <v>1</v>
      </c>
      <c r="S2">
        <v>0.23</v>
      </c>
      <c r="T2">
        <v>2098.5100000000002</v>
      </c>
      <c r="U2" s="1">
        <v>45824</v>
      </c>
      <c r="V2" t="s">
        <v>43</v>
      </c>
      <c r="W2" t="s">
        <v>44</v>
      </c>
      <c r="X2" t="s">
        <v>45</v>
      </c>
      <c r="Y2">
        <v>45</v>
      </c>
      <c r="Z2">
        <v>56.17</v>
      </c>
      <c r="AA2">
        <v>37.36</v>
      </c>
      <c r="AB2">
        <v>6</v>
      </c>
    </row>
    <row r="3" spans="1:28" x14ac:dyDescent="0.25">
      <c r="A3" t="s">
        <v>46</v>
      </c>
      <c r="B3" s="1">
        <v>45708</v>
      </c>
      <c r="C3" s="2">
        <v>45708.347222222219</v>
      </c>
      <c r="D3" s="2">
        <v>45708.363888888889</v>
      </c>
      <c r="E3" t="s">
        <v>47</v>
      </c>
      <c r="F3" t="s">
        <v>52</v>
      </c>
      <c r="G3" t="s">
        <v>53</v>
      </c>
      <c r="H3" t="s">
        <v>54</v>
      </c>
      <c r="I3" t="s">
        <v>55</v>
      </c>
      <c r="J3" t="s">
        <v>56</v>
      </c>
      <c r="K3" t="s">
        <v>57</v>
      </c>
      <c r="L3">
        <v>7.3</v>
      </c>
      <c r="M3">
        <v>5.8</v>
      </c>
      <c r="N3">
        <v>2.6800000000000001E-2</v>
      </c>
      <c r="O3">
        <v>8.1600000000000006E-2</v>
      </c>
      <c r="P3">
        <v>33.1</v>
      </c>
      <c r="Q3">
        <v>10.3</v>
      </c>
      <c r="R3" t="b">
        <v>1</v>
      </c>
      <c r="S3">
        <v>0</v>
      </c>
      <c r="T3">
        <v>222.6</v>
      </c>
      <c r="U3" s="1">
        <v>45709</v>
      </c>
      <c r="V3" t="s">
        <v>58</v>
      </c>
      <c r="W3" t="s">
        <v>59</v>
      </c>
      <c r="X3" t="s">
        <v>60</v>
      </c>
      <c r="Y3">
        <v>24</v>
      </c>
      <c r="Z3">
        <v>5.8</v>
      </c>
      <c r="AA3">
        <v>38.380000000000003</v>
      </c>
      <c r="AB3">
        <v>2</v>
      </c>
    </row>
    <row r="4" spans="1:28" x14ac:dyDescent="0.25">
      <c r="A4" t="s">
        <v>61</v>
      </c>
      <c r="B4" s="1">
        <v>45763</v>
      </c>
      <c r="C4" s="2">
        <v>45763.456250000003</v>
      </c>
      <c r="D4" s="2">
        <v>45763.525000000001</v>
      </c>
      <c r="E4" t="s">
        <v>62</v>
      </c>
      <c r="F4" t="s">
        <v>67</v>
      </c>
      <c r="G4" t="s">
        <v>68</v>
      </c>
      <c r="H4" t="s">
        <v>69</v>
      </c>
      <c r="I4" t="s">
        <v>70</v>
      </c>
      <c r="J4" t="s">
        <v>71</v>
      </c>
      <c r="K4" t="s">
        <v>72</v>
      </c>
      <c r="L4">
        <v>3.7</v>
      </c>
      <c r="M4">
        <v>22.1</v>
      </c>
      <c r="N4">
        <v>2.75E-2</v>
      </c>
      <c r="O4">
        <v>8.2400000000000001E-2</v>
      </c>
      <c r="P4">
        <v>31.2</v>
      </c>
      <c r="Q4">
        <v>12</v>
      </c>
      <c r="R4" t="b">
        <v>0</v>
      </c>
      <c r="S4">
        <v>0</v>
      </c>
      <c r="T4">
        <v>861.24</v>
      </c>
      <c r="U4" s="1">
        <v>45764</v>
      </c>
      <c r="V4" t="s">
        <v>73</v>
      </c>
      <c r="W4" t="s">
        <v>44</v>
      </c>
      <c r="X4" t="s">
        <v>74</v>
      </c>
      <c r="Y4">
        <v>99</v>
      </c>
      <c r="Z4">
        <v>22.1</v>
      </c>
      <c r="AA4">
        <v>38.97</v>
      </c>
      <c r="AB4">
        <v>4</v>
      </c>
    </row>
    <row r="5" spans="1:28" x14ac:dyDescent="0.25">
      <c r="A5" t="s">
        <v>75</v>
      </c>
      <c r="B5" s="1">
        <v>45785</v>
      </c>
      <c r="C5" s="2">
        <v>45785.254861111112</v>
      </c>
      <c r="D5" s="2">
        <v>45785.258333333331</v>
      </c>
      <c r="E5" t="s">
        <v>76</v>
      </c>
      <c r="F5" t="s">
        <v>81</v>
      </c>
      <c r="G5" t="s">
        <v>82</v>
      </c>
      <c r="H5" t="s">
        <v>83</v>
      </c>
      <c r="I5" t="s">
        <v>84</v>
      </c>
      <c r="J5" t="s">
        <v>85</v>
      </c>
      <c r="K5" t="s">
        <v>86</v>
      </c>
      <c r="L5">
        <v>8.4</v>
      </c>
      <c r="M5">
        <v>34.4</v>
      </c>
      <c r="N5">
        <v>2.7799999999999998E-2</v>
      </c>
      <c r="O5">
        <v>8.3299999999999999E-2</v>
      </c>
      <c r="P5">
        <v>26.1</v>
      </c>
      <c r="Q5">
        <v>2</v>
      </c>
      <c r="R5" t="b">
        <v>1</v>
      </c>
      <c r="S5">
        <v>0.45</v>
      </c>
      <c r="T5">
        <v>1337.29</v>
      </c>
      <c r="U5" s="1">
        <v>45787</v>
      </c>
      <c r="V5" t="s">
        <v>58</v>
      </c>
      <c r="W5" t="s">
        <v>44</v>
      </c>
      <c r="X5" t="s">
        <v>87</v>
      </c>
      <c r="Y5">
        <v>5</v>
      </c>
      <c r="Z5">
        <v>33.949999999999903</v>
      </c>
      <c r="AA5">
        <v>39.39</v>
      </c>
      <c r="AB5">
        <v>5</v>
      </c>
    </row>
    <row r="6" spans="1:28" x14ac:dyDescent="0.25">
      <c r="A6" t="s">
        <v>88</v>
      </c>
      <c r="B6" s="1">
        <v>45809</v>
      </c>
      <c r="C6" s="2">
        <v>45809.220833333333</v>
      </c>
      <c r="D6" s="2">
        <v>45809.300694444442</v>
      </c>
      <c r="E6" t="s">
        <v>89</v>
      </c>
      <c r="F6" t="s">
        <v>93</v>
      </c>
      <c r="G6" t="s">
        <v>94</v>
      </c>
      <c r="H6" t="s">
        <v>95</v>
      </c>
      <c r="I6" t="s">
        <v>96</v>
      </c>
      <c r="J6" t="s">
        <v>97</v>
      </c>
      <c r="K6" t="s">
        <v>98</v>
      </c>
      <c r="L6">
        <v>36.1</v>
      </c>
      <c r="M6">
        <v>20.399999999999999</v>
      </c>
      <c r="N6">
        <v>2.87E-2</v>
      </c>
      <c r="O6">
        <v>8.8700000000000001E-2</v>
      </c>
      <c r="P6">
        <v>23.8</v>
      </c>
      <c r="Q6">
        <v>5</v>
      </c>
      <c r="R6" t="b">
        <v>1</v>
      </c>
      <c r="S6">
        <v>0.02</v>
      </c>
      <c r="T6">
        <v>844.95</v>
      </c>
      <c r="U6" s="1">
        <v>45809</v>
      </c>
      <c r="V6" t="s">
        <v>43</v>
      </c>
      <c r="W6" t="s">
        <v>44</v>
      </c>
      <c r="X6" t="s">
        <v>99</v>
      </c>
      <c r="Y6">
        <v>115</v>
      </c>
      <c r="Z6">
        <v>20.38</v>
      </c>
      <c r="AA6">
        <v>41.46</v>
      </c>
      <c r="AB6">
        <v>6</v>
      </c>
    </row>
    <row r="7" spans="1:28" x14ac:dyDescent="0.25">
      <c r="A7" t="s">
        <v>100</v>
      </c>
      <c r="B7" s="1">
        <v>45766</v>
      </c>
      <c r="C7" s="2">
        <v>45766.319444444445</v>
      </c>
      <c r="D7" s="2">
        <v>45766.343055555553</v>
      </c>
      <c r="E7" t="s">
        <v>101</v>
      </c>
      <c r="F7" t="s">
        <v>37</v>
      </c>
      <c r="G7" t="s">
        <v>104</v>
      </c>
      <c r="H7" t="s">
        <v>39</v>
      </c>
      <c r="I7" t="s">
        <v>40</v>
      </c>
      <c r="J7" t="s">
        <v>41</v>
      </c>
      <c r="K7" t="s">
        <v>105</v>
      </c>
      <c r="L7">
        <v>21.3</v>
      </c>
      <c r="M7">
        <v>70.099999999999994</v>
      </c>
      <c r="N7">
        <v>2.8899999999999999E-2</v>
      </c>
      <c r="O7">
        <v>8.3500000000000005E-2</v>
      </c>
      <c r="P7">
        <v>29.6</v>
      </c>
      <c r="Q7">
        <v>5.5</v>
      </c>
      <c r="R7" t="b">
        <v>1</v>
      </c>
      <c r="S7">
        <v>0.02</v>
      </c>
      <c r="T7">
        <v>2803.2</v>
      </c>
      <c r="U7" s="1">
        <v>45766</v>
      </c>
      <c r="V7" t="s">
        <v>58</v>
      </c>
      <c r="W7" t="s">
        <v>44</v>
      </c>
      <c r="X7" t="s">
        <v>106</v>
      </c>
      <c r="Y7">
        <v>34</v>
      </c>
      <c r="Z7">
        <v>70.08</v>
      </c>
      <c r="AA7">
        <v>40</v>
      </c>
      <c r="AB7">
        <v>4</v>
      </c>
    </row>
    <row r="8" spans="1:28" x14ac:dyDescent="0.25">
      <c r="A8" t="s">
        <v>107</v>
      </c>
      <c r="B8" s="1">
        <v>45745</v>
      </c>
      <c r="C8" s="2">
        <v>45745.192361111112</v>
      </c>
      <c r="D8" s="2">
        <v>45745.257638888892</v>
      </c>
      <c r="E8" t="s">
        <v>108</v>
      </c>
      <c r="F8" t="s">
        <v>113</v>
      </c>
      <c r="G8" t="s">
        <v>114</v>
      </c>
      <c r="H8" t="s">
        <v>115</v>
      </c>
      <c r="I8" t="s">
        <v>84</v>
      </c>
      <c r="J8" t="s">
        <v>85</v>
      </c>
      <c r="K8" t="s">
        <v>116</v>
      </c>
      <c r="L8">
        <v>8.1999999999999993</v>
      </c>
      <c r="M8">
        <v>37.200000000000003</v>
      </c>
      <c r="N8">
        <v>3.04E-2</v>
      </c>
      <c r="O8">
        <v>8.1100000000000005E-2</v>
      </c>
      <c r="P8">
        <v>26.1</v>
      </c>
      <c r="Q8">
        <v>1.4</v>
      </c>
      <c r="R8" t="b">
        <v>1</v>
      </c>
      <c r="S8">
        <v>0.02</v>
      </c>
      <c r="T8">
        <v>1488.32</v>
      </c>
      <c r="U8" s="1">
        <v>45752</v>
      </c>
      <c r="V8" t="s">
        <v>43</v>
      </c>
      <c r="W8" t="s">
        <v>44</v>
      </c>
      <c r="X8" t="s">
        <v>117</v>
      </c>
      <c r="Y8">
        <v>94</v>
      </c>
      <c r="Z8">
        <v>37.18</v>
      </c>
      <c r="AA8">
        <v>40.03</v>
      </c>
      <c r="AB8">
        <v>3</v>
      </c>
    </row>
    <row r="9" spans="1:28" x14ac:dyDescent="0.25">
      <c r="A9" t="s">
        <v>118</v>
      </c>
      <c r="B9" s="1">
        <v>45823</v>
      </c>
      <c r="C9" s="2">
        <v>45823.219444444447</v>
      </c>
      <c r="D9" s="2">
        <v>45823.227777777778</v>
      </c>
      <c r="E9" t="s">
        <v>119</v>
      </c>
      <c r="F9" t="s">
        <v>93</v>
      </c>
      <c r="G9" t="s">
        <v>122</v>
      </c>
      <c r="H9" t="s">
        <v>95</v>
      </c>
      <c r="I9" t="s">
        <v>96</v>
      </c>
      <c r="J9" t="s">
        <v>97</v>
      </c>
      <c r="K9" t="s">
        <v>123</v>
      </c>
      <c r="L9">
        <v>10.3</v>
      </c>
      <c r="M9">
        <v>30.4</v>
      </c>
      <c r="N9">
        <v>3.04E-2</v>
      </c>
      <c r="O9">
        <v>9.0499999999999997E-2</v>
      </c>
      <c r="P9">
        <v>32.4</v>
      </c>
      <c r="Q9">
        <v>8.5</v>
      </c>
      <c r="R9" t="b">
        <v>0</v>
      </c>
      <c r="S9">
        <v>3.11</v>
      </c>
      <c r="T9">
        <v>1169.3800000000001</v>
      </c>
      <c r="U9" s="1">
        <v>45823</v>
      </c>
      <c r="V9" t="s">
        <v>43</v>
      </c>
      <c r="W9" t="s">
        <v>44</v>
      </c>
      <c r="X9" t="s">
        <v>124</v>
      </c>
      <c r="Y9">
        <v>12</v>
      </c>
      <c r="Z9">
        <v>27.29</v>
      </c>
      <c r="AA9">
        <v>42.85</v>
      </c>
      <c r="AB9">
        <v>6</v>
      </c>
    </row>
    <row r="10" spans="1:28" x14ac:dyDescent="0.25">
      <c r="A10" t="s">
        <v>125</v>
      </c>
      <c r="B10" s="1">
        <v>45806</v>
      </c>
      <c r="C10" s="2">
        <v>45806.457638888889</v>
      </c>
      <c r="D10" s="2">
        <v>45806.499305555553</v>
      </c>
      <c r="E10" t="s">
        <v>126</v>
      </c>
      <c r="F10" t="s">
        <v>81</v>
      </c>
      <c r="G10" t="s">
        <v>129</v>
      </c>
      <c r="H10" t="s">
        <v>83</v>
      </c>
      <c r="I10" t="s">
        <v>84</v>
      </c>
      <c r="J10" t="s">
        <v>85</v>
      </c>
      <c r="K10" t="s">
        <v>130</v>
      </c>
      <c r="L10">
        <v>7.7</v>
      </c>
      <c r="M10">
        <v>6.5</v>
      </c>
      <c r="N10">
        <v>3.0599999999999999E-2</v>
      </c>
      <c r="O10">
        <v>8.1799999999999998E-2</v>
      </c>
      <c r="P10">
        <v>28.5</v>
      </c>
      <c r="Q10">
        <v>5.5</v>
      </c>
      <c r="R10" t="b">
        <v>1</v>
      </c>
      <c r="S10">
        <v>0</v>
      </c>
      <c r="T10">
        <v>262.20999999999998</v>
      </c>
      <c r="U10" s="1">
        <v>45808</v>
      </c>
      <c r="V10" t="s">
        <v>43</v>
      </c>
      <c r="W10" t="s">
        <v>44</v>
      </c>
      <c r="X10" t="s">
        <v>131</v>
      </c>
      <c r="Y10">
        <v>60</v>
      </c>
      <c r="Z10">
        <v>6.5</v>
      </c>
      <c r="AA10">
        <v>40.340000000000003</v>
      </c>
      <c r="AB10">
        <v>5</v>
      </c>
    </row>
    <row r="11" spans="1:28" x14ac:dyDescent="0.25">
      <c r="A11" t="s">
        <v>132</v>
      </c>
      <c r="B11" s="1">
        <v>45825</v>
      </c>
      <c r="C11" s="2">
        <v>45825.288888888892</v>
      </c>
      <c r="D11" s="2">
        <v>45825.347222222219</v>
      </c>
      <c r="E11" t="s">
        <v>133</v>
      </c>
      <c r="F11" t="s">
        <v>138</v>
      </c>
      <c r="G11" t="s">
        <v>139</v>
      </c>
      <c r="H11" t="s">
        <v>140</v>
      </c>
      <c r="I11" t="s">
        <v>141</v>
      </c>
      <c r="J11" t="s">
        <v>142</v>
      </c>
      <c r="K11" t="s">
        <v>143</v>
      </c>
      <c r="L11">
        <v>3.6</v>
      </c>
      <c r="M11">
        <v>5</v>
      </c>
      <c r="N11">
        <v>3.0700000000000002E-2</v>
      </c>
      <c r="O11">
        <v>8.2799999999999999E-2</v>
      </c>
      <c r="P11">
        <v>28</v>
      </c>
      <c r="Q11">
        <v>7.6</v>
      </c>
      <c r="R11" t="b">
        <v>1</v>
      </c>
      <c r="S11">
        <v>0.36</v>
      </c>
      <c r="T11">
        <v>188.8</v>
      </c>
      <c r="U11" s="1">
        <v>45828</v>
      </c>
      <c r="V11" t="s">
        <v>58</v>
      </c>
      <c r="W11" t="s">
        <v>44</v>
      </c>
      <c r="X11" t="s">
        <v>144</v>
      </c>
      <c r="Y11">
        <v>84</v>
      </c>
      <c r="Z11">
        <v>4.6399999999999997</v>
      </c>
      <c r="AA11">
        <v>40.69</v>
      </c>
      <c r="AB11">
        <v>6</v>
      </c>
    </row>
    <row r="12" spans="1:28" x14ac:dyDescent="0.25">
      <c r="A12" t="s">
        <v>145</v>
      </c>
      <c r="B12" s="1">
        <v>45672</v>
      </c>
      <c r="C12" s="2">
        <v>45672.265277777777</v>
      </c>
      <c r="D12" s="2">
        <v>45672.329861111109</v>
      </c>
      <c r="E12" t="s">
        <v>146</v>
      </c>
      <c r="F12" t="s">
        <v>150</v>
      </c>
      <c r="G12" t="s">
        <v>151</v>
      </c>
      <c r="H12" t="s">
        <v>152</v>
      </c>
      <c r="I12" t="s">
        <v>153</v>
      </c>
      <c r="J12" t="s">
        <v>154</v>
      </c>
      <c r="K12" t="s">
        <v>155</v>
      </c>
      <c r="L12">
        <v>2.8</v>
      </c>
      <c r="M12">
        <v>36.700000000000003</v>
      </c>
      <c r="N12">
        <v>3.09E-2</v>
      </c>
      <c r="O12">
        <v>8.2299999999999998E-2</v>
      </c>
      <c r="P12">
        <v>30.9</v>
      </c>
      <c r="Q12">
        <v>4.8</v>
      </c>
      <c r="R12" t="b">
        <v>1</v>
      </c>
      <c r="S12">
        <v>0.44</v>
      </c>
      <c r="T12">
        <v>1473.61</v>
      </c>
      <c r="U12" s="1">
        <v>45674</v>
      </c>
      <c r="V12" t="s">
        <v>58</v>
      </c>
      <c r="W12" t="s">
        <v>44</v>
      </c>
      <c r="X12" t="s">
        <v>156</v>
      </c>
      <c r="Y12">
        <v>93</v>
      </c>
      <c r="Z12">
        <v>36.26</v>
      </c>
      <c r="AA12">
        <v>40.64</v>
      </c>
      <c r="AB12">
        <v>1</v>
      </c>
    </row>
    <row r="13" spans="1:28" x14ac:dyDescent="0.25">
      <c r="A13" t="s">
        <v>157</v>
      </c>
      <c r="B13" s="1">
        <v>45699</v>
      </c>
      <c r="C13" s="2">
        <v>45699.299305555556</v>
      </c>
      <c r="D13" s="2">
        <v>45699.303472222222</v>
      </c>
      <c r="E13" t="s">
        <v>158</v>
      </c>
      <c r="F13" t="s">
        <v>162</v>
      </c>
      <c r="G13" t="s">
        <v>163</v>
      </c>
      <c r="H13" t="s">
        <v>164</v>
      </c>
      <c r="I13" t="s">
        <v>40</v>
      </c>
      <c r="J13" t="s">
        <v>41</v>
      </c>
      <c r="K13" t="s">
        <v>165</v>
      </c>
      <c r="L13">
        <v>1.9</v>
      </c>
      <c r="M13">
        <v>26</v>
      </c>
      <c r="N13">
        <v>3.1099999999999999E-2</v>
      </c>
      <c r="O13">
        <v>8.8300000000000003E-2</v>
      </c>
      <c r="P13">
        <v>25.6</v>
      </c>
      <c r="Q13">
        <v>5.9</v>
      </c>
      <c r="R13" t="b">
        <v>1</v>
      </c>
      <c r="S13">
        <v>0.32</v>
      </c>
      <c r="T13">
        <v>1092.43</v>
      </c>
      <c r="U13" s="1">
        <v>45702</v>
      </c>
      <c r="V13" t="s">
        <v>43</v>
      </c>
      <c r="W13" t="s">
        <v>44</v>
      </c>
      <c r="X13" t="s">
        <v>166</v>
      </c>
      <c r="Y13">
        <v>6</v>
      </c>
      <c r="Z13">
        <v>25.68</v>
      </c>
      <c r="AA13">
        <v>42.54</v>
      </c>
      <c r="AB13">
        <v>2</v>
      </c>
    </row>
    <row r="14" spans="1:28" x14ac:dyDescent="0.25">
      <c r="A14" t="s">
        <v>167</v>
      </c>
      <c r="B14" s="1">
        <v>45720</v>
      </c>
      <c r="C14" s="2">
        <v>45720.394444444442</v>
      </c>
      <c r="D14" s="2">
        <v>45720.477777777778</v>
      </c>
      <c r="E14" t="s">
        <v>168</v>
      </c>
      <c r="F14" t="s">
        <v>172</v>
      </c>
      <c r="G14" t="s">
        <v>173</v>
      </c>
      <c r="H14" t="s">
        <v>174</v>
      </c>
      <c r="I14" t="s">
        <v>84</v>
      </c>
      <c r="J14" t="s">
        <v>85</v>
      </c>
      <c r="K14" t="s">
        <v>175</v>
      </c>
      <c r="L14">
        <v>16.100000000000001</v>
      </c>
      <c r="M14">
        <v>13.1</v>
      </c>
      <c r="N14">
        <v>3.1300000000000001E-2</v>
      </c>
      <c r="O14">
        <v>8.5699999999999998E-2</v>
      </c>
      <c r="P14">
        <v>35</v>
      </c>
      <c r="Q14">
        <v>10.7</v>
      </c>
      <c r="R14" t="b">
        <v>1</v>
      </c>
      <c r="S14">
        <v>0.3</v>
      </c>
      <c r="T14">
        <v>535.80999999999995</v>
      </c>
      <c r="U14" s="1">
        <v>45727</v>
      </c>
      <c r="V14" t="s">
        <v>43</v>
      </c>
      <c r="W14" t="s">
        <v>44</v>
      </c>
      <c r="X14" t="s">
        <v>176</v>
      </c>
      <c r="Y14">
        <v>120</v>
      </c>
      <c r="Z14">
        <v>12.799999999999899</v>
      </c>
      <c r="AA14">
        <v>41.86</v>
      </c>
      <c r="AB14">
        <v>3</v>
      </c>
    </row>
    <row r="15" spans="1:28" x14ac:dyDescent="0.25">
      <c r="A15" t="s">
        <v>177</v>
      </c>
      <c r="B15" s="1">
        <v>45673</v>
      </c>
      <c r="C15" s="2">
        <v>45673.418749999997</v>
      </c>
      <c r="D15" s="2">
        <v>45673.423611111109</v>
      </c>
      <c r="E15" t="s">
        <v>178</v>
      </c>
      <c r="F15" t="s">
        <v>182</v>
      </c>
      <c r="G15" t="s">
        <v>183</v>
      </c>
      <c r="H15" t="s">
        <v>184</v>
      </c>
      <c r="I15" t="s">
        <v>84</v>
      </c>
      <c r="J15" t="s">
        <v>85</v>
      </c>
      <c r="K15" t="s">
        <v>185</v>
      </c>
      <c r="L15">
        <v>1.8</v>
      </c>
      <c r="M15">
        <v>86.1</v>
      </c>
      <c r="N15">
        <v>3.1399999999999997E-2</v>
      </c>
      <c r="O15">
        <v>8.8499999999999995E-2</v>
      </c>
      <c r="P15">
        <v>32.9</v>
      </c>
      <c r="Q15">
        <v>10.9</v>
      </c>
      <c r="R15" t="b">
        <v>1</v>
      </c>
      <c r="S15">
        <v>0</v>
      </c>
      <c r="T15">
        <v>3680.77</v>
      </c>
      <c r="U15" s="1">
        <v>45673</v>
      </c>
      <c r="V15" t="s">
        <v>43</v>
      </c>
      <c r="W15" t="s">
        <v>186</v>
      </c>
      <c r="X15" t="s">
        <v>187</v>
      </c>
      <c r="Y15">
        <v>7</v>
      </c>
      <c r="Z15">
        <v>86.1</v>
      </c>
      <c r="AA15">
        <v>42.75</v>
      </c>
      <c r="AB15">
        <v>1</v>
      </c>
    </row>
    <row r="16" spans="1:28" x14ac:dyDescent="0.25">
      <c r="A16" t="s">
        <v>188</v>
      </c>
      <c r="B16" s="1">
        <v>45747</v>
      </c>
      <c r="C16" s="2">
        <v>45747.397222222222</v>
      </c>
      <c r="D16" s="2">
        <v>45747.426388888889</v>
      </c>
      <c r="E16" t="s">
        <v>189</v>
      </c>
      <c r="F16" t="s">
        <v>194</v>
      </c>
      <c r="G16" t="s">
        <v>195</v>
      </c>
      <c r="H16" t="s">
        <v>196</v>
      </c>
      <c r="I16" t="s">
        <v>197</v>
      </c>
      <c r="J16" t="s">
        <v>198</v>
      </c>
      <c r="K16" t="s">
        <v>199</v>
      </c>
      <c r="L16">
        <v>13.4</v>
      </c>
      <c r="M16">
        <v>16.7</v>
      </c>
      <c r="N16">
        <v>3.1399999999999997E-2</v>
      </c>
      <c r="O16">
        <v>8.4900000000000003E-2</v>
      </c>
      <c r="P16">
        <v>28.4</v>
      </c>
      <c r="Q16">
        <v>4.5</v>
      </c>
      <c r="R16" t="b">
        <v>1</v>
      </c>
      <c r="S16">
        <v>0.5</v>
      </c>
      <c r="T16">
        <v>675.05</v>
      </c>
      <c r="U16" s="1">
        <v>45748</v>
      </c>
      <c r="V16" t="s">
        <v>43</v>
      </c>
      <c r="W16" t="s">
        <v>200</v>
      </c>
      <c r="X16" t="s">
        <v>201</v>
      </c>
      <c r="Y16">
        <v>42</v>
      </c>
      <c r="Z16">
        <v>16.2</v>
      </c>
      <c r="AA16">
        <v>41.67</v>
      </c>
      <c r="AB16">
        <v>3</v>
      </c>
    </row>
    <row r="17" spans="1:28" x14ac:dyDescent="0.25">
      <c r="A17" t="s">
        <v>202</v>
      </c>
      <c r="B17" s="1">
        <v>45808</v>
      </c>
      <c r="C17" s="2">
        <v>45808.402083333334</v>
      </c>
      <c r="D17" s="2">
        <v>45808.42083333333</v>
      </c>
      <c r="E17" t="s">
        <v>203</v>
      </c>
      <c r="F17" t="s">
        <v>162</v>
      </c>
      <c r="G17" t="s">
        <v>206</v>
      </c>
      <c r="H17" t="s">
        <v>164</v>
      </c>
      <c r="I17" t="s">
        <v>40</v>
      </c>
      <c r="J17" t="s">
        <v>41</v>
      </c>
      <c r="K17" t="s">
        <v>207</v>
      </c>
      <c r="L17">
        <v>1</v>
      </c>
      <c r="M17">
        <v>30.3</v>
      </c>
      <c r="N17">
        <v>3.15E-2</v>
      </c>
      <c r="O17">
        <v>8.5699999999999998E-2</v>
      </c>
      <c r="P17">
        <v>32.799999999999997</v>
      </c>
      <c r="Q17">
        <v>12</v>
      </c>
      <c r="R17" t="b">
        <v>1</v>
      </c>
      <c r="S17">
        <v>0</v>
      </c>
      <c r="T17">
        <v>1271.3900000000001</v>
      </c>
      <c r="U17" s="1">
        <v>45811</v>
      </c>
      <c r="V17" t="s">
        <v>43</v>
      </c>
      <c r="W17" t="s">
        <v>208</v>
      </c>
      <c r="X17" t="s">
        <v>209</v>
      </c>
      <c r="Y17">
        <v>27</v>
      </c>
      <c r="Z17">
        <v>30.3</v>
      </c>
      <c r="AA17">
        <v>41.96</v>
      </c>
      <c r="AB17">
        <v>5</v>
      </c>
    </row>
    <row r="18" spans="1:28" x14ac:dyDescent="0.25">
      <c r="A18" t="s">
        <v>210</v>
      </c>
      <c r="B18" s="1">
        <v>45695</v>
      </c>
      <c r="C18" s="2">
        <v>45695.432638888888</v>
      </c>
      <c r="D18" s="2">
        <v>45695.474999999999</v>
      </c>
      <c r="E18" t="s">
        <v>211</v>
      </c>
      <c r="F18" t="s">
        <v>215</v>
      </c>
      <c r="G18" t="s">
        <v>216</v>
      </c>
      <c r="H18" t="s">
        <v>217</v>
      </c>
      <c r="I18" t="s">
        <v>218</v>
      </c>
      <c r="J18" t="s">
        <v>219</v>
      </c>
      <c r="K18" t="s">
        <v>220</v>
      </c>
      <c r="L18">
        <v>14.4</v>
      </c>
      <c r="M18">
        <v>41.1</v>
      </c>
      <c r="N18">
        <v>3.15E-2</v>
      </c>
      <c r="O18">
        <v>8.4199999999999997E-2</v>
      </c>
      <c r="P18">
        <v>28.6</v>
      </c>
      <c r="Q18">
        <v>9.6999999999999993</v>
      </c>
      <c r="R18" t="b">
        <v>1</v>
      </c>
      <c r="S18">
        <v>0.33</v>
      </c>
      <c r="T18">
        <v>1692.36</v>
      </c>
      <c r="U18" s="1">
        <v>45695</v>
      </c>
      <c r="V18" t="s">
        <v>43</v>
      </c>
      <c r="W18" t="s">
        <v>44</v>
      </c>
      <c r="X18" t="s">
        <v>221</v>
      </c>
      <c r="Y18">
        <v>61</v>
      </c>
      <c r="Z18">
        <v>40.770000000000003</v>
      </c>
      <c r="AA18">
        <v>41.51</v>
      </c>
      <c r="AB18">
        <v>2</v>
      </c>
    </row>
    <row r="19" spans="1:28" x14ac:dyDescent="0.25">
      <c r="A19" t="s">
        <v>222</v>
      </c>
      <c r="B19" s="1">
        <v>45667</v>
      </c>
      <c r="C19" s="2">
        <v>45667.254166666666</v>
      </c>
      <c r="D19" s="2">
        <v>45667.298611111109</v>
      </c>
      <c r="E19" t="s">
        <v>223</v>
      </c>
      <c r="F19" t="s">
        <v>81</v>
      </c>
      <c r="G19" t="s">
        <v>226</v>
      </c>
      <c r="H19" t="s">
        <v>83</v>
      </c>
      <c r="I19" t="s">
        <v>84</v>
      </c>
      <c r="J19" t="s">
        <v>85</v>
      </c>
      <c r="K19" t="s">
        <v>227</v>
      </c>
      <c r="L19">
        <v>10.1</v>
      </c>
      <c r="M19">
        <v>23.6</v>
      </c>
      <c r="N19">
        <v>3.15E-2</v>
      </c>
      <c r="O19">
        <v>8.6199999999999999E-2</v>
      </c>
      <c r="P19">
        <v>29.3</v>
      </c>
      <c r="Q19">
        <v>8.6999999999999993</v>
      </c>
      <c r="R19" t="b">
        <v>1</v>
      </c>
      <c r="S19">
        <v>0.05</v>
      </c>
      <c r="T19">
        <v>991.69</v>
      </c>
      <c r="U19" s="1">
        <v>45668</v>
      </c>
      <c r="V19" t="s">
        <v>43</v>
      </c>
      <c r="W19" t="s">
        <v>208</v>
      </c>
      <c r="X19" t="s">
        <v>228</v>
      </c>
      <c r="Y19">
        <v>64</v>
      </c>
      <c r="Z19">
        <v>23.55</v>
      </c>
      <c r="AA19">
        <v>42.11</v>
      </c>
      <c r="AB19">
        <v>1</v>
      </c>
    </row>
    <row r="20" spans="1:28" x14ac:dyDescent="0.25">
      <c r="A20" t="s">
        <v>229</v>
      </c>
      <c r="B20" s="1">
        <v>45712</v>
      </c>
      <c r="C20" s="2">
        <v>45712.318055555559</v>
      </c>
      <c r="D20" s="2">
        <v>45712.365972222222</v>
      </c>
      <c r="E20" t="s">
        <v>230</v>
      </c>
      <c r="F20" t="s">
        <v>234</v>
      </c>
      <c r="G20" t="s">
        <v>235</v>
      </c>
      <c r="H20" t="s">
        <v>236</v>
      </c>
      <c r="I20" t="s">
        <v>237</v>
      </c>
      <c r="J20" t="s">
        <v>238</v>
      </c>
      <c r="K20" t="s">
        <v>143</v>
      </c>
      <c r="L20">
        <v>7.9</v>
      </c>
      <c r="M20">
        <v>55.8</v>
      </c>
      <c r="N20">
        <v>3.1600000000000003E-2</v>
      </c>
      <c r="O20">
        <v>8.3400000000000002E-2</v>
      </c>
      <c r="P20">
        <v>31.5</v>
      </c>
      <c r="Q20">
        <v>12</v>
      </c>
      <c r="R20" t="b">
        <v>1</v>
      </c>
      <c r="S20">
        <v>0</v>
      </c>
      <c r="T20">
        <v>2305.66</v>
      </c>
      <c r="U20" s="1">
        <v>45713</v>
      </c>
      <c r="V20" t="s">
        <v>43</v>
      </c>
      <c r="W20" t="s">
        <v>186</v>
      </c>
      <c r="X20" t="s">
        <v>239</v>
      </c>
      <c r="Y20">
        <v>69</v>
      </c>
      <c r="Z20">
        <v>55.8</v>
      </c>
      <c r="AA20">
        <v>41.32</v>
      </c>
      <c r="AB20">
        <v>2</v>
      </c>
    </row>
    <row r="21" spans="1:28" x14ac:dyDescent="0.25">
      <c r="A21" t="s">
        <v>240</v>
      </c>
      <c r="B21" s="1">
        <v>45785</v>
      </c>
      <c r="C21" s="2">
        <v>45785.35</v>
      </c>
      <c r="D21" s="2">
        <v>45785.353472222225</v>
      </c>
      <c r="E21" t="s">
        <v>241</v>
      </c>
      <c r="F21" t="s">
        <v>245</v>
      </c>
      <c r="G21" t="s">
        <v>246</v>
      </c>
      <c r="H21" t="s">
        <v>247</v>
      </c>
      <c r="I21" t="s">
        <v>55</v>
      </c>
      <c r="J21" t="s">
        <v>56</v>
      </c>
      <c r="K21" t="s">
        <v>248</v>
      </c>
      <c r="L21">
        <v>9.1</v>
      </c>
      <c r="M21">
        <v>91.9</v>
      </c>
      <c r="N21">
        <v>3.1800000000000002E-2</v>
      </c>
      <c r="O21">
        <v>8.3400000000000002E-2</v>
      </c>
      <c r="P21">
        <v>32.6</v>
      </c>
      <c r="Q21">
        <v>10.8</v>
      </c>
      <c r="R21" t="b">
        <v>1</v>
      </c>
      <c r="S21">
        <v>0.1</v>
      </c>
      <c r="T21">
        <v>3802.36</v>
      </c>
      <c r="U21" s="1">
        <v>45786</v>
      </c>
      <c r="V21" t="s">
        <v>43</v>
      </c>
      <c r="W21" t="s">
        <v>44</v>
      </c>
      <c r="X21" t="s">
        <v>249</v>
      </c>
      <c r="Y21">
        <v>5</v>
      </c>
      <c r="Z21">
        <v>91.8</v>
      </c>
      <c r="AA21">
        <v>41.42</v>
      </c>
      <c r="AB21">
        <v>5</v>
      </c>
    </row>
    <row r="22" spans="1:28" x14ac:dyDescent="0.25">
      <c r="A22" t="s">
        <v>250</v>
      </c>
      <c r="B22" s="1">
        <v>45787</v>
      </c>
      <c r="C22" s="2">
        <v>45787.200694444444</v>
      </c>
      <c r="D22" s="2">
        <v>45787.220833333333</v>
      </c>
      <c r="E22" t="s">
        <v>251</v>
      </c>
      <c r="F22" t="s">
        <v>255</v>
      </c>
      <c r="G22" t="s">
        <v>256</v>
      </c>
      <c r="H22" t="s">
        <v>257</v>
      </c>
      <c r="I22" t="s">
        <v>96</v>
      </c>
      <c r="J22" t="s">
        <v>97</v>
      </c>
      <c r="K22" t="s">
        <v>258</v>
      </c>
      <c r="L22">
        <v>3.8</v>
      </c>
      <c r="M22">
        <v>38.799999999999997</v>
      </c>
      <c r="N22">
        <v>3.1800000000000002E-2</v>
      </c>
      <c r="O22">
        <v>8.0799999999999997E-2</v>
      </c>
      <c r="P22">
        <v>29.2</v>
      </c>
      <c r="Q22">
        <v>29.8</v>
      </c>
      <c r="R22" t="b">
        <v>1</v>
      </c>
      <c r="S22">
        <v>0.02</v>
      </c>
      <c r="T22">
        <v>1576.02</v>
      </c>
      <c r="U22" s="1">
        <v>45790</v>
      </c>
      <c r="V22" t="s">
        <v>259</v>
      </c>
      <c r="W22" t="s">
        <v>44</v>
      </c>
      <c r="X22" t="s">
        <v>260</v>
      </c>
      <c r="Y22">
        <v>29</v>
      </c>
      <c r="Z22">
        <v>38.779999999999902</v>
      </c>
      <c r="AA22">
        <v>40.64</v>
      </c>
      <c r="AB22">
        <v>5</v>
      </c>
    </row>
    <row r="23" spans="1:28" x14ac:dyDescent="0.25">
      <c r="A23" t="s">
        <v>261</v>
      </c>
      <c r="B23" s="1">
        <v>45674</v>
      </c>
      <c r="C23" s="2">
        <v>45674.172222222223</v>
      </c>
      <c r="D23" s="2">
        <v>45674.205555555556</v>
      </c>
      <c r="E23" t="s">
        <v>101</v>
      </c>
      <c r="F23" t="s">
        <v>37</v>
      </c>
      <c r="G23" t="s">
        <v>104</v>
      </c>
      <c r="H23" t="s">
        <v>39</v>
      </c>
      <c r="I23" t="s">
        <v>40</v>
      </c>
      <c r="J23" t="s">
        <v>41</v>
      </c>
      <c r="K23" t="s">
        <v>227</v>
      </c>
      <c r="L23">
        <v>7.4</v>
      </c>
      <c r="M23">
        <v>26.1</v>
      </c>
      <c r="N23">
        <v>3.1899999999999998E-2</v>
      </c>
      <c r="O23">
        <v>9.1300000000000006E-2</v>
      </c>
      <c r="P23">
        <v>28.7</v>
      </c>
      <c r="Q23">
        <v>4.9000000000000004</v>
      </c>
      <c r="R23" t="b">
        <v>1</v>
      </c>
      <c r="S23">
        <v>7.0000000000000007E-2</v>
      </c>
      <c r="T23">
        <v>1141.1600000000001</v>
      </c>
      <c r="U23" s="1">
        <v>45675</v>
      </c>
      <c r="V23" t="s">
        <v>58</v>
      </c>
      <c r="W23" t="s">
        <v>44</v>
      </c>
      <c r="X23" t="s">
        <v>262</v>
      </c>
      <c r="Y23">
        <v>48</v>
      </c>
      <c r="Z23">
        <v>26.03</v>
      </c>
      <c r="AA23">
        <v>43.84</v>
      </c>
      <c r="AB23">
        <v>1</v>
      </c>
    </row>
    <row r="24" spans="1:28" x14ac:dyDescent="0.25">
      <c r="A24" t="s">
        <v>263</v>
      </c>
      <c r="B24" s="1">
        <v>45741</v>
      </c>
      <c r="C24" s="2">
        <v>45741.405555555553</v>
      </c>
      <c r="D24" s="2">
        <v>45741.458333333336</v>
      </c>
      <c r="E24" t="s">
        <v>264</v>
      </c>
      <c r="F24" t="s">
        <v>67</v>
      </c>
      <c r="G24" t="s">
        <v>267</v>
      </c>
      <c r="H24" t="s">
        <v>69</v>
      </c>
      <c r="I24" t="s">
        <v>70</v>
      </c>
      <c r="J24" t="s">
        <v>71</v>
      </c>
      <c r="K24" t="s">
        <v>268</v>
      </c>
      <c r="L24">
        <v>35.5</v>
      </c>
      <c r="M24">
        <v>7.2</v>
      </c>
      <c r="N24">
        <v>3.1899999999999998E-2</v>
      </c>
      <c r="O24">
        <v>8.48E-2</v>
      </c>
      <c r="P24">
        <v>25.6</v>
      </c>
      <c r="Q24">
        <v>7.5</v>
      </c>
      <c r="R24" t="b">
        <v>1</v>
      </c>
      <c r="S24">
        <v>0.33</v>
      </c>
      <c r="T24">
        <v>287.77999999999997</v>
      </c>
      <c r="U24" s="1">
        <v>45741</v>
      </c>
      <c r="V24" t="s">
        <v>43</v>
      </c>
      <c r="W24" t="s">
        <v>208</v>
      </c>
      <c r="X24" t="s">
        <v>269</v>
      </c>
      <c r="Y24">
        <v>76</v>
      </c>
      <c r="Z24">
        <v>6.87</v>
      </c>
      <c r="AA24">
        <v>41.89</v>
      </c>
      <c r="AB24">
        <v>3</v>
      </c>
    </row>
    <row r="25" spans="1:28" x14ac:dyDescent="0.25">
      <c r="A25" t="s">
        <v>270</v>
      </c>
      <c r="B25" s="1">
        <v>45757</v>
      </c>
      <c r="C25" s="2">
        <v>45757.299305555556</v>
      </c>
      <c r="D25" s="2">
        <v>45757.384027777778</v>
      </c>
      <c r="E25" t="s">
        <v>271</v>
      </c>
      <c r="F25" t="s">
        <v>113</v>
      </c>
      <c r="G25" t="s">
        <v>274</v>
      </c>
      <c r="H25" t="s">
        <v>115</v>
      </c>
      <c r="I25" t="s">
        <v>84</v>
      </c>
      <c r="J25" t="s">
        <v>85</v>
      </c>
      <c r="K25" t="s">
        <v>275</v>
      </c>
      <c r="L25">
        <v>11.1</v>
      </c>
      <c r="M25">
        <v>40.5</v>
      </c>
      <c r="N25">
        <v>3.2000000000000001E-2</v>
      </c>
      <c r="O25">
        <v>8.5699999999999998E-2</v>
      </c>
      <c r="P25">
        <v>30.2</v>
      </c>
      <c r="Q25">
        <v>25.7</v>
      </c>
      <c r="R25" t="b">
        <v>1</v>
      </c>
      <c r="S25">
        <v>0</v>
      </c>
      <c r="T25">
        <v>1709.51</v>
      </c>
      <c r="U25" s="1">
        <v>45759</v>
      </c>
      <c r="V25" t="s">
        <v>43</v>
      </c>
      <c r="W25" t="s">
        <v>44</v>
      </c>
      <c r="X25" t="s">
        <v>276</v>
      </c>
      <c r="Y25">
        <v>122</v>
      </c>
      <c r="Z25">
        <v>40.5</v>
      </c>
      <c r="AA25">
        <v>42.21</v>
      </c>
      <c r="AB25">
        <v>4</v>
      </c>
    </row>
    <row r="26" spans="1:28" x14ac:dyDescent="0.25">
      <c r="A26" t="s">
        <v>277</v>
      </c>
      <c r="B26" s="1">
        <v>45768</v>
      </c>
      <c r="C26" s="2">
        <v>45768.246527777781</v>
      </c>
      <c r="D26" s="2">
        <v>45768.3</v>
      </c>
      <c r="E26" t="s">
        <v>278</v>
      </c>
      <c r="F26" t="s">
        <v>282</v>
      </c>
      <c r="G26" t="s">
        <v>283</v>
      </c>
      <c r="H26" t="s">
        <v>284</v>
      </c>
      <c r="I26" t="s">
        <v>237</v>
      </c>
      <c r="J26" t="s">
        <v>238</v>
      </c>
      <c r="K26" t="s">
        <v>285</v>
      </c>
      <c r="L26">
        <v>32.5</v>
      </c>
      <c r="M26">
        <v>36.9</v>
      </c>
      <c r="N26">
        <v>3.2000000000000001E-2</v>
      </c>
      <c r="O26">
        <v>8.5500000000000007E-2</v>
      </c>
      <c r="P26">
        <v>27.5</v>
      </c>
      <c r="Q26">
        <v>6.3</v>
      </c>
      <c r="R26" t="b">
        <v>1</v>
      </c>
      <c r="S26">
        <v>0.02</v>
      </c>
      <c r="T26">
        <v>1554.49</v>
      </c>
      <c r="U26" s="1">
        <v>45771</v>
      </c>
      <c r="V26" t="s">
        <v>43</v>
      </c>
      <c r="W26" t="s">
        <v>44</v>
      </c>
      <c r="X26" t="s">
        <v>286</v>
      </c>
      <c r="Y26">
        <v>77</v>
      </c>
      <c r="Z26">
        <v>36.879999999999903</v>
      </c>
      <c r="AA26">
        <v>42.15</v>
      </c>
      <c r="AB26">
        <v>4</v>
      </c>
    </row>
    <row r="27" spans="1:28" x14ac:dyDescent="0.25">
      <c r="A27" t="s">
        <v>287</v>
      </c>
      <c r="B27" s="1">
        <v>45685</v>
      </c>
      <c r="C27" s="2">
        <v>45685.22152777778</v>
      </c>
      <c r="D27" s="2">
        <v>45685.234027777777</v>
      </c>
      <c r="E27" t="s">
        <v>288</v>
      </c>
      <c r="F27" t="s">
        <v>292</v>
      </c>
      <c r="G27" t="s">
        <v>293</v>
      </c>
      <c r="H27" t="s">
        <v>294</v>
      </c>
      <c r="I27" t="s">
        <v>70</v>
      </c>
      <c r="J27" t="s">
        <v>71</v>
      </c>
      <c r="K27" t="s">
        <v>295</v>
      </c>
      <c r="L27">
        <v>27.2</v>
      </c>
      <c r="M27">
        <v>20.399999999999999</v>
      </c>
      <c r="N27">
        <v>3.2199999999999999E-2</v>
      </c>
      <c r="O27">
        <v>8.6699999999999999E-2</v>
      </c>
      <c r="P27">
        <v>30.4</v>
      </c>
      <c r="Q27">
        <v>10.5</v>
      </c>
      <c r="R27" t="b">
        <v>0</v>
      </c>
      <c r="S27">
        <v>0.95</v>
      </c>
      <c r="T27">
        <v>828.76</v>
      </c>
      <c r="U27" s="1">
        <v>45686</v>
      </c>
      <c r="V27" t="s">
        <v>43</v>
      </c>
      <c r="W27" t="s">
        <v>44</v>
      </c>
      <c r="X27" t="s">
        <v>296</v>
      </c>
      <c r="Y27">
        <v>18</v>
      </c>
      <c r="Z27">
        <v>19.45</v>
      </c>
      <c r="AA27">
        <v>42.61</v>
      </c>
      <c r="AB27">
        <v>1</v>
      </c>
    </row>
    <row r="28" spans="1:28" x14ac:dyDescent="0.25">
      <c r="A28" t="s">
        <v>297</v>
      </c>
      <c r="B28" s="1">
        <v>45743</v>
      </c>
      <c r="C28" s="2">
        <v>45743.354166666664</v>
      </c>
      <c r="D28" s="2">
        <v>45743.376388888886</v>
      </c>
      <c r="E28" t="s">
        <v>298</v>
      </c>
      <c r="F28" t="s">
        <v>215</v>
      </c>
      <c r="G28" t="s">
        <v>301</v>
      </c>
      <c r="H28" t="s">
        <v>217</v>
      </c>
      <c r="I28" t="s">
        <v>218</v>
      </c>
      <c r="J28" t="s">
        <v>219</v>
      </c>
      <c r="K28" t="s">
        <v>302</v>
      </c>
      <c r="L28">
        <v>8.9</v>
      </c>
      <c r="M28">
        <v>94</v>
      </c>
      <c r="N28">
        <v>3.2199999999999999E-2</v>
      </c>
      <c r="O28">
        <v>8.8400000000000006E-2</v>
      </c>
      <c r="P28">
        <v>30.1</v>
      </c>
      <c r="Q28">
        <v>6.3</v>
      </c>
      <c r="R28" t="b">
        <v>1</v>
      </c>
      <c r="S28">
        <v>0.09</v>
      </c>
      <c r="T28">
        <v>4049.4</v>
      </c>
      <c r="U28" s="1">
        <v>45746</v>
      </c>
      <c r="V28" t="s">
        <v>58</v>
      </c>
      <c r="W28" t="s">
        <v>44</v>
      </c>
      <c r="X28" t="s">
        <v>303</v>
      </c>
      <c r="Y28">
        <v>32</v>
      </c>
      <c r="Z28">
        <v>93.91</v>
      </c>
      <c r="AA28">
        <v>43.12</v>
      </c>
      <c r="AB28">
        <v>3</v>
      </c>
    </row>
    <row r="29" spans="1:28" x14ac:dyDescent="0.25">
      <c r="A29" t="s">
        <v>304</v>
      </c>
      <c r="B29" s="1">
        <v>45673</v>
      </c>
      <c r="C29" s="2">
        <v>45673.372916666667</v>
      </c>
      <c r="D29" s="2">
        <v>45673.434027777781</v>
      </c>
      <c r="E29" t="s">
        <v>305</v>
      </c>
      <c r="F29" t="s">
        <v>309</v>
      </c>
      <c r="G29" t="s">
        <v>310</v>
      </c>
      <c r="H29" t="s">
        <v>311</v>
      </c>
      <c r="I29" t="s">
        <v>84</v>
      </c>
      <c r="J29" t="s">
        <v>85</v>
      </c>
      <c r="K29" t="s">
        <v>275</v>
      </c>
      <c r="L29">
        <v>15.1</v>
      </c>
      <c r="M29">
        <v>8.3000000000000007</v>
      </c>
      <c r="N29">
        <v>3.2399999999999998E-2</v>
      </c>
      <c r="O29">
        <v>8.3900000000000002E-2</v>
      </c>
      <c r="P29">
        <v>26</v>
      </c>
      <c r="Q29">
        <v>8.8000000000000007</v>
      </c>
      <c r="R29" t="b">
        <v>0</v>
      </c>
      <c r="S29">
        <v>0</v>
      </c>
      <c r="T29">
        <v>347.52</v>
      </c>
      <c r="U29" s="1">
        <v>45673</v>
      </c>
      <c r="V29" t="s">
        <v>43</v>
      </c>
      <c r="W29" t="s">
        <v>44</v>
      </c>
      <c r="X29" t="s">
        <v>312</v>
      </c>
      <c r="Y29">
        <v>88</v>
      </c>
      <c r="Z29">
        <v>8.3000000000000007</v>
      </c>
      <c r="AA29">
        <v>41.87</v>
      </c>
      <c r="AB29">
        <v>1</v>
      </c>
    </row>
    <row r="30" spans="1:28" x14ac:dyDescent="0.25">
      <c r="A30" t="s">
        <v>313</v>
      </c>
      <c r="B30" s="1">
        <v>45747</v>
      </c>
      <c r="C30" s="2">
        <v>45747.34652777778</v>
      </c>
      <c r="D30" s="2">
        <v>45747.381249999999</v>
      </c>
      <c r="E30" t="s">
        <v>314</v>
      </c>
      <c r="F30" t="s">
        <v>318</v>
      </c>
      <c r="G30" t="s">
        <v>319</v>
      </c>
      <c r="H30" t="s">
        <v>320</v>
      </c>
      <c r="I30" t="s">
        <v>197</v>
      </c>
      <c r="J30" t="s">
        <v>198</v>
      </c>
      <c r="K30" t="s">
        <v>321</v>
      </c>
      <c r="L30">
        <v>3</v>
      </c>
      <c r="M30">
        <v>150.19999999999999</v>
      </c>
      <c r="N30">
        <v>3.2500000000000001E-2</v>
      </c>
      <c r="O30">
        <v>8.1500000000000003E-2</v>
      </c>
      <c r="P30">
        <v>25</v>
      </c>
      <c r="Q30">
        <v>7.6</v>
      </c>
      <c r="R30" t="b">
        <v>1</v>
      </c>
      <c r="S30">
        <v>0.16</v>
      </c>
      <c r="T30">
        <v>6181.65</v>
      </c>
      <c r="U30" s="1">
        <v>45750</v>
      </c>
      <c r="V30" t="s">
        <v>259</v>
      </c>
      <c r="W30" t="s">
        <v>44</v>
      </c>
      <c r="X30" t="s">
        <v>322</v>
      </c>
      <c r="Y30">
        <v>50</v>
      </c>
      <c r="Z30">
        <v>150.04</v>
      </c>
      <c r="AA30">
        <v>41.2</v>
      </c>
      <c r="AB30">
        <v>3</v>
      </c>
    </row>
    <row r="31" spans="1:28" x14ac:dyDescent="0.25">
      <c r="A31" t="s">
        <v>323</v>
      </c>
      <c r="B31" s="1">
        <v>45750</v>
      </c>
      <c r="C31" s="2">
        <v>45750.382638888892</v>
      </c>
      <c r="D31" s="2">
        <v>45750.413194444445</v>
      </c>
      <c r="E31" t="s">
        <v>324</v>
      </c>
      <c r="F31" t="s">
        <v>328</v>
      </c>
      <c r="G31" t="s">
        <v>329</v>
      </c>
      <c r="H31" t="s">
        <v>330</v>
      </c>
      <c r="I31" t="s">
        <v>331</v>
      </c>
      <c r="J31" t="s">
        <v>332</v>
      </c>
      <c r="K31" t="s">
        <v>333</v>
      </c>
      <c r="L31">
        <v>13.6</v>
      </c>
      <c r="M31">
        <v>93.9</v>
      </c>
      <c r="N31">
        <v>3.2500000000000001E-2</v>
      </c>
      <c r="O31">
        <v>8.8599999999999998E-2</v>
      </c>
      <c r="P31">
        <v>30.4</v>
      </c>
      <c r="Q31">
        <v>7.6</v>
      </c>
      <c r="R31" t="b">
        <v>1</v>
      </c>
      <c r="S31">
        <v>0.22</v>
      </c>
      <c r="T31">
        <v>4059.15</v>
      </c>
      <c r="U31" s="1">
        <v>45753</v>
      </c>
      <c r="V31" t="s">
        <v>43</v>
      </c>
      <c r="W31" t="s">
        <v>44</v>
      </c>
      <c r="X31" t="s">
        <v>334</v>
      </c>
      <c r="Y31">
        <v>44</v>
      </c>
      <c r="Z31">
        <v>93.68</v>
      </c>
      <c r="AA31">
        <v>43.33</v>
      </c>
      <c r="AB31">
        <v>4</v>
      </c>
    </row>
    <row r="32" spans="1:28" x14ac:dyDescent="0.25">
      <c r="A32" t="s">
        <v>335</v>
      </c>
      <c r="B32" s="1">
        <v>45769</v>
      </c>
      <c r="C32" s="2">
        <v>45769.19027777778</v>
      </c>
      <c r="D32" s="2">
        <v>45769.201388888891</v>
      </c>
      <c r="E32" t="s">
        <v>336</v>
      </c>
      <c r="F32" t="s">
        <v>340</v>
      </c>
      <c r="G32" t="s">
        <v>341</v>
      </c>
      <c r="H32" t="s">
        <v>342</v>
      </c>
      <c r="I32" t="s">
        <v>197</v>
      </c>
      <c r="J32" t="s">
        <v>198</v>
      </c>
      <c r="K32" t="s">
        <v>343</v>
      </c>
      <c r="L32">
        <v>2.7</v>
      </c>
      <c r="M32">
        <v>68.8</v>
      </c>
      <c r="N32">
        <v>3.2500000000000001E-2</v>
      </c>
      <c r="O32">
        <v>8.5300000000000001E-2</v>
      </c>
      <c r="P32">
        <v>34.299999999999997</v>
      </c>
      <c r="Q32">
        <v>12</v>
      </c>
      <c r="R32" t="b">
        <v>1</v>
      </c>
      <c r="S32">
        <v>0.22</v>
      </c>
      <c r="T32">
        <v>2903.68</v>
      </c>
      <c r="U32" s="1">
        <v>45772</v>
      </c>
      <c r="V32" t="s">
        <v>58</v>
      </c>
      <c r="W32" t="s">
        <v>44</v>
      </c>
      <c r="X32" t="s">
        <v>344</v>
      </c>
      <c r="Y32">
        <v>16</v>
      </c>
      <c r="Z32">
        <v>68.58</v>
      </c>
      <c r="AA32">
        <v>42.34</v>
      </c>
      <c r="AB32">
        <v>4</v>
      </c>
    </row>
    <row r="33" spans="1:28" x14ac:dyDescent="0.25">
      <c r="A33" t="s">
        <v>345</v>
      </c>
      <c r="B33" s="1">
        <v>45692</v>
      </c>
      <c r="C33" s="2">
        <v>45692.23541666667</v>
      </c>
      <c r="D33" s="2">
        <v>45692.238888888889</v>
      </c>
      <c r="E33" t="s">
        <v>346</v>
      </c>
      <c r="F33" t="s">
        <v>194</v>
      </c>
      <c r="G33" t="s">
        <v>349</v>
      </c>
      <c r="H33" t="s">
        <v>196</v>
      </c>
      <c r="I33" t="s">
        <v>197</v>
      </c>
      <c r="J33" t="s">
        <v>198</v>
      </c>
      <c r="K33" t="s">
        <v>350</v>
      </c>
      <c r="L33">
        <v>21.8</v>
      </c>
      <c r="M33">
        <v>66.400000000000006</v>
      </c>
      <c r="N33">
        <v>3.2599999999999997E-2</v>
      </c>
      <c r="O33">
        <v>8.8400000000000006E-2</v>
      </c>
      <c r="P33">
        <v>30.6</v>
      </c>
      <c r="Q33">
        <v>11.4</v>
      </c>
      <c r="R33" t="b">
        <v>1</v>
      </c>
      <c r="S33">
        <v>0.23</v>
      </c>
      <c r="T33">
        <v>2866.48</v>
      </c>
      <c r="U33" s="1">
        <v>45692</v>
      </c>
      <c r="V33" t="s">
        <v>43</v>
      </c>
      <c r="W33" t="s">
        <v>44</v>
      </c>
      <c r="X33" t="s">
        <v>351</v>
      </c>
      <c r="Y33">
        <v>5</v>
      </c>
      <c r="Z33">
        <v>66.17</v>
      </c>
      <c r="AA33">
        <v>43.32</v>
      </c>
      <c r="AB33">
        <v>2</v>
      </c>
    </row>
    <row r="34" spans="1:28" x14ac:dyDescent="0.25">
      <c r="A34" t="s">
        <v>352</v>
      </c>
      <c r="B34" s="1">
        <v>45751</v>
      </c>
      <c r="C34" s="2">
        <v>45751.449305555558</v>
      </c>
      <c r="D34" s="2">
        <v>45751.508333333331</v>
      </c>
      <c r="E34" t="s">
        <v>353</v>
      </c>
      <c r="F34" t="s">
        <v>182</v>
      </c>
      <c r="G34" t="s">
        <v>356</v>
      </c>
      <c r="H34" t="s">
        <v>184</v>
      </c>
      <c r="I34" t="s">
        <v>84</v>
      </c>
      <c r="J34" t="s">
        <v>85</v>
      </c>
      <c r="K34" t="s">
        <v>72</v>
      </c>
      <c r="L34">
        <v>10</v>
      </c>
      <c r="M34">
        <v>274.39999999999998</v>
      </c>
      <c r="N34">
        <v>3.2599999999999997E-2</v>
      </c>
      <c r="O34">
        <v>8.2799999999999999E-2</v>
      </c>
      <c r="P34">
        <v>35.700000000000003</v>
      </c>
      <c r="Q34">
        <v>11.4</v>
      </c>
      <c r="R34" t="b">
        <v>0</v>
      </c>
      <c r="S34">
        <v>1.84</v>
      </c>
      <c r="T34">
        <v>11349.4</v>
      </c>
      <c r="U34" s="1">
        <v>45752</v>
      </c>
      <c r="V34" t="s">
        <v>259</v>
      </c>
      <c r="W34" t="s">
        <v>44</v>
      </c>
      <c r="X34" t="s">
        <v>357</v>
      </c>
      <c r="Y34">
        <v>85</v>
      </c>
      <c r="Z34">
        <v>272.56</v>
      </c>
      <c r="AA34">
        <v>41.64</v>
      </c>
      <c r="AB34">
        <v>4</v>
      </c>
    </row>
    <row r="35" spans="1:28" x14ac:dyDescent="0.25">
      <c r="A35" t="s">
        <v>358</v>
      </c>
      <c r="B35" s="1">
        <v>45795</v>
      </c>
      <c r="C35" s="2">
        <v>45795.171527777777</v>
      </c>
      <c r="D35" s="2">
        <v>45795.198611111111</v>
      </c>
      <c r="E35" t="s">
        <v>359</v>
      </c>
      <c r="F35" t="s">
        <v>292</v>
      </c>
      <c r="G35" t="s">
        <v>362</v>
      </c>
      <c r="H35" t="s">
        <v>294</v>
      </c>
      <c r="I35" t="s">
        <v>70</v>
      </c>
      <c r="J35" t="s">
        <v>71</v>
      </c>
      <c r="K35" t="s">
        <v>363</v>
      </c>
      <c r="L35">
        <v>4.7</v>
      </c>
      <c r="M35">
        <v>19.2</v>
      </c>
      <c r="N35">
        <v>3.27E-2</v>
      </c>
      <c r="O35">
        <v>8.2100000000000006E-2</v>
      </c>
      <c r="P35">
        <v>25.9</v>
      </c>
      <c r="Q35">
        <v>4.3</v>
      </c>
      <c r="R35" t="b">
        <v>1</v>
      </c>
      <c r="S35">
        <v>0.04</v>
      </c>
      <c r="T35">
        <v>794.76</v>
      </c>
      <c r="U35" s="1">
        <v>45797</v>
      </c>
      <c r="V35" t="s">
        <v>43</v>
      </c>
      <c r="W35" t="s">
        <v>44</v>
      </c>
      <c r="X35" t="s">
        <v>364</v>
      </c>
      <c r="Y35">
        <v>39</v>
      </c>
      <c r="Z35">
        <v>19.16</v>
      </c>
      <c r="AA35">
        <v>41.48</v>
      </c>
      <c r="AB35">
        <v>5</v>
      </c>
    </row>
    <row r="36" spans="1:28" x14ac:dyDescent="0.25">
      <c r="A36" t="s">
        <v>365</v>
      </c>
      <c r="B36" s="1">
        <v>45712</v>
      </c>
      <c r="C36" s="2">
        <v>45712.270138888889</v>
      </c>
      <c r="D36" s="2">
        <v>45712.351388888892</v>
      </c>
      <c r="E36" t="s">
        <v>366</v>
      </c>
      <c r="F36" t="s">
        <v>194</v>
      </c>
      <c r="G36" t="s">
        <v>369</v>
      </c>
      <c r="H36" t="s">
        <v>196</v>
      </c>
      <c r="I36" t="s">
        <v>197</v>
      </c>
      <c r="J36" t="s">
        <v>198</v>
      </c>
      <c r="K36" t="s">
        <v>370</v>
      </c>
      <c r="L36">
        <v>43.6</v>
      </c>
      <c r="M36">
        <v>25.4</v>
      </c>
      <c r="N36">
        <v>3.27E-2</v>
      </c>
      <c r="O36">
        <v>8.5199999999999998E-2</v>
      </c>
      <c r="P36">
        <v>35</v>
      </c>
      <c r="Q36">
        <v>12</v>
      </c>
      <c r="R36" t="b">
        <v>1</v>
      </c>
      <c r="S36">
        <v>0.34</v>
      </c>
      <c r="T36">
        <v>1062.79</v>
      </c>
      <c r="U36" s="1">
        <v>45715</v>
      </c>
      <c r="V36" t="s">
        <v>43</v>
      </c>
      <c r="W36" t="s">
        <v>44</v>
      </c>
      <c r="X36" t="s">
        <v>371</v>
      </c>
      <c r="Y36">
        <v>117</v>
      </c>
      <c r="Z36">
        <v>25.06</v>
      </c>
      <c r="AA36">
        <v>42.41</v>
      </c>
      <c r="AB36">
        <v>2</v>
      </c>
    </row>
    <row r="37" spans="1:28" x14ac:dyDescent="0.25">
      <c r="A37" t="s">
        <v>372</v>
      </c>
      <c r="B37" s="1">
        <v>45791</v>
      </c>
      <c r="C37" s="2">
        <v>45791.332638888889</v>
      </c>
      <c r="D37" s="2">
        <v>45791.368055555555</v>
      </c>
      <c r="E37" t="s">
        <v>373</v>
      </c>
      <c r="F37" t="s">
        <v>182</v>
      </c>
      <c r="G37" t="s">
        <v>329</v>
      </c>
      <c r="H37" t="s">
        <v>184</v>
      </c>
      <c r="I37" t="s">
        <v>84</v>
      </c>
      <c r="J37" t="s">
        <v>85</v>
      </c>
      <c r="K37" t="s">
        <v>207</v>
      </c>
      <c r="L37">
        <v>1.9</v>
      </c>
      <c r="M37">
        <v>116.3</v>
      </c>
      <c r="N37">
        <v>3.2899999999999999E-2</v>
      </c>
      <c r="O37">
        <v>8.7499999999999994E-2</v>
      </c>
      <c r="P37">
        <v>27.3</v>
      </c>
      <c r="Q37">
        <v>5.8</v>
      </c>
      <c r="R37" t="b">
        <v>1</v>
      </c>
      <c r="S37">
        <v>0</v>
      </c>
      <c r="T37">
        <v>5024.16</v>
      </c>
      <c r="U37" s="1">
        <v>45791</v>
      </c>
      <c r="V37" t="s">
        <v>43</v>
      </c>
      <c r="W37" t="s">
        <v>44</v>
      </c>
      <c r="X37" t="s">
        <v>375</v>
      </c>
      <c r="Y37">
        <v>51</v>
      </c>
      <c r="Z37">
        <v>116.3</v>
      </c>
      <c r="AA37">
        <v>43.2</v>
      </c>
      <c r="AB37">
        <v>5</v>
      </c>
    </row>
    <row r="38" spans="1:28" x14ac:dyDescent="0.25">
      <c r="A38" t="s">
        <v>376</v>
      </c>
      <c r="B38" s="1">
        <v>45666</v>
      </c>
      <c r="C38" s="2">
        <v>45666.311805555553</v>
      </c>
      <c r="D38" s="2">
        <v>45666.31527777778</v>
      </c>
      <c r="E38" t="s">
        <v>377</v>
      </c>
      <c r="F38" t="s">
        <v>381</v>
      </c>
      <c r="G38" t="s">
        <v>382</v>
      </c>
      <c r="H38" t="s">
        <v>383</v>
      </c>
      <c r="I38" t="s">
        <v>84</v>
      </c>
      <c r="J38" t="s">
        <v>85</v>
      </c>
      <c r="K38" t="s">
        <v>384</v>
      </c>
      <c r="L38">
        <v>3.5</v>
      </c>
      <c r="M38">
        <v>29.6</v>
      </c>
      <c r="N38">
        <v>3.2899999999999999E-2</v>
      </c>
      <c r="O38">
        <v>8.9200000000000002E-2</v>
      </c>
      <c r="P38">
        <v>29.2</v>
      </c>
      <c r="Q38">
        <v>7.2</v>
      </c>
      <c r="R38" t="b">
        <v>1</v>
      </c>
      <c r="S38">
        <v>0</v>
      </c>
      <c r="T38">
        <v>1293.82</v>
      </c>
      <c r="U38" s="1">
        <v>45673</v>
      </c>
      <c r="V38" t="s">
        <v>43</v>
      </c>
      <c r="W38" t="s">
        <v>44</v>
      </c>
      <c r="X38" t="s">
        <v>385</v>
      </c>
      <c r="Y38">
        <v>5</v>
      </c>
      <c r="Z38">
        <v>29.6</v>
      </c>
      <c r="AA38">
        <v>43.71</v>
      </c>
      <c r="AB38">
        <v>1</v>
      </c>
    </row>
    <row r="39" spans="1:28" x14ac:dyDescent="0.25">
      <c r="A39" t="s">
        <v>386</v>
      </c>
      <c r="B39" s="1">
        <v>45753</v>
      </c>
      <c r="C39" s="2">
        <v>45753.17083333333</v>
      </c>
      <c r="D39" s="2">
        <v>45753.220833333333</v>
      </c>
      <c r="E39" t="s">
        <v>387</v>
      </c>
      <c r="F39" t="s">
        <v>67</v>
      </c>
      <c r="G39" t="s">
        <v>129</v>
      </c>
      <c r="H39" t="s">
        <v>69</v>
      </c>
      <c r="I39" t="s">
        <v>70</v>
      </c>
      <c r="J39" t="s">
        <v>71</v>
      </c>
      <c r="K39" t="s">
        <v>388</v>
      </c>
      <c r="L39">
        <v>12.1</v>
      </c>
      <c r="M39">
        <v>23.7</v>
      </c>
      <c r="N39">
        <v>3.3000000000000002E-2</v>
      </c>
      <c r="O39">
        <v>8.1500000000000003E-2</v>
      </c>
      <c r="P39">
        <v>29</v>
      </c>
      <c r="Q39">
        <v>4.2</v>
      </c>
      <c r="R39" t="b">
        <v>1</v>
      </c>
      <c r="S39">
        <v>0.45</v>
      </c>
      <c r="T39">
        <v>963.71</v>
      </c>
      <c r="U39" s="1">
        <v>45753</v>
      </c>
      <c r="V39" t="s">
        <v>43</v>
      </c>
      <c r="W39" t="s">
        <v>59</v>
      </c>
      <c r="X39" t="s">
        <v>389</v>
      </c>
      <c r="Y39">
        <v>72</v>
      </c>
      <c r="Z39">
        <v>23.25</v>
      </c>
      <c r="AA39">
        <v>41.45</v>
      </c>
      <c r="AB39">
        <v>4</v>
      </c>
    </row>
    <row r="40" spans="1:28" x14ac:dyDescent="0.25">
      <c r="A40" t="s">
        <v>390</v>
      </c>
      <c r="B40" s="1">
        <v>45669</v>
      </c>
      <c r="C40" s="2">
        <v>45669.229861111111</v>
      </c>
      <c r="D40" s="2">
        <v>45669.270833333336</v>
      </c>
      <c r="E40" t="s">
        <v>391</v>
      </c>
      <c r="F40" t="s">
        <v>93</v>
      </c>
      <c r="G40" t="s">
        <v>394</v>
      </c>
      <c r="H40" t="s">
        <v>95</v>
      </c>
      <c r="I40" t="s">
        <v>96</v>
      </c>
      <c r="J40" t="s">
        <v>97</v>
      </c>
      <c r="K40" t="s">
        <v>86</v>
      </c>
      <c r="L40">
        <v>25.8</v>
      </c>
      <c r="M40">
        <v>16.5</v>
      </c>
      <c r="N40">
        <v>3.3000000000000002E-2</v>
      </c>
      <c r="O40">
        <v>8.8400000000000006E-2</v>
      </c>
      <c r="P40">
        <v>29.4</v>
      </c>
      <c r="Q40">
        <v>6.4</v>
      </c>
      <c r="R40" t="b">
        <v>1</v>
      </c>
      <c r="S40">
        <v>0.19</v>
      </c>
      <c r="T40">
        <v>709.81</v>
      </c>
      <c r="U40" s="1">
        <v>45669</v>
      </c>
      <c r="V40" t="s">
        <v>43</v>
      </c>
      <c r="W40" t="s">
        <v>44</v>
      </c>
      <c r="X40" t="s">
        <v>395</v>
      </c>
      <c r="Y40">
        <v>59</v>
      </c>
      <c r="Z40">
        <v>16.309999999999999</v>
      </c>
      <c r="AA40">
        <v>43.52</v>
      </c>
      <c r="AB40">
        <v>1</v>
      </c>
    </row>
    <row r="41" spans="1:28" x14ac:dyDescent="0.25">
      <c r="A41" t="s">
        <v>396</v>
      </c>
      <c r="B41" s="1">
        <v>45708</v>
      </c>
      <c r="C41" s="2">
        <v>45708.268055555556</v>
      </c>
      <c r="D41" s="2">
        <v>45708.327777777777</v>
      </c>
      <c r="E41" t="s">
        <v>397</v>
      </c>
      <c r="F41" t="s">
        <v>138</v>
      </c>
      <c r="G41" t="s">
        <v>53</v>
      </c>
      <c r="H41" t="s">
        <v>140</v>
      </c>
      <c r="I41" t="s">
        <v>141</v>
      </c>
      <c r="J41" t="s">
        <v>142</v>
      </c>
      <c r="K41" t="s">
        <v>143</v>
      </c>
      <c r="L41">
        <v>20.6</v>
      </c>
      <c r="M41">
        <v>16.399999999999999</v>
      </c>
      <c r="N41">
        <v>3.32E-2</v>
      </c>
      <c r="O41">
        <v>8.4699999999999998E-2</v>
      </c>
      <c r="P41">
        <v>31.3</v>
      </c>
      <c r="Q41">
        <v>9.5</v>
      </c>
      <c r="R41" t="b">
        <v>0</v>
      </c>
      <c r="S41">
        <v>0</v>
      </c>
      <c r="T41">
        <v>697.16</v>
      </c>
      <c r="U41" s="1">
        <v>45715</v>
      </c>
      <c r="V41" t="s">
        <v>58</v>
      </c>
      <c r="W41" t="s">
        <v>186</v>
      </c>
      <c r="X41" t="s">
        <v>399</v>
      </c>
      <c r="Y41">
        <v>86</v>
      </c>
      <c r="Z41">
        <v>16.399999999999999</v>
      </c>
      <c r="AA41">
        <v>42.51</v>
      </c>
      <c r="AB41">
        <v>2</v>
      </c>
    </row>
    <row r="42" spans="1:28" x14ac:dyDescent="0.25">
      <c r="A42" t="s">
        <v>400</v>
      </c>
      <c r="B42" s="1">
        <v>45752</v>
      </c>
      <c r="C42" s="2">
        <v>45752.206250000003</v>
      </c>
      <c r="D42" s="2">
        <v>45752.234722222223</v>
      </c>
      <c r="E42" t="s">
        <v>401</v>
      </c>
      <c r="F42" t="s">
        <v>405</v>
      </c>
      <c r="G42" t="s">
        <v>406</v>
      </c>
      <c r="H42" t="s">
        <v>407</v>
      </c>
      <c r="I42" t="s">
        <v>218</v>
      </c>
      <c r="J42" t="s">
        <v>219</v>
      </c>
      <c r="K42" t="s">
        <v>248</v>
      </c>
      <c r="L42">
        <v>10.4</v>
      </c>
      <c r="M42">
        <v>26.6</v>
      </c>
      <c r="N42">
        <v>3.3300000000000003E-2</v>
      </c>
      <c r="O42">
        <v>8.3900000000000002E-2</v>
      </c>
      <c r="P42">
        <v>31.2</v>
      </c>
      <c r="Q42">
        <v>12</v>
      </c>
      <c r="R42" t="b">
        <v>0</v>
      </c>
      <c r="S42">
        <v>0.22</v>
      </c>
      <c r="T42">
        <v>1116.4000000000001</v>
      </c>
      <c r="U42" s="1">
        <v>45759</v>
      </c>
      <c r="V42" t="s">
        <v>58</v>
      </c>
      <c r="W42" t="s">
        <v>186</v>
      </c>
      <c r="X42" t="s">
        <v>408</v>
      </c>
      <c r="Y42">
        <v>41</v>
      </c>
      <c r="Z42">
        <v>26.38</v>
      </c>
      <c r="AA42">
        <v>42.32</v>
      </c>
      <c r="AB42">
        <v>4</v>
      </c>
    </row>
    <row r="43" spans="1:28" x14ac:dyDescent="0.25">
      <c r="A43" t="s">
        <v>409</v>
      </c>
      <c r="B43" s="1">
        <v>45823</v>
      </c>
      <c r="C43" s="2">
        <v>45823.17083333333</v>
      </c>
      <c r="D43" s="2">
        <v>45823.243055555555</v>
      </c>
      <c r="E43" t="s">
        <v>410</v>
      </c>
      <c r="F43" t="s">
        <v>413</v>
      </c>
      <c r="G43" t="s">
        <v>104</v>
      </c>
      <c r="H43" t="s">
        <v>414</v>
      </c>
      <c r="I43" t="s">
        <v>415</v>
      </c>
      <c r="J43" t="s">
        <v>416</v>
      </c>
      <c r="K43" t="s">
        <v>417</v>
      </c>
      <c r="L43">
        <v>16.3</v>
      </c>
      <c r="M43">
        <v>34.200000000000003</v>
      </c>
      <c r="N43">
        <v>3.3300000000000003E-2</v>
      </c>
      <c r="O43">
        <v>8.0699999999999994E-2</v>
      </c>
      <c r="P43">
        <v>32.1</v>
      </c>
      <c r="Q43">
        <v>12</v>
      </c>
      <c r="R43" t="b">
        <v>1</v>
      </c>
      <c r="S43">
        <v>0.39</v>
      </c>
      <c r="T43">
        <v>1398.38</v>
      </c>
      <c r="U43" s="1">
        <v>45825</v>
      </c>
      <c r="V43" t="s">
        <v>43</v>
      </c>
      <c r="W43" t="s">
        <v>44</v>
      </c>
      <c r="X43" t="s">
        <v>418</v>
      </c>
      <c r="Y43">
        <v>104</v>
      </c>
      <c r="Z43">
        <v>33.81</v>
      </c>
      <c r="AA43">
        <v>41.36</v>
      </c>
      <c r="AB43">
        <v>6</v>
      </c>
    </row>
    <row r="44" spans="1:28" x14ac:dyDescent="0.25">
      <c r="A44" t="s">
        <v>419</v>
      </c>
      <c r="B44" s="1">
        <v>45701</v>
      </c>
      <c r="C44" s="2">
        <v>45701.168749999997</v>
      </c>
      <c r="D44" s="2">
        <v>45701.179861111108</v>
      </c>
      <c r="E44" t="s">
        <v>420</v>
      </c>
      <c r="F44" t="s">
        <v>381</v>
      </c>
      <c r="G44" t="s">
        <v>423</v>
      </c>
      <c r="H44" t="s">
        <v>383</v>
      </c>
      <c r="I44" t="s">
        <v>84</v>
      </c>
      <c r="J44" t="s">
        <v>85</v>
      </c>
      <c r="K44" t="s">
        <v>424</v>
      </c>
      <c r="L44">
        <v>15.6</v>
      </c>
      <c r="M44">
        <v>18.8</v>
      </c>
      <c r="N44">
        <v>3.3399999999999999E-2</v>
      </c>
      <c r="O44">
        <v>8.5400000000000004E-2</v>
      </c>
      <c r="P44">
        <v>30.1</v>
      </c>
      <c r="Q44">
        <v>11.6</v>
      </c>
      <c r="R44" t="b">
        <v>1</v>
      </c>
      <c r="S44">
        <v>0</v>
      </c>
      <c r="T44">
        <v>805.02</v>
      </c>
      <c r="U44" s="1">
        <v>45704</v>
      </c>
      <c r="V44" t="s">
        <v>43</v>
      </c>
      <c r="W44" t="s">
        <v>44</v>
      </c>
      <c r="X44" t="s">
        <v>425</v>
      </c>
      <c r="Y44">
        <v>16</v>
      </c>
      <c r="Z44">
        <v>18.8</v>
      </c>
      <c r="AA44">
        <v>42.82</v>
      </c>
      <c r="AB44">
        <v>2</v>
      </c>
    </row>
    <row r="45" spans="1:28" x14ac:dyDescent="0.25">
      <c r="A45" t="s">
        <v>426</v>
      </c>
      <c r="B45" s="1">
        <v>45727</v>
      </c>
      <c r="C45" s="2">
        <v>45727.287499999999</v>
      </c>
      <c r="D45" s="2">
        <v>45727.313888888886</v>
      </c>
      <c r="E45" t="s">
        <v>387</v>
      </c>
      <c r="F45" t="s">
        <v>67</v>
      </c>
      <c r="G45" t="s">
        <v>129</v>
      </c>
      <c r="H45" t="s">
        <v>69</v>
      </c>
      <c r="I45" t="s">
        <v>70</v>
      </c>
      <c r="J45" t="s">
        <v>71</v>
      </c>
      <c r="K45" t="s">
        <v>384</v>
      </c>
      <c r="L45">
        <v>14.4</v>
      </c>
      <c r="M45">
        <v>29</v>
      </c>
      <c r="N45">
        <v>3.3500000000000002E-2</v>
      </c>
      <c r="O45">
        <v>8.3699999999999997E-2</v>
      </c>
      <c r="P45">
        <v>29.5</v>
      </c>
      <c r="Q45">
        <v>9</v>
      </c>
      <c r="R45" t="b">
        <v>1</v>
      </c>
      <c r="S45">
        <v>0.25</v>
      </c>
      <c r="T45">
        <v>1217.8499999999999</v>
      </c>
      <c r="U45" s="1">
        <v>45734</v>
      </c>
      <c r="V45" t="s">
        <v>43</v>
      </c>
      <c r="W45" t="s">
        <v>208</v>
      </c>
      <c r="X45" t="s">
        <v>427</v>
      </c>
      <c r="Y45">
        <v>38</v>
      </c>
      <c r="Z45">
        <v>28.75</v>
      </c>
      <c r="AA45">
        <v>42.36</v>
      </c>
      <c r="AB45">
        <v>3</v>
      </c>
    </row>
    <row r="46" spans="1:28" x14ac:dyDescent="0.25">
      <c r="A46" t="s">
        <v>428</v>
      </c>
      <c r="B46" s="1">
        <v>45825</v>
      </c>
      <c r="C46" s="2">
        <v>45825.314583333333</v>
      </c>
      <c r="D46" s="2">
        <v>45825.368055555555</v>
      </c>
      <c r="E46" t="s">
        <v>429</v>
      </c>
      <c r="F46" t="s">
        <v>405</v>
      </c>
      <c r="G46" t="s">
        <v>432</v>
      </c>
      <c r="H46" t="s">
        <v>407</v>
      </c>
      <c r="I46" t="s">
        <v>218</v>
      </c>
      <c r="J46" t="s">
        <v>219</v>
      </c>
      <c r="K46" t="s">
        <v>433</v>
      </c>
      <c r="L46">
        <v>5.9</v>
      </c>
      <c r="M46">
        <v>67.8</v>
      </c>
      <c r="N46">
        <v>3.3500000000000002E-2</v>
      </c>
      <c r="O46">
        <v>7.8799999999999995E-2</v>
      </c>
      <c r="P46">
        <v>30.1</v>
      </c>
      <c r="Q46">
        <v>6.9</v>
      </c>
      <c r="R46" t="b">
        <v>1</v>
      </c>
      <c r="S46">
        <v>0</v>
      </c>
      <c r="T46">
        <v>2772.34</v>
      </c>
      <c r="U46" s="1">
        <v>45826</v>
      </c>
      <c r="V46" t="s">
        <v>43</v>
      </c>
      <c r="W46" t="s">
        <v>208</v>
      </c>
      <c r="X46" t="s">
        <v>434</v>
      </c>
      <c r="Y46">
        <v>77</v>
      </c>
      <c r="Z46">
        <v>67.8</v>
      </c>
      <c r="AA46">
        <v>40.89</v>
      </c>
      <c r="AB46">
        <v>6</v>
      </c>
    </row>
    <row r="47" spans="1:28" x14ac:dyDescent="0.25">
      <c r="A47" t="s">
        <v>435</v>
      </c>
      <c r="B47" s="1">
        <v>45755</v>
      </c>
      <c r="C47" s="2">
        <v>45755.347222222219</v>
      </c>
      <c r="D47" s="2">
        <v>45755.413194444445</v>
      </c>
      <c r="E47" t="s">
        <v>436</v>
      </c>
      <c r="F47" t="s">
        <v>113</v>
      </c>
      <c r="G47" t="s">
        <v>439</v>
      </c>
      <c r="H47" t="s">
        <v>115</v>
      </c>
      <c r="I47" t="s">
        <v>84</v>
      </c>
      <c r="J47" t="s">
        <v>85</v>
      </c>
      <c r="K47" t="s">
        <v>440</v>
      </c>
      <c r="L47">
        <v>1</v>
      </c>
      <c r="M47">
        <v>39.9</v>
      </c>
      <c r="N47">
        <v>3.3599999999999998E-2</v>
      </c>
      <c r="O47">
        <v>8.7400000000000005E-2</v>
      </c>
      <c r="P47">
        <v>29.6</v>
      </c>
      <c r="Q47">
        <v>7.8</v>
      </c>
      <c r="R47" t="b">
        <v>1</v>
      </c>
      <c r="S47">
        <v>0</v>
      </c>
      <c r="T47">
        <v>1736.45</v>
      </c>
      <c r="U47" s="1">
        <v>45757</v>
      </c>
      <c r="V47" t="s">
        <v>43</v>
      </c>
      <c r="W47" t="s">
        <v>44</v>
      </c>
      <c r="X47" t="s">
        <v>441</v>
      </c>
      <c r="Y47">
        <v>95</v>
      </c>
      <c r="Z47">
        <v>39.9</v>
      </c>
      <c r="AA47">
        <v>43.52</v>
      </c>
      <c r="AB47">
        <v>4</v>
      </c>
    </row>
    <row r="48" spans="1:28" x14ac:dyDescent="0.25">
      <c r="A48" t="s">
        <v>442</v>
      </c>
      <c r="B48" s="1">
        <v>45690</v>
      </c>
      <c r="C48" s="2">
        <v>45690.279166666667</v>
      </c>
      <c r="D48" s="2">
        <v>45690.337500000001</v>
      </c>
      <c r="E48" t="s">
        <v>443</v>
      </c>
      <c r="F48" t="s">
        <v>340</v>
      </c>
      <c r="G48" t="s">
        <v>446</v>
      </c>
      <c r="H48" t="s">
        <v>342</v>
      </c>
      <c r="I48" t="s">
        <v>197</v>
      </c>
      <c r="J48" t="s">
        <v>198</v>
      </c>
      <c r="K48" t="s">
        <v>268</v>
      </c>
      <c r="L48">
        <v>4.5</v>
      </c>
      <c r="M48">
        <v>7.3</v>
      </c>
      <c r="N48">
        <v>3.3599999999999998E-2</v>
      </c>
      <c r="O48">
        <v>8.3900000000000002E-2</v>
      </c>
      <c r="P48">
        <v>26.2</v>
      </c>
      <c r="Q48">
        <v>3.2</v>
      </c>
      <c r="R48" t="b">
        <v>1</v>
      </c>
      <c r="S48">
        <v>0</v>
      </c>
      <c r="T48">
        <v>310.02999999999997</v>
      </c>
      <c r="U48" s="1">
        <v>45693</v>
      </c>
      <c r="V48" t="s">
        <v>43</v>
      </c>
      <c r="W48" t="s">
        <v>44</v>
      </c>
      <c r="X48" t="s">
        <v>447</v>
      </c>
      <c r="Y48">
        <v>84</v>
      </c>
      <c r="Z48">
        <v>7.3</v>
      </c>
      <c r="AA48">
        <v>42.47</v>
      </c>
      <c r="AB48">
        <v>2</v>
      </c>
    </row>
    <row r="49" spans="1:28" x14ac:dyDescent="0.25">
      <c r="A49" t="s">
        <v>448</v>
      </c>
      <c r="B49" s="1">
        <v>45738</v>
      </c>
      <c r="C49" s="2">
        <v>45738.419444444444</v>
      </c>
      <c r="D49" s="2">
        <v>45738.452777777777</v>
      </c>
      <c r="E49" t="s">
        <v>449</v>
      </c>
      <c r="F49" t="s">
        <v>309</v>
      </c>
      <c r="G49" t="s">
        <v>452</v>
      </c>
      <c r="H49" t="s">
        <v>311</v>
      </c>
      <c r="I49" t="s">
        <v>84</v>
      </c>
      <c r="J49" t="s">
        <v>85</v>
      </c>
      <c r="K49" t="s">
        <v>453</v>
      </c>
      <c r="L49">
        <v>10.5</v>
      </c>
      <c r="M49">
        <v>42.4</v>
      </c>
      <c r="N49">
        <v>3.3700000000000001E-2</v>
      </c>
      <c r="O49">
        <v>8.8999999999999996E-2</v>
      </c>
      <c r="P49">
        <v>24.3</v>
      </c>
      <c r="Q49">
        <v>21.8</v>
      </c>
      <c r="R49" t="b">
        <v>0</v>
      </c>
      <c r="S49">
        <v>1.64</v>
      </c>
      <c r="T49">
        <v>1795.48</v>
      </c>
      <c r="U49" s="1">
        <v>45741</v>
      </c>
      <c r="V49" t="s">
        <v>259</v>
      </c>
      <c r="W49" t="s">
        <v>44</v>
      </c>
      <c r="X49" t="s">
        <v>454</v>
      </c>
      <c r="Y49">
        <v>48</v>
      </c>
      <c r="Z49">
        <v>40.76</v>
      </c>
      <c r="AA49">
        <v>44.05</v>
      </c>
      <c r="AB49">
        <v>3</v>
      </c>
    </row>
    <row r="50" spans="1:28" x14ac:dyDescent="0.25">
      <c r="A50" t="s">
        <v>455</v>
      </c>
      <c r="B50" s="1">
        <v>45799</v>
      </c>
      <c r="C50" s="2">
        <v>45799.263888888891</v>
      </c>
      <c r="D50" s="2">
        <v>45799.3</v>
      </c>
      <c r="E50" t="s">
        <v>456</v>
      </c>
      <c r="F50" t="s">
        <v>67</v>
      </c>
      <c r="G50" t="s">
        <v>459</v>
      </c>
      <c r="H50" t="s">
        <v>69</v>
      </c>
      <c r="I50" t="s">
        <v>70</v>
      </c>
      <c r="J50" t="s">
        <v>71</v>
      </c>
      <c r="K50" t="s">
        <v>143</v>
      </c>
      <c r="L50">
        <v>7.2</v>
      </c>
      <c r="M50">
        <v>93</v>
      </c>
      <c r="N50">
        <v>3.3799999999999997E-2</v>
      </c>
      <c r="O50">
        <v>8.7499999999999994E-2</v>
      </c>
      <c r="P50">
        <v>32.4</v>
      </c>
      <c r="Q50">
        <v>9.4</v>
      </c>
      <c r="R50" t="b">
        <v>1</v>
      </c>
      <c r="S50">
        <v>0.62</v>
      </c>
      <c r="T50">
        <v>4032.39</v>
      </c>
      <c r="U50" s="1">
        <v>45799</v>
      </c>
      <c r="V50" t="s">
        <v>43</v>
      </c>
      <c r="W50" t="s">
        <v>200</v>
      </c>
      <c r="X50" t="s">
        <v>460</v>
      </c>
      <c r="Y50">
        <v>52</v>
      </c>
      <c r="Z50">
        <v>92.38</v>
      </c>
      <c r="AA50">
        <v>43.65</v>
      </c>
      <c r="AB50">
        <v>5</v>
      </c>
    </row>
    <row r="51" spans="1:28" x14ac:dyDescent="0.25">
      <c r="A51" t="s">
        <v>461</v>
      </c>
      <c r="B51" s="1">
        <v>45703</v>
      </c>
      <c r="C51" s="2">
        <v>45703.177777777775</v>
      </c>
      <c r="D51" s="2">
        <v>45703.196527777778</v>
      </c>
      <c r="E51" t="s">
        <v>462</v>
      </c>
      <c r="F51" t="s">
        <v>37</v>
      </c>
      <c r="G51" t="s">
        <v>465</v>
      </c>
      <c r="H51" t="s">
        <v>39</v>
      </c>
      <c r="I51" t="s">
        <v>40</v>
      </c>
      <c r="J51" t="s">
        <v>41</v>
      </c>
      <c r="K51" t="s">
        <v>466</v>
      </c>
      <c r="L51">
        <v>11.4</v>
      </c>
      <c r="M51">
        <v>28.5</v>
      </c>
      <c r="N51">
        <v>3.3799999999999997E-2</v>
      </c>
      <c r="O51">
        <v>8.1500000000000003E-2</v>
      </c>
      <c r="P51">
        <v>33.4</v>
      </c>
      <c r="Q51">
        <v>12</v>
      </c>
      <c r="R51" t="b">
        <v>1</v>
      </c>
      <c r="S51">
        <v>0.2</v>
      </c>
      <c r="T51">
        <v>1184.3599999999999</v>
      </c>
      <c r="U51" s="1">
        <v>45704</v>
      </c>
      <c r="V51" t="s">
        <v>58</v>
      </c>
      <c r="W51" t="s">
        <v>208</v>
      </c>
      <c r="X51" t="s">
        <v>467</v>
      </c>
      <c r="Y51">
        <v>27</v>
      </c>
      <c r="Z51">
        <v>28.3</v>
      </c>
      <c r="AA51">
        <v>41.85</v>
      </c>
      <c r="AB51">
        <v>2</v>
      </c>
    </row>
    <row r="52" spans="1:28" x14ac:dyDescent="0.25">
      <c r="A52" t="s">
        <v>468</v>
      </c>
      <c r="B52" s="1">
        <v>45828</v>
      </c>
      <c r="C52" s="2">
        <v>45828.436111111114</v>
      </c>
      <c r="D52" s="2">
        <v>45828.495833333334</v>
      </c>
      <c r="E52" t="s">
        <v>469</v>
      </c>
      <c r="F52" t="s">
        <v>162</v>
      </c>
      <c r="G52" t="s">
        <v>472</v>
      </c>
      <c r="H52" t="s">
        <v>164</v>
      </c>
      <c r="I52" t="s">
        <v>40</v>
      </c>
      <c r="J52" t="s">
        <v>41</v>
      </c>
      <c r="K52" t="s">
        <v>42</v>
      </c>
      <c r="L52">
        <v>12.4</v>
      </c>
      <c r="M52">
        <v>8.8000000000000007</v>
      </c>
      <c r="N52">
        <v>3.3799999999999997E-2</v>
      </c>
      <c r="O52">
        <v>8.1199999999999994E-2</v>
      </c>
      <c r="P52">
        <v>32.200000000000003</v>
      </c>
      <c r="Q52">
        <v>9.9</v>
      </c>
      <c r="R52" t="b">
        <v>1</v>
      </c>
      <c r="S52">
        <v>0.43</v>
      </c>
      <c r="T52">
        <v>349.53</v>
      </c>
      <c r="U52" s="1">
        <v>45831</v>
      </c>
      <c r="V52" t="s">
        <v>43</v>
      </c>
      <c r="W52" t="s">
        <v>44</v>
      </c>
      <c r="X52" t="s">
        <v>473</v>
      </c>
      <c r="Y52">
        <v>86</v>
      </c>
      <c r="Z52">
        <v>8.3699999999999992</v>
      </c>
      <c r="AA52">
        <v>41.76</v>
      </c>
      <c r="AB52">
        <v>6</v>
      </c>
    </row>
    <row r="53" spans="1:28" x14ac:dyDescent="0.25">
      <c r="A53" t="s">
        <v>474</v>
      </c>
      <c r="B53" s="1">
        <v>45687</v>
      </c>
      <c r="C53" s="2">
        <v>45687.40625</v>
      </c>
      <c r="D53" s="2">
        <v>45687.45416666667</v>
      </c>
      <c r="E53" t="s">
        <v>475</v>
      </c>
      <c r="F53" t="s">
        <v>255</v>
      </c>
      <c r="G53" t="s">
        <v>478</v>
      </c>
      <c r="H53" t="s">
        <v>257</v>
      </c>
      <c r="I53" t="s">
        <v>96</v>
      </c>
      <c r="J53" t="s">
        <v>97</v>
      </c>
      <c r="K53" t="s">
        <v>479</v>
      </c>
      <c r="L53">
        <v>19.399999999999999</v>
      </c>
      <c r="M53">
        <v>105.9</v>
      </c>
      <c r="N53">
        <v>3.3799999999999997E-2</v>
      </c>
      <c r="O53">
        <v>8.3299999999999999E-2</v>
      </c>
      <c r="P53">
        <v>31.5</v>
      </c>
      <c r="Q53">
        <v>7.1</v>
      </c>
      <c r="R53" t="b">
        <v>1</v>
      </c>
      <c r="S53">
        <v>0</v>
      </c>
      <c r="T53">
        <v>4489.1000000000004</v>
      </c>
      <c r="U53" s="1">
        <v>45690</v>
      </c>
      <c r="V53" t="s">
        <v>43</v>
      </c>
      <c r="W53" t="s">
        <v>208</v>
      </c>
      <c r="X53" t="s">
        <v>480</v>
      </c>
      <c r="Y53">
        <v>69</v>
      </c>
      <c r="Z53">
        <v>105.9</v>
      </c>
      <c r="AA53">
        <v>42.39</v>
      </c>
      <c r="AB53">
        <v>1</v>
      </c>
    </row>
    <row r="54" spans="1:28" x14ac:dyDescent="0.25">
      <c r="A54" t="s">
        <v>481</v>
      </c>
      <c r="B54" s="1">
        <v>45708</v>
      </c>
      <c r="C54" s="2">
        <v>45708.40902777778</v>
      </c>
      <c r="D54" s="2">
        <v>45708.456944444442</v>
      </c>
      <c r="E54" t="s">
        <v>482</v>
      </c>
      <c r="F54" t="s">
        <v>113</v>
      </c>
      <c r="G54" t="s">
        <v>485</v>
      </c>
      <c r="H54" t="s">
        <v>115</v>
      </c>
      <c r="I54" t="s">
        <v>84</v>
      </c>
      <c r="J54" t="s">
        <v>85</v>
      </c>
      <c r="K54" t="s">
        <v>57</v>
      </c>
      <c r="L54">
        <v>21.5</v>
      </c>
      <c r="M54">
        <v>39.700000000000003</v>
      </c>
      <c r="N54">
        <v>3.39E-2</v>
      </c>
      <c r="O54">
        <v>8.2100000000000006E-2</v>
      </c>
      <c r="P54">
        <v>37.200000000000003</v>
      </c>
      <c r="Q54">
        <v>35</v>
      </c>
      <c r="R54" t="b">
        <v>1</v>
      </c>
      <c r="S54">
        <v>0</v>
      </c>
      <c r="T54">
        <v>1670.58</v>
      </c>
      <c r="U54" s="1">
        <v>45711</v>
      </c>
      <c r="V54" t="s">
        <v>43</v>
      </c>
      <c r="W54" t="s">
        <v>44</v>
      </c>
      <c r="X54" t="s">
        <v>486</v>
      </c>
      <c r="Y54">
        <v>69</v>
      </c>
      <c r="Z54">
        <v>39.700000000000003</v>
      </c>
      <c r="AA54">
        <v>42.08</v>
      </c>
      <c r="AB54">
        <v>2</v>
      </c>
    </row>
    <row r="55" spans="1:28" x14ac:dyDescent="0.25">
      <c r="A55" t="s">
        <v>487</v>
      </c>
      <c r="B55" s="1">
        <v>45805</v>
      </c>
      <c r="C55" s="2">
        <v>45805.379166666666</v>
      </c>
      <c r="D55" s="2">
        <v>45805.408333333333</v>
      </c>
      <c r="E55" t="s">
        <v>488</v>
      </c>
      <c r="F55" t="s">
        <v>405</v>
      </c>
      <c r="G55" t="s">
        <v>491</v>
      </c>
      <c r="H55" t="s">
        <v>407</v>
      </c>
      <c r="I55" t="s">
        <v>218</v>
      </c>
      <c r="J55" t="s">
        <v>219</v>
      </c>
      <c r="K55" t="s">
        <v>492</v>
      </c>
      <c r="L55">
        <v>16</v>
      </c>
      <c r="M55">
        <v>97.9</v>
      </c>
      <c r="N55">
        <v>3.4000000000000002E-2</v>
      </c>
      <c r="O55">
        <v>8.5000000000000006E-2</v>
      </c>
      <c r="P55">
        <v>29.7</v>
      </c>
      <c r="Q55">
        <v>6.1</v>
      </c>
      <c r="R55" t="b">
        <v>1</v>
      </c>
      <c r="S55">
        <v>0.31</v>
      </c>
      <c r="T55">
        <v>4196.37</v>
      </c>
      <c r="U55" s="1">
        <v>45812</v>
      </c>
      <c r="V55" t="s">
        <v>58</v>
      </c>
      <c r="W55" t="s">
        <v>208</v>
      </c>
      <c r="X55" t="s">
        <v>493</v>
      </c>
      <c r="Y55">
        <v>42</v>
      </c>
      <c r="Z55">
        <v>97.59</v>
      </c>
      <c r="AA55">
        <v>43</v>
      </c>
      <c r="AB55">
        <v>5</v>
      </c>
    </row>
    <row r="56" spans="1:28" x14ac:dyDescent="0.25">
      <c r="A56" t="s">
        <v>494</v>
      </c>
      <c r="B56" s="1">
        <v>45812</v>
      </c>
      <c r="C56" s="2">
        <v>45812.318749999999</v>
      </c>
      <c r="D56" s="2">
        <v>45812.334722222222</v>
      </c>
      <c r="E56" t="s">
        <v>495</v>
      </c>
      <c r="F56" t="s">
        <v>93</v>
      </c>
      <c r="G56" t="s">
        <v>498</v>
      </c>
      <c r="H56" t="s">
        <v>95</v>
      </c>
      <c r="I56" t="s">
        <v>96</v>
      </c>
      <c r="J56" t="s">
        <v>97</v>
      </c>
      <c r="K56" t="s">
        <v>285</v>
      </c>
      <c r="L56">
        <v>1.9</v>
      </c>
      <c r="M56">
        <v>13.3</v>
      </c>
      <c r="N56">
        <v>3.4000000000000002E-2</v>
      </c>
      <c r="O56">
        <v>8.6900000000000005E-2</v>
      </c>
      <c r="P56">
        <v>33.1</v>
      </c>
      <c r="Q56">
        <v>12</v>
      </c>
      <c r="R56" t="b">
        <v>0</v>
      </c>
      <c r="S56">
        <v>1.4</v>
      </c>
      <c r="T56">
        <v>518.48</v>
      </c>
      <c r="U56" s="1">
        <v>45814</v>
      </c>
      <c r="V56" t="s">
        <v>43</v>
      </c>
      <c r="W56" t="s">
        <v>208</v>
      </c>
      <c r="X56" t="s">
        <v>499</v>
      </c>
      <c r="Y56">
        <v>23</v>
      </c>
      <c r="Z56">
        <v>11.9</v>
      </c>
      <c r="AA56">
        <v>43.57</v>
      </c>
      <c r="AB56">
        <v>6</v>
      </c>
    </row>
    <row r="57" spans="1:28" x14ac:dyDescent="0.25">
      <c r="A57" t="s">
        <v>500</v>
      </c>
      <c r="B57" s="1">
        <v>45715</v>
      </c>
      <c r="C57" s="2">
        <v>45715.269444444442</v>
      </c>
      <c r="D57" s="2">
        <v>45715.272916666669</v>
      </c>
      <c r="E57" t="s">
        <v>501</v>
      </c>
      <c r="F57" t="s">
        <v>245</v>
      </c>
      <c r="G57" t="s">
        <v>504</v>
      </c>
      <c r="H57" t="s">
        <v>247</v>
      </c>
      <c r="I57" t="s">
        <v>55</v>
      </c>
      <c r="J57" t="s">
        <v>56</v>
      </c>
      <c r="K57" t="s">
        <v>505</v>
      </c>
      <c r="L57">
        <v>20.100000000000001</v>
      </c>
      <c r="M57">
        <v>24.1</v>
      </c>
      <c r="N57">
        <v>3.4000000000000002E-2</v>
      </c>
      <c r="O57">
        <v>8.6499999999999994E-2</v>
      </c>
      <c r="P57">
        <v>27.4</v>
      </c>
      <c r="Q57">
        <v>8.3000000000000007</v>
      </c>
      <c r="R57" t="b">
        <v>1</v>
      </c>
      <c r="S57">
        <v>0</v>
      </c>
      <c r="T57">
        <v>1047.1500000000001</v>
      </c>
      <c r="U57" s="1">
        <v>45715</v>
      </c>
      <c r="V57" t="s">
        <v>43</v>
      </c>
      <c r="W57" t="s">
        <v>44</v>
      </c>
      <c r="X57" t="s">
        <v>506</v>
      </c>
      <c r="Y57">
        <v>5</v>
      </c>
      <c r="Z57">
        <v>24.1</v>
      </c>
      <c r="AA57">
        <v>43.45</v>
      </c>
      <c r="AB57">
        <v>2</v>
      </c>
    </row>
    <row r="58" spans="1:28" x14ac:dyDescent="0.25">
      <c r="A58" t="s">
        <v>507</v>
      </c>
      <c r="B58" s="1">
        <v>45737</v>
      </c>
      <c r="C58" s="2">
        <v>45737.366666666669</v>
      </c>
      <c r="D58" s="2">
        <v>45737.453472222223</v>
      </c>
      <c r="E58" t="s">
        <v>508</v>
      </c>
      <c r="F58" t="s">
        <v>67</v>
      </c>
      <c r="G58" t="s">
        <v>511</v>
      </c>
      <c r="H58" t="s">
        <v>69</v>
      </c>
      <c r="I58" t="s">
        <v>70</v>
      </c>
      <c r="J58" t="s">
        <v>71</v>
      </c>
      <c r="K58" t="s">
        <v>333</v>
      </c>
      <c r="L58">
        <v>14</v>
      </c>
      <c r="M58">
        <v>8.8000000000000007</v>
      </c>
      <c r="N58">
        <v>3.4000000000000002E-2</v>
      </c>
      <c r="O58">
        <v>8.7400000000000005E-2</v>
      </c>
      <c r="P58">
        <v>28.3</v>
      </c>
      <c r="Q58">
        <v>2.6</v>
      </c>
      <c r="R58" t="b">
        <v>1</v>
      </c>
      <c r="S58">
        <v>0</v>
      </c>
      <c r="T58">
        <v>384.74</v>
      </c>
      <c r="U58" s="1">
        <v>45737</v>
      </c>
      <c r="V58" t="s">
        <v>43</v>
      </c>
      <c r="W58" t="s">
        <v>44</v>
      </c>
      <c r="X58" t="s">
        <v>512</v>
      </c>
      <c r="Y58">
        <v>125</v>
      </c>
      <c r="Z58">
        <v>8.8000000000000007</v>
      </c>
      <c r="AA58">
        <v>43.72</v>
      </c>
      <c r="AB58">
        <v>3</v>
      </c>
    </row>
    <row r="59" spans="1:28" x14ac:dyDescent="0.25">
      <c r="A59" t="s">
        <v>513</v>
      </c>
      <c r="B59" s="1">
        <v>45809</v>
      </c>
      <c r="C59" s="2">
        <v>45809.276388888888</v>
      </c>
      <c r="D59" s="2">
        <v>45809.3125</v>
      </c>
      <c r="E59" t="s">
        <v>514</v>
      </c>
      <c r="F59" t="s">
        <v>172</v>
      </c>
      <c r="G59" t="s">
        <v>517</v>
      </c>
      <c r="H59" t="s">
        <v>174</v>
      </c>
      <c r="I59" t="s">
        <v>84</v>
      </c>
      <c r="J59" t="s">
        <v>85</v>
      </c>
      <c r="K59" t="s">
        <v>72</v>
      </c>
      <c r="L59">
        <v>14.1</v>
      </c>
      <c r="M59">
        <v>20.9</v>
      </c>
      <c r="N59">
        <v>3.4000000000000002E-2</v>
      </c>
      <c r="O59">
        <v>7.9500000000000001E-2</v>
      </c>
      <c r="P59">
        <v>33.1</v>
      </c>
      <c r="Q59">
        <v>12</v>
      </c>
      <c r="R59" t="b">
        <v>1</v>
      </c>
      <c r="S59">
        <v>0.1</v>
      </c>
      <c r="T59">
        <v>860.08</v>
      </c>
      <c r="U59" s="1">
        <v>45811</v>
      </c>
      <c r="V59" t="s">
        <v>43</v>
      </c>
      <c r="W59" t="s">
        <v>44</v>
      </c>
      <c r="X59" t="s">
        <v>518</v>
      </c>
      <c r="Y59">
        <v>52</v>
      </c>
      <c r="Z59">
        <v>20.799999999999901</v>
      </c>
      <c r="AA59">
        <v>41.35</v>
      </c>
      <c r="AB59">
        <v>6</v>
      </c>
    </row>
    <row r="60" spans="1:28" x14ac:dyDescent="0.25">
      <c r="A60" t="s">
        <v>519</v>
      </c>
      <c r="B60" s="1">
        <v>45680</v>
      </c>
      <c r="C60" s="2">
        <v>45680.392361111109</v>
      </c>
      <c r="D60" s="2">
        <v>45680.450694444444</v>
      </c>
      <c r="E60" t="s">
        <v>520</v>
      </c>
      <c r="F60" t="s">
        <v>81</v>
      </c>
      <c r="G60" t="s">
        <v>523</v>
      </c>
      <c r="H60" t="s">
        <v>83</v>
      </c>
      <c r="I60" t="s">
        <v>84</v>
      </c>
      <c r="J60" t="s">
        <v>85</v>
      </c>
      <c r="K60" t="s">
        <v>524</v>
      </c>
      <c r="L60">
        <v>2.6</v>
      </c>
      <c r="M60">
        <v>30.3</v>
      </c>
      <c r="N60">
        <v>3.4200000000000001E-2</v>
      </c>
      <c r="O60">
        <v>8.9599999999999999E-2</v>
      </c>
      <c r="P60">
        <v>32.299999999999997</v>
      </c>
      <c r="Q60">
        <v>29.1</v>
      </c>
      <c r="R60" t="b">
        <v>0</v>
      </c>
      <c r="S60">
        <v>1.77</v>
      </c>
      <c r="T60">
        <v>1269.01</v>
      </c>
      <c r="U60" s="1">
        <v>45682</v>
      </c>
      <c r="V60" t="s">
        <v>259</v>
      </c>
      <c r="W60" t="s">
        <v>186</v>
      </c>
      <c r="X60" t="s">
        <v>525</v>
      </c>
      <c r="Y60">
        <v>84</v>
      </c>
      <c r="Z60">
        <v>28.53</v>
      </c>
      <c r="AA60">
        <v>44.48</v>
      </c>
      <c r="AB60">
        <v>1</v>
      </c>
    </row>
    <row r="61" spans="1:28" x14ac:dyDescent="0.25">
      <c r="A61" t="s">
        <v>526</v>
      </c>
      <c r="B61" s="1">
        <v>45735</v>
      </c>
      <c r="C61" s="2">
        <v>45735.443749999999</v>
      </c>
      <c r="D61" s="2">
        <v>45735.447222222225</v>
      </c>
      <c r="E61" t="s">
        <v>527</v>
      </c>
      <c r="F61" t="s">
        <v>381</v>
      </c>
      <c r="G61" t="s">
        <v>530</v>
      </c>
      <c r="H61" t="s">
        <v>383</v>
      </c>
      <c r="I61" t="s">
        <v>84</v>
      </c>
      <c r="J61" t="s">
        <v>85</v>
      </c>
      <c r="K61" t="s">
        <v>531</v>
      </c>
      <c r="L61">
        <v>11.8</v>
      </c>
      <c r="M61">
        <v>8.3000000000000007</v>
      </c>
      <c r="N61">
        <v>3.4200000000000001E-2</v>
      </c>
      <c r="O61">
        <v>8.1900000000000001E-2</v>
      </c>
      <c r="P61">
        <v>35.4</v>
      </c>
      <c r="Q61">
        <v>12</v>
      </c>
      <c r="R61" t="b">
        <v>1</v>
      </c>
      <c r="S61">
        <v>0.16</v>
      </c>
      <c r="T61">
        <v>343.26</v>
      </c>
      <c r="U61" s="1">
        <v>45738</v>
      </c>
      <c r="V61" t="s">
        <v>58</v>
      </c>
      <c r="W61" t="s">
        <v>208</v>
      </c>
      <c r="X61" t="s">
        <v>532</v>
      </c>
      <c r="Y61">
        <v>5</v>
      </c>
      <c r="Z61">
        <v>8.14</v>
      </c>
      <c r="AA61">
        <v>42.17</v>
      </c>
      <c r="AB61">
        <v>3</v>
      </c>
    </row>
    <row r="62" spans="1:28" x14ac:dyDescent="0.25">
      <c r="A62" t="s">
        <v>533</v>
      </c>
      <c r="B62" s="1">
        <v>45804</v>
      </c>
      <c r="C62" s="2">
        <v>45804.317361111112</v>
      </c>
      <c r="D62" s="2">
        <v>45804.364583333336</v>
      </c>
      <c r="E62" t="s">
        <v>534</v>
      </c>
      <c r="F62" t="s">
        <v>536</v>
      </c>
      <c r="G62" t="s">
        <v>394</v>
      </c>
      <c r="H62" t="s">
        <v>537</v>
      </c>
      <c r="I62" t="s">
        <v>84</v>
      </c>
      <c r="J62" t="s">
        <v>85</v>
      </c>
      <c r="K62" t="s">
        <v>531</v>
      </c>
      <c r="L62">
        <v>8.6</v>
      </c>
      <c r="M62">
        <v>12</v>
      </c>
      <c r="N62">
        <v>3.4200000000000001E-2</v>
      </c>
      <c r="O62">
        <v>8.1299999999999997E-2</v>
      </c>
      <c r="P62">
        <v>30.1</v>
      </c>
      <c r="Q62">
        <v>7</v>
      </c>
      <c r="R62" t="b">
        <v>1</v>
      </c>
      <c r="S62">
        <v>0.19</v>
      </c>
      <c r="T62">
        <v>495.9</v>
      </c>
      <c r="U62" s="1">
        <v>45805</v>
      </c>
      <c r="V62" t="s">
        <v>43</v>
      </c>
      <c r="W62" t="s">
        <v>44</v>
      </c>
      <c r="X62" t="s">
        <v>538</v>
      </c>
      <c r="Y62">
        <v>68</v>
      </c>
      <c r="Z62">
        <v>11.81</v>
      </c>
      <c r="AA62">
        <v>41.99</v>
      </c>
      <c r="AB62">
        <v>5</v>
      </c>
    </row>
    <row r="63" spans="1:28" x14ac:dyDescent="0.25">
      <c r="A63" t="s">
        <v>539</v>
      </c>
      <c r="B63" s="1">
        <v>45674</v>
      </c>
      <c r="C63" s="2">
        <v>45674.400000000001</v>
      </c>
      <c r="D63" s="2">
        <v>45674.429861111108</v>
      </c>
      <c r="E63" t="s">
        <v>540</v>
      </c>
      <c r="F63" t="s">
        <v>215</v>
      </c>
      <c r="G63" t="s">
        <v>94</v>
      </c>
      <c r="H63" t="s">
        <v>217</v>
      </c>
      <c r="I63" t="s">
        <v>218</v>
      </c>
      <c r="J63" t="s">
        <v>219</v>
      </c>
      <c r="K63" t="s">
        <v>542</v>
      </c>
      <c r="L63">
        <v>30.6</v>
      </c>
      <c r="M63">
        <v>28.4</v>
      </c>
      <c r="N63">
        <v>3.4200000000000001E-2</v>
      </c>
      <c r="O63">
        <v>0.08</v>
      </c>
      <c r="P63">
        <v>24</v>
      </c>
      <c r="Q63">
        <v>7</v>
      </c>
      <c r="R63" t="b">
        <v>1</v>
      </c>
      <c r="S63">
        <v>0</v>
      </c>
      <c r="T63">
        <v>1181.44</v>
      </c>
      <c r="U63" s="1">
        <v>45676</v>
      </c>
      <c r="V63" t="s">
        <v>43</v>
      </c>
      <c r="W63" t="s">
        <v>44</v>
      </c>
      <c r="X63" t="s">
        <v>543</v>
      </c>
      <c r="Y63">
        <v>43</v>
      </c>
      <c r="Z63">
        <v>28.4</v>
      </c>
      <c r="AA63">
        <v>41.6</v>
      </c>
      <c r="AB63">
        <v>1</v>
      </c>
    </row>
    <row r="64" spans="1:28" x14ac:dyDescent="0.25">
      <c r="A64" t="s">
        <v>544</v>
      </c>
      <c r="B64" s="1">
        <v>45762</v>
      </c>
      <c r="C64" s="2">
        <v>45762.299305555556</v>
      </c>
      <c r="D64" s="2">
        <v>45762.333333333336</v>
      </c>
      <c r="E64" t="s">
        <v>545</v>
      </c>
      <c r="F64" t="s">
        <v>292</v>
      </c>
      <c r="G64" t="s">
        <v>548</v>
      </c>
      <c r="H64" t="s">
        <v>294</v>
      </c>
      <c r="I64" t="s">
        <v>70</v>
      </c>
      <c r="J64" t="s">
        <v>71</v>
      </c>
      <c r="K64" t="s">
        <v>321</v>
      </c>
      <c r="L64">
        <v>3</v>
      </c>
      <c r="M64">
        <v>23.1</v>
      </c>
      <c r="N64">
        <v>3.4299999999999997E-2</v>
      </c>
      <c r="O64">
        <v>8.4099999999999994E-2</v>
      </c>
      <c r="P64">
        <v>34.6</v>
      </c>
      <c r="Q64">
        <v>10.199999999999999</v>
      </c>
      <c r="R64" t="b">
        <v>0</v>
      </c>
      <c r="S64">
        <v>2.04</v>
      </c>
      <c r="T64">
        <v>903.05</v>
      </c>
      <c r="U64" s="1">
        <v>45762</v>
      </c>
      <c r="V64" t="s">
        <v>43</v>
      </c>
      <c r="W64" t="s">
        <v>44</v>
      </c>
      <c r="X64" t="s">
        <v>549</v>
      </c>
      <c r="Y64">
        <v>49</v>
      </c>
      <c r="Z64">
        <v>21.06</v>
      </c>
      <c r="AA64">
        <v>42.88</v>
      </c>
      <c r="AB64">
        <v>4</v>
      </c>
    </row>
    <row r="65" spans="1:28" x14ac:dyDescent="0.25">
      <c r="A65" t="s">
        <v>550</v>
      </c>
      <c r="B65" s="1">
        <v>45788</v>
      </c>
      <c r="C65" s="2">
        <v>45788.307638888888</v>
      </c>
      <c r="D65" s="2">
        <v>45788.354861111111</v>
      </c>
      <c r="E65" t="s">
        <v>551</v>
      </c>
      <c r="F65" t="s">
        <v>150</v>
      </c>
      <c r="G65" t="s">
        <v>554</v>
      </c>
      <c r="H65" t="s">
        <v>152</v>
      </c>
      <c r="I65" t="s">
        <v>153</v>
      </c>
      <c r="J65" t="s">
        <v>154</v>
      </c>
      <c r="K65" t="s">
        <v>555</v>
      </c>
      <c r="L65">
        <v>27.4</v>
      </c>
      <c r="M65">
        <v>25.8</v>
      </c>
      <c r="N65">
        <v>3.44E-2</v>
      </c>
      <c r="O65">
        <v>8.2500000000000004E-2</v>
      </c>
      <c r="P65">
        <v>30.5</v>
      </c>
      <c r="Q65">
        <v>5.7</v>
      </c>
      <c r="R65" t="b">
        <v>1</v>
      </c>
      <c r="S65">
        <v>0</v>
      </c>
      <c r="T65">
        <v>1095.21</v>
      </c>
      <c r="U65" s="1">
        <v>45791</v>
      </c>
      <c r="V65" t="s">
        <v>58</v>
      </c>
      <c r="W65" t="s">
        <v>44</v>
      </c>
      <c r="X65" t="s">
        <v>556</v>
      </c>
      <c r="Y65">
        <v>68</v>
      </c>
      <c r="Z65">
        <v>25.8</v>
      </c>
      <c r="AA65">
        <v>42.45</v>
      </c>
      <c r="AB65">
        <v>5</v>
      </c>
    </row>
    <row r="66" spans="1:28" x14ac:dyDescent="0.25">
      <c r="A66" t="s">
        <v>557</v>
      </c>
      <c r="B66" s="1">
        <v>45746</v>
      </c>
      <c r="C66" s="2">
        <v>45746.21597222222</v>
      </c>
      <c r="D66" s="2">
        <v>45746.290277777778</v>
      </c>
      <c r="E66" t="s">
        <v>558</v>
      </c>
      <c r="F66" t="s">
        <v>172</v>
      </c>
      <c r="G66" t="s">
        <v>561</v>
      </c>
      <c r="H66" t="s">
        <v>174</v>
      </c>
      <c r="I66" t="s">
        <v>84</v>
      </c>
      <c r="J66" t="s">
        <v>85</v>
      </c>
      <c r="K66" t="s">
        <v>155</v>
      </c>
      <c r="L66">
        <v>14.8</v>
      </c>
      <c r="M66">
        <v>6.6</v>
      </c>
      <c r="N66">
        <v>3.44E-2</v>
      </c>
      <c r="O66">
        <v>8.6099999999999996E-2</v>
      </c>
      <c r="P66">
        <v>28.4</v>
      </c>
      <c r="Q66">
        <v>11.8</v>
      </c>
      <c r="R66" t="b">
        <v>0</v>
      </c>
      <c r="S66">
        <v>1.37</v>
      </c>
      <c r="T66">
        <v>227.66</v>
      </c>
      <c r="U66" s="1">
        <v>45749</v>
      </c>
      <c r="V66" t="s">
        <v>43</v>
      </c>
      <c r="W66" t="s">
        <v>44</v>
      </c>
      <c r="X66" t="s">
        <v>562</v>
      </c>
      <c r="Y66">
        <v>107</v>
      </c>
      <c r="Z66">
        <v>5.2299999999999898</v>
      </c>
      <c r="AA66">
        <v>43.53</v>
      </c>
      <c r="AB66">
        <v>3</v>
      </c>
    </row>
    <row r="67" spans="1:28" x14ac:dyDescent="0.25">
      <c r="A67" t="s">
        <v>563</v>
      </c>
      <c r="B67" s="1">
        <v>45783</v>
      </c>
      <c r="C67" s="2">
        <v>45783.247916666667</v>
      </c>
      <c r="D67" s="2">
        <v>45783.29583333333</v>
      </c>
      <c r="E67" t="s">
        <v>564</v>
      </c>
      <c r="F67" t="s">
        <v>282</v>
      </c>
      <c r="G67" t="s">
        <v>567</v>
      </c>
      <c r="H67" t="s">
        <v>284</v>
      </c>
      <c r="I67" t="s">
        <v>237</v>
      </c>
      <c r="J67" t="s">
        <v>238</v>
      </c>
      <c r="K67" t="s">
        <v>424</v>
      </c>
      <c r="L67">
        <v>3.2</v>
      </c>
      <c r="M67">
        <v>29.3</v>
      </c>
      <c r="N67">
        <v>3.44E-2</v>
      </c>
      <c r="O67">
        <v>8.5800000000000001E-2</v>
      </c>
      <c r="P67">
        <v>30</v>
      </c>
      <c r="Q67">
        <v>9</v>
      </c>
      <c r="R67" t="b">
        <v>1</v>
      </c>
      <c r="S67">
        <v>0</v>
      </c>
      <c r="T67">
        <v>1272.79</v>
      </c>
      <c r="U67" s="1">
        <v>45785</v>
      </c>
      <c r="V67" t="s">
        <v>43</v>
      </c>
      <c r="W67" t="s">
        <v>44</v>
      </c>
      <c r="X67" t="s">
        <v>568</v>
      </c>
      <c r="Y67">
        <v>69</v>
      </c>
      <c r="Z67">
        <v>29.3</v>
      </c>
      <c r="AA67">
        <v>43.44</v>
      </c>
      <c r="AB67">
        <v>5</v>
      </c>
    </row>
    <row r="68" spans="1:28" x14ac:dyDescent="0.25">
      <c r="A68" t="s">
        <v>569</v>
      </c>
      <c r="B68" s="1">
        <v>45804</v>
      </c>
      <c r="C68" s="2">
        <v>45804.192361111112</v>
      </c>
      <c r="D68" s="2">
        <v>45804.209027777775</v>
      </c>
      <c r="E68" t="s">
        <v>570</v>
      </c>
      <c r="F68" t="s">
        <v>255</v>
      </c>
      <c r="G68" t="s">
        <v>573</v>
      </c>
      <c r="H68" t="s">
        <v>257</v>
      </c>
      <c r="I68" t="s">
        <v>96</v>
      </c>
      <c r="J68" t="s">
        <v>97</v>
      </c>
      <c r="K68" t="s">
        <v>574</v>
      </c>
      <c r="L68">
        <v>11.5</v>
      </c>
      <c r="M68">
        <v>34.9</v>
      </c>
      <c r="N68">
        <v>3.44E-2</v>
      </c>
      <c r="O68">
        <v>8.2500000000000004E-2</v>
      </c>
      <c r="P68">
        <v>32.799999999999997</v>
      </c>
      <c r="Q68">
        <v>12</v>
      </c>
      <c r="R68" t="b">
        <v>1</v>
      </c>
      <c r="S68">
        <v>0.05</v>
      </c>
      <c r="T68">
        <v>1479.38</v>
      </c>
      <c r="U68" s="1">
        <v>45806</v>
      </c>
      <c r="V68" t="s">
        <v>58</v>
      </c>
      <c r="W68" t="s">
        <v>44</v>
      </c>
      <c r="X68" t="s">
        <v>575</v>
      </c>
      <c r="Y68">
        <v>24</v>
      </c>
      <c r="Z68">
        <v>34.85</v>
      </c>
      <c r="AA68">
        <v>42.45</v>
      </c>
      <c r="AB68">
        <v>5</v>
      </c>
    </row>
    <row r="69" spans="1:28" x14ac:dyDescent="0.25">
      <c r="A69" t="s">
        <v>576</v>
      </c>
      <c r="B69" s="1">
        <v>45669</v>
      </c>
      <c r="C69" s="2">
        <v>45669.311805555553</v>
      </c>
      <c r="D69" s="2">
        <v>45669.354166666664</v>
      </c>
      <c r="E69" t="s">
        <v>577</v>
      </c>
      <c r="F69" t="s">
        <v>67</v>
      </c>
      <c r="G69" t="s">
        <v>580</v>
      </c>
      <c r="H69" t="s">
        <v>69</v>
      </c>
      <c r="I69" t="s">
        <v>70</v>
      </c>
      <c r="J69" t="s">
        <v>71</v>
      </c>
      <c r="K69" t="s">
        <v>492</v>
      </c>
      <c r="L69">
        <v>11</v>
      </c>
      <c r="M69">
        <v>34.4</v>
      </c>
      <c r="N69">
        <v>3.4500000000000003E-2</v>
      </c>
      <c r="O69">
        <v>8.5900000000000004E-2</v>
      </c>
      <c r="P69">
        <v>35.1</v>
      </c>
      <c r="Q69">
        <v>11.1</v>
      </c>
      <c r="R69" t="b">
        <v>1</v>
      </c>
      <c r="S69">
        <v>0.12</v>
      </c>
      <c r="T69">
        <v>1491.87</v>
      </c>
      <c r="U69" s="1">
        <v>45671</v>
      </c>
      <c r="V69" t="s">
        <v>259</v>
      </c>
      <c r="W69" t="s">
        <v>44</v>
      </c>
      <c r="X69" t="s">
        <v>581</v>
      </c>
      <c r="Y69">
        <v>61</v>
      </c>
      <c r="Z69">
        <v>34.28</v>
      </c>
      <c r="AA69">
        <v>43.52</v>
      </c>
      <c r="AB69">
        <v>1</v>
      </c>
    </row>
    <row r="70" spans="1:28" x14ac:dyDescent="0.25">
      <c r="A70" t="s">
        <v>582</v>
      </c>
      <c r="B70" s="1">
        <v>45769</v>
      </c>
      <c r="C70" s="2">
        <v>45769.240972222222</v>
      </c>
      <c r="D70" s="2">
        <v>45769.24722222222</v>
      </c>
      <c r="E70" t="s">
        <v>583</v>
      </c>
      <c r="F70" t="s">
        <v>172</v>
      </c>
      <c r="G70" t="s">
        <v>586</v>
      </c>
      <c r="H70" t="s">
        <v>174</v>
      </c>
      <c r="I70" t="s">
        <v>84</v>
      </c>
      <c r="J70" t="s">
        <v>85</v>
      </c>
      <c r="K70" t="s">
        <v>248</v>
      </c>
      <c r="L70">
        <v>1.1000000000000001</v>
      </c>
      <c r="M70">
        <v>7.4</v>
      </c>
      <c r="N70">
        <v>3.4599999999999999E-2</v>
      </c>
      <c r="O70">
        <v>8.3199999999999996E-2</v>
      </c>
      <c r="P70">
        <v>23.2</v>
      </c>
      <c r="Q70">
        <v>21.6</v>
      </c>
      <c r="R70" t="b">
        <v>1</v>
      </c>
      <c r="S70">
        <v>0.39</v>
      </c>
      <c r="T70">
        <v>299.75</v>
      </c>
      <c r="U70" s="1">
        <v>45772</v>
      </c>
      <c r="V70" t="s">
        <v>43</v>
      </c>
      <c r="W70" t="s">
        <v>44</v>
      </c>
      <c r="X70" t="s">
        <v>587</v>
      </c>
      <c r="Y70">
        <v>9</v>
      </c>
      <c r="Z70">
        <v>7.01</v>
      </c>
      <c r="AA70">
        <v>42.76</v>
      </c>
      <c r="AB70">
        <v>4</v>
      </c>
    </row>
    <row r="71" spans="1:28" x14ac:dyDescent="0.25">
      <c r="A71" t="s">
        <v>588</v>
      </c>
      <c r="B71" s="1">
        <v>45833</v>
      </c>
      <c r="C71" s="2">
        <v>45833.306944444441</v>
      </c>
      <c r="D71" s="2">
        <v>45833.398611111108</v>
      </c>
      <c r="E71" t="s">
        <v>589</v>
      </c>
      <c r="F71" t="s">
        <v>405</v>
      </c>
      <c r="G71" t="s">
        <v>530</v>
      </c>
      <c r="H71" t="s">
        <v>407</v>
      </c>
      <c r="I71" t="s">
        <v>218</v>
      </c>
      <c r="J71" t="s">
        <v>219</v>
      </c>
      <c r="K71" t="s">
        <v>591</v>
      </c>
      <c r="L71">
        <v>35.1</v>
      </c>
      <c r="M71">
        <v>81.099999999999994</v>
      </c>
      <c r="N71">
        <v>3.4599999999999999E-2</v>
      </c>
      <c r="O71">
        <v>7.9500000000000001E-2</v>
      </c>
      <c r="P71">
        <v>31.9</v>
      </c>
      <c r="Q71">
        <v>29</v>
      </c>
      <c r="R71" t="b">
        <v>0</v>
      </c>
      <c r="S71">
        <v>0.78</v>
      </c>
      <c r="T71">
        <v>3345.33</v>
      </c>
      <c r="U71" s="1">
        <v>45833</v>
      </c>
      <c r="V71" t="s">
        <v>58</v>
      </c>
      <c r="W71" t="s">
        <v>208</v>
      </c>
      <c r="X71" t="s">
        <v>592</v>
      </c>
      <c r="Y71">
        <v>132</v>
      </c>
      <c r="Z71">
        <v>80.319999999999993</v>
      </c>
      <c r="AA71">
        <v>41.65</v>
      </c>
      <c r="AB71">
        <v>6</v>
      </c>
    </row>
    <row r="72" spans="1:28" x14ac:dyDescent="0.25">
      <c r="A72" t="s">
        <v>593</v>
      </c>
      <c r="B72" s="1">
        <v>45707</v>
      </c>
      <c r="C72" s="2">
        <v>45707.400694444441</v>
      </c>
      <c r="D72" s="2">
        <v>45707.506249999999</v>
      </c>
      <c r="E72" t="s">
        <v>594</v>
      </c>
      <c r="F72" t="s">
        <v>381</v>
      </c>
      <c r="G72" t="s">
        <v>597</v>
      </c>
      <c r="H72" t="s">
        <v>383</v>
      </c>
      <c r="I72" t="s">
        <v>84</v>
      </c>
      <c r="J72" t="s">
        <v>85</v>
      </c>
      <c r="K72" t="s">
        <v>388</v>
      </c>
      <c r="L72">
        <v>26.4</v>
      </c>
      <c r="M72">
        <v>28.2</v>
      </c>
      <c r="N72">
        <v>3.4599999999999999E-2</v>
      </c>
      <c r="O72">
        <v>8.6400000000000005E-2</v>
      </c>
      <c r="P72">
        <v>30.6</v>
      </c>
      <c r="Q72">
        <v>4.5999999999999996</v>
      </c>
      <c r="R72" t="b">
        <v>1</v>
      </c>
      <c r="S72">
        <v>0.4</v>
      </c>
      <c r="T72">
        <v>1215.42</v>
      </c>
      <c r="U72" s="1">
        <v>45708</v>
      </c>
      <c r="V72" t="s">
        <v>58</v>
      </c>
      <c r="W72" t="s">
        <v>44</v>
      </c>
      <c r="X72" t="s">
        <v>598</v>
      </c>
      <c r="Y72">
        <v>152</v>
      </c>
      <c r="Z72">
        <v>27.8</v>
      </c>
      <c r="AA72">
        <v>43.72</v>
      </c>
      <c r="AB72">
        <v>2</v>
      </c>
    </row>
    <row r="73" spans="1:28" x14ac:dyDescent="0.25">
      <c r="A73" t="s">
        <v>599</v>
      </c>
      <c r="B73" s="1">
        <v>45689</v>
      </c>
      <c r="C73" s="2">
        <v>45689.213194444441</v>
      </c>
      <c r="D73" s="2">
        <v>45689.220138888886</v>
      </c>
      <c r="E73" t="s">
        <v>600</v>
      </c>
      <c r="F73" t="s">
        <v>604</v>
      </c>
      <c r="G73" t="s">
        <v>605</v>
      </c>
      <c r="H73" t="s">
        <v>606</v>
      </c>
      <c r="I73" t="s">
        <v>153</v>
      </c>
      <c r="J73" t="s">
        <v>154</v>
      </c>
      <c r="K73" t="s">
        <v>105</v>
      </c>
      <c r="L73">
        <v>20.5</v>
      </c>
      <c r="M73">
        <v>89.7</v>
      </c>
      <c r="N73">
        <v>3.4599999999999999E-2</v>
      </c>
      <c r="O73">
        <v>8.3199999999999996E-2</v>
      </c>
      <c r="P73">
        <v>31</v>
      </c>
      <c r="Q73">
        <v>12</v>
      </c>
      <c r="R73" t="b">
        <v>0</v>
      </c>
      <c r="S73">
        <v>0.59</v>
      </c>
      <c r="T73">
        <v>3810.34</v>
      </c>
      <c r="U73" s="1">
        <v>45691</v>
      </c>
      <c r="V73" t="s">
        <v>43</v>
      </c>
      <c r="W73" t="s">
        <v>208</v>
      </c>
      <c r="X73" t="s">
        <v>607</v>
      </c>
      <c r="Y73">
        <v>10</v>
      </c>
      <c r="Z73">
        <v>89.11</v>
      </c>
      <c r="AA73">
        <v>42.76</v>
      </c>
      <c r="AB73">
        <v>2</v>
      </c>
    </row>
    <row r="74" spans="1:28" x14ac:dyDescent="0.25">
      <c r="A74" t="s">
        <v>608</v>
      </c>
      <c r="B74" s="1">
        <v>45729</v>
      </c>
      <c r="C74" s="2">
        <v>45729.376388888886</v>
      </c>
      <c r="D74" s="2">
        <v>45729.379861111112</v>
      </c>
      <c r="E74" t="s">
        <v>609</v>
      </c>
      <c r="F74" t="s">
        <v>93</v>
      </c>
      <c r="G74" t="s">
        <v>612</v>
      </c>
      <c r="H74" t="s">
        <v>95</v>
      </c>
      <c r="I74" t="s">
        <v>96</v>
      </c>
      <c r="J74" t="s">
        <v>97</v>
      </c>
      <c r="K74" t="s">
        <v>613</v>
      </c>
      <c r="L74">
        <v>4.5</v>
      </c>
      <c r="M74">
        <v>6.2</v>
      </c>
      <c r="N74">
        <v>3.4599999999999999E-2</v>
      </c>
      <c r="O74">
        <v>9.3899999999999997E-2</v>
      </c>
      <c r="P74">
        <v>29.7</v>
      </c>
      <c r="Q74">
        <v>6.9</v>
      </c>
      <c r="R74" t="b">
        <v>1</v>
      </c>
      <c r="S74">
        <v>0.27</v>
      </c>
      <c r="T74">
        <v>272.60000000000002</v>
      </c>
      <c r="U74" s="1">
        <v>45731</v>
      </c>
      <c r="V74" t="s">
        <v>58</v>
      </c>
      <c r="W74" t="s">
        <v>44</v>
      </c>
      <c r="X74" t="s">
        <v>614</v>
      </c>
      <c r="Y74">
        <v>5</v>
      </c>
      <c r="Z74">
        <v>5.93</v>
      </c>
      <c r="AA74">
        <v>45.97</v>
      </c>
      <c r="AB74">
        <v>3</v>
      </c>
    </row>
    <row r="75" spans="1:28" x14ac:dyDescent="0.25">
      <c r="A75" t="s">
        <v>615</v>
      </c>
      <c r="B75" s="1">
        <v>45738</v>
      </c>
      <c r="C75" s="2">
        <v>45738.4375</v>
      </c>
      <c r="D75" s="2">
        <v>45738.444444444445</v>
      </c>
      <c r="E75" t="s">
        <v>616</v>
      </c>
      <c r="F75" t="s">
        <v>318</v>
      </c>
      <c r="G75" t="s">
        <v>618</v>
      </c>
      <c r="H75" t="s">
        <v>320</v>
      </c>
      <c r="I75" t="s">
        <v>197</v>
      </c>
      <c r="J75" t="s">
        <v>198</v>
      </c>
      <c r="K75" t="s">
        <v>619</v>
      </c>
      <c r="L75">
        <v>28.7</v>
      </c>
      <c r="M75">
        <v>39.6</v>
      </c>
      <c r="N75">
        <v>3.4700000000000002E-2</v>
      </c>
      <c r="O75">
        <v>8.0299999999999996E-2</v>
      </c>
      <c r="P75">
        <v>36</v>
      </c>
      <c r="Q75">
        <v>12</v>
      </c>
      <c r="R75" t="b">
        <v>1</v>
      </c>
      <c r="S75">
        <v>0.09</v>
      </c>
      <c r="T75">
        <v>1657.05</v>
      </c>
      <c r="U75" s="1">
        <v>45740</v>
      </c>
      <c r="V75" t="s">
        <v>43</v>
      </c>
      <c r="W75" t="s">
        <v>59</v>
      </c>
      <c r="X75" t="s">
        <v>620</v>
      </c>
      <c r="Y75">
        <v>10</v>
      </c>
      <c r="Z75">
        <v>39.51</v>
      </c>
      <c r="AA75">
        <v>41.94</v>
      </c>
      <c r="AB75">
        <v>3</v>
      </c>
    </row>
    <row r="76" spans="1:28" x14ac:dyDescent="0.25">
      <c r="A76" t="s">
        <v>621</v>
      </c>
      <c r="B76" s="1">
        <v>45818</v>
      </c>
      <c r="C76" s="2">
        <v>45818.23333333333</v>
      </c>
      <c r="D76" s="2">
        <v>45818.293749999997</v>
      </c>
      <c r="E76" t="s">
        <v>622</v>
      </c>
      <c r="F76" t="s">
        <v>536</v>
      </c>
      <c r="G76" t="s">
        <v>216</v>
      </c>
      <c r="H76" t="s">
        <v>537</v>
      </c>
      <c r="I76" t="s">
        <v>84</v>
      </c>
      <c r="J76" t="s">
        <v>85</v>
      </c>
      <c r="K76" t="s">
        <v>624</v>
      </c>
      <c r="L76">
        <v>4.9000000000000004</v>
      </c>
      <c r="M76">
        <v>28.7</v>
      </c>
      <c r="N76">
        <v>3.4700000000000002E-2</v>
      </c>
      <c r="O76">
        <v>8.7599999999999997E-2</v>
      </c>
      <c r="P76">
        <v>30.2</v>
      </c>
      <c r="Q76">
        <v>26.7</v>
      </c>
      <c r="R76" t="b">
        <v>1</v>
      </c>
      <c r="S76">
        <v>0.26</v>
      </c>
      <c r="T76">
        <v>1255.06</v>
      </c>
      <c r="U76" s="1">
        <v>45819</v>
      </c>
      <c r="V76" t="s">
        <v>259</v>
      </c>
      <c r="W76" t="s">
        <v>44</v>
      </c>
      <c r="X76" t="s">
        <v>625</v>
      </c>
      <c r="Y76">
        <v>87</v>
      </c>
      <c r="Z76">
        <v>28.439999999999898</v>
      </c>
      <c r="AA76">
        <v>44.13</v>
      </c>
      <c r="AB76">
        <v>6</v>
      </c>
    </row>
    <row r="77" spans="1:28" x14ac:dyDescent="0.25">
      <c r="A77" t="s">
        <v>626</v>
      </c>
      <c r="B77" s="1">
        <v>45789</v>
      </c>
      <c r="C77" s="2">
        <v>45789.443749999999</v>
      </c>
      <c r="D77" s="2">
        <v>45789.518750000003</v>
      </c>
      <c r="E77" t="s">
        <v>627</v>
      </c>
      <c r="F77" t="s">
        <v>340</v>
      </c>
      <c r="G77" t="s">
        <v>630</v>
      </c>
      <c r="H77" t="s">
        <v>342</v>
      </c>
      <c r="I77" t="s">
        <v>197</v>
      </c>
      <c r="J77" t="s">
        <v>198</v>
      </c>
      <c r="K77" t="s">
        <v>542</v>
      </c>
      <c r="L77">
        <v>11.5</v>
      </c>
      <c r="M77">
        <v>37.6</v>
      </c>
      <c r="N77">
        <v>3.4799999999999998E-2</v>
      </c>
      <c r="O77">
        <v>8.3699999999999997E-2</v>
      </c>
      <c r="P77">
        <v>30.6</v>
      </c>
      <c r="Q77">
        <v>10.1</v>
      </c>
      <c r="R77" t="b">
        <v>1</v>
      </c>
      <c r="S77">
        <v>0.15</v>
      </c>
      <c r="T77">
        <v>1610.72</v>
      </c>
      <c r="U77" s="1">
        <v>45792</v>
      </c>
      <c r="V77" t="s">
        <v>259</v>
      </c>
      <c r="W77" t="s">
        <v>44</v>
      </c>
      <c r="X77" t="s">
        <v>631</v>
      </c>
      <c r="Y77">
        <v>108</v>
      </c>
      <c r="Z77">
        <v>37.450000000000003</v>
      </c>
      <c r="AA77">
        <v>43.01</v>
      </c>
      <c r="AB77">
        <v>5</v>
      </c>
    </row>
    <row r="78" spans="1:28" x14ac:dyDescent="0.25">
      <c r="A78" t="s">
        <v>632</v>
      </c>
      <c r="B78" s="1">
        <v>45727</v>
      </c>
      <c r="C78" s="2">
        <v>45727.441666666666</v>
      </c>
      <c r="D78" s="2">
        <v>45727.479166666664</v>
      </c>
      <c r="E78" t="s">
        <v>633</v>
      </c>
      <c r="F78" t="s">
        <v>255</v>
      </c>
      <c r="G78" t="s">
        <v>636</v>
      </c>
      <c r="H78" t="s">
        <v>257</v>
      </c>
      <c r="I78" t="s">
        <v>96</v>
      </c>
      <c r="J78" t="s">
        <v>97</v>
      </c>
      <c r="K78" t="s">
        <v>72</v>
      </c>
      <c r="L78">
        <v>12.3</v>
      </c>
      <c r="M78">
        <v>264.2</v>
      </c>
      <c r="N78">
        <v>3.4799999999999998E-2</v>
      </c>
      <c r="O78">
        <v>8.4000000000000005E-2</v>
      </c>
      <c r="P78">
        <v>35.200000000000003</v>
      </c>
      <c r="Q78">
        <v>32.1</v>
      </c>
      <c r="R78" t="b">
        <v>0</v>
      </c>
      <c r="S78">
        <v>1.2</v>
      </c>
      <c r="T78">
        <v>11335.3</v>
      </c>
      <c r="U78" s="1">
        <v>45727</v>
      </c>
      <c r="V78" t="s">
        <v>58</v>
      </c>
      <c r="W78" t="s">
        <v>44</v>
      </c>
      <c r="X78" t="s">
        <v>637</v>
      </c>
      <c r="Y78">
        <v>54</v>
      </c>
      <c r="Z78">
        <v>263</v>
      </c>
      <c r="AA78">
        <v>43.1</v>
      </c>
      <c r="AB78">
        <v>3</v>
      </c>
    </row>
    <row r="79" spans="1:28" x14ac:dyDescent="0.25">
      <c r="A79" t="s">
        <v>638</v>
      </c>
      <c r="B79" s="1">
        <v>45690</v>
      </c>
      <c r="C79" s="2">
        <v>45690.313194444447</v>
      </c>
      <c r="D79" s="2">
        <v>45690.361805555556</v>
      </c>
      <c r="E79" t="s">
        <v>639</v>
      </c>
      <c r="F79" t="s">
        <v>37</v>
      </c>
      <c r="G79" t="s">
        <v>642</v>
      </c>
      <c r="H79" t="s">
        <v>39</v>
      </c>
      <c r="I79" t="s">
        <v>40</v>
      </c>
      <c r="J79" t="s">
        <v>41</v>
      </c>
      <c r="K79" t="s">
        <v>643</v>
      </c>
      <c r="L79">
        <v>1.1000000000000001</v>
      </c>
      <c r="M79">
        <v>98.6</v>
      </c>
      <c r="N79">
        <v>3.5000000000000003E-2</v>
      </c>
      <c r="O79">
        <v>8.14E-2</v>
      </c>
      <c r="P79">
        <v>31.3</v>
      </c>
      <c r="Q79">
        <v>11.1</v>
      </c>
      <c r="R79" t="b">
        <v>0</v>
      </c>
      <c r="S79">
        <v>4.41</v>
      </c>
      <c r="T79">
        <v>3995.54</v>
      </c>
      <c r="U79" s="1">
        <v>45693</v>
      </c>
      <c r="V79" t="s">
        <v>43</v>
      </c>
      <c r="W79" t="s">
        <v>44</v>
      </c>
      <c r="X79" t="s">
        <v>644</v>
      </c>
      <c r="Y79">
        <v>70</v>
      </c>
      <c r="Z79">
        <v>94.19</v>
      </c>
      <c r="AA79">
        <v>42.42</v>
      </c>
      <c r="AB79">
        <v>2</v>
      </c>
    </row>
    <row r="80" spans="1:28" x14ac:dyDescent="0.25">
      <c r="A80" t="s">
        <v>645</v>
      </c>
      <c r="B80" s="1">
        <v>45803</v>
      </c>
      <c r="C80" s="2">
        <v>45803.301388888889</v>
      </c>
      <c r="D80" s="2">
        <v>45803.336111111108</v>
      </c>
      <c r="E80" t="s">
        <v>646</v>
      </c>
      <c r="F80" t="s">
        <v>150</v>
      </c>
      <c r="G80" t="s">
        <v>649</v>
      </c>
      <c r="H80" t="s">
        <v>152</v>
      </c>
      <c r="I80" t="s">
        <v>153</v>
      </c>
      <c r="J80" t="s">
        <v>154</v>
      </c>
      <c r="K80" t="s">
        <v>624</v>
      </c>
      <c r="L80">
        <v>12.9</v>
      </c>
      <c r="M80">
        <v>32.9</v>
      </c>
      <c r="N80">
        <v>3.5000000000000003E-2</v>
      </c>
      <c r="O80">
        <v>8.2400000000000001E-2</v>
      </c>
      <c r="P80">
        <v>30.6</v>
      </c>
      <c r="Q80">
        <v>9.6999999999999993</v>
      </c>
      <c r="R80" t="b">
        <v>0</v>
      </c>
      <c r="S80">
        <v>2.83</v>
      </c>
      <c r="T80">
        <v>1284.5899999999999</v>
      </c>
      <c r="U80" s="1">
        <v>45804</v>
      </c>
      <c r="V80" t="s">
        <v>58</v>
      </c>
      <c r="W80" t="s">
        <v>44</v>
      </c>
      <c r="X80" t="s">
        <v>650</v>
      </c>
      <c r="Y80">
        <v>50</v>
      </c>
      <c r="Z80">
        <v>30.07</v>
      </c>
      <c r="AA80">
        <v>42.72</v>
      </c>
      <c r="AB80">
        <v>5</v>
      </c>
    </row>
    <row r="81" spans="1:28" x14ac:dyDescent="0.25">
      <c r="A81" t="s">
        <v>651</v>
      </c>
      <c r="B81" s="1">
        <v>45684</v>
      </c>
      <c r="C81" s="2">
        <v>45684.280555555553</v>
      </c>
      <c r="D81" s="2">
        <v>45684.313888888886</v>
      </c>
      <c r="E81" t="s">
        <v>652</v>
      </c>
      <c r="F81" t="s">
        <v>37</v>
      </c>
      <c r="G81" t="s">
        <v>472</v>
      </c>
      <c r="H81" t="s">
        <v>39</v>
      </c>
      <c r="I81" t="s">
        <v>40</v>
      </c>
      <c r="J81" t="s">
        <v>41</v>
      </c>
      <c r="K81" t="s">
        <v>654</v>
      </c>
      <c r="L81">
        <v>17.399999999999999</v>
      </c>
      <c r="M81">
        <v>7.3</v>
      </c>
      <c r="N81">
        <v>3.5000000000000003E-2</v>
      </c>
      <c r="O81">
        <v>8.4599999999999995E-2</v>
      </c>
      <c r="P81">
        <v>30.4</v>
      </c>
      <c r="Q81">
        <v>6</v>
      </c>
      <c r="R81" t="b">
        <v>1</v>
      </c>
      <c r="S81">
        <v>0.43</v>
      </c>
      <c r="T81">
        <v>298.02</v>
      </c>
      <c r="U81" s="1">
        <v>45687</v>
      </c>
      <c r="V81" t="s">
        <v>259</v>
      </c>
      <c r="W81" t="s">
        <v>208</v>
      </c>
      <c r="X81" t="s">
        <v>655</v>
      </c>
      <c r="Y81">
        <v>48</v>
      </c>
      <c r="Z81">
        <v>6.87</v>
      </c>
      <c r="AA81">
        <v>43.38</v>
      </c>
      <c r="AB81">
        <v>1</v>
      </c>
    </row>
    <row r="82" spans="1:28" x14ac:dyDescent="0.25">
      <c r="A82" t="s">
        <v>656</v>
      </c>
      <c r="B82" s="1">
        <v>45825</v>
      </c>
      <c r="C82" s="2">
        <v>45825.412499999999</v>
      </c>
      <c r="D82" s="2">
        <v>45825.431944444441</v>
      </c>
      <c r="E82" t="s">
        <v>657</v>
      </c>
      <c r="F82" t="s">
        <v>234</v>
      </c>
      <c r="G82" t="s">
        <v>452</v>
      </c>
      <c r="H82" t="s">
        <v>236</v>
      </c>
      <c r="I82" t="s">
        <v>237</v>
      </c>
      <c r="J82" t="s">
        <v>238</v>
      </c>
      <c r="K82" t="s">
        <v>619</v>
      </c>
      <c r="L82">
        <v>15.7</v>
      </c>
      <c r="M82">
        <v>36.299999999999997</v>
      </c>
      <c r="N82">
        <v>3.5099999999999999E-2</v>
      </c>
      <c r="O82">
        <v>8.8300000000000003E-2</v>
      </c>
      <c r="P82">
        <v>31.9</v>
      </c>
      <c r="Q82">
        <v>9.4</v>
      </c>
      <c r="R82" t="b">
        <v>1</v>
      </c>
      <c r="S82">
        <v>0.31</v>
      </c>
      <c r="T82">
        <v>1602.99</v>
      </c>
      <c r="U82" s="1">
        <v>45826</v>
      </c>
      <c r="V82" t="s">
        <v>43</v>
      </c>
      <c r="W82" t="s">
        <v>59</v>
      </c>
      <c r="X82" t="s">
        <v>659</v>
      </c>
      <c r="Y82">
        <v>28</v>
      </c>
      <c r="Z82">
        <v>35.989999999999903</v>
      </c>
      <c r="AA82">
        <v>44.54</v>
      </c>
      <c r="AB82">
        <v>6</v>
      </c>
    </row>
    <row r="83" spans="1:28" x14ac:dyDescent="0.25">
      <c r="A83" t="s">
        <v>660</v>
      </c>
      <c r="B83" s="1">
        <v>45672</v>
      </c>
      <c r="C83" s="2">
        <v>45672.361805555556</v>
      </c>
      <c r="D83" s="2">
        <v>45672.386111111111</v>
      </c>
      <c r="E83" t="s">
        <v>661</v>
      </c>
      <c r="F83" t="s">
        <v>150</v>
      </c>
      <c r="G83" t="s">
        <v>129</v>
      </c>
      <c r="H83" t="s">
        <v>152</v>
      </c>
      <c r="I83" t="s">
        <v>153</v>
      </c>
      <c r="J83" t="s">
        <v>154</v>
      </c>
      <c r="K83" t="s">
        <v>42</v>
      </c>
      <c r="L83">
        <v>5.4</v>
      </c>
      <c r="M83">
        <v>7.8</v>
      </c>
      <c r="N83">
        <v>3.5099999999999999E-2</v>
      </c>
      <c r="O83">
        <v>8.3599999999999994E-2</v>
      </c>
      <c r="P83">
        <v>27.6</v>
      </c>
      <c r="Q83">
        <v>7.9</v>
      </c>
      <c r="R83" t="b">
        <v>1</v>
      </c>
      <c r="S83">
        <v>0.09</v>
      </c>
      <c r="T83">
        <v>332.53</v>
      </c>
      <c r="U83" s="1">
        <v>45679</v>
      </c>
      <c r="V83" t="s">
        <v>43</v>
      </c>
      <c r="W83" t="s">
        <v>44</v>
      </c>
      <c r="X83" t="s">
        <v>663</v>
      </c>
      <c r="Y83">
        <v>35</v>
      </c>
      <c r="Z83">
        <v>7.71</v>
      </c>
      <c r="AA83">
        <v>43.13</v>
      </c>
      <c r="AB83">
        <v>1</v>
      </c>
    </row>
    <row r="84" spans="1:28" x14ac:dyDescent="0.25">
      <c r="A84" t="s">
        <v>664</v>
      </c>
      <c r="B84" s="1">
        <v>45741</v>
      </c>
      <c r="C84" s="2">
        <v>45741.447916666664</v>
      </c>
      <c r="D84" s="2">
        <v>45741.527083333334</v>
      </c>
      <c r="E84" t="s">
        <v>665</v>
      </c>
      <c r="F84" t="s">
        <v>292</v>
      </c>
      <c r="G84" t="s">
        <v>667</v>
      </c>
      <c r="H84" t="s">
        <v>294</v>
      </c>
      <c r="I84" t="s">
        <v>70</v>
      </c>
      <c r="J84" t="s">
        <v>71</v>
      </c>
      <c r="K84" t="s">
        <v>258</v>
      </c>
      <c r="L84">
        <v>7.8</v>
      </c>
      <c r="M84">
        <v>7.5</v>
      </c>
      <c r="N84">
        <v>3.5099999999999999E-2</v>
      </c>
      <c r="O84">
        <v>8.6599999999999996E-2</v>
      </c>
      <c r="P84">
        <v>23.3</v>
      </c>
      <c r="Q84">
        <v>20.7</v>
      </c>
      <c r="R84" t="b">
        <v>0</v>
      </c>
      <c r="S84">
        <v>1.28</v>
      </c>
      <c r="T84">
        <v>273.87</v>
      </c>
      <c r="U84" s="1">
        <v>45743</v>
      </c>
      <c r="V84" t="s">
        <v>43</v>
      </c>
      <c r="W84" t="s">
        <v>44</v>
      </c>
      <c r="X84" t="s">
        <v>668</v>
      </c>
      <c r="Y84">
        <v>114</v>
      </c>
      <c r="Z84">
        <v>6.22</v>
      </c>
      <c r="AA84">
        <v>44.03</v>
      </c>
      <c r="AB84">
        <v>3</v>
      </c>
    </row>
    <row r="85" spans="1:28" x14ac:dyDescent="0.25">
      <c r="A85" t="s">
        <v>669</v>
      </c>
      <c r="B85" s="1">
        <v>45760</v>
      </c>
      <c r="C85" s="2">
        <v>45760.383333333331</v>
      </c>
      <c r="D85" s="2">
        <v>45760.436111111114</v>
      </c>
      <c r="E85" t="s">
        <v>670</v>
      </c>
      <c r="F85" t="s">
        <v>381</v>
      </c>
      <c r="G85" t="s">
        <v>310</v>
      </c>
      <c r="H85" t="s">
        <v>383</v>
      </c>
      <c r="I85" t="s">
        <v>84</v>
      </c>
      <c r="J85" t="s">
        <v>85</v>
      </c>
      <c r="K85" t="s">
        <v>130</v>
      </c>
      <c r="L85">
        <v>15.4</v>
      </c>
      <c r="M85">
        <v>20.5</v>
      </c>
      <c r="N85">
        <v>3.5099999999999999E-2</v>
      </c>
      <c r="O85">
        <v>8.4900000000000003E-2</v>
      </c>
      <c r="P85">
        <v>29.8</v>
      </c>
      <c r="Q85">
        <v>7.2</v>
      </c>
      <c r="R85" t="b">
        <v>1</v>
      </c>
      <c r="S85">
        <v>0.38</v>
      </c>
      <c r="T85">
        <v>875.62</v>
      </c>
      <c r="U85" s="1">
        <v>45763</v>
      </c>
      <c r="V85" t="s">
        <v>43</v>
      </c>
      <c r="W85" t="s">
        <v>208</v>
      </c>
      <c r="X85" t="s">
        <v>672</v>
      </c>
      <c r="Y85">
        <v>76</v>
      </c>
      <c r="Z85">
        <v>20.12</v>
      </c>
      <c r="AA85">
        <v>43.52</v>
      </c>
      <c r="AB85">
        <v>4</v>
      </c>
    </row>
    <row r="86" spans="1:28" x14ac:dyDescent="0.25">
      <c r="A86" t="s">
        <v>673</v>
      </c>
      <c r="B86" s="1">
        <v>45696</v>
      </c>
      <c r="C86" s="2">
        <v>45696.21597222222</v>
      </c>
      <c r="D86" s="2">
        <v>45696.25</v>
      </c>
      <c r="E86" t="s">
        <v>545</v>
      </c>
      <c r="F86" t="s">
        <v>292</v>
      </c>
      <c r="G86" t="s">
        <v>548</v>
      </c>
      <c r="H86" t="s">
        <v>294</v>
      </c>
      <c r="I86" t="s">
        <v>70</v>
      </c>
      <c r="J86" t="s">
        <v>71</v>
      </c>
      <c r="K86" t="s">
        <v>674</v>
      </c>
      <c r="L86">
        <v>1.4</v>
      </c>
      <c r="M86">
        <v>7</v>
      </c>
      <c r="N86">
        <v>3.5099999999999999E-2</v>
      </c>
      <c r="O86">
        <v>8.5199999999999998E-2</v>
      </c>
      <c r="P86">
        <v>33.299999999999997</v>
      </c>
      <c r="Q86">
        <v>31</v>
      </c>
      <c r="R86" t="b">
        <v>1</v>
      </c>
      <c r="S86">
        <v>0.75</v>
      </c>
      <c r="T86">
        <v>272.56</v>
      </c>
      <c r="U86" s="1">
        <v>45696</v>
      </c>
      <c r="V86" t="s">
        <v>58</v>
      </c>
      <c r="W86" t="s">
        <v>44</v>
      </c>
      <c r="X86" t="s">
        <v>675</v>
      </c>
      <c r="Y86">
        <v>49</v>
      </c>
      <c r="Z86">
        <v>6.25</v>
      </c>
      <c r="AA86">
        <v>43.61</v>
      </c>
      <c r="AB86">
        <v>2</v>
      </c>
    </row>
    <row r="87" spans="1:28" x14ac:dyDescent="0.25">
      <c r="A87" t="s">
        <v>676</v>
      </c>
      <c r="B87" s="1">
        <v>45694</v>
      </c>
      <c r="C87" s="2">
        <v>45694.197222222225</v>
      </c>
      <c r="D87" s="2">
        <v>45694.251388888886</v>
      </c>
      <c r="E87" t="s">
        <v>677</v>
      </c>
      <c r="F87" t="s">
        <v>162</v>
      </c>
      <c r="G87" t="s">
        <v>680</v>
      </c>
      <c r="H87" t="s">
        <v>164</v>
      </c>
      <c r="I87" t="s">
        <v>40</v>
      </c>
      <c r="J87" t="s">
        <v>41</v>
      </c>
      <c r="K87" t="s">
        <v>681</v>
      </c>
      <c r="L87">
        <v>2.1</v>
      </c>
      <c r="M87">
        <v>61.2</v>
      </c>
      <c r="N87">
        <v>3.5200000000000002E-2</v>
      </c>
      <c r="O87">
        <v>8.8099999999999998E-2</v>
      </c>
      <c r="P87">
        <v>31.6</v>
      </c>
      <c r="Q87">
        <v>7.5</v>
      </c>
      <c r="R87" t="b">
        <v>1</v>
      </c>
      <c r="S87">
        <v>0.27</v>
      </c>
      <c r="T87">
        <v>2713.21</v>
      </c>
      <c r="U87" s="1">
        <v>45701</v>
      </c>
      <c r="V87" t="s">
        <v>43</v>
      </c>
      <c r="W87" t="s">
        <v>44</v>
      </c>
      <c r="X87" t="s">
        <v>682</v>
      </c>
      <c r="Y87">
        <v>78</v>
      </c>
      <c r="Z87">
        <v>60.93</v>
      </c>
      <c r="AA87">
        <v>44.53</v>
      </c>
      <c r="AB87">
        <v>2</v>
      </c>
    </row>
    <row r="88" spans="1:28" x14ac:dyDescent="0.25">
      <c r="A88" t="s">
        <v>683</v>
      </c>
      <c r="B88" s="1">
        <v>45801</v>
      </c>
      <c r="C88" s="2">
        <v>45801.279861111114</v>
      </c>
      <c r="D88" s="2">
        <v>45801.344444444447</v>
      </c>
      <c r="E88" t="s">
        <v>684</v>
      </c>
      <c r="F88" t="s">
        <v>172</v>
      </c>
      <c r="G88" t="s">
        <v>517</v>
      </c>
      <c r="H88" t="s">
        <v>174</v>
      </c>
      <c r="I88" t="s">
        <v>84</v>
      </c>
      <c r="J88" t="s">
        <v>85</v>
      </c>
      <c r="K88" t="s">
        <v>258</v>
      </c>
      <c r="L88">
        <v>22.7</v>
      </c>
      <c r="M88">
        <v>16.899999999999999</v>
      </c>
      <c r="N88">
        <v>3.5200000000000002E-2</v>
      </c>
      <c r="O88">
        <v>8.5999999999999993E-2</v>
      </c>
      <c r="P88">
        <v>29.5</v>
      </c>
      <c r="Q88">
        <v>12</v>
      </c>
      <c r="R88" t="b">
        <v>1</v>
      </c>
      <c r="S88">
        <v>0.38</v>
      </c>
      <c r="T88">
        <v>725.23</v>
      </c>
      <c r="U88" s="1">
        <v>45808</v>
      </c>
      <c r="V88" t="s">
        <v>43</v>
      </c>
      <c r="W88" t="s">
        <v>44</v>
      </c>
      <c r="X88" t="s">
        <v>686</v>
      </c>
      <c r="Y88">
        <v>93</v>
      </c>
      <c r="Z88">
        <v>16.52</v>
      </c>
      <c r="AA88">
        <v>43.9</v>
      </c>
      <c r="AB88">
        <v>5</v>
      </c>
    </row>
    <row r="89" spans="1:28" x14ac:dyDescent="0.25">
      <c r="A89" t="s">
        <v>687</v>
      </c>
      <c r="B89" s="1">
        <v>45748</v>
      </c>
      <c r="C89" s="2">
        <v>45748.43472222222</v>
      </c>
      <c r="D89" s="2">
        <v>45748.506944444445</v>
      </c>
      <c r="E89" t="s">
        <v>688</v>
      </c>
      <c r="F89" t="s">
        <v>604</v>
      </c>
      <c r="G89" t="s">
        <v>691</v>
      </c>
      <c r="H89" t="s">
        <v>606</v>
      </c>
      <c r="I89" t="s">
        <v>153</v>
      </c>
      <c r="J89" t="s">
        <v>154</v>
      </c>
      <c r="K89" t="s">
        <v>542</v>
      </c>
      <c r="L89">
        <v>1.1000000000000001</v>
      </c>
      <c r="M89">
        <v>108.1</v>
      </c>
      <c r="N89">
        <v>3.5200000000000002E-2</v>
      </c>
      <c r="O89">
        <v>8.8200000000000001E-2</v>
      </c>
      <c r="P89">
        <v>33.299999999999997</v>
      </c>
      <c r="Q89">
        <v>29.5</v>
      </c>
      <c r="R89" t="b">
        <v>1</v>
      </c>
      <c r="S89">
        <v>0.43</v>
      </c>
      <c r="T89">
        <v>4797.78</v>
      </c>
      <c r="U89" s="1">
        <v>45751</v>
      </c>
      <c r="V89" t="s">
        <v>259</v>
      </c>
      <c r="W89" t="s">
        <v>44</v>
      </c>
      <c r="X89" t="s">
        <v>692</v>
      </c>
      <c r="Y89">
        <v>104</v>
      </c>
      <c r="Z89">
        <v>107.66999999999901</v>
      </c>
      <c r="AA89">
        <v>44.56</v>
      </c>
      <c r="AB89">
        <v>4</v>
      </c>
    </row>
    <row r="90" spans="1:28" x14ac:dyDescent="0.25">
      <c r="A90" t="s">
        <v>693</v>
      </c>
      <c r="B90" s="1">
        <v>45667</v>
      </c>
      <c r="C90" s="2">
        <v>45667.347916666666</v>
      </c>
      <c r="D90" s="2">
        <v>45667.356944444444</v>
      </c>
      <c r="E90" t="s">
        <v>694</v>
      </c>
      <c r="F90" t="s">
        <v>698</v>
      </c>
      <c r="G90" t="s">
        <v>699</v>
      </c>
      <c r="H90" t="s">
        <v>700</v>
      </c>
      <c r="I90" t="s">
        <v>141</v>
      </c>
      <c r="J90" t="s">
        <v>142</v>
      </c>
      <c r="K90" t="s">
        <v>701</v>
      </c>
      <c r="L90">
        <v>3.8</v>
      </c>
      <c r="M90">
        <v>87.7</v>
      </c>
      <c r="N90">
        <v>3.5299999999999998E-2</v>
      </c>
      <c r="O90">
        <v>8.72E-2</v>
      </c>
      <c r="P90">
        <v>34.200000000000003</v>
      </c>
      <c r="Q90">
        <v>12</v>
      </c>
      <c r="R90" t="b">
        <v>0</v>
      </c>
      <c r="S90">
        <v>3.83</v>
      </c>
      <c r="T90">
        <v>3716.28</v>
      </c>
      <c r="U90" s="1">
        <v>45674</v>
      </c>
      <c r="V90" t="s">
        <v>43</v>
      </c>
      <c r="W90" t="s">
        <v>208</v>
      </c>
      <c r="X90" t="s">
        <v>702</v>
      </c>
      <c r="Y90">
        <v>13</v>
      </c>
      <c r="Z90">
        <v>83.87</v>
      </c>
      <c r="AA90">
        <v>44.31</v>
      </c>
      <c r="AB90">
        <v>1</v>
      </c>
    </row>
    <row r="91" spans="1:28" x14ac:dyDescent="0.25">
      <c r="A91" t="s">
        <v>703</v>
      </c>
      <c r="B91" s="1">
        <v>45658</v>
      </c>
      <c r="C91" s="2">
        <v>45658.174305555556</v>
      </c>
      <c r="D91" s="2">
        <v>45658.224999999999</v>
      </c>
      <c r="E91" t="s">
        <v>704</v>
      </c>
      <c r="F91" t="s">
        <v>255</v>
      </c>
      <c r="G91" t="s">
        <v>707</v>
      </c>
      <c r="H91" t="s">
        <v>257</v>
      </c>
      <c r="I91" t="s">
        <v>96</v>
      </c>
      <c r="J91" t="s">
        <v>97</v>
      </c>
      <c r="K91" t="s">
        <v>424</v>
      </c>
      <c r="L91">
        <v>3.3</v>
      </c>
      <c r="M91">
        <v>37.4</v>
      </c>
      <c r="N91">
        <v>3.5299999999999998E-2</v>
      </c>
      <c r="O91">
        <v>8.6699999999999999E-2</v>
      </c>
      <c r="P91">
        <v>27.1</v>
      </c>
      <c r="Q91">
        <v>23.3</v>
      </c>
      <c r="R91" t="b">
        <v>0</v>
      </c>
      <c r="S91">
        <v>3.86</v>
      </c>
      <c r="T91">
        <v>1481.13</v>
      </c>
      <c r="U91" s="1">
        <v>45661</v>
      </c>
      <c r="V91" t="s">
        <v>259</v>
      </c>
      <c r="W91" t="s">
        <v>59</v>
      </c>
      <c r="X91" t="s">
        <v>708</v>
      </c>
      <c r="Y91">
        <v>73</v>
      </c>
      <c r="Z91">
        <v>33.54</v>
      </c>
      <c r="AA91">
        <v>44.16</v>
      </c>
      <c r="AB91">
        <v>1</v>
      </c>
    </row>
    <row r="92" spans="1:28" x14ac:dyDescent="0.25">
      <c r="A92" t="s">
        <v>709</v>
      </c>
      <c r="B92" s="1">
        <v>45836</v>
      </c>
      <c r="C92" s="2">
        <v>45836.255555555559</v>
      </c>
      <c r="D92" s="2">
        <v>45836.259027777778</v>
      </c>
      <c r="E92" t="s">
        <v>710</v>
      </c>
      <c r="F92" t="s">
        <v>604</v>
      </c>
      <c r="G92" t="s">
        <v>523</v>
      </c>
      <c r="H92" t="s">
        <v>606</v>
      </c>
      <c r="I92" t="s">
        <v>153</v>
      </c>
      <c r="J92" t="s">
        <v>154</v>
      </c>
      <c r="K92" t="s">
        <v>712</v>
      </c>
      <c r="L92">
        <v>12.3</v>
      </c>
      <c r="M92">
        <v>21</v>
      </c>
      <c r="N92">
        <v>3.5299999999999998E-2</v>
      </c>
      <c r="O92">
        <v>8.6400000000000005E-2</v>
      </c>
      <c r="P92">
        <v>26.7</v>
      </c>
      <c r="Q92">
        <v>6.6</v>
      </c>
      <c r="R92" t="b">
        <v>1</v>
      </c>
      <c r="S92">
        <v>0.28000000000000003</v>
      </c>
      <c r="T92">
        <v>913.13</v>
      </c>
      <c r="U92" s="1">
        <v>45843</v>
      </c>
      <c r="V92" t="s">
        <v>259</v>
      </c>
      <c r="W92" t="s">
        <v>44</v>
      </c>
      <c r="X92" t="s">
        <v>713</v>
      </c>
      <c r="Y92">
        <v>5</v>
      </c>
      <c r="Z92">
        <v>20.72</v>
      </c>
      <c r="AA92">
        <v>44.07</v>
      </c>
      <c r="AB92">
        <v>6</v>
      </c>
    </row>
    <row r="93" spans="1:28" x14ac:dyDescent="0.25">
      <c r="A93" t="s">
        <v>714</v>
      </c>
      <c r="B93" s="1">
        <v>45671</v>
      </c>
      <c r="C93" s="2">
        <v>45671.254166666666</v>
      </c>
      <c r="D93" s="2">
        <v>45671.277777777781</v>
      </c>
      <c r="E93" t="s">
        <v>715</v>
      </c>
      <c r="F93" t="s">
        <v>215</v>
      </c>
      <c r="G93" t="s">
        <v>718</v>
      </c>
      <c r="H93" t="s">
        <v>217</v>
      </c>
      <c r="I93" t="s">
        <v>218</v>
      </c>
      <c r="J93" t="s">
        <v>219</v>
      </c>
      <c r="K93" t="s">
        <v>701</v>
      </c>
      <c r="L93">
        <v>6.7</v>
      </c>
      <c r="M93">
        <v>13</v>
      </c>
      <c r="N93">
        <v>3.5400000000000001E-2</v>
      </c>
      <c r="O93">
        <v>8.5500000000000007E-2</v>
      </c>
      <c r="P93">
        <v>29.2</v>
      </c>
      <c r="Q93">
        <v>25.8</v>
      </c>
      <c r="R93" t="b">
        <v>0</v>
      </c>
      <c r="S93">
        <v>6</v>
      </c>
      <c r="T93">
        <v>306.95</v>
      </c>
      <c r="U93" s="1">
        <v>45674</v>
      </c>
      <c r="V93" t="s">
        <v>43</v>
      </c>
      <c r="W93" t="s">
        <v>44</v>
      </c>
      <c r="X93" t="s">
        <v>719</v>
      </c>
      <c r="Y93">
        <v>34</v>
      </c>
      <c r="Z93">
        <v>7</v>
      </c>
      <c r="AA93">
        <v>43.85</v>
      </c>
      <c r="AB93">
        <v>1</v>
      </c>
    </row>
    <row r="94" spans="1:28" x14ac:dyDescent="0.25">
      <c r="A94" t="s">
        <v>720</v>
      </c>
      <c r="B94" s="1">
        <v>45787</v>
      </c>
      <c r="C94" s="2">
        <v>45787.429166666669</v>
      </c>
      <c r="D94" s="2">
        <v>45787.445833333331</v>
      </c>
      <c r="E94" t="s">
        <v>721</v>
      </c>
      <c r="F94" t="s">
        <v>182</v>
      </c>
      <c r="G94" t="s">
        <v>724</v>
      </c>
      <c r="H94" t="s">
        <v>184</v>
      </c>
      <c r="I94" t="s">
        <v>84</v>
      </c>
      <c r="J94" t="s">
        <v>85</v>
      </c>
      <c r="K94" t="s">
        <v>725</v>
      </c>
      <c r="L94">
        <v>46.9</v>
      </c>
      <c r="M94">
        <v>32.4</v>
      </c>
      <c r="N94">
        <v>3.5400000000000001E-2</v>
      </c>
      <c r="O94">
        <v>8.5099999999999995E-2</v>
      </c>
      <c r="P94">
        <v>32.200000000000003</v>
      </c>
      <c r="Q94">
        <v>29.8</v>
      </c>
      <c r="R94" t="b">
        <v>1</v>
      </c>
      <c r="S94">
        <v>0</v>
      </c>
      <c r="T94">
        <v>1416.85</v>
      </c>
      <c r="U94" s="1">
        <v>45787</v>
      </c>
      <c r="V94" t="s">
        <v>43</v>
      </c>
      <c r="W94" t="s">
        <v>186</v>
      </c>
      <c r="X94" t="s">
        <v>726</v>
      </c>
      <c r="Y94">
        <v>24</v>
      </c>
      <c r="Z94">
        <v>32.4</v>
      </c>
      <c r="AA94">
        <v>43.73</v>
      </c>
      <c r="AB94">
        <v>5</v>
      </c>
    </row>
    <row r="95" spans="1:28" x14ac:dyDescent="0.25">
      <c r="A95" t="s">
        <v>727</v>
      </c>
      <c r="B95" s="1">
        <v>45780</v>
      </c>
      <c r="C95" s="2">
        <v>45780.293055555558</v>
      </c>
      <c r="D95" s="2">
        <v>45780.319444444445</v>
      </c>
      <c r="E95" t="s">
        <v>728</v>
      </c>
      <c r="F95" t="s">
        <v>234</v>
      </c>
      <c r="G95" t="s">
        <v>667</v>
      </c>
      <c r="H95" t="s">
        <v>236</v>
      </c>
      <c r="I95" t="s">
        <v>237</v>
      </c>
      <c r="J95" t="s">
        <v>238</v>
      </c>
      <c r="K95" t="s">
        <v>388</v>
      </c>
      <c r="L95">
        <v>3.3</v>
      </c>
      <c r="M95">
        <v>109.3</v>
      </c>
      <c r="N95">
        <v>3.5400000000000001E-2</v>
      </c>
      <c r="O95">
        <v>8.3000000000000004E-2</v>
      </c>
      <c r="P95">
        <v>34.700000000000003</v>
      </c>
      <c r="Q95">
        <v>12</v>
      </c>
      <c r="R95" t="b">
        <v>0</v>
      </c>
      <c r="S95">
        <v>0</v>
      </c>
      <c r="T95">
        <v>4710.83</v>
      </c>
      <c r="U95" s="1">
        <v>45783</v>
      </c>
      <c r="V95" t="s">
        <v>43</v>
      </c>
      <c r="W95" t="s">
        <v>208</v>
      </c>
      <c r="X95" t="s">
        <v>730</v>
      </c>
      <c r="Y95">
        <v>38</v>
      </c>
      <c r="Z95">
        <v>109.3</v>
      </c>
      <c r="AA95">
        <v>43.1</v>
      </c>
      <c r="AB95">
        <v>5</v>
      </c>
    </row>
    <row r="96" spans="1:28" x14ac:dyDescent="0.25">
      <c r="A96" t="s">
        <v>731</v>
      </c>
      <c r="B96" s="1">
        <v>45724</v>
      </c>
      <c r="C96" s="2">
        <v>45724.362500000003</v>
      </c>
      <c r="D96" s="2">
        <v>45724.445138888892</v>
      </c>
      <c r="E96" t="s">
        <v>732</v>
      </c>
      <c r="F96" t="s">
        <v>113</v>
      </c>
      <c r="G96" t="s">
        <v>735</v>
      </c>
      <c r="H96" t="s">
        <v>115</v>
      </c>
      <c r="I96" t="s">
        <v>84</v>
      </c>
      <c r="J96" t="s">
        <v>85</v>
      </c>
      <c r="K96" t="s">
        <v>433</v>
      </c>
      <c r="L96">
        <v>32.799999999999997</v>
      </c>
      <c r="M96">
        <v>79.599999999999994</v>
      </c>
      <c r="N96">
        <v>3.5400000000000001E-2</v>
      </c>
      <c r="O96">
        <v>8.4400000000000003E-2</v>
      </c>
      <c r="P96">
        <v>29.5</v>
      </c>
      <c r="Q96">
        <v>6.8</v>
      </c>
      <c r="R96" t="b">
        <v>1</v>
      </c>
      <c r="S96">
        <v>0.21</v>
      </c>
      <c r="T96">
        <v>3455.05</v>
      </c>
      <c r="U96" s="1">
        <v>45726</v>
      </c>
      <c r="V96" t="s">
        <v>58</v>
      </c>
      <c r="W96" t="s">
        <v>44</v>
      </c>
      <c r="X96" t="s">
        <v>736</v>
      </c>
      <c r="Y96">
        <v>119</v>
      </c>
      <c r="Z96">
        <v>79.39</v>
      </c>
      <c r="AA96">
        <v>43.52</v>
      </c>
      <c r="AB96">
        <v>3</v>
      </c>
    </row>
    <row r="97" spans="1:28" x14ac:dyDescent="0.25">
      <c r="A97" t="s">
        <v>737</v>
      </c>
      <c r="B97" s="1">
        <v>45696</v>
      </c>
      <c r="C97" s="2">
        <v>45696.179166666669</v>
      </c>
      <c r="D97" s="2">
        <v>45696.217361111114</v>
      </c>
      <c r="E97" t="s">
        <v>738</v>
      </c>
      <c r="F97" t="s">
        <v>405</v>
      </c>
      <c r="G97" t="s">
        <v>741</v>
      </c>
      <c r="H97" t="s">
        <v>407</v>
      </c>
      <c r="I97" t="s">
        <v>218</v>
      </c>
      <c r="J97" t="s">
        <v>219</v>
      </c>
      <c r="K97" t="s">
        <v>207</v>
      </c>
      <c r="L97">
        <v>3.6</v>
      </c>
      <c r="M97">
        <v>8.1999999999999993</v>
      </c>
      <c r="N97">
        <v>3.5499999999999997E-2</v>
      </c>
      <c r="O97">
        <v>8.7599999999999997E-2</v>
      </c>
      <c r="P97">
        <v>36.4</v>
      </c>
      <c r="Q97">
        <v>12</v>
      </c>
      <c r="R97" t="b">
        <v>0</v>
      </c>
      <c r="S97">
        <v>1.6</v>
      </c>
      <c r="T97">
        <v>293.89999999999998</v>
      </c>
      <c r="U97" s="1">
        <v>45696</v>
      </c>
      <c r="V97" t="s">
        <v>259</v>
      </c>
      <c r="W97" t="s">
        <v>44</v>
      </c>
      <c r="X97" t="s">
        <v>742</v>
      </c>
      <c r="Y97">
        <v>55</v>
      </c>
      <c r="Z97">
        <v>6.6</v>
      </c>
      <c r="AA97">
        <v>44.53</v>
      </c>
      <c r="AB97">
        <v>2</v>
      </c>
    </row>
    <row r="98" spans="1:28" x14ac:dyDescent="0.25">
      <c r="A98" t="s">
        <v>743</v>
      </c>
      <c r="B98" s="1">
        <v>45665</v>
      </c>
      <c r="C98" s="2">
        <v>45665.433333333334</v>
      </c>
      <c r="D98" s="2">
        <v>45665.461111111108</v>
      </c>
      <c r="E98" t="s">
        <v>744</v>
      </c>
      <c r="F98" t="s">
        <v>234</v>
      </c>
      <c r="G98" t="s">
        <v>747</v>
      </c>
      <c r="H98" t="s">
        <v>236</v>
      </c>
      <c r="I98" t="s">
        <v>237</v>
      </c>
      <c r="J98" t="s">
        <v>238</v>
      </c>
      <c r="K98" t="s">
        <v>748</v>
      </c>
      <c r="L98">
        <v>9.1</v>
      </c>
      <c r="M98">
        <v>65.3</v>
      </c>
      <c r="N98">
        <v>3.5499999999999997E-2</v>
      </c>
      <c r="O98">
        <v>8.1699999999999995E-2</v>
      </c>
      <c r="P98">
        <v>29.1</v>
      </c>
      <c r="Q98">
        <v>7.3</v>
      </c>
      <c r="R98" t="b">
        <v>1</v>
      </c>
      <c r="S98">
        <v>0.51</v>
      </c>
      <c r="T98">
        <v>2770.42</v>
      </c>
      <c r="U98" s="1">
        <v>45672</v>
      </c>
      <c r="V98" t="s">
        <v>43</v>
      </c>
      <c r="W98" t="s">
        <v>44</v>
      </c>
      <c r="X98" t="s">
        <v>749</v>
      </c>
      <c r="Y98">
        <v>40</v>
      </c>
      <c r="Z98">
        <v>64.789999999999907</v>
      </c>
      <c r="AA98">
        <v>42.76</v>
      </c>
      <c r="AB98">
        <v>1</v>
      </c>
    </row>
    <row r="99" spans="1:28" x14ac:dyDescent="0.25">
      <c r="A99" t="s">
        <v>750</v>
      </c>
      <c r="B99" s="1">
        <v>45784</v>
      </c>
      <c r="C99" s="2">
        <v>45784.446527777778</v>
      </c>
      <c r="D99" s="2">
        <v>45784.45</v>
      </c>
      <c r="E99" t="s">
        <v>751</v>
      </c>
      <c r="F99" t="s">
        <v>138</v>
      </c>
      <c r="G99" t="s">
        <v>754</v>
      </c>
      <c r="H99" t="s">
        <v>140</v>
      </c>
      <c r="I99" t="s">
        <v>141</v>
      </c>
      <c r="J99" t="s">
        <v>142</v>
      </c>
      <c r="K99" t="s">
        <v>199</v>
      </c>
      <c r="L99">
        <v>8.6999999999999993</v>
      </c>
      <c r="M99">
        <v>27.3</v>
      </c>
      <c r="N99">
        <v>3.5499999999999997E-2</v>
      </c>
      <c r="O99">
        <v>8.7400000000000005E-2</v>
      </c>
      <c r="P99">
        <v>33.4</v>
      </c>
      <c r="Q99">
        <v>12</v>
      </c>
      <c r="R99" t="b">
        <v>0</v>
      </c>
      <c r="S99">
        <v>1.44</v>
      </c>
      <c r="T99">
        <v>1149.99</v>
      </c>
      <c r="U99" s="1">
        <v>45784</v>
      </c>
      <c r="V99" t="s">
        <v>43</v>
      </c>
      <c r="W99" t="s">
        <v>44</v>
      </c>
      <c r="X99" t="s">
        <v>755</v>
      </c>
      <c r="Y99">
        <v>5</v>
      </c>
      <c r="Z99">
        <v>25.86</v>
      </c>
      <c r="AA99">
        <v>44.47</v>
      </c>
      <c r="AB99">
        <v>5</v>
      </c>
    </row>
    <row r="100" spans="1:28" x14ac:dyDescent="0.25">
      <c r="A100" t="s">
        <v>756</v>
      </c>
      <c r="B100" s="1">
        <v>45678</v>
      </c>
      <c r="C100" s="2">
        <v>45678.352083333331</v>
      </c>
      <c r="D100" s="2">
        <v>45678.355555555558</v>
      </c>
      <c r="E100" t="s">
        <v>757</v>
      </c>
      <c r="F100" t="s">
        <v>413</v>
      </c>
      <c r="G100" t="s">
        <v>760</v>
      </c>
      <c r="H100" t="s">
        <v>414</v>
      </c>
      <c r="I100" t="s">
        <v>415</v>
      </c>
      <c r="J100" t="s">
        <v>416</v>
      </c>
      <c r="K100" t="s">
        <v>555</v>
      </c>
      <c r="L100">
        <v>5.0999999999999996</v>
      </c>
      <c r="M100">
        <v>23.2</v>
      </c>
      <c r="N100">
        <v>3.56E-2</v>
      </c>
      <c r="O100">
        <v>8.4000000000000005E-2</v>
      </c>
      <c r="P100">
        <v>30.6</v>
      </c>
      <c r="Q100">
        <v>7.8</v>
      </c>
      <c r="R100" t="b">
        <v>1</v>
      </c>
      <c r="S100">
        <v>0</v>
      </c>
      <c r="T100">
        <v>1009.2</v>
      </c>
      <c r="U100" s="1">
        <v>45680</v>
      </c>
      <c r="V100" t="s">
        <v>43</v>
      </c>
      <c r="W100" t="s">
        <v>200</v>
      </c>
      <c r="X100" t="s">
        <v>761</v>
      </c>
      <c r="Y100">
        <v>5</v>
      </c>
      <c r="Z100">
        <v>23.2</v>
      </c>
      <c r="AA100">
        <v>43.5</v>
      </c>
      <c r="AB100">
        <v>1</v>
      </c>
    </row>
    <row r="101" spans="1:28" x14ac:dyDescent="0.25">
      <c r="A101" t="s">
        <v>762</v>
      </c>
      <c r="B101" s="1">
        <v>45805</v>
      </c>
      <c r="C101" s="2">
        <v>45805.325694444444</v>
      </c>
      <c r="D101" s="2">
        <v>45805.367361111108</v>
      </c>
      <c r="E101" t="s">
        <v>763</v>
      </c>
      <c r="F101" t="s">
        <v>698</v>
      </c>
      <c r="G101" t="s">
        <v>765</v>
      </c>
      <c r="H101" t="s">
        <v>700</v>
      </c>
      <c r="I101" t="s">
        <v>141</v>
      </c>
      <c r="J101" t="s">
        <v>142</v>
      </c>
      <c r="K101" t="s">
        <v>681</v>
      </c>
      <c r="L101">
        <v>12</v>
      </c>
      <c r="M101">
        <v>29.2</v>
      </c>
      <c r="N101">
        <v>3.56E-2</v>
      </c>
      <c r="O101">
        <v>8.7999999999999995E-2</v>
      </c>
      <c r="P101">
        <v>34</v>
      </c>
      <c r="Q101">
        <v>12</v>
      </c>
      <c r="R101" t="b">
        <v>1</v>
      </c>
      <c r="S101">
        <v>0</v>
      </c>
      <c r="T101">
        <v>1305.24</v>
      </c>
      <c r="U101" s="1">
        <v>45812</v>
      </c>
      <c r="V101" t="s">
        <v>43</v>
      </c>
      <c r="W101" t="s">
        <v>208</v>
      </c>
      <c r="X101" t="s">
        <v>766</v>
      </c>
      <c r="Y101">
        <v>60</v>
      </c>
      <c r="Z101">
        <v>29.2</v>
      </c>
      <c r="AA101">
        <v>44.7</v>
      </c>
      <c r="AB101">
        <v>5</v>
      </c>
    </row>
    <row r="102" spans="1:28" x14ac:dyDescent="0.25">
      <c r="A102" t="s">
        <v>767</v>
      </c>
      <c r="B102" s="1">
        <v>45773</v>
      </c>
      <c r="C102" s="2">
        <v>45773.335416666669</v>
      </c>
      <c r="D102" s="2">
        <v>45773.368750000001</v>
      </c>
      <c r="E102" t="s">
        <v>768</v>
      </c>
      <c r="F102" t="s">
        <v>194</v>
      </c>
      <c r="G102" t="s">
        <v>235</v>
      </c>
      <c r="H102" t="s">
        <v>196</v>
      </c>
      <c r="I102" t="s">
        <v>197</v>
      </c>
      <c r="J102" t="s">
        <v>198</v>
      </c>
      <c r="K102" t="s">
        <v>643</v>
      </c>
      <c r="L102">
        <v>1.5</v>
      </c>
      <c r="M102">
        <v>10.8</v>
      </c>
      <c r="N102">
        <v>3.56E-2</v>
      </c>
      <c r="O102">
        <v>8.5900000000000004E-2</v>
      </c>
      <c r="P102">
        <v>35.5</v>
      </c>
      <c r="Q102">
        <v>12</v>
      </c>
      <c r="R102" t="b">
        <v>1</v>
      </c>
      <c r="S102">
        <v>0</v>
      </c>
      <c r="T102">
        <v>475.96</v>
      </c>
      <c r="U102" s="1">
        <v>45773</v>
      </c>
      <c r="V102" t="s">
        <v>43</v>
      </c>
      <c r="W102" t="s">
        <v>44</v>
      </c>
      <c r="X102" t="s">
        <v>770</v>
      </c>
      <c r="Y102">
        <v>48</v>
      </c>
      <c r="Z102">
        <v>10.8</v>
      </c>
      <c r="AA102">
        <v>44.07</v>
      </c>
      <c r="AB102">
        <v>4</v>
      </c>
    </row>
    <row r="103" spans="1:28" x14ac:dyDescent="0.25">
      <c r="A103" t="s">
        <v>771</v>
      </c>
      <c r="B103" s="1">
        <v>45693</v>
      </c>
      <c r="C103" s="2">
        <v>45693.438888888886</v>
      </c>
      <c r="D103" s="2">
        <v>45693.500694444447</v>
      </c>
      <c r="E103" t="s">
        <v>772</v>
      </c>
      <c r="F103" t="s">
        <v>340</v>
      </c>
      <c r="G103" t="s">
        <v>775</v>
      </c>
      <c r="H103" t="s">
        <v>342</v>
      </c>
      <c r="I103" t="s">
        <v>197</v>
      </c>
      <c r="J103" t="s">
        <v>198</v>
      </c>
      <c r="K103" t="s">
        <v>776</v>
      </c>
      <c r="L103">
        <v>1.1000000000000001</v>
      </c>
      <c r="M103">
        <v>92.1</v>
      </c>
      <c r="N103">
        <v>3.56E-2</v>
      </c>
      <c r="O103">
        <v>8.4099999999999994E-2</v>
      </c>
      <c r="P103">
        <v>33.700000000000003</v>
      </c>
      <c r="Q103">
        <v>12</v>
      </c>
      <c r="R103" t="b">
        <v>1</v>
      </c>
      <c r="S103">
        <v>0.32</v>
      </c>
      <c r="T103">
        <v>3995.18</v>
      </c>
      <c r="U103" s="1">
        <v>45696</v>
      </c>
      <c r="V103" t="s">
        <v>259</v>
      </c>
      <c r="W103" t="s">
        <v>44</v>
      </c>
      <c r="X103" t="s">
        <v>777</v>
      </c>
      <c r="Y103">
        <v>89</v>
      </c>
      <c r="Z103">
        <v>91.78</v>
      </c>
      <c r="AA103">
        <v>43.53</v>
      </c>
      <c r="AB103">
        <v>2</v>
      </c>
    </row>
    <row r="104" spans="1:28" x14ac:dyDescent="0.25">
      <c r="A104" t="s">
        <v>778</v>
      </c>
      <c r="B104" s="1">
        <v>45781</v>
      </c>
      <c r="C104" s="2">
        <v>45781.416666666664</v>
      </c>
      <c r="D104" s="2">
        <v>45781.490277777775</v>
      </c>
      <c r="E104" t="s">
        <v>779</v>
      </c>
      <c r="F104" t="s">
        <v>113</v>
      </c>
      <c r="G104" t="s">
        <v>782</v>
      </c>
      <c r="H104" t="s">
        <v>115</v>
      </c>
      <c r="I104" t="s">
        <v>84</v>
      </c>
      <c r="J104" t="s">
        <v>85</v>
      </c>
      <c r="K104" t="s">
        <v>363</v>
      </c>
      <c r="L104">
        <v>7.2</v>
      </c>
      <c r="M104">
        <v>220.2</v>
      </c>
      <c r="N104">
        <v>3.5799999999999998E-2</v>
      </c>
      <c r="O104">
        <v>8.2400000000000001E-2</v>
      </c>
      <c r="P104">
        <v>28.9</v>
      </c>
      <c r="Q104">
        <v>9.5</v>
      </c>
      <c r="R104" t="b">
        <v>0</v>
      </c>
      <c r="S104">
        <v>2.0699999999999998</v>
      </c>
      <c r="T104">
        <v>9405.77</v>
      </c>
      <c r="U104" s="1">
        <v>45782</v>
      </c>
      <c r="V104" t="s">
        <v>58</v>
      </c>
      <c r="W104" t="s">
        <v>186</v>
      </c>
      <c r="X104" t="s">
        <v>783</v>
      </c>
      <c r="Y104">
        <v>106</v>
      </c>
      <c r="Z104">
        <v>218.13</v>
      </c>
      <c r="AA104">
        <v>43.12</v>
      </c>
      <c r="AB104">
        <v>5</v>
      </c>
    </row>
    <row r="105" spans="1:28" x14ac:dyDescent="0.25">
      <c r="A105" t="s">
        <v>784</v>
      </c>
      <c r="B105" s="1">
        <v>45660</v>
      </c>
      <c r="C105" s="2">
        <v>45660.370138888888</v>
      </c>
      <c r="D105" s="2">
        <v>45660.379166666666</v>
      </c>
      <c r="E105" t="s">
        <v>785</v>
      </c>
      <c r="F105" t="s">
        <v>81</v>
      </c>
      <c r="G105" t="s">
        <v>788</v>
      </c>
      <c r="H105" t="s">
        <v>83</v>
      </c>
      <c r="I105" t="s">
        <v>84</v>
      </c>
      <c r="J105" t="s">
        <v>85</v>
      </c>
      <c r="K105" t="s">
        <v>681</v>
      </c>
      <c r="L105">
        <v>1.4</v>
      </c>
      <c r="M105">
        <v>5.9</v>
      </c>
      <c r="N105">
        <v>3.5799999999999998E-2</v>
      </c>
      <c r="O105">
        <v>8.8300000000000003E-2</v>
      </c>
      <c r="P105">
        <v>29.7</v>
      </c>
      <c r="Q105">
        <v>23.3</v>
      </c>
      <c r="R105" t="b">
        <v>0</v>
      </c>
      <c r="S105">
        <v>2.95</v>
      </c>
      <c r="T105">
        <v>132.43</v>
      </c>
      <c r="U105" s="1">
        <v>45661</v>
      </c>
      <c r="V105" t="s">
        <v>43</v>
      </c>
      <c r="W105" t="s">
        <v>200</v>
      </c>
      <c r="X105" t="s">
        <v>789</v>
      </c>
      <c r="Y105">
        <v>13</v>
      </c>
      <c r="Z105">
        <v>2.95</v>
      </c>
      <c r="AA105">
        <v>44.89</v>
      </c>
      <c r="AB105">
        <v>1</v>
      </c>
    </row>
    <row r="106" spans="1:28" x14ac:dyDescent="0.25">
      <c r="A106" t="s">
        <v>790</v>
      </c>
      <c r="B106" s="1">
        <v>45756</v>
      </c>
      <c r="C106" s="2">
        <v>45756.399305555555</v>
      </c>
      <c r="D106" s="2">
        <v>45756.402777777781</v>
      </c>
      <c r="E106" t="s">
        <v>791</v>
      </c>
      <c r="F106" t="s">
        <v>340</v>
      </c>
      <c r="G106" t="s">
        <v>38</v>
      </c>
      <c r="H106" t="s">
        <v>342</v>
      </c>
      <c r="I106" t="s">
        <v>197</v>
      </c>
      <c r="J106" t="s">
        <v>198</v>
      </c>
      <c r="K106" t="s">
        <v>793</v>
      </c>
      <c r="L106">
        <v>7.6</v>
      </c>
      <c r="M106">
        <v>99.5</v>
      </c>
      <c r="N106">
        <v>3.5799999999999998E-2</v>
      </c>
      <c r="O106">
        <v>7.9500000000000001E-2</v>
      </c>
      <c r="P106">
        <v>34</v>
      </c>
      <c r="Q106">
        <v>12</v>
      </c>
      <c r="R106" t="b">
        <v>0</v>
      </c>
      <c r="S106">
        <v>0</v>
      </c>
      <c r="T106">
        <v>4203.88</v>
      </c>
      <c r="U106" s="1">
        <v>45757</v>
      </c>
      <c r="V106" t="s">
        <v>43</v>
      </c>
      <c r="W106" t="s">
        <v>44</v>
      </c>
      <c r="X106" t="s">
        <v>794</v>
      </c>
      <c r="Y106">
        <v>5</v>
      </c>
      <c r="Z106">
        <v>99.5</v>
      </c>
      <c r="AA106">
        <v>42.25</v>
      </c>
      <c r="AB106">
        <v>4</v>
      </c>
    </row>
    <row r="107" spans="1:28" x14ac:dyDescent="0.25">
      <c r="A107" t="s">
        <v>795</v>
      </c>
      <c r="B107" s="1">
        <v>45660</v>
      </c>
      <c r="C107" s="2">
        <v>45660.319444444445</v>
      </c>
      <c r="D107" s="2">
        <v>45660.387499999997</v>
      </c>
      <c r="E107" t="s">
        <v>670</v>
      </c>
      <c r="F107" t="s">
        <v>381</v>
      </c>
      <c r="G107" t="s">
        <v>310</v>
      </c>
      <c r="H107" t="s">
        <v>383</v>
      </c>
      <c r="I107" t="s">
        <v>84</v>
      </c>
      <c r="J107" t="s">
        <v>85</v>
      </c>
      <c r="K107" t="s">
        <v>440</v>
      </c>
      <c r="L107">
        <v>17.8</v>
      </c>
      <c r="M107">
        <v>19.899999999999999</v>
      </c>
      <c r="N107">
        <v>3.5799999999999998E-2</v>
      </c>
      <c r="O107">
        <v>9.0800000000000006E-2</v>
      </c>
      <c r="P107">
        <v>30.8</v>
      </c>
      <c r="Q107">
        <v>4.5999999999999996</v>
      </c>
      <c r="R107" t="b">
        <v>1</v>
      </c>
      <c r="S107">
        <v>0.09</v>
      </c>
      <c r="T107">
        <v>904.13</v>
      </c>
      <c r="U107" s="1">
        <v>45667</v>
      </c>
      <c r="V107" t="s">
        <v>43</v>
      </c>
      <c r="W107" t="s">
        <v>44</v>
      </c>
      <c r="X107" t="s">
        <v>796</v>
      </c>
      <c r="Y107">
        <v>98</v>
      </c>
      <c r="Z107">
        <v>19.809999999999999</v>
      </c>
      <c r="AA107">
        <v>45.64</v>
      </c>
      <c r="AB107">
        <v>1</v>
      </c>
    </row>
    <row r="108" spans="1:28" x14ac:dyDescent="0.25">
      <c r="A108" t="s">
        <v>797</v>
      </c>
      <c r="B108" s="1">
        <v>45786</v>
      </c>
      <c r="C108" s="2">
        <v>45786.368750000001</v>
      </c>
      <c r="D108" s="2">
        <v>45786.407638888886</v>
      </c>
      <c r="E108" t="s">
        <v>798</v>
      </c>
      <c r="F108" t="s">
        <v>405</v>
      </c>
      <c r="G108" t="s">
        <v>801</v>
      </c>
      <c r="H108" t="s">
        <v>407</v>
      </c>
      <c r="I108" t="s">
        <v>218</v>
      </c>
      <c r="J108" t="s">
        <v>219</v>
      </c>
      <c r="K108" t="s">
        <v>424</v>
      </c>
      <c r="L108">
        <v>7.6</v>
      </c>
      <c r="M108">
        <v>30.1</v>
      </c>
      <c r="N108">
        <v>3.5900000000000001E-2</v>
      </c>
      <c r="O108">
        <v>8.2500000000000004E-2</v>
      </c>
      <c r="P108">
        <v>28</v>
      </c>
      <c r="Q108">
        <v>7</v>
      </c>
      <c r="R108" t="b">
        <v>1</v>
      </c>
      <c r="S108">
        <v>0</v>
      </c>
      <c r="T108">
        <v>1300.32</v>
      </c>
      <c r="U108" s="1">
        <v>45789</v>
      </c>
      <c r="V108" t="s">
        <v>43</v>
      </c>
      <c r="W108" t="s">
        <v>44</v>
      </c>
      <c r="X108" t="s">
        <v>802</v>
      </c>
      <c r="Y108">
        <v>56</v>
      </c>
      <c r="Z108">
        <v>30.1</v>
      </c>
      <c r="AA108">
        <v>43.2</v>
      </c>
      <c r="AB108">
        <v>5</v>
      </c>
    </row>
    <row r="109" spans="1:28" x14ac:dyDescent="0.25">
      <c r="A109" t="s">
        <v>803</v>
      </c>
      <c r="B109" s="1">
        <v>45658</v>
      </c>
      <c r="C109" s="2">
        <v>45658.439583333333</v>
      </c>
      <c r="D109" s="2">
        <v>45658.48541666667</v>
      </c>
      <c r="E109" t="s">
        <v>804</v>
      </c>
      <c r="F109" t="s">
        <v>194</v>
      </c>
      <c r="G109" t="s">
        <v>806</v>
      </c>
      <c r="H109" t="s">
        <v>196</v>
      </c>
      <c r="I109" t="s">
        <v>197</v>
      </c>
      <c r="J109" t="s">
        <v>198</v>
      </c>
      <c r="K109" t="s">
        <v>165</v>
      </c>
      <c r="L109">
        <v>16.3</v>
      </c>
      <c r="M109">
        <v>23.6</v>
      </c>
      <c r="N109">
        <v>3.5900000000000001E-2</v>
      </c>
      <c r="O109">
        <v>8.5699999999999998E-2</v>
      </c>
      <c r="P109">
        <v>28.6</v>
      </c>
      <c r="Q109">
        <v>6.1</v>
      </c>
      <c r="R109" t="b">
        <v>1</v>
      </c>
      <c r="S109">
        <v>0</v>
      </c>
      <c r="T109">
        <v>1042.18</v>
      </c>
      <c r="U109" s="1">
        <v>45660</v>
      </c>
      <c r="V109" t="s">
        <v>259</v>
      </c>
      <c r="W109" t="s">
        <v>44</v>
      </c>
      <c r="X109" t="s">
        <v>807</v>
      </c>
      <c r="Y109">
        <v>66</v>
      </c>
      <c r="Z109">
        <v>23.6</v>
      </c>
      <c r="AA109">
        <v>44.16</v>
      </c>
      <c r="AB109">
        <v>1</v>
      </c>
    </row>
    <row r="110" spans="1:28" x14ac:dyDescent="0.25">
      <c r="A110" t="s">
        <v>808</v>
      </c>
      <c r="B110" s="1">
        <v>45804</v>
      </c>
      <c r="C110" s="2">
        <v>45804.447916666664</v>
      </c>
      <c r="D110" s="2">
        <v>45804.495833333334</v>
      </c>
      <c r="E110" t="s">
        <v>809</v>
      </c>
      <c r="F110" t="s">
        <v>37</v>
      </c>
      <c r="G110" t="s">
        <v>517</v>
      </c>
      <c r="H110" t="s">
        <v>39</v>
      </c>
      <c r="I110" t="s">
        <v>40</v>
      </c>
      <c r="J110" t="s">
        <v>41</v>
      </c>
      <c r="K110" t="s">
        <v>220</v>
      </c>
      <c r="L110">
        <v>4.0999999999999996</v>
      </c>
      <c r="M110">
        <v>101.7</v>
      </c>
      <c r="N110">
        <v>3.5999999999999997E-2</v>
      </c>
      <c r="O110">
        <v>8.4099999999999994E-2</v>
      </c>
      <c r="P110">
        <v>30</v>
      </c>
      <c r="Q110">
        <v>12</v>
      </c>
      <c r="R110" t="b">
        <v>0</v>
      </c>
      <c r="S110">
        <v>1.0900000000000001</v>
      </c>
      <c r="T110">
        <v>4399.68</v>
      </c>
      <c r="U110" s="1">
        <v>45804</v>
      </c>
      <c r="V110" t="s">
        <v>43</v>
      </c>
      <c r="W110" t="s">
        <v>44</v>
      </c>
      <c r="X110" t="s">
        <v>811</v>
      </c>
      <c r="Y110">
        <v>69</v>
      </c>
      <c r="Z110">
        <v>100.61</v>
      </c>
      <c r="AA110">
        <v>43.73</v>
      </c>
      <c r="AB110">
        <v>5</v>
      </c>
    </row>
    <row r="111" spans="1:28" x14ac:dyDescent="0.25">
      <c r="A111" t="s">
        <v>812</v>
      </c>
      <c r="B111" s="1">
        <v>45675</v>
      </c>
      <c r="C111" s="2">
        <v>45675.267361111109</v>
      </c>
      <c r="D111" s="2">
        <v>45675.306250000001</v>
      </c>
      <c r="E111" t="s">
        <v>813</v>
      </c>
      <c r="F111" t="s">
        <v>255</v>
      </c>
      <c r="G111" t="s">
        <v>432</v>
      </c>
      <c r="H111" t="s">
        <v>257</v>
      </c>
      <c r="I111" t="s">
        <v>96</v>
      </c>
      <c r="J111" t="s">
        <v>97</v>
      </c>
      <c r="K111" t="s">
        <v>591</v>
      </c>
      <c r="L111">
        <v>3.1</v>
      </c>
      <c r="M111">
        <v>88.1</v>
      </c>
      <c r="N111">
        <v>3.5999999999999997E-2</v>
      </c>
      <c r="O111">
        <v>7.9600000000000004E-2</v>
      </c>
      <c r="P111">
        <v>34.5</v>
      </c>
      <c r="Q111">
        <v>12</v>
      </c>
      <c r="R111" t="b">
        <v>0</v>
      </c>
      <c r="S111">
        <v>0</v>
      </c>
      <c r="T111">
        <v>3733.68</v>
      </c>
      <c r="U111" s="1">
        <v>45676</v>
      </c>
      <c r="V111" t="s">
        <v>43</v>
      </c>
      <c r="W111" t="s">
        <v>200</v>
      </c>
      <c r="X111" t="s">
        <v>815</v>
      </c>
      <c r="Y111">
        <v>56</v>
      </c>
      <c r="Z111">
        <v>88.1</v>
      </c>
      <c r="AA111">
        <v>42.38</v>
      </c>
      <c r="AB111">
        <v>1</v>
      </c>
    </row>
    <row r="112" spans="1:28" x14ac:dyDescent="0.25">
      <c r="A112" t="s">
        <v>816</v>
      </c>
      <c r="B112" s="1">
        <v>45692</v>
      </c>
      <c r="C112" s="2">
        <v>45692.274305555555</v>
      </c>
      <c r="D112" s="2">
        <v>45692.277777777781</v>
      </c>
      <c r="E112" t="s">
        <v>817</v>
      </c>
      <c r="F112" t="s">
        <v>309</v>
      </c>
      <c r="G112" t="s">
        <v>301</v>
      </c>
      <c r="H112" t="s">
        <v>311</v>
      </c>
      <c r="I112" t="s">
        <v>84</v>
      </c>
      <c r="J112" t="s">
        <v>85</v>
      </c>
      <c r="K112" t="s">
        <v>819</v>
      </c>
      <c r="L112">
        <v>23.1</v>
      </c>
      <c r="M112">
        <v>42.1</v>
      </c>
      <c r="N112">
        <v>3.61E-2</v>
      </c>
      <c r="O112">
        <v>8.5400000000000004E-2</v>
      </c>
      <c r="P112">
        <v>24.7</v>
      </c>
      <c r="Q112">
        <v>5.6</v>
      </c>
      <c r="R112" t="b">
        <v>1</v>
      </c>
      <c r="S112">
        <v>0.04</v>
      </c>
      <c r="T112">
        <v>1857.79</v>
      </c>
      <c r="U112" s="1">
        <v>45694</v>
      </c>
      <c r="V112" t="s">
        <v>43</v>
      </c>
      <c r="W112" t="s">
        <v>44</v>
      </c>
      <c r="X112" t="s">
        <v>820</v>
      </c>
      <c r="Y112">
        <v>5</v>
      </c>
      <c r="Z112">
        <v>42.06</v>
      </c>
      <c r="AA112">
        <v>44.17</v>
      </c>
      <c r="AB112">
        <v>2</v>
      </c>
    </row>
    <row r="113" spans="1:28" x14ac:dyDescent="0.25">
      <c r="A113" t="s">
        <v>821</v>
      </c>
      <c r="B113" s="1">
        <v>45775</v>
      </c>
      <c r="C113" s="2">
        <v>45775.229861111111</v>
      </c>
      <c r="D113" s="2">
        <v>45775.23333333333</v>
      </c>
      <c r="E113" t="s">
        <v>822</v>
      </c>
      <c r="F113" t="s">
        <v>194</v>
      </c>
      <c r="G113" t="s">
        <v>369</v>
      </c>
      <c r="H113" t="s">
        <v>196</v>
      </c>
      <c r="I113" t="s">
        <v>197</v>
      </c>
      <c r="J113" t="s">
        <v>198</v>
      </c>
      <c r="K113" t="s">
        <v>824</v>
      </c>
      <c r="L113">
        <v>20.9</v>
      </c>
      <c r="M113">
        <v>74.5</v>
      </c>
      <c r="N113">
        <v>3.61E-2</v>
      </c>
      <c r="O113">
        <v>8.4699999999999998E-2</v>
      </c>
      <c r="P113">
        <v>34.5</v>
      </c>
      <c r="Q113">
        <v>9.1</v>
      </c>
      <c r="R113" t="b">
        <v>1</v>
      </c>
      <c r="S113">
        <v>0.37</v>
      </c>
      <c r="T113">
        <v>3258.75</v>
      </c>
      <c r="U113" s="1">
        <v>45778</v>
      </c>
      <c r="V113" t="s">
        <v>43</v>
      </c>
      <c r="W113" t="s">
        <v>208</v>
      </c>
      <c r="X113" t="s">
        <v>825</v>
      </c>
      <c r="Y113">
        <v>5</v>
      </c>
      <c r="Z113">
        <v>74.13</v>
      </c>
      <c r="AA113">
        <v>43.96</v>
      </c>
      <c r="AB113">
        <v>4</v>
      </c>
    </row>
    <row r="114" spans="1:28" x14ac:dyDescent="0.25">
      <c r="A114" t="s">
        <v>826</v>
      </c>
      <c r="B114" s="1">
        <v>45770</v>
      </c>
      <c r="C114" s="2">
        <v>45770.295138888891</v>
      </c>
      <c r="D114" s="2">
        <v>45770.331944444442</v>
      </c>
      <c r="E114" t="s">
        <v>827</v>
      </c>
      <c r="F114" t="s">
        <v>292</v>
      </c>
      <c r="G114" t="s">
        <v>216</v>
      </c>
      <c r="H114" t="s">
        <v>294</v>
      </c>
      <c r="I114" t="s">
        <v>70</v>
      </c>
      <c r="J114" t="s">
        <v>71</v>
      </c>
      <c r="K114" t="s">
        <v>613</v>
      </c>
      <c r="L114">
        <v>30</v>
      </c>
      <c r="M114">
        <v>19.3</v>
      </c>
      <c r="N114">
        <v>3.61E-2</v>
      </c>
      <c r="O114">
        <v>8.1699999999999995E-2</v>
      </c>
      <c r="P114">
        <v>32.5</v>
      </c>
      <c r="Q114">
        <v>9.8000000000000007</v>
      </c>
      <c r="R114" t="b">
        <v>1</v>
      </c>
      <c r="S114">
        <v>0.4</v>
      </c>
      <c r="T114">
        <v>813.83</v>
      </c>
      <c r="U114" s="1">
        <v>45773</v>
      </c>
      <c r="V114" t="s">
        <v>43</v>
      </c>
      <c r="W114" t="s">
        <v>186</v>
      </c>
      <c r="X114" t="s">
        <v>829</v>
      </c>
      <c r="Y114">
        <v>53</v>
      </c>
      <c r="Z114">
        <v>18.899999999999999</v>
      </c>
      <c r="AA114">
        <v>43.06</v>
      </c>
      <c r="AB114">
        <v>4</v>
      </c>
    </row>
    <row r="115" spans="1:28" x14ac:dyDescent="0.25">
      <c r="A115" t="s">
        <v>830</v>
      </c>
      <c r="B115" s="1">
        <v>45811</v>
      </c>
      <c r="C115" s="2">
        <v>45811.174305555556</v>
      </c>
      <c r="D115" s="2">
        <v>45811.226388888892</v>
      </c>
      <c r="E115" t="s">
        <v>831</v>
      </c>
      <c r="F115" t="s">
        <v>318</v>
      </c>
      <c r="G115" t="s">
        <v>833</v>
      </c>
      <c r="H115" t="s">
        <v>320</v>
      </c>
      <c r="I115" t="s">
        <v>197</v>
      </c>
      <c r="J115" t="s">
        <v>198</v>
      </c>
      <c r="K115" t="s">
        <v>674</v>
      </c>
      <c r="L115">
        <v>7.7</v>
      </c>
      <c r="M115">
        <v>67</v>
      </c>
      <c r="N115">
        <v>3.61E-2</v>
      </c>
      <c r="O115">
        <v>7.9799999999999996E-2</v>
      </c>
      <c r="P115">
        <v>32.4</v>
      </c>
      <c r="Q115">
        <v>12</v>
      </c>
      <c r="R115" t="b">
        <v>1</v>
      </c>
      <c r="S115">
        <v>0</v>
      </c>
      <c r="T115">
        <v>2846.83</v>
      </c>
      <c r="U115" s="1">
        <v>45811</v>
      </c>
      <c r="V115" t="s">
        <v>259</v>
      </c>
      <c r="W115" t="s">
        <v>44</v>
      </c>
      <c r="X115" t="s">
        <v>834</v>
      </c>
      <c r="Y115">
        <v>75</v>
      </c>
      <c r="Z115">
        <v>67</v>
      </c>
      <c r="AA115">
        <v>42.49</v>
      </c>
      <c r="AB115">
        <v>6</v>
      </c>
    </row>
    <row r="116" spans="1:28" x14ac:dyDescent="0.25">
      <c r="A116" t="s">
        <v>835</v>
      </c>
      <c r="B116" s="1">
        <v>45670</v>
      </c>
      <c r="C116" s="2">
        <v>45670.37777777778</v>
      </c>
      <c r="D116" s="2">
        <v>45670.39166666667</v>
      </c>
      <c r="E116" t="s">
        <v>836</v>
      </c>
      <c r="F116" t="s">
        <v>604</v>
      </c>
      <c r="G116" t="s">
        <v>465</v>
      </c>
      <c r="H116" t="s">
        <v>606</v>
      </c>
      <c r="I116" t="s">
        <v>153</v>
      </c>
      <c r="J116" t="s">
        <v>154</v>
      </c>
      <c r="K116" t="s">
        <v>98</v>
      </c>
      <c r="L116">
        <v>52.2</v>
      </c>
      <c r="M116">
        <v>94.3</v>
      </c>
      <c r="N116">
        <v>3.61E-2</v>
      </c>
      <c r="O116">
        <v>8.14E-2</v>
      </c>
      <c r="P116">
        <v>30.7</v>
      </c>
      <c r="Q116">
        <v>10.8</v>
      </c>
      <c r="R116" t="b">
        <v>1</v>
      </c>
      <c r="S116">
        <v>0.28999999999999998</v>
      </c>
      <c r="T116">
        <v>4039.61</v>
      </c>
      <c r="U116" s="1">
        <v>45671</v>
      </c>
      <c r="V116" t="s">
        <v>43</v>
      </c>
      <c r="W116" t="s">
        <v>186</v>
      </c>
      <c r="X116" t="s">
        <v>837</v>
      </c>
      <c r="Y116">
        <v>20</v>
      </c>
      <c r="Z116">
        <v>94.009999999999906</v>
      </c>
      <c r="AA116">
        <v>42.97</v>
      </c>
      <c r="AB116">
        <v>1</v>
      </c>
    </row>
    <row r="117" spans="1:28" x14ac:dyDescent="0.25">
      <c r="A117" t="s">
        <v>838</v>
      </c>
      <c r="B117" s="1">
        <v>45690</v>
      </c>
      <c r="C117" s="2">
        <v>45690.324305555558</v>
      </c>
      <c r="D117" s="2">
        <v>45690.352777777778</v>
      </c>
      <c r="E117" t="s">
        <v>839</v>
      </c>
      <c r="F117" t="s">
        <v>318</v>
      </c>
      <c r="G117" t="s">
        <v>841</v>
      </c>
      <c r="H117" t="s">
        <v>320</v>
      </c>
      <c r="I117" t="s">
        <v>197</v>
      </c>
      <c r="J117" t="s">
        <v>198</v>
      </c>
      <c r="K117" t="s">
        <v>165</v>
      </c>
      <c r="L117">
        <v>9.4</v>
      </c>
      <c r="M117">
        <v>37.5</v>
      </c>
      <c r="N117">
        <v>3.6200000000000003E-2</v>
      </c>
      <c r="O117">
        <v>8.5999999999999993E-2</v>
      </c>
      <c r="P117">
        <v>26.6</v>
      </c>
      <c r="Q117">
        <v>7.5</v>
      </c>
      <c r="R117" t="b">
        <v>1</v>
      </c>
      <c r="S117">
        <v>0.25</v>
      </c>
      <c r="T117">
        <v>1653.9</v>
      </c>
      <c r="U117" s="1">
        <v>45692</v>
      </c>
      <c r="V117" t="s">
        <v>43</v>
      </c>
      <c r="W117" t="s">
        <v>44</v>
      </c>
      <c r="X117" t="s">
        <v>842</v>
      </c>
      <c r="Y117">
        <v>41</v>
      </c>
      <c r="Z117">
        <v>37.25</v>
      </c>
      <c r="AA117">
        <v>44.4</v>
      </c>
      <c r="AB117">
        <v>2</v>
      </c>
    </row>
    <row r="118" spans="1:28" x14ac:dyDescent="0.25">
      <c r="A118" t="s">
        <v>843</v>
      </c>
      <c r="B118" s="1">
        <v>45684</v>
      </c>
      <c r="C118" s="2">
        <v>45684.443749999999</v>
      </c>
      <c r="D118" s="2">
        <v>45684.49722222222</v>
      </c>
      <c r="E118" t="s">
        <v>844</v>
      </c>
      <c r="F118" t="s">
        <v>405</v>
      </c>
      <c r="G118" t="s">
        <v>760</v>
      </c>
      <c r="H118" t="s">
        <v>407</v>
      </c>
      <c r="I118" t="s">
        <v>218</v>
      </c>
      <c r="J118" t="s">
        <v>219</v>
      </c>
      <c r="K118" t="s">
        <v>42</v>
      </c>
      <c r="L118">
        <v>7.5</v>
      </c>
      <c r="M118">
        <v>12.8</v>
      </c>
      <c r="N118">
        <v>3.6200000000000003E-2</v>
      </c>
      <c r="O118">
        <v>8.6400000000000005E-2</v>
      </c>
      <c r="P118">
        <v>24.4</v>
      </c>
      <c r="Q118">
        <v>3.2</v>
      </c>
      <c r="R118" t="b">
        <v>1</v>
      </c>
      <c r="S118">
        <v>0</v>
      </c>
      <c r="T118">
        <v>569.86</v>
      </c>
      <c r="U118" s="1">
        <v>45684</v>
      </c>
      <c r="V118" t="s">
        <v>58</v>
      </c>
      <c r="W118" t="s">
        <v>59</v>
      </c>
      <c r="X118" t="s">
        <v>846</v>
      </c>
      <c r="Y118">
        <v>77</v>
      </c>
      <c r="Z118">
        <v>12.8</v>
      </c>
      <c r="AA118">
        <v>44.52</v>
      </c>
      <c r="AB118">
        <v>1</v>
      </c>
    </row>
    <row r="119" spans="1:28" x14ac:dyDescent="0.25">
      <c r="A119" t="s">
        <v>847</v>
      </c>
      <c r="B119" s="1">
        <v>45771</v>
      </c>
      <c r="C119" s="2">
        <v>45771.377083333333</v>
      </c>
      <c r="D119" s="2">
        <v>45771.404861111114</v>
      </c>
      <c r="E119" t="s">
        <v>848</v>
      </c>
      <c r="F119" t="s">
        <v>413</v>
      </c>
      <c r="G119" t="s">
        <v>851</v>
      </c>
      <c r="H119" t="s">
        <v>414</v>
      </c>
      <c r="I119" t="s">
        <v>415</v>
      </c>
      <c r="J119" t="s">
        <v>416</v>
      </c>
      <c r="K119" t="s">
        <v>531</v>
      </c>
      <c r="L119">
        <v>11.4</v>
      </c>
      <c r="M119">
        <v>48.5</v>
      </c>
      <c r="N119">
        <v>3.6200000000000003E-2</v>
      </c>
      <c r="O119">
        <v>8.2299999999999998E-2</v>
      </c>
      <c r="P119">
        <v>30.9</v>
      </c>
      <c r="Q119">
        <v>5.5</v>
      </c>
      <c r="R119" t="b">
        <v>1</v>
      </c>
      <c r="S119">
        <v>0.5</v>
      </c>
      <c r="T119">
        <v>2077.92</v>
      </c>
      <c r="U119" s="1">
        <v>45771</v>
      </c>
      <c r="V119" t="s">
        <v>43</v>
      </c>
      <c r="W119" t="s">
        <v>44</v>
      </c>
      <c r="X119" t="s">
        <v>852</v>
      </c>
      <c r="Y119">
        <v>40</v>
      </c>
      <c r="Z119">
        <v>48</v>
      </c>
      <c r="AA119">
        <v>43.29</v>
      </c>
      <c r="AB119">
        <v>4</v>
      </c>
    </row>
    <row r="120" spans="1:28" x14ac:dyDescent="0.25">
      <c r="A120" t="s">
        <v>853</v>
      </c>
      <c r="B120" s="1">
        <v>45721</v>
      </c>
      <c r="C120" s="2">
        <v>45721.38958333333</v>
      </c>
      <c r="D120" s="2">
        <v>45721.4</v>
      </c>
      <c r="E120" t="s">
        <v>854</v>
      </c>
      <c r="F120" t="s">
        <v>172</v>
      </c>
      <c r="G120" t="s">
        <v>857</v>
      </c>
      <c r="H120" t="s">
        <v>174</v>
      </c>
      <c r="I120" t="s">
        <v>84</v>
      </c>
      <c r="J120" t="s">
        <v>85</v>
      </c>
      <c r="K120" t="s">
        <v>220</v>
      </c>
      <c r="L120">
        <v>4</v>
      </c>
      <c r="M120">
        <v>16.899999999999999</v>
      </c>
      <c r="N120">
        <v>3.6200000000000003E-2</v>
      </c>
      <c r="O120">
        <v>8.3799999999999999E-2</v>
      </c>
      <c r="P120">
        <v>32.700000000000003</v>
      </c>
      <c r="Q120">
        <v>29.5</v>
      </c>
      <c r="R120" t="b">
        <v>0</v>
      </c>
      <c r="S120">
        <v>0.27</v>
      </c>
      <c r="T120">
        <v>727.4</v>
      </c>
      <c r="U120" s="1">
        <v>45721</v>
      </c>
      <c r="V120" t="s">
        <v>43</v>
      </c>
      <c r="W120" t="s">
        <v>200</v>
      </c>
      <c r="X120" t="s">
        <v>858</v>
      </c>
      <c r="Y120">
        <v>15</v>
      </c>
      <c r="Z120">
        <v>16.63</v>
      </c>
      <c r="AA120">
        <v>43.74</v>
      </c>
      <c r="AB120">
        <v>3</v>
      </c>
    </row>
    <row r="121" spans="1:28" x14ac:dyDescent="0.25">
      <c r="A121" t="s">
        <v>859</v>
      </c>
      <c r="B121" s="1">
        <v>45717</v>
      </c>
      <c r="C121" s="2">
        <v>45717.457638888889</v>
      </c>
      <c r="D121" s="2">
        <v>45717.517361111109</v>
      </c>
      <c r="E121" t="s">
        <v>860</v>
      </c>
      <c r="F121" t="s">
        <v>340</v>
      </c>
      <c r="G121" t="s">
        <v>863</v>
      </c>
      <c r="H121" t="s">
        <v>342</v>
      </c>
      <c r="I121" t="s">
        <v>197</v>
      </c>
      <c r="J121" t="s">
        <v>198</v>
      </c>
      <c r="K121" t="s">
        <v>350</v>
      </c>
      <c r="L121">
        <v>19.3</v>
      </c>
      <c r="M121">
        <v>21.9</v>
      </c>
      <c r="N121">
        <v>3.6299999999999999E-2</v>
      </c>
      <c r="O121">
        <v>8.5800000000000001E-2</v>
      </c>
      <c r="P121">
        <v>34.5</v>
      </c>
      <c r="Q121">
        <v>12</v>
      </c>
      <c r="R121" t="b">
        <v>1</v>
      </c>
      <c r="S121">
        <v>0.54</v>
      </c>
      <c r="T121">
        <v>948.17</v>
      </c>
      <c r="U121" s="1">
        <v>45719</v>
      </c>
      <c r="V121" t="s">
        <v>43</v>
      </c>
      <c r="W121" t="s">
        <v>44</v>
      </c>
      <c r="X121" t="s">
        <v>864</v>
      </c>
      <c r="Y121">
        <v>86</v>
      </c>
      <c r="Z121">
        <v>21.36</v>
      </c>
      <c r="AA121">
        <v>44.39</v>
      </c>
      <c r="AB121">
        <v>3</v>
      </c>
    </row>
    <row r="122" spans="1:28" x14ac:dyDescent="0.25">
      <c r="A122" t="s">
        <v>865</v>
      </c>
      <c r="B122" s="1">
        <v>45661</v>
      </c>
      <c r="C122" s="2">
        <v>45661.361805555556</v>
      </c>
      <c r="D122" s="2">
        <v>45661.442361111112</v>
      </c>
      <c r="E122" t="s">
        <v>866</v>
      </c>
      <c r="F122" t="s">
        <v>309</v>
      </c>
      <c r="G122" t="s">
        <v>869</v>
      </c>
      <c r="H122" t="s">
        <v>311</v>
      </c>
      <c r="I122" t="s">
        <v>84</v>
      </c>
      <c r="J122" t="s">
        <v>85</v>
      </c>
      <c r="K122" t="s">
        <v>793</v>
      </c>
      <c r="L122">
        <v>12.6</v>
      </c>
      <c r="M122">
        <v>14.5</v>
      </c>
      <c r="N122">
        <v>3.6299999999999999E-2</v>
      </c>
      <c r="O122">
        <v>8.77E-2</v>
      </c>
      <c r="P122">
        <v>35.5</v>
      </c>
      <c r="Q122">
        <v>11.2</v>
      </c>
      <c r="R122" t="b">
        <v>0</v>
      </c>
      <c r="S122">
        <v>0</v>
      </c>
      <c r="T122">
        <v>651.91999999999996</v>
      </c>
      <c r="U122" s="1">
        <v>45663</v>
      </c>
      <c r="V122" t="s">
        <v>58</v>
      </c>
      <c r="W122" t="s">
        <v>44</v>
      </c>
      <c r="X122" t="s">
        <v>870</v>
      </c>
      <c r="Y122">
        <v>116</v>
      </c>
      <c r="Z122">
        <v>14.5</v>
      </c>
      <c r="AA122">
        <v>44.96</v>
      </c>
      <c r="AB122">
        <v>1</v>
      </c>
    </row>
    <row r="123" spans="1:28" x14ac:dyDescent="0.25">
      <c r="A123" t="s">
        <v>871</v>
      </c>
      <c r="B123" s="1">
        <v>45770</v>
      </c>
      <c r="C123" s="2">
        <v>45770.179166666669</v>
      </c>
      <c r="D123" s="2">
        <v>45770.186805555553</v>
      </c>
      <c r="E123" t="s">
        <v>872</v>
      </c>
      <c r="F123" t="s">
        <v>81</v>
      </c>
      <c r="G123" t="s">
        <v>875</v>
      </c>
      <c r="H123" t="s">
        <v>83</v>
      </c>
      <c r="I123" t="s">
        <v>84</v>
      </c>
      <c r="J123" t="s">
        <v>85</v>
      </c>
      <c r="K123" t="s">
        <v>876</v>
      </c>
      <c r="L123">
        <v>6.8</v>
      </c>
      <c r="M123">
        <v>22.9</v>
      </c>
      <c r="N123">
        <v>3.6400000000000002E-2</v>
      </c>
      <c r="O123">
        <v>8.7800000000000003E-2</v>
      </c>
      <c r="P123">
        <v>28.8</v>
      </c>
      <c r="Q123">
        <v>7.7</v>
      </c>
      <c r="R123" t="b">
        <v>1</v>
      </c>
      <c r="S123">
        <v>0</v>
      </c>
      <c r="T123">
        <v>1031.42</v>
      </c>
      <c r="U123" s="1">
        <v>45770</v>
      </c>
      <c r="V123" t="s">
        <v>43</v>
      </c>
      <c r="W123" t="s">
        <v>44</v>
      </c>
      <c r="X123" t="s">
        <v>877</v>
      </c>
      <c r="Y123">
        <v>11</v>
      </c>
      <c r="Z123">
        <v>22.9</v>
      </c>
      <c r="AA123">
        <v>45.04</v>
      </c>
      <c r="AB123">
        <v>4</v>
      </c>
    </row>
    <row r="124" spans="1:28" x14ac:dyDescent="0.25">
      <c r="A124" t="s">
        <v>878</v>
      </c>
      <c r="B124" s="1">
        <v>45834</v>
      </c>
      <c r="C124" s="2">
        <v>45834.449305555558</v>
      </c>
      <c r="D124" s="2">
        <v>45834.469444444447</v>
      </c>
      <c r="E124" t="s">
        <v>879</v>
      </c>
      <c r="F124" t="s">
        <v>245</v>
      </c>
      <c r="G124" t="s">
        <v>530</v>
      </c>
      <c r="H124" t="s">
        <v>247</v>
      </c>
      <c r="I124" t="s">
        <v>55</v>
      </c>
      <c r="J124" t="s">
        <v>56</v>
      </c>
      <c r="K124" t="s">
        <v>302</v>
      </c>
      <c r="L124">
        <v>6.9</v>
      </c>
      <c r="M124">
        <v>11.4</v>
      </c>
      <c r="N124">
        <v>3.6400000000000002E-2</v>
      </c>
      <c r="O124">
        <v>8.1600000000000006E-2</v>
      </c>
      <c r="P124">
        <v>33</v>
      </c>
      <c r="Q124">
        <v>32.1</v>
      </c>
      <c r="R124" t="b">
        <v>1</v>
      </c>
      <c r="S124">
        <v>0.64</v>
      </c>
      <c r="T124">
        <v>464.62</v>
      </c>
      <c r="U124" s="1">
        <v>45836</v>
      </c>
      <c r="V124" t="s">
        <v>58</v>
      </c>
      <c r="W124" t="s">
        <v>208</v>
      </c>
      <c r="X124" t="s">
        <v>881</v>
      </c>
      <c r="Y124">
        <v>29</v>
      </c>
      <c r="Z124">
        <v>10.76</v>
      </c>
      <c r="AA124">
        <v>43.18</v>
      </c>
      <c r="AB124">
        <v>6</v>
      </c>
    </row>
    <row r="125" spans="1:28" x14ac:dyDescent="0.25">
      <c r="A125" t="s">
        <v>882</v>
      </c>
      <c r="B125" s="1">
        <v>45821</v>
      </c>
      <c r="C125" s="2">
        <v>45821.388194444444</v>
      </c>
      <c r="D125" s="2">
        <v>45821.451388888891</v>
      </c>
      <c r="E125" t="s">
        <v>883</v>
      </c>
      <c r="F125" t="s">
        <v>37</v>
      </c>
      <c r="G125" t="s">
        <v>423</v>
      </c>
      <c r="H125" t="s">
        <v>39</v>
      </c>
      <c r="I125" t="s">
        <v>40</v>
      </c>
      <c r="J125" t="s">
        <v>41</v>
      </c>
      <c r="K125" t="s">
        <v>531</v>
      </c>
      <c r="L125">
        <v>2</v>
      </c>
      <c r="M125">
        <v>49.7</v>
      </c>
      <c r="N125">
        <v>3.6400000000000002E-2</v>
      </c>
      <c r="O125">
        <v>8.4400000000000003E-2</v>
      </c>
      <c r="P125">
        <v>27.2</v>
      </c>
      <c r="Q125">
        <v>3.8</v>
      </c>
      <c r="R125" t="b">
        <v>1</v>
      </c>
      <c r="S125">
        <v>0.27</v>
      </c>
      <c r="T125">
        <v>2175.91</v>
      </c>
      <c r="U125" s="1">
        <v>45823</v>
      </c>
      <c r="V125" t="s">
        <v>259</v>
      </c>
      <c r="W125" t="s">
        <v>44</v>
      </c>
      <c r="X125" t="s">
        <v>885</v>
      </c>
      <c r="Y125">
        <v>91</v>
      </c>
      <c r="Z125">
        <v>49.43</v>
      </c>
      <c r="AA125">
        <v>44.02</v>
      </c>
      <c r="AB125">
        <v>6</v>
      </c>
    </row>
    <row r="126" spans="1:28" x14ac:dyDescent="0.25">
      <c r="A126" t="s">
        <v>886</v>
      </c>
      <c r="B126" s="1">
        <v>45696</v>
      </c>
      <c r="C126" s="2">
        <v>45696.402083333334</v>
      </c>
      <c r="D126" s="2">
        <v>45696.443055555559</v>
      </c>
      <c r="E126" t="s">
        <v>540</v>
      </c>
      <c r="F126" t="s">
        <v>215</v>
      </c>
      <c r="G126" t="s">
        <v>94</v>
      </c>
      <c r="H126" t="s">
        <v>217</v>
      </c>
      <c r="I126" t="s">
        <v>218</v>
      </c>
      <c r="J126" t="s">
        <v>219</v>
      </c>
      <c r="K126" t="s">
        <v>466</v>
      </c>
      <c r="L126">
        <v>2.9</v>
      </c>
      <c r="M126">
        <v>12.5</v>
      </c>
      <c r="N126">
        <v>3.6400000000000002E-2</v>
      </c>
      <c r="O126">
        <v>8.4500000000000006E-2</v>
      </c>
      <c r="P126">
        <v>28.7</v>
      </c>
      <c r="Q126">
        <v>10</v>
      </c>
      <c r="R126" t="b">
        <v>1</v>
      </c>
      <c r="S126">
        <v>0.65</v>
      </c>
      <c r="T126">
        <v>521.99</v>
      </c>
      <c r="U126" s="1">
        <v>45703</v>
      </c>
      <c r="V126" t="s">
        <v>43</v>
      </c>
      <c r="W126" t="s">
        <v>44</v>
      </c>
      <c r="X126" t="s">
        <v>887</v>
      </c>
      <c r="Y126">
        <v>59</v>
      </c>
      <c r="Z126">
        <v>11.85</v>
      </c>
      <c r="AA126">
        <v>44.05</v>
      </c>
      <c r="AB126">
        <v>2</v>
      </c>
    </row>
    <row r="127" spans="1:28" x14ac:dyDescent="0.25">
      <c r="A127" t="s">
        <v>888</v>
      </c>
      <c r="B127" s="1">
        <v>45718</v>
      </c>
      <c r="C127" s="2">
        <v>45718.335416666669</v>
      </c>
      <c r="D127" s="2">
        <v>45718.412499999999</v>
      </c>
      <c r="E127" t="s">
        <v>889</v>
      </c>
      <c r="F127" t="s">
        <v>215</v>
      </c>
      <c r="G127" t="s">
        <v>667</v>
      </c>
      <c r="H127" t="s">
        <v>217</v>
      </c>
      <c r="I127" t="s">
        <v>218</v>
      </c>
      <c r="J127" t="s">
        <v>219</v>
      </c>
      <c r="K127" t="s">
        <v>42</v>
      </c>
      <c r="L127">
        <v>6.4</v>
      </c>
      <c r="M127">
        <v>41.6</v>
      </c>
      <c r="N127">
        <v>3.6400000000000002E-2</v>
      </c>
      <c r="O127">
        <v>8.4699999999999998E-2</v>
      </c>
      <c r="P127">
        <v>35.200000000000003</v>
      </c>
      <c r="Q127">
        <v>11.5</v>
      </c>
      <c r="R127" t="b">
        <v>0</v>
      </c>
      <c r="S127">
        <v>3.29</v>
      </c>
      <c r="T127">
        <v>1689.85</v>
      </c>
      <c r="U127" s="1">
        <v>45725</v>
      </c>
      <c r="V127" t="s">
        <v>43</v>
      </c>
      <c r="W127" t="s">
        <v>44</v>
      </c>
      <c r="X127" t="s">
        <v>891</v>
      </c>
      <c r="Y127">
        <v>111</v>
      </c>
      <c r="Z127">
        <v>38.31</v>
      </c>
      <c r="AA127">
        <v>44.11</v>
      </c>
      <c r="AB127">
        <v>3</v>
      </c>
    </row>
    <row r="128" spans="1:28" x14ac:dyDescent="0.25">
      <c r="A128" t="s">
        <v>892</v>
      </c>
      <c r="B128" s="1">
        <v>45694</v>
      </c>
      <c r="C128" s="2">
        <v>45694.275000000001</v>
      </c>
      <c r="D128" s="2">
        <v>45694.322916666664</v>
      </c>
      <c r="E128" t="s">
        <v>893</v>
      </c>
      <c r="F128" t="s">
        <v>604</v>
      </c>
      <c r="G128" t="s">
        <v>896</v>
      </c>
      <c r="H128" t="s">
        <v>606</v>
      </c>
      <c r="I128" t="s">
        <v>153</v>
      </c>
      <c r="J128" t="s">
        <v>154</v>
      </c>
      <c r="K128" t="s">
        <v>295</v>
      </c>
      <c r="L128">
        <v>17.2</v>
      </c>
      <c r="M128">
        <v>92.6</v>
      </c>
      <c r="N128">
        <v>3.6400000000000002E-2</v>
      </c>
      <c r="O128">
        <v>8.3699999999999997E-2</v>
      </c>
      <c r="P128">
        <v>27</v>
      </c>
      <c r="Q128">
        <v>24</v>
      </c>
      <c r="R128" t="b">
        <v>0</v>
      </c>
      <c r="S128">
        <v>0</v>
      </c>
      <c r="T128">
        <v>4056.81</v>
      </c>
      <c r="U128" s="1">
        <v>45701</v>
      </c>
      <c r="V128" t="s">
        <v>43</v>
      </c>
      <c r="W128" t="s">
        <v>44</v>
      </c>
      <c r="X128" t="s">
        <v>897</v>
      </c>
      <c r="Y128">
        <v>69</v>
      </c>
      <c r="Z128">
        <v>92.6</v>
      </c>
      <c r="AA128">
        <v>43.81</v>
      </c>
      <c r="AB128">
        <v>2</v>
      </c>
    </row>
    <row r="129" spans="1:28" x14ac:dyDescent="0.25">
      <c r="A129" t="s">
        <v>898</v>
      </c>
      <c r="B129" s="1">
        <v>45741</v>
      </c>
      <c r="C129" s="2">
        <v>45741.228472222225</v>
      </c>
      <c r="D129" s="2">
        <v>45741.29791666667</v>
      </c>
      <c r="E129" t="s">
        <v>899</v>
      </c>
      <c r="F129" t="s">
        <v>234</v>
      </c>
      <c r="G129" t="s">
        <v>902</v>
      </c>
      <c r="H129" t="s">
        <v>236</v>
      </c>
      <c r="I129" t="s">
        <v>237</v>
      </c>
      <c r="J129" t="s">
        <v>238</v>
      </c>
      <c r="K129" t="s">
        <v>57</v>
      </c>
      <c r="L129">
        <v>15.5</v>
      </c>
      <c r="M129">
        <v>35.1</v>
      </c>
      <c r="N129">
        <v>3.6499999999999998E-2</v>
      </c>
      <c r="O129">
        <v>8.2100000000000006E-2</v>
      </c>
      <c r="P129">
        <v>29.9</v>
      </c>
      <c r="Q129">
        <v>12</v>
      </c>
      <c r="R129" t="b">
        <v>1</v>
      </c>
      <c r="S129">
        <v>0.09</v>
      </c>
      <c r="T129">
        <v>1518.73</v>
      </c>
      <c r="U129" s="1">
        <v>45748</v>
      </c>
      <c r="V129" t="s">
        <v>43</v>
      </c>
      <c r="W129" t="s">
        <v>208</v>
      </c>
      <c r="X129" t="s">
        <v>903</v>
      </c>
      <c r="Y129">
        <v>100</v>
      </c>
      <c r="Z129">
        <v>35.01</v>
      </c>
      <c r="AA129">
        <v>43.38</v>
      </c>
      <c r="AB129">
        <v>3</v>
      </c>
    </row>
    <row r="130" spans="1:28" x14ac:dyDescent="0.25">
      <c r="A130" t="s">
        <v>904</v>
      </c>
      <c r="B130" s="1">
        <v>45797</v>
      </c>
      <c r="C130" s="2">
        <v>45797.427777777775</v>
      </c>
      <c r="D130" s="2">
        <v>45797.495138888888</v>
      </c>
      <c r="E130" t="s">
        <v>905</v>
      </c>
      <c r="F130" t="s">
        <v>138</v>
      </c>
      <c r="G130" t="s">
        <v>908</v>
      </c>
      <c r="H130" t="s">
        <v>140</v>
      </c>
      <c r="I130" t="s">
        <v>141</v>
      </c>
      <c r="J130" t="s">
        <v>142</v>
      </c>
      <c r="K130" t="s">
        <v>909</v>
      </c>
      <c r="L130">
        <v>15.2</v>
      </c>
      <c r="M130">
        <v>14.2</v>
      </c>
      <c r="N130">
        <v>3.6499999999999998E-2</v>
      </c>
      <c r="O130">
        <v>8.5500000000000007E-2</v>
      </c>
      <c r="P130">
        <v>31.7</v>
      </c>
      <c r="Q130">
        <v>10.6</v>
      </c>
      <c r="R130" t="b">
        <v>1</v>
      </c>
      <c r="S130">
        <v>0</v>
      </c>
      <c r="T130">
        <v>630.48</v>
      </c>
      <c r="U130" s="1">
        <v>45798</v>
      </c>
      <c r="V130" t="s">
        <v>259</v>
      </c>
      <c r="W130" t="s">
        <v>44</v>
      </c>
      <c r="X130" t="s">
        <v>910</v>
      </c>
      <c r="Y130">
        <v>97</v>
      </c>
      <c r="Z130">
        <v>14.2</v>
      </c>
      <c r="AA130">
        <v>44.4</v>
      </c>
      <c r="AB130">
        <v>5</v>
      </c>
    </row>
    <row r="131" spans="1:28" x14ac:dyDescent="0.25">
      <c r="A131" t="s">
        <v>911</v>
      </c>
      <c r="B131" s="1">
        <v>45715</v>
      </c>
      <c r="C131" s="2">
        <v>45715.414583333331</v>
      </c>
      <c r="D131" s="2">
        <v>45715.436805555553</v>
      </c>
      <c r="E131" t="s">
        <v>912</v>
      </c>
      <c r="F131" t="s">
        <v>255</v>
      </c>
      <c r="G131" t="s">
        <v>369</v>
      </c>
      <c r="H131" t="s">
        <v>257</v>
      </c>
      <c r="I131" t="s">
        <v>96</v>
      </c>
      <c r="J131" t="s">
        <v>97</v>
      </c>
      <c r="K131" t="s">
        <v>123</v>
      </c>
      <c r="L131">
        <v>1.7</v>
      </c>
      <c r="M131">
        <v>31.5</v>
      </c>
      <c r="N131">
        <v>3.6499999999999998E-2</v>
      </c>
      <c r="O131">
        <v>8.9700000000000002E-2</v>
      </c>
      <c r="P131">
        <v>25.4</v>
      </c>
      <c r="Q131">
        <v>3.4</v>
      </c>
      <c r="R131" t="b">
        <v>1</v>
      </c>
      <c r="S131">
        <v>0.32</v>
      </c>
      <c r="T131">
        <v>1423.68</v>
      </c>
      <c r="U131" s="1">
        <v>45716</v>
      </c>
      <c r="V131" t="s">
        <v>43</v>
      </c>
      <c r="W131" t="s">
        <v>208</v>
      </c>
      <c r="X131" t="s">
        <v>914</v>
      </c>
      <c r="Y131">
        <v>32</v>
      </c>
      <c r="Z131">
        <v>31.18</v>
      </c>
      <c r="AA131">
        <v>45.66</v>
      </c>
      <c r="AB131">
        <v>2</v>
      </c>
    </row>
    <row r="132" spans="1:28" x14ac:dyDescent="0.25">
      <c r="A132" t="s">
        <v>915</v>
      </c>
      <c r="B132" s="1">
        <v>45746</v>
      </c>
      <c r="C132" s="2">
        <v>45746.313194444447</v>
      </c>
      <c r="D132" s="2">
        <v>45746.36041666667</v>
      </c>
      <c r="E132" t="s">
        <v>916</v>
      </c>
      <c r="F132" t="s">
        <v>113</v>
      </c>
      <c r="G132" t="s">
        <v>597</v>
      </c>
      <c r="H132" t="s">
        <v>115</v>
      </c>
      <c r="I132" t="s">
        <v>84</v>
      </c>
      <c r="J132" t="s">
        <v>85</v>
      </c>
      <c r="K132" t="s">
        <v>918</v>
      </c>
      <c r="L132">
        <v>7</v>
      </c>
      <c r="M132">
        <v>35.4</v>
      </c>
      <c r="N132">
        <v>3.6499999999999998E-2</v>
      </c>
      <c r="O132">
        <v>8.9899999999999994E-2</v>
      </c>
      <c r="P132">
        <v>31.9</v>
      </c>
      <c r="Q132">
        <v>11.2</v>
      </c>
      <c r="R132" t="b">
        <v>1</v>
      </c>
      <c r="S132">
        <v>0</v>
      </c>
      <c r="T132">
        <v>1618.49</v>
      </c>
      <c r="U132" s="1">
        <v>45747</v>
      </c>
      <c r="V132" t="s">
        <v>43</v>
      </c>
      <c r="W132" t="s">
        <v>44</v>
      </c>
      <c r="X132" t="s">
        <v>919</v>
      </c>
      <c r="Y132">
        <v>68</v>
      </c>
      <c r="Z132">
        <v>35.4</v>
      </c>
      <c r="AA132">
        <v>45.72</v>
      </c>
      <c r="AB132">
        <v>3</v>
      </c>
    </row>
    <row r="133" spans="1:28" x14ac:dyDescent="0.25">
      <c r="A133" t="s">
        <v>920</v>
      </c>
      <c r="B133" s="1">
        <v>45658</v>
      </c>
      <c r="C133" s="2">
        <v>45658.405555555553</v>
      </c>
      <c r="D133" s="2">
        <v>45658.463888888888</v>
      </c>
      <c r="E133" t="s">
        <v>921</v>
      </c>
      <c r="F133" t="s">
        <v>309</v>
      </c>
      <c r="G133" t="s">
        <v>707</v>
      </c>
      <c r="H133" t="s">
        <v>311</v>
      </c>
      <c r="I133" t="s">
        <v>84</v>
      </c>
      <c r="J133" t="s">
        <v>85</v>
      </c>
      <c r="K133" t="s">
        <v>643</v>
      </c>
      <c r="L133">
        <v>12</v>
      </c>
      <c r="M133">
        <v>7.8</v>
      </c>
      <c r="N133">
        <v>3.6499999999999998E-2</v>
      </c>
      <c r="O133">
        <v>8.1600000000000006E-2</v>
      </c>
      <c r="P133">
        <v>31</v>
      </c>
      <c r="Q133">
        <v>7.5</v>
      </c>
      <c r="R133" t="b">
        <v>1</v>
      </c>
      <c r="S133">
        <v>0</v>
      </c>
      <c r="T133">
        <v>337.19</v>
      </c>
      <c r="U133" s="1">
        <v>45661</v>
      </c>
      <c r="V133" t="s">
        <v>43</v>
      </c>
      <c r="W133" t="s">
        <v>200</v>
      </c>
      <c r="X133" t="s">
        <v>923</v>
      </c>
      <c r="Y133">
        <v>84</v>
      </c>
      <c r="Z133">
        <v>7.8</v>
      </c>
      <c r="AA133">
        <v>43.23</v>
      </c>
      <c r="AB133">
        <v>1</v>
      </c>
    </row>
    <row r="134" spans="1:28" x14ac:dyDescent="0.25">
      <c r="A134" t="s">
        <v>924</v>
      </c>
      <c r="B134" s="1">
        <v>45736</v>
      </c>
      <c r="C134" s="2">
        <v>45736.24722222222</v>
      </c>
      <c r="D134" s="2">
        <v>45736.272222222222</v>
      </c>
      <c r="E134" t="s">
        <v>32</v>
      </c>
      <c r="F134" t="s">
        <v>37</v>
      </c>
      <c r="G134" t="s">
        <v>38</v>
      </c>
      <c r="H134" t="s">
        <v>39</v>
      </c>
      <c r="I134" t="s">
        <v>40</v>
      </c>
      <c r="J134" t="s">
        <v>41</v>
      </c>
      <c r="K134" t="s">
        <v>57</v>
      </c>
      <c r="L134">
        <v>7.9</v>
      </c>
      <c r="M134">
        <v>78.099999999999994</v>
      </c>
      <c r="N134">
        <v>3.6499999999999998E-2</v>
      </c>
      <c r="O134">
        <v>8.5400000000000004E-2</v>
      </c>
      <c r="P134">
        <v>24.3</v>
      </c>
      <c r="Q134">
        <v>6.9</v>
      </c>
      <c r="R134" t="b">
        <v>1</v>
      </c>
      <c r="S134">
        <v>0.16</v>
      </c>
      <c r="T134">
        <v>3458.2</v>
      </c>
      <c r="U134" s="1">
        <v>45739</v>
      </c>
      <c r="V134" t="s">
        <v>259</v>
      </c>
      <c r="W134" t="s">
        <v>44</v>
      </c>
      <c r="X134" t="s">
        <v>925</v>
      </c>
      <c r="Y134">
        <v>36</v>
      </c>
      <c r="Z134">
        <v>77.94</v>
      </c>
      <c r="AA134">
        <v>44.37</v>
      </c>
      <c r="AB134">
        <v>3</v>
      </c>
    </row>
    <row r="135" spans="1:28" x14ac:dyDescent="0.25">
      <c r="A135" t="s">
        <v>926</v>
      </c>
      <c r="B135" s="1">
        <v>45802</v>
      </c>
      <c r="C135" s="2">
        <v>45802.331944444442</v>
      </c>
      <c r="D135" s="2">
        <v>45802.343055555553</v>
      </c>
      <c r="E135" t="s">
        <v>241</v>
      </c>
      <c r="F135" t="s">
        <v>245</v>
      </c>
      <c r="G135" t="s">
        <v>246</v>
      </c>
      <c r="H135" t="s">
        <v>247</v>
      </c>
      <c r="I135" t="s">
        <v>55</v>
      </c>
      <c r="J135" t="s">
        <v>56</v>
      </c>
      <c r="K135" t="s">
        <v>295</v>
      </c>
      <c r="L135">
        <v>5.7</v>
      </c>
      <c r="M135">
        <v>58.4</v>
      </c>
      <c r="N135">
        <v>3.6600000000000001E-2</v>
      </c>
      <c r="O135">
        <v>8.8700000000000001E-2</v>
      </c>
      <c r="P135">
        <v>32.5</v>
      </c>
      <c r="Q135">
        <v>6.8</v>
      </c>
      <c r="R135" t="b">
        <v>1</v>
      </c>
      <c r="S135">
        <v>0</v>
      </c>
      <c r="T135">
        <v>2651.94</v>
      </c>
      <c r="U135" s="1">
        <v>45809</v>
      </c>
      <c r="V135" t="s">
        <v>43</v>
      </c>
      <c r="W135" t="s">
        <v>44</v>
      </c>
      <c r="X135" t="s">
        <v>927</v>
      </c>
      <c r="Y135">
        <v>16</v>
      </c>
      <c r="Z135">
        <v>58.4</v>
      </c>
      <c r="AA135">
        <v>45.41</v>
      </c>
      <c r="AB135">
        <v>5</v>
      </c>
    </row>
    <row r="136" spans="1:28" x14ac:dyDescent="0.25">
      <c r="A136" t="s">
        <v>928</v>
      </c>
      <c r="B136" s="1">
        <v>45773</v>
      </c>
      <c r="C136" s="2">
        <v>45773.418055555558</v>
      </c>
      <c r="D136" s="2">
        <v>45773.436111111114</v>
      </c>
      <c r="E136" t="s">
        <v>929</v>
      </c>
      <c r="F136" t="s">
        <v>536</v>
      </c>
      <c r="G136" t="s">
        <v>932</v>
      </c>
      <c r="H136" t="s">
        <v>537</v>
      </c>
      <c r="I136" t="s">
        <v>84</v>
      </c>
      <c r="J136" t="s">
        <v>85</v>
      </c>
      <c r="K136" t="s">
        <v>72</v>
      </c>
      <c r="L136">
        <v>3.5</v>
      </c>
      <c r="M136">
        <v>89.1</v>
      </c>
      <c r="N136">
        <v>3.6600000000000001E-2</v>
      </c>
      <c r="O136">
        <v>8.9800000000000005E-2</v>
      </c>
      <c r="P136">
        <v>31.7</v>
      </c>
      <c r="Q136">
        <v>10.6</v>
      </c>
      <c r="R136" t="b">
        <v>0</v>
      </c>
      <c r="S136">
        <v>5.83</v>
      </c>
      <c r="T136">
        <v>3808.77</v>
      </c>
      <c r="U136" s="1">
        <v>45773</v>
      </c>
      <c r="V136" t="s">
        <v>43</v>
      </c>
      <c r="W136" t="s">
        <v>44</v>
      </c>
      <c r="X136" t="s">
        <v>933</v>
      </c>
      <c r="Y136">
        <v>26</v>
      </c>
      <c r="Z136">
        <v>83.27</v>
      </c>
      <c r="AA136">
        <v>45.74</v>
      </c>
      <c r="AB136">
        <v>4</v>
      </c>
    </row>
    <row r="137" spans="1:28" x14ac:dyDescent="0.25">
      <c r="A137" t="s">
        <v>934</v>
      </c>
      <c r="B137" s="1">
        <v>45700</v>
      </c>
      <c r="C137" s="2">
        <v>45700.319444444445</v>
      </c>
      <c r="D137" s="2">
        <v>45700.385416666664</v>
      </c>
      <c r="E137" t="s">
        <v>822</v>
      </c>
      <c r="F137" t="s">
        <v>194</v>
      </c>
      <c r="G137" t="s">
        <v>369</v>
      </c>
      <c r="H137" t="s">
        <v>196</v>
      </c>
      <c r="I137" t="s">
        <v>197</v>
      </c>
      <c r="J137" t="s">
        <v>198</v>
      </c>
      <c r="K137" t="s">
        <v>935</v>
      </c>
      <c r="L137">
        <v>4.5999999999999996</v>
      </c>
      <c r="M137">
        <v>222.1</v>
      </c>
      <c r="N137">
        <v>3.6600000000000001E-2</v>
      </c>
      <c r="O137">
        <v>8.6999999999999994E-2</v>
      </c>
      <c r="P137">
        <v>32.5</v>
      </c>
      <c r="Q137">
        <v>9.1</v>
      </c>
      <c r="R137" t="b">
        <v>0</v>
      </c>
      <c r="S137">
        <v>1.43</v>
      </c>
      <c r="T137">
        <v>9908.08</v>
      </c>
      <c r="U137" s="1">
        <v>45707</v>
      </c>
      <c r="V137" t="s">
        <v>58</v>
      </c>
      <c r="W137" t="s">
        <v>200</v>
      </c>
      <c r="X137" t="s">
        <v>936</v>
      </c>
      <c r="Y137">
        <v>95</v>
      </c>
      <c r="Z137">
        <v>220.67</v>
      </c>
      <c r="AA137">
        <v>44.9</v>
      </c>
      <c r="AB137">
        <v>2</v>
      </c>
    </row>
    <row r="138" spans="1:28" x14ac:dyDescent="0.25">
      <c r="A138" t="s">
        <v>937</v>
      </c>
      <c r="B138" s="1">
        <v>45726</v>
      </c>
      <c r="C138" s="2">
        <v>45726.40902777778</v>
      </c>
      <c r="D138" s="2">
        <v>45726.469444444447</v>
      </c>
      <c r="E138" t="s">
        <v>938</v>
      </c>
      <c r="F138" t="s">
        <v>215</v>
      </c>
      <c r="G138" t="s">
        <v>941</v>
      </c>
      <c r="H138" t="s">
        <v>217</v>
      </c>
      <c r="I138" t="s">
        <v>218</v>
      </c>
      <c r="J138" t="s">
        <v>219</v>
      </c>
      <c r="K138" t="s">
        <v>424</v>
      </c>
      <c r="L138">
        <v>5.2</v>
      </c>
      <c r="M138">
        <v>33.1</v>
      </c>
      <c r="N138">
        <v>3.6600000000000001E-2</v>
      </c>
      <c r="O138">
        <v>8.9899999999999994E-2</v>
      </c>
      <c r="P138">
        <v>31.2</v>
      </c>
      <c r="Q138">
        <v>9.6999999999999993</v>
      </c>
      <c r="R138" t="b">
        <v>1</v>
      </c>
      <c r="S138">
        <v>0</v>
      </c>
      <c r="T138">
        <v>1514.99</v>
      </c>
      <c r="U138" s="1">
        <v>45729</v>
      </c>
      <c r="V138" t="s">
        <v>43</v>
      </c>
      <c r="W138" t="s">
        <v>44</v>
      </c>
      <c r="X138" t="s">
        <v>942</v>
      </c>
      <c r="Y138">
        <v>87</v>
      </c>
      <c r="Z138">
        <v>33.1</v>
      </c>
      <c r="AA138">
        <v>45.77</v>
      </c>
      <c r="AB138">
        <v>3</v>
      </c>
    </row>
    <row r="139" spans="1:28" x14ac:dyDescent="0.25">
      <c r="A139" t="s">
        <v>943</v>
      </c>
      <c r="B139" s="1">
        <v>45838</v>
      </c>
      <c r="C139" s="2">
        <v>45838.178472222222</v>
      </c>
      <c r="D139" s="2">
        <v>45838.238194444442</v>
      </c>
      <c r="E139" t="s">
        <v>944</v>
      </c>
      <c r="F139" t="s">
        <v>255</v>
      </c>
      <c r="G139" t="s">
        <v>439</v>
      </c>
      <c r="H139" t="s">
        <v>257</v>
      </c>
      <c r="I139" t="s">
        <v>96</v>
      </c>
      <c r="J139" t="s">
        <v>97</v>
      </c>
      <c r="K139" t="s">
        <v>613</v>
      </c>
      <c r="L139">
        <v>12.6</v>
      </c>
      <c r="M139">
        <v>19.2</v>
      </c>
      <c r="N139">
        <v>3.6600000000000001E-2</v>
      </c>
      <c r="O139">
        <v>8.7499999999999994E-2</v>
      </c>
      <c r="P139">
        <v>30.1</v>
      </c>
      <c r="Q139">
        <v>5.4</v>
      </c>
      <c r="R139" t="b">
        <v>1</v>
      </c>
      <c r="S139">
        <v>0</v>
      </c>
      <c r="T139">
        <v>864.96</v>
      </c>
      <c r="U139" s="1">
        <v>45840</v>
      </c>
      <c r="V139" t="s">
        <v>58</v>
      </c>
      <c r="W139" t="s">
        <v>44</v>
      </c>
      <c r="X139" t="s">
        <v>946</v>
      </c>
      <c r="Y139">
        <v>86</v>
      </c>
      <c r="Z139">
        <v>19.2</v>
      </c>
      <c r="AA139">
        <v>45.05</v>
      </c>
      <c r="AB139">
        <v>6</v>
      </c>
    </row>
    <row r="140" spans="1:28" x14ac:dyDescent="0.25">
      <c r="A140" t="s">
        <v>947</v>
      </c>
      <c r="B140" s="1">
        <v>45691</v>
      </c>
      <c r="C140" s="2">
        <v>45691.171527777777</v>
      </c>
      <c r="D140" s="2">
        <v>45691.175000000003</v>
      </c>
      <c r="E140" t="s">
        <v>948</v>
      </c>
      <c r="F140" t="s">
        <v>255</v>
      </c>
      <c r="G140" t="s">
        <v>951</v>
      </c>
      <c r="H140" t="s">
        <v>257</v>
      </c>
      <c r="I140" t="s">
        <v>96</v>
      </c>
      <c r="J140" t="s">
        <v>97</v>
      </c>
      <c r="K140" t="s">
        <v>492</v>
      </c>
      <c r="L140">
        <v>9.1999999999999993</v>
      </c>
      <c r="M140">
        <v>72.599999999999994</v>
      </c>
      <c r="N140">
        <v>3.6600000000000001E-2</v>
      </c>
      <c r="O140">
        <v>8.8300000000000003E-2</v>
      </c>
      <c r="P140">
        <v>23.2</v>
      </c>
      <c r="Q140">
        <v>1</v>
      </c>
      <c r="R140" t="b">
        <v>1</v>
      </c>
      <c r="S140">
        <v>0.1</v>
      </c>
      <c r="T140">
        <v>3283.53</v>
      </c>
      <c r="U140" s="1">
        <v>45694</v>
      </c>
      <c r="V140" t="s">
        <v>259</v>
      </c>
      <c r="W140" t="s">
        <v>186</v>
      </c>
      <c r="X140" t="s">
        <v>952</v>
      </c>
      <c r="Y140">
        <v>5</v>
      </c>
      <c r="Z140">
        <v>72.5</v>
      </c>
      <c r="AA140">
        <v>45.29</v>
      </c>
      <c r="AB140">
        <v>2</v>
      </c>
    </row>
    <row r="141" spans="1:28" x14ac:dyDescent="0.25">
      <c r="A141" t="s">
        <v>953</v>
      </c>
      <c r="B141" s="1">
        <v>45670</v>
      </c>
      <c r="C141" s="2">
        <v>45670.308333333334</v>
      </c>
      <c r="D141" s="2">
        <v>45670.320138888892</v>
      </c>
      <c r="E141" t="s">
        <v>954</v>
      </c>
      <c r="F141" t="s">
        <v>113</v>
      </c>
      <c r="G141" t="s">
        <v>38</v>
      </c>
      <c r="H141" t="s">
        <v>115</v>
      </c>
      <c r="I141" t="s">
        <v>84</v>
      </c>
      <c r="J141" t="s">
        <v>85</v>
      </c>
      <c r="K141" t="s">
        <v>220</v>
      </c>
      <c r="L141">
        <v>20</v>
      </c>
      <c r="M141">
        <v>31</v>
      </c>
      <c r="N141">
        <v>3.6700000000000003E-2</v>
      </c>
      <c r="O141">
        <v>8.6300000000000002E-2</v>
      </c>
      <c r="P141">
        <v>32.700000000000003</v>
      </c>
      <c r="Q141">
        <v>10.4</v>
      </c>
      <c r="R141" t="b">
        <v>1</v>
      </c>
      <c r="S141">
        <v>0.05</v>
      </c>
      <c r="T141">
        <v>1384.7</v>
      </c>
      <c r="U141" s="1">
        <v>45670</v>
      </c>
      <c r="V141" t="s">
        <v>58</v>
      </c>
      <c r="W141" t="s">
        <v>44</v>
      </c>
      <c r="X141" t="s">
        <v>956</v>
      </c>
      <c r="Y141">
        <v>17</v>
      </c>
      <c r="Z141">
        <v>30.95</v>
      </c>
      <c r="AA141">
        <v>44.74</v>
      </c>
      <c r="AB141">
        <v>1</v>
      </c>
    </row>
    <row r="142" spans="1:28" x14ac:dyDescent="0.25">
      <c r="A142" t="s">
        <v>957</v>
      </c>
      <c r="B142" s="1">
        <v>45747</v>
      </c>
      <c r="C142" s="2">
        <v>45747.214583333334</v>
      </c>
      <c r="D142" s="2">
        <v>45747.28125</v>
      </c>
      <c r="E142" t="s">
        <v>958</v>
      </c>
      <c r="F142" t="s">
        <v>81</v>
      </c>
      <c r="G142" t="s">
        <v>605</v>
      </c>
      <c r="H142" t="s">
        <v>83</v>
      </c>
      <c r="I142" t="s">
        <v>84</v>
      </c>
      <c r="J142" t="s">
        <v>85</v>
      </c>
      <c r="K142" t="s">
        <v>654</v>
      </c>
      <c r="L142">
        <v>9.6</v>
      </c>
      <c r="M142">
        <v>238.6</v>
      </c>
      <c r="N142">
        <v>3.6700000000000003E-2</v>
      </c>
      <c r="O142">
        <v>8.3900000000000002E-2</v>
      </c>
      <c r="P142">
        <v>30.4</v>
      </c>
      <c r="Q142">
        <v>12</v>
      </c>
      <c r="R142" t="b">
        <v>1</v>
      </c>
      <c r="S142">
        <v>0.28999999999999998</v>
      </c>
      <c r="T142">
        <v>10490.41</v>
      </c>
      <c r="U142" s="1">
        <v>45754</v>
      </c>
      <c r="V142" t="s">
        <v>259</v>
      </c>
      <c r="W142" t="s">
        <v>44</v>
      </c>
      <c r="X142" t="s">
        <v>960</v>
      </c>
      <c r="Y142">
        <v>96</v>
      </c>
      <c r="Z142">
        <v>238.31</v>
      </c>
      <c r="AA142">
        <v>44.02</v>
      </c>
      <c r="AB142">
        <v>3</v>
      </c>
    </row>
    <row r="143" spans="1:28" x14ac:dyDescent="0.25">
      <c r="A143" t="s">
        <v>961</v>
      </c>
      <c r="B143" s="1">
        <v>45718</v>
      </c>
      <c r="C143" s="2">
        <v>45718.227777777778</v>
      </c>
      <c r="D143" s="2">
        <v>45718.291666666664</v>
      </c>
      <c r="E143" t="s">
        <v>962</v>
      </c>
      <c r="F143" t="s">
        <v>182</v>
      </c>
      <c r="G143" t="s">
        <v>724</v>
      </c>
      <c r="H143" t="s">
        <v>184</v>
      </c>
      <c r="I143" t="s">
        <v>84</v>
      </c>
      <c r="J143" t="s">
        <v>85</v>
      </c>
      <c r="K143" t="s">
        <v>935</v>
      </c>
      <c r="L143">
        <v>6.7</v>
      </c>
      <c r="M143">
        <v>19.3</v>
      </c>
      <c r="N143">
        <v>3.6700000000000003E-2</v>
      </c>
      <c r="O143">
        <v>8.3900000000000002E-2</v>
      </c>
      <c r="P143">
        <v>32.1</v>
      </c>
      <c r="Q143">
        <v>12</v>
      </c>
      <c r="R143" t="b">
        <v>0</v>
      </c>
      <c r="S143">
        <v>0</v>
      </c>
      <c r="T143">
        <v>849.59</v>
      </c>
      <c r="U143" s="1">
        <v>45718</v>
      </c>
      <c r="V143" t="s">
        <v>43</v>
      </c>
      <c r="W143" t="s">
        <v>186</v>
      </c>
      <c r="X143" t="s">
        <v>964</v>
      </c>
      <c r="Y143">
        <v>92</v>
      </c>
      <c r="Z143">
        <v>19.3</v>
      </c>
      <c r="AA143">
        <v>44.02</v>
      </c>
      <c r="AB143">
        <v>3</v>
      </c>
    </row>
    <row r="144" spans="1:28" x14ac:dyDescent="0.25">
      <c r="A144" t="s">
        <v>965</v>
      </c>
      <c r="B144" s="1">
        <v>45711</v>
      </c>
      <c r="C144" s="2">
        <v>45711.384027777778</v>
      </c>
      <c r="D144" s="2">
        <v>45711.421527777777</v>
      </c>
      <c r="E144" t="s">
        <v>966</v>
      </c>
      <c r="F144" t="s">
        <v>245</v>
      </c>
      <c r="G144" t="s">
        <v>548</v>
      </c>
      <c r="H144" t="s">
        <v>247</v>
      </c>
      <c r="I144" t="s">
        <v>55</v>
      </c>
      <c r="J144" t="s">
        <v>56</v>
      </c>
      <c r="K144" t="s">
        <v>220</v>
      </c>
      <c r="L144">
        <v>25.3</v>
      </c>
      <c r="M144">
        <v>37.700000000000003</v>
      </c>
      <c r="N144">
        <v>3.6799999999999999E-2</v>
      </c>
      <c r="O144">
        <v>8.5199999999999998E-2</v>
      </c>
      <c r="P144">
        <v>24</v>
      </c>
      <c r="Q144">
        <v>5.8</v>
      </c>
      <c r="R144" t="b">
        <v>1</v>
      </c>
      <c r="S144">
        <v>0.24</v>
      </c>
      <c r="T144">
        <v>1665.47</v>
      </c>
      <c r="U144" s="1">
        <v>45718</v>
      </c>
      <c r="V144" t="s">
        <v>73</v>
      </c>
      <c r="W144" t="s">
        <v>59</v>
      </c>
      <c r="X144" t="s">
        <v>968</v>
      </c>
      <c r="Y144">
        <v>54</v>
      </c>
      <c r="Z144">
        <v>37.46</v>
      </c>
      <c r="AA144">
        <v>44.46</v>
      </c>
      <c r="AB144">
        <v>2</v>
      </c>
    </row>
    <row r="145" spans="1:28" x14ac:dyDescent="0.25">
      <c r="A145" t="s">
        <v>969</v>
      </c>
      <c r="B145" s="1">
        <v>45732</v>
      </c>
      <c r="C145" s="2">
        <v>45732.245138888888</v>
      </c>
      <c r="D145" s="2">
        <v>45732.25277777778</v>
      </c>
      <c r="E145" t="s">
        <v>970</v>
      </c>
      <c r="F145" t="s">
        <v>172</v>
      </c>
      <c r="G145" t="s">
        <v>972</v>
      </c>
      <c r="H145" t="s">
        <v>174</v>
      </c>
      <c r="I145" t="s">
        <v>84</v>
      </c>
      <c r="J145" t="s">
        <v>85</v>
      </c>
      <c r="K145" t="s">
        <v>876</v>
      </c>
      <c r="L145">
        <v>3.8</v>
      </c>
      <c r="M145">
        <v>13.1</v>
      </c>
      <c r="N145">
        <v>3.6799999999999999E-2</v>
      </c>
      <c r="O145">
        <v>8.3900000000000002E-2</v>
      </c>
      <c r="P145">
        <v>28.3</v>
      </c>
      <c r="Q145">
        <v>7.4</v>
      </c>
      <c r="R145" t="b">
        <v>1</v>
      </c>
      <c r="S145">
        <v>0.15</v>
      </c>
      <c r="T145">
        <v>570.71</v>
      </c>
      <c r="U145" s="1">
        <v>45733</v>
      </c>
      <c r="V145" t="s">
        <v>58</v>
      </c>
      <c r="W145" t="s">
        <v>44</v>
      </c>
      <c r="X145" t="s">
        <v>973</v>
      </c>
      <c r="Y145">
        <v>11</v>
      </c>
      <c r="Z145">
        <v>12.95</v>
      </c>
      <c r="AA145">
        <v>44.07</v>
      </c>
      <c r="AB145">
        <v>3</v>
      </c>
    </row>
    <row r="146" spans="1:28" x14ac:dyDescent="0.25">
      <c r="A146" t="s">
        <v>974</v>
      </c>
      <c r="B146" s="1">
        <v>45733</v>
      </c>
      <c r="C146" s="2">
        <v>45733.352083333331</v>
      </c>
      <c r="D146" s="2">
        <v>45733.431944444441</v>
      </c>
      <c r="E146" t="s">
        <v>975</v>
      </c>
      <c r="F146" t="s">
        <v>172</v>
      </c>
      <c r="G146" t="s">
        <v>274</v>
      </c>
      <c r="H146" t="s">
        <v>174</v>
      </c>
      <c r="I146" t="s">
        <v>84</v>
      </c>
      <c r="J146" t="s">
        <v>85</v>
      </c>
      <c r="K146" t="s">
        <v>555</v>
      </c>
      <c r="L146">
        <v>15.2</v>
      </c>
      <c r="M146">
        <v>15.9</v>
      </c>
      <c r="N146">
        <v>3.6799999999999999E-2</v>
      </c>
      <c r="O146">
        <v>8.5500000000000007E-2</v>
      </c>
      <c r="P146">
        <v>29</v>
      </c>
      <c r="Q146">
        <v>9.1999999999999993</v>
      </c>
      <c r="R146" t="b">
        <v>1</v>
      </c>
      <c r="S146">
        <v>0</v>
      </c>
      <c r="T146">
        <v>708.35</v>
      </c>
      <c r="U146" s="1">
        <v>45740</v>
      </c>
      <c r="V146" t="s">
        <v>259</v>
      </c>
      <c r="W146" t="s">
        <v>44</v>
      </c>
      <c r="X146" t="s">
        <v>977</v>
      </c>
      <c r="Y146">
        <v>115</v>
      </c>
      <c r="Z146">
        <v>15.9</v>
      </c>
      <c r="AA146">
        <v>44.55</v>
      </c>
      <c r="AB146">
        <v>3</v>
      </c>
    </row>
    <row r="147" spans="1:28" x14ac:dyDescent="0.25">
      <c r="A147" t="s">
        <v>978</v>
      </c>
      <c r="B147" s="1">
        <v>45779</v>
      </c>
      <c r="C147" s="2">
        <v>45779.294444444444</v>
      </c>
      <c r="D147" s="2">
        <v>45779.318055555559</v>
      </c>
      <c r="E147" t="s">
        <v>665</v>
      </c>
      <c r="F147" t="s">
        <v>292</v>
      </c>
      <c r="G147" t="s">
        <v>667</v>
      </c>
      <c r="H147" t="s">
        <v>294</v>
      </c>
      <c r="I147" t="s">
        <v>70</v>
      </c>
      <c r="J147" t="s">
        <v>71</v>
      </c>
      <c r="K147" t="s">
        <v>130</v>
      </c>
      <c r="L147">
        <v>28.7</v>
      </c>
      <c r="M147">
        <v>21.3</v>
      </c>
      <c r="N147">
        <v>3.6799999999999999E-2</v>
      </c>
      <c r="O147">
        <v>8.3299999999999999E-2</v>
      </c>
      <c r="P147">
        <v>27.3</v>
      </c>
      <c r="Q147">
        <v>23.6</v>
      </c>
      <c r="R147" t="b">
        <v>1</v>
      </c>
      <c r="S147">
        <v>0.33</v>
      </c>
      <c r="T147">
        <v>920.37</v>
      </c>
      <c r="U147" s="1">
        <v>45786</v>
      </c>
      <c r="V147" t="s">
        <v>58</v>
      </c>
      <c r="W147" t="s">
        <v>44</v>
      </c>
      <c r="X147" t="s">
        <v>979</v>
      </c>
      <c r="Y147">
        <v>34</v>
      </c>
      <c r="Z147">
        <v>20.97</v>
      </c>
      <c r="AA147">
        <v>43.89</v>
      </c>
      <c r="AB147">
        <v>5</v>
      </c>
    </row>
    <row r="148" spans="1:28" x14ac:dyDescent="0.25">
      <c r="A148" t="s">
        <v>980</v>
      </c>
      <c r="B148" s="1">
        <v>45824</v>
      </c>
      <c r="C148" s="2">
        <v>45824.30972222222</v>
      </c>
      <c r="D148" s="2">
        <v>45824.366666666669</v>
      </c>
      <c r="E148" t="s">
        <v>981</v>
      </c>
      <c r="F148" t="s">
        <v>162</v>
      </c>
      <c r="G148" t="s">
        <v>984</v>
      </c>
      <c r="H148" t="s">
        <v>164</v>
      </c>
      <c r="I148" t="s">
        <v>40</v>
      </c>
      <c r="J148" t="s">
        <v>41</v>
      </c>
      <c r="K148" t="s">
        <v>466</v>
      </c>
      <c r="L148">
        <v>40.9</v>
      </c>
      <c r="M148">
        <v>5</v>
      </c>
      <c r="N148">
        <v>3.6799999999999999E-2</v>
      </c>
      <c r="O148">
        <v>8.3699999999999997E-2</v>
      </c>
      <c r="P148">
        <v>26.4</v>
      </c>
      <c r="Q148">
        <v>3.6</v>
      </c>
      <c r="R148" t="b">
        <v>1</v>
      </c>
      <c r="S148">
        <v>0</v>
      </c>
      <c r="T148">
        <v>220.05</v>
      </c>
      <c r="U148" s="1">
        <v>45831</v>
      </c>
      <c r="V148" t="s">
        <v>43</v>
      </c>
      <c r="W148" t="s">
        <v>200</v>
      </c>
      <c r="X148" t="s">
        <v>985</v>
      </c>
      <c r="Y148">
        <v>82</v>
      </c>
      <c r="Z148">
        <v>5</v>
      </c>
      <c r="AA148">
        <v>44.01</v>
      </c>
      <c r="AB148">
        <v>6</v>
      </c>
    </row>
    <row r="149" spans="1:28" x14ac:dyDescent="0.25">
      <c r="A149" t="s">
        <v>986</v>
      </c>
      <c r="B149" s="1">
        <v>45718</v>
      </c>
      <c r="C149" s="2">
        <v>45718.329861111109</v>
      </c>
      <c r="D149" s="2">
        <v>45718.373611111114</v>
      </c>
      <c r="E149" t="s">
        <v>987</v>
      </c>
      <c r="F149" t="s">
        <v>215</v>
      </c>
      <c r="G149" t="s">
        <v>990</v>
      </c>
      <c r="H149" t="s">
        <v>217</v>
      </c>
      <c r="I149" t="s">
        <v>218</v>
      </c>
      <c r="J149" t="s">
        <v>219</v>
      </c>
      <c r="K149" t="s">
        <v>370</v>
      </c>
      <c r="L149">
        <v>28</v>
      </c>
      <c r="M149">
        <v>28.6</v>
      </c>
      <c r="N149">
        <v>3.6799999999999999E-2</v>
      </c>
      <c r="O149">
        <v>8.9800000000000005E-2</v>
      </c>
      <c r="P149">
        <v>28.3</v>
      </c>
      <c r="Q149">
        <v>7.1</v>
      </c>
      <c r="R149" t="b">
        <v>1</v>
      </c>
      <c r="S149">
        <v>0.33</v>
      </c>
      <c r="T149">
        <v>1295.9000000000001</v>
      </c>
      <c r="U149" s="1">
        <v>45718</v>
      </c>
      <c r="V149" t="s">
        <v>43</v>
      </c>
      <c r="W149" t="s">
        <v>59</v>
      </c>
      <c r="X149" t="s">
        <v>991</v>
      </c>
      <c r="Y149">
        <v>63</v>
      </c>
      <c r="Z149">
        <v>28.27</v>
      </c>
      <c r="AA149">
        <v>45.84</v>
      </c>
      <c r="AB149">
        <v>3</v>
      </c>
    </row>
    <row r="150" spans="1:28" x14ac:dyDescent="0.25">
      <c r="A150" t="s">
        <v>992</v>
      </c>
      <c r="B150" s="1">
        <v>45795</v>
      </c>
      <c r="C150" s="2">
        <v>45795.242361111108</v>
      </c>
      <c r="D150" s="2">
        <v>45795.275694444441</v>
      </c>
      <c r="E150" t="s">
        <v>993</v>
      </c>
      <c r="F150" t="s">
        <v>405</v>
      </c>
      <c r="G150" t="s">
        <v>452</v>
      </c>
      <c r="H150" t="s">
        <v>407</v>
      </c>
      <c r="I150" t="s">
        <v>218</v>
      </c>
      <c r="J150" t="s">
        <v>219</v>
      </c>
      <c r="K150" t="s">
        <v>995</v>
      </c>
      <c r="L150">
        <v>15.5</v>
      </c>
      <c r="M150">
        <v>39.299999999999997</v>
      </c>
      <c r="N150">
        <v>3.6799999999999999E-2</v>
      </c>
      <c r="O150">
        <v>8.6599999999999996E-2</v>
      </c>
      <c r="P150">
        <v>26</v>
      </c>
      <c r="Q150">
        <v>4.9000000000000004</v>
      </c>
      <c r="R150" t="b">
        <v>1</v>
      </c>
      <c r="S150">
        <v>0</v>
      </c>
      <c r="T150">
        <v>1763.78</v>
      </c>
      <c r="U150" s="1">
        <v>45795</v>
      </c>
      <c r="V150" t="s">
        <v>43</v>
      </c>
      <c r="W150" t="s">
        <v>208</v>
      </c>
      <c r="X150" t="s">
        <v>996</v>
      </c>
      <c r="Y150">
        <v>48</v>
      </c>
      <c r="Z150">
        <v>39.299999999999997</v>
      </c>
      <c r="AA150">
        <v>44.88</v>
      </c>
      <c r="AB150">
        <v>5</v>
      </c>
    </row>
    <row r="151" spans="1:28" x14ac:dyDescent="0.25">
      <c r="A151" t="s">
        <v>997</v>
      </c>
      <c r="B151" s="1">
        <v>45837</v>
      </c>
      <c r="C151" s="2">
        <v>45837.18472222222</v>
      </c>
      <c r="D151" s="2">
        <v>45837.231249999997</v>
      </c>
      <c r="E151" t="s">
        <v>998</v>
      </c>
      <c r="F151" t="s">
        <v>536</v>
      </c>
      <c r="G151" t="s">
        <v>735</v>
      </c>
      <c r="H151" t="s">
        <v>537</v>
      </c>
      <c r="I151" t="s">
        <v>84</v>
      </c>
      <c r="J151" t="s">
        <v>85</v>
      </c>
      <c r="K151" t="s">
        <v>542</v>
      </c>
      <c r="L151">
        <v>9.8000000000000007</v>
      </c>
      <c r="M151">
        <v>10</v>
      </c>
      <c r="N151">
        <v>3.6799999999999999E-2</v>
      </c>
      <c r="O151">
        <v>8.6699999999999999E-2</v>
      </c>
      <c r="P151">
        <v>30.8</v>
      </c>
      <c r="Q151">
        <v>10.5</v>
      </c>
      <c r="R151" t="b">
        <v>0</v>
      </c>
      <c r="S151">
        <v>1.46</v>
      </c>
      <c r="T151">
        <v>383.53</v>
      </c>
      <c r="U151" s="1">
        <v>45838</v>
      </c>
      <c r="V151" t="s">
        <v>58</v>
      </c>
      <c r="W151" t="s">
        <v>44</v>
      </c>
      <c r="X151" t="s">
        <v>1000</v>
      </c>
      <c r="Y151">
        <v>67</v>
      </c>
      <c r="Z151">
        <v>8.5399999999999991</v>
      </c>
      <c r="AA151">
        <v>44.91</v>
      </c>
      <c r="AB151">
        <v>6</v>
      </c>
    </row>
    <row r="152" spans="1:28" x14ac:dyDescent="0.25">
      <c r="A152" t="s">
        <v>1001</v>
      </c>
      <c r="B152" s="1">
        <v>45819</v>
      </c>
      <c r="C152" s="2">
        <v>45819.199305555558</v>
      </c>
      <c r="D152" s="2">
        <v>45819.243750000001</v>
      </c>
      <c r="E152" t="s">
        <v>1002</v>
      </c>
      <c r="F152" t="s">
        <v>405</v>
      </c>
      <c r="G152" t="s">
        <v>256</v>
      </c>
      <c r="H152" t="s">
        <v>407</v>
      </c>
      <c r="I152" t="s">
        <v>218</v>
      </c>
      <c r="J152" t="s">
        <v>219</v>
      </c>
      <c r="K152" t="s">
        <v>199</v>
      </c>
      <c r="L152">
        <v>8.1</v>
      </c>
      <c r="M152">
        <v>40.5</v>
      </c>
      <c r="N152">
        <v>3.6900000000000002E-2</v>
      </c>
      <c r="O152">
        <v>8.1699999999999995E-2</v>
      </c>
      <c r="P152">
        <v>25.7</v>
      </c>
      <c r="Q152">
        <v>4</v>
      </c>
      <c r="R152" t="b">
        <v>1</v>
      </c>
      <c r="S152">
        <v>0.56999999999999995</v>
      </c>
      <c r="T152">
        <v>1735.36</v>
      </c>
      <c r="U152" s="1">
        <v>45826</v>
      </c>
      <c r="V152" t="s">
        <v>43</v>
      </c>
      <c r="W152" t="s">
        <v>44</v>
      </c>
      <c r="X152" t="s">
        <v>1004</v>
      </c>
      <c r="Y152">
        <v>64</v>
      </c>
      <c r="Z152">
        <v>39.93</v>
      </c>
      <c r="AA152">
        <v>43.46</v>
      </c>
      <c r="AB152">
        <v>6</v>
      </c>
    </row>
    <row r="153" spans="1:28" x14ac:dyDescent="0.25">
      <c r="A153" t="s">
        <v>1005</v>
      </c>
      <c r="B153" s="1">
        <v>45806</v>
      </c>
      <c r="C153" s="2">
        <v>45806.178472222222</v>
      </c>
      <c r="D153" s="2">
        <v>45806.201388888891</v>
      </c>
      <c r="E153" t="s">
        <v>1006</v>
      </c>
      <c r="F153" t="s">
        <v>282</v>
      </c>
      <c r="G153" t="s">
        <v>1009</v>
      </c>
      <c r="H153" t="s">
        <v>284</v>
      </c>
      <c r="I153" t="s">
        <v>237</v>
      </c>
      <c r="J153" t="s">
        <v>238</v>
      </c>
      <c r="K153" t="s">
        <v>819</v>
      </c>
      <c r="L153">
        <v>17.399999999999999</v>
      </c>
      <c r="M153">
        <v>54.3</v>
      </c>
      <c r="N153">
        <v>3.6900000000000002E-2</v>
      </c>
      <c r="O153">
        <v>8.4400000000000003E-2</v>
      </c>
      <c r="P153">
        <v>35.299999999999997</v>
      </c>
      <c r="Q153">
        <v>32.4</v>
      </c>
      <c r="R153" t="b">
        <v>0</v>
      </c>
      <c r="S153">
        <v>0.4</v>
      </c>
      <c r="T153">
        <v>2386.15</v>
      </c>
      <c r="U153" s="1">
        <v>45809</v>
      </c>
      <c r="V153" t="s">
        <v>259</v>
      </c>
      <c r="W153" t="s">
        <v>44</v>
      </c>
      <c r="X153" t="s">
        <v>1010</v>
      </c>
      <c r="Y153">
        <v>33</v>
      </c>
      <c r="Z153">
        <v>53.9</v>
      </c>
      <c r="AA153">
        <v>44.27</v>
      </c>
      <c r="AB153">
        <v>5</v>
      </c>
    </row>
    <row r="154" spans="1:28" x14ac:dyDescent="0.25">
      <c r="A154" t="s">
        <v>1011</v>
      </c>
      <c r="B154" s="1">
        <v>45671</v>
      </c>
      <c r="C154" s="2">
        <v>45671.411805555559</v>
      </c>
      <c r="D154" s="2">
        <v>45671.481944444444</v>
      </c>
      <c r="E154" t="s">
        <v>1012</v>
      </c>
      <c r="F154" t="s">
        <v>67</v>
      </c>
      <c r="G154" t="s">
        <v>1015</v>
      </c>
      <c r="H154" t="s">
        <v>69</v>
      </c>
      <c r="I154" t="s">
        <v>70</v>
      </c>
      <c r="J154" t="s">
        <v>71</v>
      </c>
      <c r="K154" t="s">
        <v>433</v>
      </c>
      <c r="L154">
        <v>13.5</v>
      </c>
      <c r="M154">
        <v>9</v>
      </c>
      <c r="N154">
        <v>3.6900000000000002E-2</v>
      </c>
      <c r="O154">
        <v>8.8300000000000003E-2</v>
      </c>
      <c r="P154">
        <v>29.1</v>
      </c>
      <c r="Q154">
        <v>8.6</v>
      </c>
      <c r="R154" t="b">
        <v>1</v>
      </c>
      <c r="S154">
        <v>0.88</v>
      </c>
      <c r="T154">
        <v>368.97</v>
      </c>
      <c r="U154" s="1">
        <v>45678</v>
      </c>
      <c r="V154" t="s">
        <v>58</v>
      </c>
      <c r="W154" t="s">
        <v>186</v>
      </c>
      <c r="X154" t="s">
        <v>1016</v>
      </c>
      <c r="Y154">
        <v>101</v>
      </c>
      <c r="Z154">
        <v>8.1199999999999992</v>
      </c>
      <c r="AA154">
        <v>45.44</v>
      </c>
      <c r="AB154">
        <v>1</v>
      </c>
    </row>
    <row r="155" spans="1:28" x14ac:dyDescent="0.25">
      <c r="A155" t="s">
        <v>1017</v>
      </c>
      <c r="B155" s="1">
        <v>45701</v>
      </c>
      <c r="C155" s="2">
        <v>45701.227083333331</v>
      </c>
      <c r="D155" s="2">
        <v>45701.254861111112</v>
      </c>
      <c r="E155" t="s">
        <v>1018</v>
      </c>
      <c r="F155" t="s">
        <v>318</v>
      </c>
      <c r="G155" t="s">
        <v>833</v>
      </c>
      <c r="H155" t="s">
        <v>320</v>
      </c>
      <c r="I155" t="s">
        <v>197</v>
      </c>
      <c r="J155" t="s">
        <v>198</v>
      </c>
      <c r="K155" t="s">
        <v>712</v>
      </c>
      <c r="L155">
        <v>1.8</v>
      </c>
      <c r="M155">
        <v>72.7</v>
      </c>
      <c r="N155">
        <v>3.6900000000000002E-2</v>
      </c>
      <c r="O155">
        <v>8.8700000000000001E-2</v>
      </c>
      <c r="P155">
        <v>29.2</v>
      </c>
      <c r="Q155">
        <v>29.8</v>
      </c>
      <c r="R155" t="b">
        <v>0</v>
      </c>
      <c r="S155">
        <v>0.61</v>
      </c>
      <c r="T155">
        <v>3284.42</v>
      </c>
      <c r="U155" s="1">
        <v>45708</v>
      </c>
      <c r="V155" t="s">
        <v>43</v>
      </c>
      <c r="W155" t="s">
        <v>44</v>
      </c>
      <c r="X155" t="s">
        <v>1020</v>
      </c>
      <c r="Y155">
        <v>40</v>
      </c>
      <c r="Z155">
        <v>72.09</v>
      </c>
      <c r="AA155">
        <v>45.56</v>
      </c>
      <c r="AB155">
        <v>2</v>
      </c>
    </row>
    <row r="156" spans="1:28" x14ac:dyDescent="0.25">
      <c r="A156" t="s">
        <v>1021</v>
      </c>
      <c r="B156" s="1">
        <v>45745</v>
      </c>
      <c r="C156" s="2">
        <v>45745.333333333336</v>
      </c>
      <c r="D156" s="2">
        <v>45745.364583333336</v>
      </c>
      <c r="E156" t="s">
        <v>1022</v>
      </c>
      <c r="F156" t="s">
        <v>172</v>
      </c>
      <c r="G156" t="s">
        <v>1025</v>
      </c>
      <c r="H156" t="s">
        <v>174</v>
      </c>
      <c r="I156" t="s">
        <v>84</v>
      </c>
      <c r="J156" t="s">
        <v>85</v>
      </c>
      <c r="K156" t="s">
        <v>624</v>
      </c>
      <c r="L156">
        <v>9.5</v>
      </c>
      <c r="M156">
        <v>45.5</v>
      </c>
      <c r="N156">
        <v>3.6999999999999998E-2</v>
      </c>
      <c r="O156">
        <v>8.5199999999999998E-2</v>
      </c>
      <c r="P156">
        <v>31.6</v>
      </c>
      <c r="Q156">
        <v>5</v>
      </c>
      <c r="R156" t="b">
        <v>1</v>
      </c>
      <c r="S156">
        <v>0</v>
      </c>
      <c r="T156">
        <v>2027.48</v>
      </c>
      <c r="U156" s="1">
        <v>45746</v>
      </c>
      <c r="V156" t="s">
        <v>259</v>
      </c>
      <c r="W156" t="s">
        <v>44</v>
      </c>
      <c r="X156" t="s">
        <v>1026</v>
      </c>
      <c r="Y156">
        <v>45</v>
      </c>
      <c r="Z156">
        <v>45.5</v>
      </c>
      <c r="AA156">
        <v>44.56</v>
      </c>
      <c r="AB156">
        <v>3</v>
      </c>
    </row>
    <row r="157" spans="1:28" x14ac:dyDescent="0.25">
      <c r="A157" t="s">
        <v>1027</v>
      </c>
      <c r="B157" s="1">
        <v>45788</v>
      </c>
      <c r="C157" s="2">
        <v>45788.385416666664</v>
      </c>
      <c r="D157" s="2">
        <v>45788.420138888891</v>
      </c>
      <c r="E157" t="s">
        <v>1028</v>
      </c>
      <c r="F157" t="s">
        <v>292</v>
      </c>
      <c r="G157" t="s">
        <v>452</v>
      </c>
      <c r="H157" t="s">
        <v>294</v>
      </c>
      <c r="I157" t="s">
        <v>70</v>
      </c>
      <c r="J157" t="s">
        <v>71</v>
      </c>
      <c r="K157" t="s">
        <v>220</v>
      </c>
      <c r="L157">
        <v>40.700000000000003</v>
      </c>
      <c r="M157">
        <v>79.400000000000006</v>
      </c>
      <c r="N157">
        <v>3.6999999999999998E-2</v>
      </c>
      <c r="O157">
        <v>8.7300000000000003E-2</v>
      </c>
      <c r="P157">
        <v>22.8</v>
      </c>
      <c r="Q157">
        <v>1</v>
      </c>
      <c r="R157" t="b">
        <v>1</v>
      </c>
      <c r="S157">
        <v>0.02</v>
      </c>
      <c r="T157">
        <v>3587.18</v>
      </c>
      <c r="U157" s="1">
        <v>45788</v>
      </c>
      <c r="V157" t="s">
        <v>58</v>
      </c>
      <c r="W157" t="s">
        <v>200</v>
      </c>
      <c r="X157" t="s">
        <v>1030</v>
      </c>
      <c r="Y157">
        <v>50</v>
      </c>
      <c r="Z157">
        <v>79.38</v>
      </c>
      <c r="AA157">
        <v>45.19</v>
      </c>
      <c r="AB157">
        <v>5</v>
      </c>
    </row>
    <row r="158" spans="1:28" x14ac:dyDescent="0.25">
      <c r="A158" t="s">
        <v>1031</v>
      </c>
      <c r="B158" s="1">
        <v>45805</v>
      </c>
      <c r="C158" s="2">
        <v>45805.420138888891</v>
      </c>
      <c r="D158" s="2">
        <v>45805.464583333334</v>
      </c>
      <c r="E158" t="s">
        <v>1032</v>
      </c>
      <c r="F158" t="s">
        <v>604</v>
      </c>
      <c r="G158" t="s">
        <v>902</v>
      </c>
      <c r="H158" t="s">
        <v>606</v>
      </c>
      <c r="I158" t="s">
        <v>153</v>
      </c>
      <c r="J158" t="s">
        <v>154</v>
      </c>
      <c r="K158" t="s">
        <v>1033</v>
      </c>
      <c r="L158">
        <v>28.4</v>
      </c>
      <c r="M158">
        <v>36.6</v>
      </c>
      <c r="N158">
        <v>3.6999999999999998E-2</v>
      </c>
      <c r="O158">
        <v>8.8800000000000004E-2</v>
      </c>
      <c r="P158">
        <v>27.5</v>
      </c>
      <c r="Q158">
        <v>6.8</v>
      </c>
      <c r="R158" t="b">
        <v>1</v>
      </c>
      <c r="S158">
        <v>0.34</v>
      </c>
      <c r="T158">
        <v>1654.91</v>
      </c>
      <c r="U158" s="1">
        <v>45812</v>
      </c>
      <c r="V158" t="s">
        <v>43</v>
      </c>
      <c r="W158" t="s">
        <v>44</v>
      </c>
      <c r="X158" t="s">
        <v>1034</v>
      </c>
      <c r="Y158">
        <v>64</v>
      </c>
      <c r="Z158">
        <v>36.26</v>
      </c>
      <c r="AA158">
        <v>45.64</v>
      </c>
      <c r="AB158">
        <v>5</v>
      </c>
    </row>
    <row r="159" spans="1:28" x14ac:dyDescent="0.25">
      <c r="A159" t="s">
        <v>1035</v>
      </c>
      <c r="B159" s="1">
        <v>45777</v>
      </c>
      <c r="C159" s="2">
        <v>45777.228472222225</v>
      </c>
      <c r="D159" s="2">
        <v>45777.255555555559</v>
      </c>
      <c r="E159" t="s">
        <v>1036</v>
      </c>
      <c r="F159" t="s">
        <v>215</v>
      </c>
      <c r="G159" t="s">
        <v>1039</v>
      </c>
      <c r="H159" t="s">
        <v>217</v>
      </c>
      <c r="I159" t="s">
        <v>218</v>
      </c>
      <c r="J159" t="s">
        <v>219</v>
      </c>
      <c r="K159" t="s">
        <v>619</v>
      </c>
      <c r="L159">
        <v>3.9</v>
      </c>
      <c r="M159">
        <v>5.6</v>
      </c>
      <c r="N159">
        <v>3.6999999999999998E-2</v>
      </c>
      <c r="O159">
        <v>8.8300000000000003E-2</v>
      </c>
      <c r="P159">
        <v>23.4</v>
      </c>
      <c r="Q159">
        <v>2</v>
      </c>
      <c r="R159" t="b">
        <v>1</v>
      </c>
      <c r="S159">
        <v>0.24</v>
      </c>
      <c r="T159">
        <v>243.83</v>
      </c>
      <c r="U159" s="1">
        <v>45779</v>
      </c>
      <c r="V159" t="s">
        <v>58</v>
      </c>
      <c r="W159" t="s">
        <v>200</v>
      </c>
      <c r="X159" t="s">
        <v>1040</v>
      </c>
      <c r="Y159">
        <v>39</v>
      </c>
      <c r="Z159">
        <v>5.3599999999999897</v>
      </c>
      <c r="AA159">
        <v>45.49</v>
      </c>
      <c r="AB159">
        <v>4</v>
      </c>
    </row>
    <row r="160" spans="1:28" x14ac:dyDescent="0.25">
      <c r="A160" t="s">
        <v>1041</v>
      </c>
      <c r="B160" s="1">
        <v>45783</v>
      </c>
      <c r="C160" s="2">
        <v>45783.182638888888</v>
      </c>
      <c r="D160" s="2">
        <v>45783.259027777778</v>
      </c>
      <c r="E160" t="s">
        <v>1042</v>
      </c>
      <c r="F160" t="s">
        <v>282</v>
      </c>
      <c r="G160" t="s">
        <v>775</v>
      </c>
      <c r="H160" t="s">
        <v>284</v>
      </c>
      <c r="I160" t="s">
        <v>237</v>
      </c>
      <c r="J160" t="s">
        <v>238</v>
      </c>
      <c r="K160" t="s">
        <v>165</v>
      </c>
      <c r="L160">
        <v>1.4</v>
      </c>
      <c r="M160">
        <v>12.8</v>
      </c>
      <c r="N160">
        <v>3.6999999999999998E-2</v>
      </c>
      <c r="O160">
        <v>8.5300000000000001E-2</v>
      </c>
      <c r="P160">
        <v>24.9</v>
      </c>
      <c r="Q160">
        <v>4.0999999999999996</v>
      </c>
      <c r="R160" t="b">
        <v>1</v>
      </c>
      <c r="S160">
        <v>0</v>
      </c>
      <c r="T160">
        <v>570.75</v>
      </c>
      <c r="U160" s="1">
        <v>45784</v>
      </c>
      <c r="V160" t="s">
        <v>73</v>
      </c>
      <c r="W160" t="s">
        <v>44</v>
      </c>
      <c r="X160" t="s">
        <v>1044</v>
      </c>
      <c r="Y160">
        <v>110</v>
      </c>
      <c r="Z160">
        <v>12.8</v>
      </c>
      <c r="AA160">
        <v>44.59</v>
      </c>
      <c r="AB160">
        <v>5</v>
      </c>
    </row>
    <row r="161" spans="1:28" x14ac:dyDescent="0.25">
      <c r="A161" t="s">
        <v>1045</v>
      </c>
      <c r="B161" s="1">
        <v>45672</v>
      </c>
      <c r="C161" s="2">
        <v>45672.443749999999</v>
      </c>
      <c r="D161" s="2">
        <v>45672.461111111108</v>
      </c>
      <c r="E161" t="s">
        <v>1046</v>
      </c>
      <c r="F161" t="s">
        <v>52</v>
      </c>
      <c r="G161" t="s">
        <v>1048</v>
      </c>
      <c r="H161" t="s">
        <v>54</v>
      </c>
      <c r="I161" t="s">
        <v>55</v>
      </c>
      <c r="J161" t="s">
        <v>56</v>
      </c>
      <c r="K161" t="s">
        <v>155</v>
      </c>
      <c r="L161">
        <v>4.8</v>
      </c>
      <c r="M161">
        <v>15.8</v>
      </c>
      <c r="N161">
        <v>3.7100000000000001E-2</v>
      </c>
      <c r="O161">
        <v>8.5500000000000007E-2</v>
      </c>
      <c r="P161">
        <v>34.200000000000003</v>
      </c>
      <c r="Q161">
        <v>12</v>
      </c>
      <c r="R161" t="b">
        <v>0</v>
      </c>
      <c r="S161">
        <v>3.05</v>
      </c>
      <c r="T161">
        <v>569.92999999999995</v>
      </c>
      <c r="U161" s="1">
        <v>45675</v>
      </c>
      <c r="V161" t="s">
        <v>58</v>
      </c>
      <c r="W161" t="s">
        <v>44</v>
      </c>
      <c r="X161" t="s">
        <v>1049</v>
      </c>
      <c r="Y161">
        <v>25</v>
      </c>
      <c r="Z161">
        <v>12.75</v>
      </c>
      <c r="AA161">
        <v>44.7</v>
      </c>
      <c r="AB161">
        <v>1</v>
      </c>
    </row>
    <row r="162" spans="1:28" x14ac:dyDescent="0.25">
      <c r="A162" t="s">
        <v>1050</v>
      </c>
      <c r="B162" s="1">
        <v>45833</v>
      </c>
      <c r="C162" s="2">
        <v>45833.299305555556</v>
      </c>
      <c r="D162" s="2">
        <v>45833.353472222225</v>
      </c>
      <c r="E162" t="s">
        <v>1051</v>
      </c>
      <c r="F162" t="s">
        <v>138</v>
      </c>
      <c r="G162" t="s">
        <v>586</v>
      </c>
      <c r="H162" t="s">
        <v>140</v>
      </c>
      <c r="I162" t="s">
        <v>141</v>
      </c>
      <c r="J162" t="s">
        <v>142</v>
      </c>
      <c r="K162" t="s">
        <v>175</v>
      </c>
      <c r="L162">
        <v>12.4</v>
      </c>
      <c r="M162">
        <v>39</v>
      </c>
      <c r="N162">
        <v>3.7100000000000001E-2</v>
      </c>
      <c r="O162">
        <v>9.0200000000000002E-2</v>
      </c>
      <c r="P162">
        <v>31.5</v>
      </c>
      <c r="Q162">
        <v>12</v>
      </c>
      <c r="R162" t="b">
        <v>1</v>
      </c>
      <c r="S162">
        <v>0.04</v>
      </c>
      <c r="T162">
        <v>1796.45</v>
      </c>
      <c r="U162" s="1">
        <v>45836</v>
      </c>
      <c r="V162" t="s">
        <v>259</v>
      </c>
      <c r="W162" t="s">
        <v>44</v>
      </c>
      <c r="X162" t="s">
        <v>1053</v>
      </c>
      <c r="Y162">
        <v>78</v>
      </c>
      <c r="Z162">
        <v>38.96</v>
      </c>
      <c r="AA162">
        <v>46.11</v>
      </c>
      <c r="AB162">
        <v>6</v>
      </c>
    </row>
    <row r="163" spans="1:28" x14ac:dyDescent="0.25">
      <c r="A163" t="s">
        <v>1054</v>
      </c>
      <c r="B163" s="1">
        <v>45815</v>
      </c>
      <c r="C163" s="2">
        <v>45815.418749999997</v>
      </c>
      <c r="D163" s="2">
        <v>45815.468055555553</v>
      </c>
      <c r="E163" t="s">
        <v>1055</v>
      </c>
      <c r="F163" t="s">
        <v>340</v>
      </c>
      <c r="G163" t="s">
        <v>1058</v>
      </c>
      <c r="H163" t="s">
        <v>342</v>
      </c>
      <c r="I163" t="s">
        <v>197</v>
      </c>
      <c r="J163" t="s">
        <v>198</v>
      </c>
      <c r="K163" t="s">
        <v>105</v>
      </c>
      <c r="L163">
        <v>1.2</v>
      </c>
      <c r="M163">
        <v>34.700000000000003</v>
      </c>
      <c r="N163">
        <v>3.7100000000000001E-2</v>
      </c>
      <c r="O163">
        <v>8.4099999999999994E-2</v>
      </c>
      <c r="P163">
        <v>23.5</v>
      </c>
      <c r="Q163">
        <v>19.399999999999999</v>
      </c>
      <c r="R163" t="b">
        <v>1</v>
      </c>
      <c r="S163">
        <v>0</v>
      </c>
      <c r="T163">
        <v>1536.52</v>
      </c>
      <c r="U163" s="1">
        <v>45815</v>
      </c>
      <c r="V163" t="s">
        <v>259</v>
      </c>
      <c r="W163" t="s">
        <v>44</v>
      </c>
      <c r="X163" t="s">
        <v>1059</v>
      </c>
      <c r="Y163">
        <v>71</v>
      </c>
      <c r="Z163">
        <v>34.700000000000003</v>
      </c>
      <c r="AA163">
        <v>44.28</v>
      </c>
      <c r="AB163">
        <v>6</v>
      </c>
    </row>
    <row r="164" spans="1:28" x14ac:dyDescent="0.25">
      <c r="A164" t="s">
        <v>1060</v>
      </c>
      <c r="B164" s="1">
        <v>45817</v>
      </c>
      <c r="C164" s="2">
        <v>45817.398611111108</v>
      </c>
      <c r="D164" s="2">
        <v>45817.445833333331</v>
      </c>
      <c r="E164" t="s">
        <v>1061</v>
      </c>
      <c r="F164" t="s">
        <v>67</v>
      </c>
      <c r="G164" t="s">
        <v>567</v>
      </c>
      <c r="H164" t="s">
        <v>69</v>
      </c>
      <c r="I164" t="s">
        <v>70</v>
      </c>
      <c r="J164" t="s">
        <v>71</v>
      </c>
      <c r="K164" t="s">
        <v>155</v>
      </c>
      <c r="L164">
        <v>3.3</v>
      </c>
      <c r="M164">
        <v>37.5</v>
      </c>
      <c r="N164">
        <v>3.7100000000000001E-2</v>
      </c>
      <c r="O164">
        <v>8.8700000000000001E-2</v>
      </c>
      <c r="P164">
        <v>30</v>
      </c>
      <c r="Q164">
        <v>9.9</v>
      </c>
      <c r="R164" t="b">
        <v>0</v>
      </c>
      <c r="S164">
        <v>3.34</v>
      </c>
      <c r="T164">
        <v>1559.75</v>
      </c>
      <c r="U164" s="1">
        <v>45820</v>
      </c>
      <c r="V164" t="s">
        <v>58</v>
      </c>
      <c r="W164" t="s">
        <v>59</v>
      </c>
      <c r="X164" t="s">
        <v>1062</v>
      </c>
      <c r="Y164">
        <v>68</v>
      </c>
      <c r="Z164">
        <v>34.159999999999997</v>
      </c>
      <c r="AA164">
        <v>45.66</v>
      </c>
      <c r="AB164">
        <v>6</v>
      </c>
    </row>
    <row r="165" spans="1:28" x14ac:dyDescent="0.25">
      <c r="A165" t="s">
        <v>1063</v>
      </c>
      <c r="B165" s="1">
        <v>45797</v>
      </c>
      <c r="C165" s="2">
        <v>45797.291666666664</v>
      </c>
      <c r="D165" s="2">
        <v>45797.354166666664</v>
      </c>
      <c r="E165" t="s">
        <v>1064</v>
      </c>
      <c r="F165" t="s">
        <v>234</v>
      </c>
      <c r="G165" t="s">
        <v>896</v>
      </c>
      <c r="H165" t="s">
        <v>236</v>
      </c>
      <c r="I165" t="s">
        <v>237</v>
      </c>
      <c r="J165" t="s">
        <v>238</v>
      </c>
      <c r="K165" t="s">
        <v>130</v>
      </c>
      <c r="L165">
        <v>5.0999999999999996</v>
      </c>
      <c r="M165">
        <v>33.799999999999997</v>
      </c>
      <c r="N165">
        <v>3.7100000000000001E-2</v>
      </c>
      <c r="O165">
        <v>8.4199999999999997E-2</v>
      </c>
      <c r="P165">
        <v>33.200000000000003</v>
      </c>
      <c r="Q165">
        <v>12</v>
      </c>
      <c r="R165" t="b">
        <v>1</v>
      </c>
      <c r="S165">
        <v>0</v>
      </c>
      <c r="T165">
        <v>1497.68</v>
      </c>
      <c r="U165" s="1">
        <v>45797</v>
      </c>
      <c r="V165" t="s">
        <v>58</v>
      </c>
      <c r="W165" t="s">
        <v>44</v>
      </c>
      <c r="X165" t="s">
        <v>1066</v>
      </c>
      <c r="Y165">
        <v>90</v>
      </c>
      <c r="Z165">
        <v>33.799999999999997</v>
      </c>
      <c r="AA165">
        <v>44.31</v>
      </c>
      <c r="AB165">
        <v>5</v>
      </c>
    </row>
    <row r="166" spans="1:28" x14ac:dyDescent="0.25">
      <c r="A166" t="s">
        <v>1067</v>
      </c>
      <c r="B166" s="1">
        <v>45676</v>
      </c>
      <c r="C166" s="2">
        <v>45676.331944444442</v>
      </c>
      <c r="D166" s="2">
        <v>45676.372916666667</v>
      </c>
      <c r="E166" t="s">
        <v>1068</v>
      </c>
      <c r="F166" t="s">
        <v>37</v>
      </c>
      <c r="G166" t="s">
        <v>183</v>
      </c>
      <c r="H166" t="s">
        <v>39</v>
      </c>
      <c r="I166" t="s">
        <v>40</v>
      </c>
      <c r="J166" t="s">
        <v>41</v>
      </c>
      <c r="K166" t="s">
        <v>1070</v>
      </c>
      <c r="L166">
        <v>4.9000000000000004</v>
      </c>
      <c r="M166">
        <v>52.9</v>
      </c>
      <c r="N166">
        <v>3.7100000000000001E-2</v>
      </c>
      <c r="O166">
        <v>7.8200000000000006E-2</v>
      </c>
      <c r="P166">
        <v>31.2</v>
      </c>
      <c r="Q166">
        <v>28.4</v>
      </c>
      <c r="R166" t="b">
        <v>1</v>
      </c>
      <c r="S166">
        <v>0</v>
      </c>
      <c r="T166">
        <v>2248.7800000000002</v>
      </c>
      <c r="U166" s="1">
        <v>45676</v>
      </c>
      <c r="V166" t="s">
        <v>259</v>
      </c>
      <c r="W166" t="s">
        <v>44</v>
      </c>
      <c r="X166" t="s">
        <v>1071</v>
      </c>
      <c r="Y166">
        <v>59</v>
      </c>
      <c r="Z166">
        <v>52.9</v>
      </c>
      <c r="AA166">
        <v>42.51</v>
      </c>
      <c r="AB166">
        <v>1</v>
      </c>
    </row>
    <row r="167" spans="1:28" x14ac:dyDescent="0.25">
      <c r="A167" t="s">
        <v>1072</v>
      </c>
      <c r="B167" s="1">
        <v>45793</v>
      </c>
      <c r="C167" s="2">
        <v>45793.207638888889</v>
      </c>
      <c r="D167" s="2">
        <v>45793.260416666664</v>
      </c>
      <c r="E167" t="s">
        <v>1073</v>
      </c>
      <c r="F167" t="s">
        <v>282</v>
      </c>
      <c r="G167" t="s">
        <v>452</v>
      </c>
      <c r="H167" t="s">
        <v>284</v>
      </c>
      <c r="I167" t="s">
        <v>237</v>
      </c>
      <c r="J167" t="s">
        <v>238</v>
      </c>
      <c r="K167" t="s">
        <v>363</v>
      </c>
      <c r="L167">
        <v>15.7</v>
      </c>
      <c r="M167">
        <v>11.4</v>
      </c>
      <c r="N167">
        <v>3.7100000000000001E-2</v>
      </c>
      <c r="O167">
        <v>8.2699999999999996E-2</v>
      </c>
      <c r="P167">
        <v>33.6</v>
      </c>
      <c r="Q167">
        <v>10.5</v>
      </c>
      <c r="R167" t="b">
        <v>1</v>
      </c>
      <c r="S167">
        <v>0</v>
      </c>
      <c r="T167">
        <v>500</v>
      </c>
      <c r="U167" s="1">
        <v>45800</v>
      </c>
      <c r="V167" t="s">
        <v>58</v>
      </c>
      <c r="W167" t="s">
        <v>200</v>
      </c>
      <c r="X167" t="s">
        <v>1075</v>
      </c>
      <c r="Y167">
        <v>76</v>
      </c>
      <c r="Z167">
        <v>11.4</v>
      </c>
      <c r="AA167">
        <v>43.86</v>
      </c>
      <c r="AB167">
        <v>5</v>
      </c>
    </row>
    <row r="168" spans="1:28" x14ac:dyDescent="0.25">
      <c r="A168" t="s">
        <v>1076</v>
      </c>
      <c r="B168" s="1">
        <v>45785</v>
      </c>
      <c r="C168" s="2">
        <v>45785.390277777777</v>
      </c>
      <c r="D168" s="2">
        <v>45785.393750000003</v>
      </c>
      <c r="E168" t="s">
        <v>1077</v>
      </c>
      <c r="F168" t="s">
        <v>138</v>
      </c>
      <c r="G168" t="s">
        <v>605</v>
      </c>
      <c r="H168" t="s">
        <v>140</v>
      </c>
      <c r="I168" t="s">
        <v>141</v>
      </c>
      <c r="J168" t="s">
        <v>142</v>
      </c>
      <c r="K168" t="s">
        <v>654</v>
      </c>
      <c r="L168">
        <v>2.5</v>
      </c>
      <c r="M168">
        <v>40.9</v>
      </c>
      <c r="N168">
        <v>3.7199999999999997E-2</v>
      </c>
      <c r="O168">
        <v>8.6400000000000005E-2</v>
      </c>
      <c r="P168">
        <v>31.5</v>
      </c>
      <c r="Q168">
        <v>11.6</v>
      </c>
      <c r="R168" t="b">
        <v>1</v>
      </c>
      <c r="S168">
        <v>0.82</v>
      </c>
      <c r="T168">
        <v>1804.4</v>
      </c>
      <c r="U168" s="1">
        <v>45792</v>
      </c>
      <c r="V168" t="s">
        <v>259</v>
      </c>
      <c r="W168" t="s">
        <v>59</v>
      </c>
      <c r="X168" t="s">
        <v>1079</v>
      </c>
      <c r="Y168">
        <v>5</v>
      </c>
      <c r="Z168">
        <v>40.08</v>
      </c>
      <c r="AA168">
        <v>45.02</v>
      </c>
      <c r="AB168">
        <v>5</v>
      </c>
    </row>
    <row r="169" spans="1:28" x14ac:dyDescent="0.25">
      <c r="A169" t="s">
        <v>1080</v>
      </c>
      <c r="B169" s="1">
        <v>45797</v>
      </c>
      <c r="C169" s="2">
        <v>45797.388888888891</v>
      </c>
      <c r="D169" s="2">
        <v>45797.416666666664</v>
      </c>
      <c r="E169" t="s">
        <v>1081</v>
      </c>
      <c r="F169" t="s">
        <v>309</v>
      </c>
      <c r="G169" t="s">
        <v>452</v>
      </c>
      <c r="H169" t="s">
        <v>311</v>
      </c>
      <c r="I169" t="s">
        <v>84</v>
      </c>
      <c r="J169" t="s">
        <v>85</v>
      </c>
      <c r="K169" t="s">
        <v>1083</v>
      </c>
      <c r="L169">
        <v>50.4</v>
      </c>
      <c r="M169">
        <v>37.9</v>
      </c>
      <c r="N169">
        <v>3.7199999999999997E-2</v>
      </c>
      <c r="O169">
        <v>8.1000000000000003E-2</v>
      </c>
      <c r="P169">
        <v>29.8</v>
      </c>
      <c r="Q169">
        <v>7.4</v>
      </c>
      <c r="R169" t="b">
        <v>1</v>
      </c>
      <c r="S169">
        <v>0</v>
      </c>
      <c r="T169">
        <v>1644.86</v>
      </c>
      <c r="U169" s="1">
        <v>45797</v>
      </c>
      <c r="V169" t="s">
        <v>58</v>
      </c>
      <c r="W169" t="s">
        <v>44</v>
      </c>
      <c r="X169" t="s">
        <v>1084</v>
      </c>
      <c r="Y169">
        <v>40</v>
      </c>
      <c r="Z169">
        <v>37.9</v>
      </c>
      <c r="AA169">
        <v>43.4</v>
      </c>
      <c r="AB169">
        <v>5</v>
      </c>
    </row>
    <row r="170" spans="1:28" x14ac:dyDescent="0.25">
      <c r="A170" t="s">
        <v>1085</v>
      </c>
      <c r="B170" s="1">
        <v>45681</v>
      </c>
      <c r="C170" s="2">
        <v>45681.377083333333</v>
      </c>
      <c r="D170" s="2">
        <v>45681.442361111112</v>
      </c>
      <c r="E170" t="s">
        <v>1086</v>
      </c>
      <c r="F170" t="s">
        <v>413</v>
      </c>
      <c r="G170" t="s">
        <v>246</v>
      </c>
      <c r="H170" t="s">
        <v>414</v>
      </c>
      <c r="I170" t="s">
        <v>415</v>
      </c>
      <c r="J170" t="s">
        <v>416</v>
      </c>
      <c r="K170" t="s">
        <v>1088</v>
      </c>
      <c r="L170">
        <v>13.7</v>
      </c>
      <c r="M170">
        <v>6</v>
      </c>
      <c r="N170">
        <v>3.7199999999999997E-2</v>
      </c>
      <c r="O170">
        <v>8.9300000000000004E-2</v>
      </c>
      <c r="P170">
        <v>25.7</v>
      </c>
      <c r="Q170">
        <v>6.1</v>
      </c>
      <c r="R170" t="b">
        <v>1</v>
      </c>
      <c r="S170">
        <v>0.3</v>
      </c>
      <c r="T170">
        <v>261.57</v>
      </c>
      <c r="U170" s="1">
        <v>45681</v>
      </c>
      <c r="V170" t="s">
        <v>43</v>
      </c>
      <c r="W170" t="s">
        <v>44</v>
      </c>
      <c r="X170" t="s">
        <v>1089</v>
      </c>
      <c r="Y170">
        <v>94</v>
      </c>
      <c r="Z170">
        <v>5.7</v>
      </c>
      <c r="AA170">
        <v>45.89</v>
      </c>
      <c r="AB170">
        <v>1</v>
      </c>
    </row>
    <row r="171" spans="1:28" x14ac:dyDescent="0.25">
      <c r="A171" t="s">
        <v>1090</v>
      </c>
      <c r="B171" s="1">
        <v>45682</v>
      </c>
      <c r="C171" s="2">
        <v>45682.439583333333</v>
      </c>
      <c r="D171" s="2">
        <v>45682.517361111109</v>
      </c>
      <c r="E171" t="s">
        <v>1091</v>
      </c>
      <c r="F171" t="s">
        <v>67</v>
      </c>
      <c r="G171" t="s">
        <v>1094</v>
      </c>
      <c r="H171" t="s">
        <v>69</v>
      </c>
      <c r="I171" t="s">
        <v>70</v>
      </c>
      <c r="J171" t="s">
        <v>71</v>
      </c>
      <c r="K171" t="s">
        <v>1095</v>
      </c>
      <c r="L171">
        <v>16.5</v>
      </c>
      <c r="M171">
        <v>17.899999999999999</v>
      </c>
      <c r="N171">
        <v>3.7199999999999997E-2</v>
      </c>
      <c r="O171">
        <v>8.2299999999999998E-2</v>
      </c>
      <c r="P171">
        <v>30.4</v>
      </c>
      <c r="Q171">
        <v>8.1999999999999993</v>
      </c>
      <c r="R171" t="b">
        <v>1</v>
      </c>
      <c r="S171">
        <v>0</v>
      </c>
      <c r="T171">
        <v>783.84</v>
      </c>
      <c r="U171" s="1">
        <v>45685</v>
      </c>
      <c r="V171" t="s">
        <v>58</v>
      </c>
      <c r="W171" t="s">
        <v>44</v>
      </c>
      <c r="X171" t="s">
        <v>1096</v>
      </c>
      <c r="Y171">
        <v>112</v>
      </c>
      <c r="Z171">
        <v>17.899999999999999</v>
      </c>
      <c r="AA171">
        <v>43.79</v>
      </c>
      <c r="AB171">
        <v>1</v>
      </c>
    </row>
    <row r="172" spans="1:28" x14ac:dyDescent="0.25">
      <c r="A172" t="s">
        <v>1097</v>
      </c>
      <c r="B172" s="1">
        <v>45704</v>
      </c>
      <c r="C172" s="2">
        <v>45704.17291666667</v>
      </c>
      <c r="D172" s="2">
        <v>45704.205555555556</v>
      </c>
      <c r="E172" t="s">
        <v>1098</v>
      </c>
      <c r="F172" t="s">
        <v>52</v>
      </c>
      <c r="G172" t="s">
        <v>707</v>
      </c>
      <c r="H172" t="s">
        <v>54</v>
      </c>
      <c r="I172" t="s">
        <v>55</v>
      </c>
      <c r="J172" t="s">
        <v>56</v>
      </c>
      <c r="K172" t="s">
        <v>424</v>
      </c>
      <c r="L172">
        <v>3.1</v>
      </c>
      <c r="M172">
        <v>93.8</v>
      </c>
      <c r="N172">
        <v>3.7199999999999997E-2</v>
      </c>
      <c r="O172">
        <v>8.5500000000000007E-2</v>
      </c>
      <c r="P172">
        <v>34.5</v>
      </c>
      <c r="Q172">
        <v>11.7</v>
      </c>
      <c r="R172" t="b">
        <v>0</v>
      </c>
      <c r="S172">
        <v>0</v>
      </c>
      <c r="T172">
        <v>4197.55</v>
      </c>
      <c r="U172" s="1">
        <v>45704</v>
      </c>
      <c r="V172" t="s">
        <v>43</v>
      </c>
      <c r="W172" t="s">
        <v>44</v>
      </c>
      <c r="X172" t="s">
        <v>1100</v>
      </c>
      <c r="Y172">
        <v>47</v>
      </c>
      <c r="Z172">
        <v>93.8</v>
      </c>
      <c r="AA172">
        <v>44.75</v>
      </c>
      <c r="AB172">
        <v>2</v>
      </c>
    </row>
    <row r="173" spans="1:28" x14ac:dyDescent="0.25">
      <c r="A173" t="s">
        <v>1101</v>
      </c>
      <c r="B173" s="1">
        <v>45770</v>
      </c>
      <c r="C173" s="2">
        <v>45770.330555555556</v>
      </c>
      <c r="D173" s="2">
        <v>45770.334027777775</v>
      </c>
      <c r="E173" t="s">
        <v>1102</v>
      </c>
      <c r="F173" t="s">
        <v>194</v>
      </c>
      <c r="G173" t="s">
        <v>362</v>
      </c>
      <c r="H173" t="s">
        <v>196</v>
      </c>
      <c r="I173" t="s">
        <v>197</v>
      </c>
      <c r="J173" t="s">
        <v>198</v>
      </c>
      <c r="K173" t="s">
        <v>105</v>
      </c>
      <c r="L173">
        <v>39</v>
      </c>
      <c r="M173">
        <v>15.6</v>
      </c>
      <c r="N173">
        <v>3.73E-2</v>
      </c>
      <c r="O173">
        <v>8.4699999999999998E-2</v>
      </c>
      <c r="P173">
        <v>25.1</v>
      </c>
      <c r="Q173">
        <v>1.2</v>
      </c>
      <c r="R173" t="b">
        <v>1</v>
      </c>
      <c r="S173">
        <v>0.09</v>
      </c>
      <c r="T173">
        <v>691.13</v>
      </c>
      <c r="U173" s="1">
        <v>45777</v>
      </c>
      <c r="V173" t="s">
        <v>58</v>
      </c>
      <c r="W173" t="s">
        <v>44</v>
      </c>
      <c r="X173" t="s">
        <v>1104</v>
      </c>
      <c r="Y173">
        <v>5</v>
      </c>
      <c r="Z173">
        <v>15.51</v>
      </c>
      <c r="AA173">
        <v>44.56</v>
      </c>
      <c r="AB173">
        <v>4</v>
      </c>
    </row>
    <row r="174" spans="1:28" x14ac:dyDescent="0.25">
      <c r="A174" t="s">
        <v>1105</v>
      </c>
      <c r="B174" s="1">
        <v>45717</v>
      </c>
      <c r="C174" s="2">
        <v>45717.367361111108</v>
      </c>
      <c r="D174" s="2">
        <v>45717.461111111108</v>
      </c>
      <c r="E174" t="s">
        <v>1106</v>
      </c>
      <c r="F174" t="s">
        <v>536</v>
      </c>
      <c r="G174" t="s">
        <v>1109</v>
      </c>
      <c r="H174" t="s">
        <v>537</v>
      </c>
      <c r="I174" t="s">
        <v>84</v>
      </c>
      <c r="J174" t="s">
        <v>85</v>
      </c>
      <c r="K174" t="s">
        <v>72</v>
      </c>
      <c r="L174">
        <v>29.8</v>
      </c>
      <c r="M174">
        <v>31.1</v>
      </c>
      <c r="N174">
        <v>3.73E-2</v>
      </c>
      <c r="O174">
        <v>8.3500000000000005E-2</v>
      </c>
      <c r="P174">
        <v>25.7</v>
      </c>
      <c r="Q174">
        <v>6.4</v>
      </c>
      <c r="R174" t="b">
        <v>1</v>
      </c>
      <c r="S174">
        <v>0</v>
      </c>
      <c r="T174">
        <v>1374.62</v>
      </c>
      <c r="U174" s="1">
        <v>45724</v>
      </c>
      <c r="V174" t="s">
        <v>58</v>
      </c>
      <c r="W174" t="s">
        <v>44</v>
      </c>
      <c r="X174" t="s">
        <v>1110</v>
      </c>
      <c r="Y174">
        <v>135</v>
      </c>
      <c r="Z174">
        <v>31.1</v>
      </c>
      <c r="AA174">
        <v>44.2</v>
      </c>
      <c r="AB174">
        <v>3</v>
      </c>
    </row>
    <row r="175" spans="1:28" x14ac:dyDescent="0.25">
      <c r="A175" t="s">
        <v>1111</v>
      </c>
      <c r="B175" s="1">
        <v>45708</v>
      </c>
      <c r="C175" s="2">
        <v>45708.44027777778</v>
      </c>
      <c r="D175" s="2">
        <v>45708.518055555556</v>
      </c>
      <c r="E175" t="s">
        <v>1112</v>
      </c>
      <c r="F175" t="s">
        <v>172</v>
      </c>
      <c r="G175" t="s">
        <v>580</v>
      </c>
      <c r="H175" t="s">
        <v>174</v>
      </c>
      <c r="I175" t="s">
        <v>84</v>
      </c>
      <c r="J175" t="s">
        <v>85</v>
      </c>
      <c r="K175" t="s">
        <v>185</v>
      </c>
      <c r="L175">
        <v>2.9</v>
      </c>
      <c r="M175">
        <v>17.7</v>
      </c>
      <c r="N175">
        <v>3.73E-2</v>
      </c>
      <c r="O175">
        <v>8.4500000000000006E-2</v>
      </c>
      <c r="P175">
        <v>37</v>
      </c>
      <c r="Q175">
        <v>33.299999999999997</v>
      </c>
      <c r="R175" t="b">
        <v>1</v>
      </c>
      <c r="S175">
        <v>0.31</v>
      </c>
      <c r="T175">
        <v>773.86</v>
      </c>
      <c r="U175" s="1">
        <v>45708</v>
      </c>
      <c r="V175" t="s">
        <v>58</v>
      </c>
      <c r="W175" t="s">
        <v>208</v>
      </c>
      <c r="X175" t="s">
        <v>1113</v>
      </c>
      <c r="Y175">
        <v>112</v>
      </c>
      <c r="Z175">
        <v>17.39</v>
      </c>
      <c r="AA175">
        <v>44.5</v>
      </c>
      <c r="AB175">
        <v>2</v>
      </c>
    </row>
    <row r="176" spans="1:28" x14ac:dyDescent="0.25">
      <c r="A176" t="s">
        <v>1114</v>
      </c>
      <c r="B176" s="1">
        <v>45749</v>
      </c>
      <c r="C176" s="2">
        <v>45749.424305555556</v>
      </c>
      <c r="D176" s="2">
        <v>45749.494444444441</v>
      </c>
      <c r="E176" t="s">
        <v>1115</v>
      </c>
      <c r="F176" t="s">
        <v>309</v>
      </c>
      <c r="G176" t="s">
        <v>765</v>
      </c>
      <c r="H176" t="s">
        <v>311</v>
      </c>
      <c r="I176" t="s">
        <v>84</v>
      </c>
      <c r="J176" t="s">
        <v>85</v>
      </c>
      <c r="K176" t="s">
        <v>909</v>
      </c>
      <c r="L176">
        <v>5.6</v>
      </c>
      <c r="M176">
        <v>13</v>
      </c>
      <c r="N176">
        <v>3.73E-2</v>
      </c>
      <c r="O176">
        <v>8.3099999999999993E-2</v>
      </c>
      <c r="P176">
        <v>26</v>
      </c>
      <c r="Q176">
        <v>3.7</v>
      </c>
      <c r="R176" t="b">
        <v>1</v>
      </c>
      <c r="S176">
        <v>0.45</v>
      </c>
      <c r="T176">
        <v>553.20000000000005</v>
      </c>
      <c r="U176" s="1">
        <v>45752</v>
      </c>
      <c r="V176" t="s">
        <v>58</v>
      </c>
      <c r="W176" t="s">
        <v>200</v>
      </c>
      <c r="X176" t="s">
        <v>1117</v>
      </c>
      <c r="Y176">
        <v>101</v>
      </c>
      <c r="Z176">
        <v>12.55</v>
      </c>
      <c r="AA176">
        <v>44.08</v>
      </c>
      <c r="AB176">
        <v>4</v>
      </c>
    </row>
    <row r="177" spans="1:28" x14ac:dyDescent="0.25">
      <c r="A177" t="s">
        <v>1118</v>
      </c>
      <c r="B177" s="1">
        <v>45740</v>
      </c>
      <c r="C177" s="2">
        <v>45740.173611111109</v>
      </c>
      <c r="D177" s="2">
        <v>45740.210416666669</v>
      </c>
      <c r="E177" t="s">
        <v>772</v>
      </c>
      <c r="F177" t="s">
        <v>340</v>
      </c>
      <c r="G177" t="s">
        <v>775</v>
      </c>
      <c r="H177" t="s">
        <v>342</v>
      </c>
      <c r="I177" t="s">
        <v>197</v>
      </c>
      <c r="J177" t="s">
        <v>198</v>
      </c>
      <c r="K177" t="s">
        <v>130</v>
      </c>
      <c r="L177">
        <v>46.9</v>
      </c>
      <c r="M177">
        <v>8.5</v>
      </c>
      <c r="N177">
        <v>3.73E-2</v>
      </c>
      <c r="O177">
        <v>8.2000000000000003E-2</v>
      </c>
      <c r="P177">
        <v>31</v>
      </c>
      <c r="Q177">
        <v>9.1999999999999993</v>
      </c>
      <c r="R177" t="b">
        <v>0</v>
      </c>
      <c r="S177">
        <v>4.25</v>
      </c>
      <c r="T177">
        <v>185.94</v>
      </c>
      <c r="U177" s="1">
        <v>45741</v>
      </c>
      <c r="V177" t="s">
        <v>43</v>
      </c>
      <c r="W177" t="s">
        <v>44</v>
      </c>
      <c r="X177" t="s">
        <v>1119</v>
      </c>
      <c r="Y177">
        <v>53</v>
      </c>
      <c r="Z177">
        <v>4.25</v>
      </c>
      <c r="AA177">
        <v>43.75</v>
      </c>
      <c r="AB177">
        <v>3</v>
      </c>
    </row>
    <row r="178" spans="1:28" x14ac:dyDescent="0.25">
      <c r="A178" t="s">
        <v>1120</v>
      </c>
      <c r="B178" s="1">
        <v>45668</v>
      </c>
      <c r="C178" s="2">
        <v>45668.2</v>
      </c>
      <c r="D178" s="2">
        <v>45668.254166666666</v>
      </c>
      <c r="E178" t="s">
        <v>47</v>
      </c>
      <c r="F178" t="s">
        <v>52</v>
      </c>
      <c r="G178" t="s">
        <v>53</v>
      </c>
      <c r="H178" t="s">
        <v>54</v>
      </c>
      <c r="I178" t="s">
        <v>55</v>
      </c>
      <c r="J178" t="s">
        <v>56</v>
      </c>
      <c r="K178" t="s">
        <v>479</v>
      </c>
      <c r="L178">
        <v>9.6999999999999993</v>
      </c>
      <c r="M178">
        <v>54.3</v>
      </c>
      <c r="N178">
        <v>3.7400000000000003E-2</v>
      </c>
      <c r="O178">
        <v>8.1900000000000001E-2</v>
      </c>
      <c r="P178">
        <v>32.200000000000003</v>
      </c>
      <c r="Q178">
        <v>12</v>
      </c>
      <c r="R178" t="b">
        <v>1</v>
      </c>
      <c r="S178">
        <v>0.38</v>
      </c>
      <c r="T178">
        <v>2360.08</v>
      </c>
      <c r="U178" s="1">
        <v>45670</v>
      </c>
      <c r="V178" t="s">
        <v>43</v>
      </c>
      <c r="W178" t="s">
        <v>44</v>
      </c>
      <c r="X178" t="s">
        <v>1121</v>
      </c>
      <c r="Y178">
        <v>78</v>
      </c>
      <c r="Z178">
        <v>53.919999999999902</v>
      </c>
      <c r="AA178">
        <v>43.77</v>
      </c>
      <c r="AB178">
        <v>1</v>
      </c>
    </row>
    <row r="179" spans="1:28" x14ac:dyDescent="0.25">
      <c r="A179" t="s">
        <v>1122</v>
      </c>
      <c r="B179" s="1">
        <v>45685</v>
      </c>
      <c r="C179" s="2">
        <v>45685.375</v>
      </c>
      <c r="D179" s="2">
        <v>45685.410416666666</v>
      </c>
      <c r="E179" t="s">
        <v>1123</v>
      </c>
      <c r="F179" t="s">
        <v>215</v>
      </c>
      <c r="G179" t="s">
        <v>1126</v>
      </c>
      <c r="H179" t="s">
        <v>217</v>
      </c>
      <c r="I179" t="s">
        <v>218</v>
      </c>
      <c r="J179" t="s">
        <v>219</v>
      </c>
      <c r="K179" t="s">
        <v>123</v>
      </c>
      <c r="L179">
        <v>10.7</v>
      </c>
      <c r="M179">
        <v>22</v>
      </c>
      <c r="N179">
        <v>3.7400000000000003E-2</v>
      </c>
      <c r="O179">
        <v>8.8999999999999996E-2</v>
      </c>
      <c r="P179">
        <v>30.5</v>
      </c>
      <c r="Q179">
        <v>11.9</v>
      </c>
      <c r="R179" t="b">
        <v>0</v>
      </c>
      <c r="S179">
        <v>3.42</v>
      </c>
      <c r="T179">
        <v>852.82</v>
      </c>
      <c r="U179" s="1">
        <v>45692</v>
      </c>
      <c r="V179" t="s">
        <v>259</v>
      </c>
      <c r="W179" t="s">
        <v>44</v>
      </c>
      <c r="X179" t="s">
        <v>1127</v>
      </c>
      <c r="Y179">
        <v>51</v>
      </c>
      <c r="Z179">
        <v>18.579999999999998</v>
      </c>
      <c r="AA179">
        <v>45.9</v>
      </c>
      <c r="AB179">
        <v>1</v>
      </c>
    </row>
    <row r="180" spans="1:28" x14ac:dyDescent="0.25">
      <c r="A180" t="s">
        <v>1128</v>
      </c>
      <c r="B180" s="1">
        <v>45801</v>
      </c>
      <c r="C180" s="2">
        <v>45801.283333333333</v>
      </c>
      <c r="D180" s="2">
        <v>45801.356249999997</v>
      </c>
      <c r="E180" t="s">
        <v>1129</v>
      </c>
      <c r="F180" t="s">
        <v>234</v>
      </c>
      <c r="G180" t="s">
        <v>1132</v>
      </c>
      <c r="H180" t="s">
        <v>236</v>
      </c>
      <c r="I180" t="s">
        <v>237</v>
      </c>
      <c r="J180" t="s">
        <v>238</v>
      </c>
      <c r="K180" t="s">
        <v>725</v>
      </c>
      <c r="L180">
        <v>5.6</v>
      </c>
      <c r="M180">
        <v>110</v>
      </c>
      <c r="N180">
        <v>3.7400000000000003E-2</v>
      </c>
      <c r="O180">
        <v>8.5500000000000007E-2</v>
      </c>
      <c r="P180">
        <v>33.5</v>
      </c>
      <c r="Q180">
        <v>8.9</v>
      </c>
      <c r="R180" t="b">
        <v>1</v>
      </c>
      <c r="S180">
        <v>0</v>
      </c>
      <c r="T180">
        <v>4933.5</v>
      </c>
      <c r="U180" s="1">
        <v>45804</v>
      </c>
      <c r="V180" t="s">
        <v>43</v>
      </c>
      <c r="W180" t="s">
        <v>44</v>
      </c>
      <c r="X180" t="s">
        <v>1133</v>
      </c>
      <c r="Y180">
        <v>105</v>
      </c>
      <c r="Z180">
        <v>110</v>
      </c>
      <c r="AA180">
        <v>44.85</v>
      </c>
      <c r="AB180">
        <v>5</v>
      </c>
    </row>
    <row r="181" spans="1:28" x14ac:dyDescent="0.25">
      <c r="A181" t="s">
        <v>1134</v>
      </c>
      <c r="B181" s="1">
        <v>45838</v>
      </c>
      <c r="C181" s="2">
        <v>45838.45</v>
      </c>
      <c r="D181" s="2">
        <v>45838.47152777778</v>
      </c>
      <c r="E181" t="s">
        <v>1135</v>
      </c>
      <c r="F181" t="s">
        <v>182</v>
      </c>
      <c r="G181" t="s">
        <v>504</v>
      </c>
      <c r="H181" t="s">
        <v>184</v>
      </c>
      <c r="I181" t="s">
        <v>84</v>
      </c>
      <c r="J181" t="s">
        <v>85</v>
      </c>
      <c r="K181" t="s">
        <v>453</v>
      </c>
      <c r="L181">
        <v>13.7</v>
      </c>
      <c r="M181">
        <v>20.5</v>
      </c>
      <c r="N181">
        <v>3.7400000000000003E-2</v>
      </c>
      <c r="O181">
        <v>8.5300000000000001E-2</v>
      </c>
      <c r="P181">
        <v>29.7</v>
      </c>
      <c r="Q181">
        <v>7</v>
      </c>
      <c r="R181" t="b">
        <v>1</v>
      </c>
      <c r="S181">
        <v>0</v>
      </c>
      <c r="T181">
        <v>918.19</v>
      </c>
      <c r="U181" s="1">
        <v>45840</v>
      </c>
      <c r="V181" t="s">
        <v>43</v>
      </c>
      <c r="W181" t="s">
        <v>44</v>
      </c>
      <c r="X181" t="s">
        <v>1137</v>
      </c>
      <c r="Y181">
        <v>31</v>
      </c>
      <c r="Z181">
        <v>20.5</v>
      </c>
      <c r="AA181">
        <v>44.79</v>
      </c>
      <c r="AB181">
        <v>6</v>
      </c>
    </row>
    <row r="182" spans="1:28" x14ac:dyDescent="0.25">
      <c r="A182" t="s">
        <v>1138</v>
      </c>
      <c r="B182" s="1">
        <v>45685</v>
      </c>
      <c r="C182" s="2">
        <v>45685.279166666667</v>
      </c>
      <c r="D182" s="2">
        <v>45685.313194444447</v>
      </c>
      <c r="E182" t="s">
        <v>1139</v>
      </c>
      <c r="F182" t="s">
        <v>67</v>
      </c>
      <c r="G182" t="s">
        <v>1142</v>
      </c>
      <c r="H182" t="s">
        <v>69</v>
      </c>
      <c r="I182" t="s">
        <v>70</v>
      </c>
      <c r="J182" t="s">
        <v>71</v>
      </c>
      <c r="K182" t="s">
        <v>1143</v>
      </c>
      <c r="L182">
        <v>2</v>
      </c>
      <c r="M182">
        <v>21</v>
      </c>
      <c r="N182">
        <v>3.7499999999999999E-2</v>
      </c>
      <c r="O182">
        <v>8.2299999999999998E-2</v>
      </c>
      <c r="P182">
        <v>29.1</v>
      </c>
      <c r="Q182">
        <v>8</v>
      </c>
      <c r="R182" t="b">
        <v>1</v>
      </c>
      <c r="S182">
        <v>0.12</v>
      </c>
      <c r="T182">
        <v>917.47</v>
      </c>
      <c r="U182" s="1">
        <v>45688</v>
      </c>
      <c r="V182" t="s">
        <v>58</v>
      </c>
      <c r="W182" t="s">
        <v>44</v>
      </c>
      <c r="X182" t="s">
        <v>1144</v>
      </c>
      <c r="Y182">
        <v>49</v>
      </c>
      <c r="Z182">
        <v>20.88</v>
      </c>
      <c r="AA182">
        <v>43.94</v>
      </c>
      <c r="AB182">
        <v>1</v>
      </c>
    </row>
    <row r="183" spans="1:28" x14ac:dyDescent="0.25">
      <c r="A183" t="s">
        <v>1145</v>
      </c>
      <c r="B183" s="1">
        <v>45756</v>
      </c>
      <c r="C183" s="2">
        <v>45756.295138888891</v>
      </c>
      <c r="D183" s="2">
        <v>45756.341666666667</v>
      </c>
      <c r="E183" t="s">
        <v>661</v>
      </c>
      <c r="F183" t="s">
        <v>150</v>
      </c>
      <c r="G183" t="s">
        <v>129</v>
      </c>
      <c r="H183" t="s">
        <v>152</v>
      </c>
      <c r="I183" t="s">
        <v>153</v>
      </c>
      <c r="J183" t="s">
        <v>154</v>
      </c>
      <c r="K183" t="s">
        <v>363</v>
      </c>
      <c r="L183">
        <v>15</v>
      </c>
      <c r="M183">
        <v>24.1</v>
      </c>
      <c r="N183">
        <v>3.7499999999999999E-2</v>
      </c>
      <c r="O183">
        <v>8.6999999999999994E-2</v>
      </c>
      <c r="P183">
        <v>26.2</v>
      </c>
      <c r="Q183">
        <v>2.5</v>
      </c>
      <c r="R183" t="b">
        <v>1</v>
      </c>
      <c r="S183">
        <v>0</v>
      </c>
      <c r="T183">
        <v>1092.94</v>
      </c>
      <c r="U183" s="1">
        <v>45756</v>
      </c>
      <c r="V183" t="s">
        <v>43</v>
      </c>
      <c r="W183" t="s">
        <v>44</v>
      </c>
      <c r="X183" t="s">
        <v>1146</v>
      </c>
      <c r="Y183">
        <v>67</v>
      </c>
      <c r="Z183">
        <v>24.1</v>
      </c>
      <c r="AA183">
        <v>45.35</v>
      </c>
      <c r="AB183">
        <v>4</v>
      </c>
    </row>
    <row r="184" spans="1:28" x14ac:dyDescent="0.25">
      <c r="A184" t="s">
        <v>1147</v>
      </c>
      <c r="B184" s="1">
        <v>45818</v>
      </c>
      <c r="C184" s="2">
        <v>45818.456250000003</v>
      </c>
      <c r="D184" s="2">
        <v>45818.543749999997</v>
      </c>
      <c r="E184" t="s">
        <v>1148</v>
      </c>
      <c r="F184" t="s">
        <v>604</v>
      </c>
      <c r="G184" t="s">
        <v>1151</v>
      </c>
      <c r="H184" t="s">
        <v>606</v>
      </c>
      <c r="I184" t="s">
        <v>153</v>
      </c>
      <c r="J184" t="s">
        <v>154</v>
      </c>
      <c r="K184" t="s">
        <v>681</v>
      </c>
      <c r="L184">
        <v>5.9</v>
      </c>
      <c r="M184">
        <v>19.7</v>
      </c>
      <c r="N184">
        <v>3.7499999999999999E-2</v>
      </c>
      <c r="O184">
        <v>8.5300000000000001E-2</v>
      </c>
      <c r="P184">
        <v>31.4</v>
      </c>
      <c r="Q184">
        <v>7.5</v>
      </c>
      <c r="R184" t="b">
        <v>1</v>
      </c>
      <c r="S184">
        <v>0</v>
      </c>
      <c r="T184">
        <v>883.35</v>
      </c>
      <c r="U184" s="1">
        <v>45821</v>
      </c>
      <c r="V184" t="s">
        <v>58</v>
      </c>
      <c r="W184" t="s">
        <v>44</v>
      </c>
      <c r="X184" t="s">
        <v>1152</v>
      </c>
      <c r="Y184">
        <v>126</v>
      </c>
      <c r="Z184">
        <v>19.7</v>
      </c>
      <c r="AA184">
        <v>44.84</v>
      </c>
      <c r="AB184">
        <v>6</v>
      </c>
    </row>
    <row r="185" spans="1:28" x14ac:dyDescent="0.25">
      <c r="A185" t="s">
        <v>1153</v>
      </c>
      <c r="B185" s="1">
        <v>45749</v>
      </c>
      <c r="C185" s="2">
        <v>45749.446527777778</v>
      </c>
      <c r="D185" s="2">
        <v>45749.461805555555</v>
      </c>
      <c r="E185" t="s">
        <v>429</v>
      </c>
      <c r="F185" t="s">
        <v>405</v>
      </c>
      <c r="G185" t="s">
        <v>432</v>
      </c>
      <c r="H185" t="s">
        <v>407</v>
      </c>
      <c r="I185" t="s">
        <v>218</v>
      </c>
      <c r="J185" t="s">
        <v>219</v>
      </c>
      <c r="K185" t="s">
        <v>619</v>
      </c>
      <c r="L185">
        <v>3.6</v>
      </c>
      <c r="M185">
        <v>23.8</v>
      </c>
      <c r="N185">
        <v>3.7499999999999999E-2</v>
      </c>
      <c r="O185">
        <v>7.8799999999999995E-2</v>
      </c>
      <c r="P185">
        <v>24.7</v>
      </c>
      <c r="Q185">
        <v>5.2</v>
      </c>
      <c r="R185" t="b">
        <v>1</v>
      </c>
      <c r="S185">
        <v>0.31</v>
      </c>
      <c r="T185">
        <v>1007.49</v>
      </c>
      <c r="U185" s="1">
        <v>45749</v>
      </c>
      <c r="V185" t="s">
        <v>43</v>
      </c>
      <c r="W185" t="s">
        <v>44</v>
      </c>
      <c r="X185" t="s">
        <v>1154</v>
      </c>
      <c r="Y185">
        <v>22</v>
      </c>
      <c r="Z185">
        <v>23.49</v>
      </c>
      <c r="AA185">
        <v>42.89</v>
      </c>
      <c r="AB185">
        <v>4</v>
      </c>
    </row>
    <row r="186" spans="1:28" x14ac:dyDescent="0.25">
      <c r="A186" t="s">
        <v>1155</v>
      </c>
      <c r="B186" s="1">
        <v>45834</v>
      </c>
      <c r="C186" s="2">
        <v>45834.450694444444</v>
      </c>
      <c r="D186" s="2">
        <v>45834.472222222219</v>
      </c>
      <c r="E186" t="s">
        <v>1156</v>
      </c>
      <c r="F186" t="s">
        <v>52</v>
      </c>
      <c r="G186" t="s">
        <v>1009</v>
      </c>
      <c r="H186" t="s">
        <v>54</v>
      </c>
      <c r="I186" t="s">
        <v>55</v>
      </c>
      <c r="J186" t="s">
        <v>56</v>
      </c>
      <c r="K186" t="s">
        <v>453</v>
      </c>
      <c r="L186">
        <v>2.6</v>
      </c>
      <c r="M186">
        <v>24.2</v>
      </c>
      <c r="N186">
        <v>3.7499999999999999E-2</v>
      </c>
      <c r="O186">
        <v>8.3900000000000002E-2</v>
      </c>
      <c r="P186">
        <v>26.3</v>
      </c>
      <c r="Q186">
        <v>5.9</v>
      </c>
      <c r="R186" t="b">
        <v>1</v>
      </c>
      <c r="S186">
        <v>0.54</v>
      </c>
      <c r="T186">
        <v>1050.98</v>
      </c>
      <c r="U186" s="1">
        <v>45841</v>
      </c>
      <c r="V186" t="s">
        <v>43</v>
      </c>
      <c r="W186" t="s">
        <v>44</v>
      </c>
      <c r="X186" t="s">
        <v>1158</v>
      </c>
      <c r="Y186">
        <v>31</v>
      </c>
      <c r="Z186">
        <v>23.66</v>
      </c>
      <c r="AA186">
        <v>44.42</v>
      </c>
      <c r="AB186">
        <v>6</v>
      </c>
    </row>
    <row r="187" spans="1:28" x14ac:dyDescent="0.25">
      <c r="A187" t="s">
        <v>1159</v>
      </c>
      <c r="B187" s="1">
        <v>45766</v>
      </c>
      <c r="C187" s="2">
        <v>45766.25</v>
      </c>
      <c r="D187" s="2">
        <v>45766.275000000001</v>
      </c>
      <c r="E187" t="s">
        <v>168</v>
      </c>
      <c r="F187" t="s">
        <v>172</v>
      </c>
      <c r="G187" t="s">
        <v>173</v>
      </c>
      <c r="H187" t="s">
        <v>174</v>
      </c>
      <c r="I187" t="s">
        <v>84</v>
      </c>
      <c r="J187" t="s">
        <v>85</v>
      </c>
      <c r="K187" t="s">
        <v>674</v>
      </c>
      <c r="L187">
        <v>22.3</v>
      </c>
      <c r="M187">
        <v>30.1</v>
      </c>
      <c r="N187">
        <v>3.7499999999999999E-2</v>
      </c>
      <c r="O187">
        <v>8.7900000000000006E-2</v>
      </c>
      <c r="P187">
        <v>32.799999999999997</v>
      </c>
      <c r="Q187">
        <v>12</v>
      </c>
      <c r="R187" t="b">
        <v>1</v>
      </c>
      <c r="S187">
        <v>0.45</v>
      </c>
      <c r="T187">
        <v>1352.63</v>
      </c>
      <c r="U187" s="1">
        <v>45767</v>
      </c>
      <c r="V187" t="s">
        <v>43</v>
      </c>
      <c r="W187" t="s">
        <v>44</v>
      </c>
      <c r="X187" t="s">
        <v>1160</v>
      </c>
      <c r="Y187">
        <v>36</v>
      </c>
      <c r="Z187">
        <v>29.65</v>
      </c>
      <c r="AA187">
        <v>45.62</v>
      </c>
      <c r="AB187">
        <v>4</v>
      </c>
    </row>
    <row r="188" spans="1:28" x14ac:dyDescent="0.25">
      <c r="A188" t="s">
        <v>1161</v>
      </c>
      <c r="B188" s="1">
        <v>45660</v>
      </c>
      <c r="C188" s="2">
        <v>45660.236111111109</v>
      </c>
      <c r="D188" s="2">
        <v>45660.356944444444</v>
      </c>
      <c r="E188" t="s">
        <v>1162</v>
      </c>
      <c r="F188" t="s">
        <v>37</v>
      </c>
      <c r="G188" t="s">
        <v>1165</v>
      </c>
      <c r="H188" t="s">
        <v>39</v>
      </c>
      <c r="I188" t="s">
        <v>40</v>
      </c>
      <c r="J188" t="s">
        <v>41</v>
      </c>
      <c r="K188" t="s">
        <v>935</v>
      </c>
      <c r="L188">
        <v>1.8</v>
      </c>
      <c r="M188">
        <v>22.2</v>
      </c>
      <c r="N188">
        <v>3.7499999999999999E-2</v>
      </c>
      <c r="O188">
        <v>9.01E-2</v>
      </c>
      <c r="P188">
        <v>31.6</v>
      </c>
      <c r="Q188">
        <v>12</v>
      </c>
      <c r="R188" t="b">
        <v>1</v>
      </c>
      <c r="S188">
        <v>0.22</v>
      </c>
      <c r="T188">
        <v>1017.23</v>
      </c>
      <c r="U188" s="1">
        <v>45667</v>
      </c>
      <c r="V188" t="s">
        <v>43</v>
      </c>
      <c r="W188" t="s">
        <v>44</v>
      </c>
      <c r="X188" t="s">
        <v>1166</v>
      </c>
      <c r="Y188">
        <v>174</v>
      </c>
      <c r="Z188">
        <v>21.98</v>
      </c>
      <c r="AA188">
        <v>46.28</v>
      </c>
      <c r="AB188">
        <v>1</v>
      </c>
    </row>
    <row r="189" spans="1:28" x14ac:dyDescent="0.25">
      <c r="A189" t="s">
        <v>1167</v>
      </c>
      <c r="B189" s="1">
        <v>45768</v>
      </c>
      <c r="C189" s="2">
        <v>45768.280555555553</v>
      </c>
      <c r="D189" s="2">
        <v>45768.290277777778</v>
      </c>
      <c r="E189" t="s">
        <v>1168</v>
      </c>
      <c r="F189" t="s">
        <v>413</v>
      </c>
      <c r="G189" t="s">
        <v>1171</v>
      </c>
      <c r="H189" t="s">
        <v>414</v>
      </c>
      <c r="I189" t="s">
        <v>415</v>
      </c>
      <c r="J189" t="s">
        <v>416</v>
      </c>
      <c r="K189" t="s">
        <v>1070</v>
      </c>
      <c r="L189">
        <v>1.1000000000000001</v>
      </c>
      <c r="M189">
        <v>38.799999999999997</v>
      </c>
      <c r="N189">
        <v>3.7499999999999999E-2</v>
      </c>
      <c r="O189">
        <v>8.6300000000000002E-2</v>
      </c>
      <c r="P189">
        <v>28.4</v>
      </c>
      <c r="Q189">
        <v>4.2</v>
      </c>
      <c r="R189" t="b">
        <v>1</v>
      </c>
      <c r="S189">
        <v>0.06</v>
      </c>
      <c r="T189">
        <v>1748.72</v>
      </c>
      <c r="U189" s="1">
        <v>45775</v>
      </c>
      <c r="V189" t="s">
        <v>58</v>
      </c>
      <c r="W189" t="s">
        <v>44</v>
      </c>
      <c r="X189" t="s">
        <v>1172</v>
      </c>
      <c r="Y189">
        <v>14</v>
      </c>
      <c r="Z189">
        <v>38.739999999999903</v>
      </c>
      <c r="AA189">
        <v>45.14</v>
      </c>
      <c r="AB189">
        <v>4</v>
      </c>
    </row>
    <row r="190" spans="1:28" x14ac:dyDescent="0.25">
      <c r="A190" t="s">
        <v>1173</v>
      </c>
      <c r="B190" s="1">
        <v>45818</v>
      </c>
      <c r="C190" s="2">
        <v>45818.294444444444</v>
      </c>
      <c r="D190" s="2">
        <v>45818.372916666667</v>
      </c>
      <c r="E190" t="s">
        <v>1068</v>
      </c>
      <c r="F190" t="s">
        <v>37</v>
      </c>
      <c r="G190" t="s">
        <v>183</v>
      </c>
      <c r="H190" t="s">
        <v>39</v>
      </c>
      <c r="I190" t="s">
        <v>40</v>
      </c>
      <c r="J190" t="s">
        <v>41</v>
      </c>
      <c r="K190" t="s">
        <v>524</v>
      </c>
      <c r="L190">
        <v>3.9</v>
      </c>
      <c r="M190">
        <v>173.5</v>
      </c>
      <c r="N190">
        <v>3.7600000000000001E-2</v>
      </c>
      <c r="O190">
        <v>8.2199999999999995E-2</v>
      </c>
      <c r="P190">
        <v>37.9</v>
      </c>
      <c r="Q190">
        <v>12</v>
      </c>
      <c r="R190" t="b">
        <v>1</v>
      </c>
      <c r="S190">
        <v>0.15</v>
      </c>
      <c r="T190">
        <v>7620.47</v>
      </c>
      <c r="U190" s="1">
        <v>45818</v>
      </c>
      <c r="V190" t="s">
        <v>58</v>
      </c>
      <c r="W190" t="s">
        <v>44</v>
      </c>
      <c r="X190" t="s">
        <v>1174</v>
      </c>
      <c r="Y190">
        <v>113</v>
      </c>
      <c r="Z190">
        <v>173.35</v>
      </c>
      <c r="AA190">
        <v>43.96</v>
      </c>
      <c r="AB190">
        <v>6</v>
      </c>
    </row>
    <row r="191" spans="1:28" x14ac:dyDescent="0.25">
      <c r="A191" t="s">
        <v>1175</v>
      </c>
      <c r="B191" s="1">
        <v>45722</v>
      </c>
      <c r="C191" s="2">
        <v>45722.18472222222</v>
      </c>
      <c r="D191" s="2">
        <v>45722.196527777778</v>
      </c>
      <c r="E191" t="s">
        <v>1176</v>
      </c>
      <c r="F191" t="s">
        <v>381</v>
      </c>
      <c r="G191" t="s">
        <v>567</v>
      </c>
      <c r="H191" t="s">
        <v>383</v>
      </c>
      <c r="I191" t="s">
        <v>84</v>
      </c>
      <c r="J191" t="s">
        <v>85</v>
      </c>
      <c r="K191" t="s">
        <v>531</v>
      </c>
      <c r="L191">
        <v>9.6999999999999993</v>
      </c>
      <c r="M191">
        <v>17.600000000000001</v>
      </c>
      <c r="N191">
        <v>3.7600000000000001E-2</v>
      </c>
      <c r="O191">
        <v>7.9500000000000001E-2</v>
      </c>
      <c r="P191">
        <v>31.5</v>
      </c>
      <c r="Q191">
        <v>12</v>
      </c>
      <c r="R191" t="b">
        <v>1</v>
      </c>
      <c r="S191">
        <v>0</v>
      </c>
      <c r="T191">
        <v>759.44</v>
      </c>
      <c r="U191" s="1">
        <v>45725</v>
      </c>
      <c r="V191" t="s">
        <v>58</v>
      </c>
      <c r="W191" t="s">
        <v>44</v>
      </c>
      <c r="X191" t="s">
        <v>1178</v>
      </c>
      <c r="Y191">
        <v>17</v>
      </c>
      <c r="Z191">
        <v>17.600000000000001</v>
      </c>
      <c r="AA191">
        <v>43.15</v>
      </c>
      <c r="AB191">
        <v>3</v>
      </c>
    </row>
    <row r="192" spans="1:28" x14ac:dyDescent="0.25">
      <c r="A192" t="s">
        <v>1179</v>
      </c>
      <c r="B192" s="1">
        <v>45708</v>
      </c>
      <c r="C192" s="2">
        <v>45708.220138888886</v>
      </c>
      <c r="D192" s="2">
        <v>45708.260416666664</v>
      </c>
      <c r="E192" t="s">
        <v>1180</v>
      </c>
      <c r="F192" t="s">
        <v>150</v>
      </c>
      <c r="G192" t="s">
        <v>1183</v>
      </c>
      <c r="H192" t="s">
        <v>152</v>
      </c>
      <c r="I192" t="s">
        <v>153</v>
      </c>
      <c r="J192" t="s">
        <v>154</v>
      </c>
      <c r="K192" t="s">
        <v>86</v>
      </c>
      <c r="L192">
        <v>20.8</v>
      </c>
      <c r="M192">
        <v>7.7</v>
      </c>
      <c r="N192">
        <v>3.7600000000000001E-2</v>
      </c>
      <c r="O192">
        <v>8.0100000000000005E-2</v>
      </c>
      <c r="P192">
        <v>25.5</v>
      </c>
      <c r="Q192">
        <v>24.4</v>
      </c>
      <c r="R192" t="b">
        <v>0</v>
      </c>
      <c r="S192">
        <v>0.88</v>
      </c>
      <c r="T192">
        <v>295.51</v>
      </c>
      <c r="U192" s="1">
        <v>45715</v>
      </c>
      <c r="V192" t="s">
        <v>58</v>
      </c>
      <c r="W192" t="s">
        <v>200</v>
      </c>
      <c r="X192" t="s">
        <v>1184</v>
      </c>
      <c r="Y192">
        <v>58</v>
      </c>
      <c r="Z192">
        <v>6.82</v>
      </c>
      <c r="AA192">
        <v>43.33</v>
      </c>
      <c r="AB192">
        <v>2</v>
      </c>
    </row>
    <row r="193" spans="1:28" x14ac:dyDescent="0.25">
      <c r="A193" t="s">
        <v>1185</v>
      </c>
      <c r="B193" s="1">
        <v>45809</v>
      </c>
      <c r="C193" s="2">
        <v>45809.307638888888</v>
      </c>
      <c r="D193" s="2">
        <v>45809.364583333336</v>
      </c>
      <c r="E193" t="s">
        <v>1186</v>
      </c>
      <c r="F193" t="s">
        <v>162</v>
      </c>
      <c r="G193" t="s">
        <v>875</v>
      </c>
      <c r="H193" t="s">
        <v>164</v>
      </c>
      <c r="I193" t="s">
        <v>40</v>
      </c>
      <c r="J193" t="s">
        <v>41</v>
      </c>
      <c r="K193" t="s">
        <v>220</v>
      </c>
      <c r="L193">
        <v>22.9</v>
      </c>
      <c r="M193">
        <v>20.9</v>
      </c>
      <c r="N193">
        <v>3.7600000000000001E-2</v>
      </c>
      <c r="O193">
        <v>8.7900000000000006E-2</v>
      </c>
      <c r="P193">
        <v>31.4</v>
      </c>
      <c r="Q193">
        <v>12</v>
      </c>
      <c r="R193" t="b">
        <v>1</v>
      </c>
      <c r="S193">
        <v>0.36</v>
      </c>
      <c r="T193">
        <v>938.06</v>
      </c>
      <c r="U193" s="1">
        <v>45816</v>
      </c>
      <c r="V193" t="s">
        <v>58</v>
      </c>
      <c r="W193" t="s">
        <v>44</v>
      </c>
      <c r="X193" t="s">
        <v>1187</v>
      </c>
      <c r="Y193">
        <v>82</v>
      </c>
      <c r="Z193">
        <v>20.54</v>
      </c>
      <c r="AA193">
        <v>45.67</v>
      </c>
      <c r="AB193">
        <v>6</v>
      </c>
    </row>
    <row r="194" spans="1:28" x14ac:dyDescent="0.25">
      <c r="A194" t="s">
        <v>1188</v>
      </c>
      <c r="B194" s="1">
        <v>45816</v>
      </c>
      <c r="C194" s="2">
        <v>45816.207638888889</v>
      </c>
      <c r="D194" s="2">
        <v>45816.244444444441</v>
      </c>
      <c r="E194" t="s">
        <v>1189</v>
      </c>
      <c r="F194" t="s">
        <v>138</v>
      </c>
      <c r="G194" t="s">
        <v>1192</v>
      </c>
      <c r="H194" t="s">
        <v>140</v>
      </c>
      <c r="I194" t="s">
        <v>141</v>
      </c>
      <c r="J194" t="s">
        <v>142</v>
      </c>
      <c r="K194" t="s">
        <v>433</v>
      </c>
      <c r="L194">
        <v>30.5</v>
      </c>
      <c r="M194">
        <v>37.700000000000003</v>
      </c>
      <c r="N194">
        <v>3.7600000000000001E-2</v>
      </c>
      <c r="O194">
        <v>8.9899999999999994E-2</v>
      </c>
      <c r="P194">
        <v>37.6</v>
      </c>
      <c r="Q194">
        <v>12</v>
      </c>
      <c r="R194" t="b">
        <v>1</v>
      </c>
      <c r="S194">
        <v>0</v>
      </c>
      <c r="T194">
        <v>1744.38</v>
      </c>
      <c r="U194" s="1">
        <v>45817</v>
      </c>
      <c r="V194" t="s">
        <v>259</v>
      </c>
      <c r="W194" t="s">
        <v>44</v>
      </c>
      <c r="X194" t="s">
        <v>1193</v>
      </c>
      <c r="Y194">
        <v>53</v>
      </c>
      <c r="Z194">
        <v>37.700000000000003</v>
      </c>
      <c r="AA194">
        <v>46.27</v>
      </c>
      <c r="AB194">
        <v>6</v>
      </c>
    </row>
    <row r="195" spans="1:28" x14ac:dyDescent="0.25">
      <c r="A195" t="s">
        <v>1194</v>
      </c>
      <c r="B195" s="1">
        <v>45713</v>
      </c>
      <c r="C195" s="2">
        <v>45713.277777777781</v>
      </c>
      <c r="D195" s="2">
        <v>45713.295138888891</v>
      </c>
      <c r="E195" t="s">
        <v>1195</v>
      </c>
      <c r="F195" t="s">
        <v>604</v>
      </c>
      <c r="G195" t="s">
        <v>1198</v>
      </c>
      <c r="H195" t="s">
        <v>606</v>
      </c>
      <c r="I195" t="s">
        <v>153</v>
      </c>
      <c r="J195" t="s">
        <v>154</v>
      </c>
      <c r="K195" t="s">
        <v>72</v>
      </c>
      <c r="L195">
        <v>19.3</v>
      </c>
      <c r="M195">
        <v>127.1</v>
      </c>
      <c r="N195">
        <v>3.7600000000000001E-2</v>
      </c>
      <c r="O195">
        <v>8.8200000000000001E-2</v>
      </c>
      <c r="P195">
        <v>27.4</v>
      </c>
      <c r="Q195">
        <v>9.8000000000000007</v>
      </c>
      <c r="R195" t="b">
        <v>1</v>
      </c>
      <c r="S195">
        <v>0</v>
      </c>
      <c r="T195">
        <v>5816.1</v>
      </c>
      <c r="U195" s="1">
        <v>45715</v>
      </c>
      <c r="V195" t="s">
        <v>259</v>
      </c>
      <c r="W195" t="s">
        <v>44</v>
      </c>
      <c r="X195" t="s">
        <v>1199</v>
      </c>
      <c r="Y195">
        <v>25</v>
      </c>
      <c r="Z195">
        <v>127.1</v>
      </c>
      <c r="AA195">
        <v>45.76</v>
      </c>
      <c r="AB195">
        <v>2</v>
      </c>
    </row>
    <row r="196" spans="1:28" x14ac:dyDescent="0.25">
      <c r="A196" t="s">
        <v>1200</v>
      </c>
      <c r="B196" s="1">
        <v>45713</v>
      </c>
      <c r="C196" s="2">
        <v>45713.345833333333</v>
      </c>
      <c r="D196" s="2">
        <v>45713.384027777778</v>
      </c>
      <c r="E196" t="s">
        <v>1201</v>
      </c>
      <c r="F196" t="s">
        <v>536</v>
      </c>
      <c r="G196" t="s">
        <v>246</v>
      </c>
      <c r="H196" t="s">
        <v>537</v>
      </c>
      <c r="I196" t="s">
        <v>84</v>
      </c>
      <c r="J196" t="s">
        <v>85</v>
      </c>
      <c r="K196" t="s">
        <v>725</v>
      </c>
      <c r="L196">
        <v>17.600000000000001</v>
      </c>
      <c r="M196">
        <v>40</v>
      </c>
      <c r="N196">
        <v>3.7600000000000001E-2</v>
      </c>
      <c r="O196">
        <v>8.3000000000000004E-2</v>
      </c>
      <c r="P196">
        <v>29</v>
      </c>
      <c r="Q196">
        <v>8.5</v>
      </c>
      <c r="R196" t="b">
        <v>1</v>
      </c>
      <c r="S196">
        <v>0.21</v>
      </c>
      <c r="T196">
        <v>1758.72</v>
      </c>
      <c r="U196" s="1">
        <v>45714</v>
      </c>
      <c r="V196" t="s">
        <v>43</v>
      </c>
      <c r="W196" t="s">
        <v>44</v>
      </c>
      <c r="X196" t="s">
        <v>1202</v>
      </c>
      <c r="Y196">
        <v>55</v>
      </c>
      <c r="Z196">
        <v>39.79</v>
      </c>
      <c r="AA196">
        <v>44.2</v>
      </c>
      <c r="AB196">
        <v>2</v>
      </c>
    </row>
    <row r="197" spans="1:28" x14ac:dyDescent="0.25">
      <c r="A197" t="s">
        <v>1203</v>
      </c>
      <c r="B197" s="1">
        <v>45684</v>
      </c>
      <c r="C197" s="2">
        <v>45684.302777777775</v>
      </c>
      <c r="D197" s="2">
        <v>45684.309027777781</v>
      </c>
      <c r="E197" t="s">
        <v>1204</v>
      </c>
      <c r="F197" t="s">
        <v>93</v>
      </c>
      <c r="G197" t="s">
        <v>1206</v>
      </c>
      <c r="H197" t="s">
        <v>95</v>
      </c>
      <c r="I197" t="s">
        <v>96</v>
      </c>
      <c r="J197" t="s">
        <v>97</v>
      </c>
      <c r="K197" t="s">
        <v>654</v>
      </c>
      <c r="L197">
        <v>12.8</v>
      </c>
      <c r="M197">
        <v>38.799999999999997</v>
      </c>
      <c r="N197">
        <v>3.7699999999999997E-2</v>
      </c>
      <c r="O197">
        <v>7.9100000000000004E-2</v>
      </c>
      <c r="P197">
        <v>32.200000000000003</v>
      </c>
      <c r="Q197">
        <v>10</v>
      </c>
      <c r="R197" t="b">
        <v>1</v>
      </c>
      <c r="S197">
        <v>0</v>
      </c>
      <c r="T197">
        <v>1671.5</v>
      </c>
      <c r="U197" s="1">
        <v>45687</v>
      </c>
      <c r="V197" t="s">
        <v>259</v>
      </c>
      <c r="W197" t="s">
        <v>44</v>
      </c>
      <c r="X197" t="s">
        <v>1207</v>
      </c>
      <c r="Y197">
        <v>9</v>
      </c>
      <c r="Z197">
        <v>38.799999999999997</v>
      </c>
      <c r="AA197">
        <v>43.08</v>
      </c>
      <c r="AB197">
        <v>1</v>
      </c>
    </row>
    <row r="198" spans="1:28" x14ac:dyDescent="0.25">
      <c r="A198" t="s">
        <v>1208</v>
      </c>
      <c r="B198" s="1">
        <v>45754</v>
      </c>
      <c r="C198" s="2">
        <v>45754.279861111114</v>
      </c>
      <c r="D198" s="2">
        <v>45754.307638888888</v>
      </c>
      <c r="E198" t="s">
        <v>377</v>
      </c>
      <c r="F198" t="s">
        <v>381</v>
      </c>
      <c r="G198" t="s">
        <v>382</v>
      </c>
      <c r="H198" t="s">
        <v>383</v>
      </c>
      <c r="I198" t="s">
        <v>84</v>
      </c>
      <c r="J198" t="s">
        <v>85</v>
      </c>
      <c r="K198" t="s">
        <v>143</v>
      </c>
      <c r="L198">
        <v>11.2</v>
      </c>
      <c r="M198">
        <v>15.2</v>
      </c>
      <c r="N198">
        <v>3.7699999999999997E-2</v>
      </c>
      <c r="O198">
        <v>8.6099999999999996E-2</v>
      </c>
      <c r="P198">
        <v>32.4</v>
      </c>
      <c r="Q198">
        <v>9.5</v>
      </c>
      <c r="R198" t="b">
        <v>0</v>
      </c>
      <c r="S198">
        <v>0</v>
      </c>
      <c r="T198">
        <v>686.74</v>
      </c>
      <c r="U198" s="1">
        <v>45756</v>
      </c>
      <c r="V198" t="s">
        <v>58</v>
      </c>
      <c r="W198" t="s">
        <v>208</v>
      </c>
      <c r="X198" t="s">
        <v>1209</v>
      </c>
      <c r="Y198">
        <v>40</v>
      </c>
      <c r="Z198">
        <v>15.2</v>
      </c>
      <c r="AA198">
        <v>45.18</v>
      </c>
      <c r="AB198">
        <v>4</v>
      </c>
    </row>
    <row r="199" spans="1:28" x14ac:dyDescent="0.25">
      <c r="A199" t="s">
        <v>1210</v>
      </c>
      <c r="B199" s="1">
        <v>45792</v>
      </c>
      <c r="C199" s="2">
        <v>45792.31527777778</v>
      </c>
      <c r="D199" s="2">
        <v>45792.318749999999</v>
      </c>
      <c r="E199" t="s">
        <v>1211</v>
      </c>
      <c r="F199" t="s">
        <v>604</v>
      </c>
      <c r="G199" t="s">
        <v>394</v>
      </c>
      <c r="H199" t="s">
        <v>606</v>
      </c>
      <c r="I199" t="s">
        <v>153</v>
      </c>
      <c r="J199" t="s">
        <v>154</v>
      </c>
      <c r="K199" t="s">
        <v>143</v>
      </c>
      <c r="L199">
        <v>4.5</v>
      </c>
      <c r="M199">
        <v>6.8</v>
      </c>
      <c r="N199">
        <v>3.7699999999999997E-2</v>
      </c>
      <c r="O199">
        <v>8.5400000000000004E-2</v>
      </c>
      <c r="P199">
        <v>29.1</v>
      </c>
      <c r="Q199">
        <v>8.5</v>
      </c>
      <c r="R199" t="b">
        <v>1</v>
      </c>
      <c r="S199">
        <v>0</v>
      </c>
      <c r="T199">
        <v>305.8</v>
      </c>
      <c r="U199" s="1">
        <v>45795</v>
      </c>
      <c r="V199" t="s">
        <v>43</v>
      </c>
      <c r="W199" t="s">
        <v>44</v>
      </c>
      <c r="X199" t="s">
        <v>1213</v>
      </c>
      <c r="Y199">
        <v>5</v>
      </c>
      <c r="Z199">
        <v>6.8</v>
      </c>
      <c r="AA199">
        <v>44.97</v>
      </c>
      <c r="AB199">
        <v>5</v>
      </c>
    </row>
    <row r="200" spans="1:28" x14ac:dyDescent="0.25">
      <c r="A200" t="s">
        <v>1214</v>
      </c>
      <c r="B200" s="1">
        <v>45705</v>
      </c>
      <c r="C200" s="2">
        <v>45705.377083333333</v>
      </c>
      <c r="D200" s="2">
        <v>45705.461805555555</v>
      </c>
      <c r="E200" t="s">
        <v>1215</v>
      </c>
      <c r="F200" t="s">
        <v>81</v>
      </c>
      <c r="G200" t="s">
        <v>1218</v>
      </c>
      <c r="H200" t="s">
        <v>83</v>
      </c>
      <c r="I200" t="s">
        <v>84</v>
      </c>
      <c r="J200" t="s">
        <v>85</v>
      </c>
      <c r="K200" t="s">
        <v>1095</v>
      </c>
      <c r="L200">
        <v>4.0999999999999996</v>
      </c>
      <c r="M200">
        <v>11.8</v>
      </c>
      <c r="N200">
        <v>3.7699999999999997E-2</v>
      </c>
      <c r="O200">
        <v>8.1000000000000003E-2</v>
      </c>
      <c r="P200">
        <v>32.299999999999997</v>
      </c>
      <c r="Q200">
        <v>7.8</v>
      </c>
      <c r="R200" t="b">
        <v>1</v>
      </c>
      <c r="S200">
        <v>0.28000000000000003</v>
      </c>
      <c r="T200">
        <v>502.85</v>
      </c>
      <c r="U200" s="1">
        <v>45707</v>
      </c>
      <c r="V200" t="s">
        <v>43</v>
      </c>
      <c r="W200" t="s">
        <v>44</v>
      </c>
      <c r="X200" t="s">
        <v>1219</v>
      </c>
      <c r="Y200">
        <v>122</v>
      </c>
      <c r="Z200">
        <v>11.52</v>
      </c>
      <c r="AA200">
        <v>43.65</v>
      </c>
      <c r="AB200">
        <v>2</v>
      </c>
    </row>
    <row r="201" spans="1:28" x14ac:dyDescent="0.25">
      <c r="A201" t="s">
        <v>1220</v>
      </c>
      <c r="B201" s="1">
        <v>45798</v>
      </c>
      <c r="C201" s="2">
        <v>45798.445833333331</v>
      </c>
      <c r="D201" s="2">
        <v>45798.550694444442</v>
      </c>
      <c r="E201" t="s">
        <v>1221</v>
      </c>
      <c r="F201" t="s">
        <v>162</v>
      </c>
      <c r="G201" t="s">
        <v>841</v>
      </c>
      <c r="H201" t="s">
        <v>164</v>
      </c>
      <c r="I201" t="s">
        <v>40</v>
      </c>
      <c r="J201" t="s">
        <v>41</v>
      </c>
      <c r="K201" t="s">
        <v>613</v>
      </c>
      <c r="L201">
        <v>2.9</v>
      </c>
      <c r="M201">
        <v>55.1</v>
      </c>
      <c r="N201">
        <v>3.7699999999999997E-2</v>
      </c>
      <c r="O201">
        <v>8.4900000000000003E-2</v>
      </c>
      <c r="P201">
        <v>25</v>
      </c>
      <c r="Q201">
        <v>24.8</v>
      </c>
      <c r="R201" t="b">
        <v>0</v>
      </c>
      <c r="S201">
        <v>7.34</v>
      </c>
      <c r="T201">
        <v>2140.6</v>
      </c>
      <c r="U201" s="1">
        <v>45801</v>
      </c>
      <c r="V201" t="s">
        <v>43</v>
      </c>
      <c r="W201" t="s">
        <v>208</v>
      </c>
      <c r="X201" t="s">
        <v>1223</v>
      </c>
      <c r="Y201">
        <v>151</v>
      </c>
      <c r="Z201">
        <v>47.76</v>
      </c>
      <c r="AA201">
        <v>44.82</v>
      </c>
      <c r="AB201">
        <v>5</v>
      </c>
    </row>
    <row r="202" spans="1:28" x14ac:dyDescent="0.25">
      <c r="A202" t="s">
        <v>1224</v>
      </c>
      <c r="B202" s="1">
        <v>45774</v>
      </c>
      <c r="C202" s="2">
        <v>45774.439583333333</v>
      </c>
      <c r="D202" s="2">
        <v>45774.443055555559</v>
      </c>
      <c r="E202" t="s">
        <v>1225</v>
      </c>
      <c r="F202" t="s">
        <v>536</v>
      </c>
      <c r="G202" t="s">
        <v>699</v>
      </c>
      <c r="H202" t="s">
        <v>537</v>
      </c>
      <c r="I202" t="s">
        <v>84</v>
      </c>
      <c r="J202" t="s">
        <v>85</v>
      </c>
      <c r="K202" t="s">
        <v>440</v>
      </c>
      <c r="L202">
        <v>19.600000000000001</v>
      </c>
      <c r="M202">
        <v>26.2</v>
      </c>
      <c r="N202">
        <v>3.7699999999999997E-2</v>
      </c>
      <c r="O202">
        <v>8.5800000000000001E-2</v>
      </c>
      <c r="P202">
        <v>27.3</v>
      </c>
      <c r="Q202">
        <v>2.6</v>
      </c>
      <c r="R202" t="b">
        <v>1</v>
      </c>
      <c r="S202">
        <v>0</v>
      </c>
      <c r="T202">
        <v>1181.3599999999999</v>
      </c>
      <c r="U202" s="1">
        <v>45776</v>
      </c>
      <c r="V202" t="s">
        <v>58</v>
      </c>
      <c r="W202" t="s">
        <v>44</v>
      </c>
      <c r="X202" t="s">
        <v>1227</v>
      </c>
      <c r="Y202">
        <v>5</v>
      </c>
      <c r="Z202">
        <v>26.2</v>
      </c>
      <c r="AA202">
        <v>45.09</v>
      </c>
      <c r="AB202">
        <v>4</v>
      </c>
    </row>
    <row r="203" spans="1:28" x14ac:dyDescent="0.25">
      <c r="A203" t="s">
        <v>1228</v>
      </c>
      <c r="B203" s="1">
        <v>45827</v>
      </c>
      <c r="C203" s="2">
        <v>45827.265277777777</v>
      </c>
      <c r="D203" s="2">
        <v>45827.365277777775</v>
      </c>
      <c r="E203" t="s">
        <v>1189</v>
      </c>
      <c r="F203" t="s">
        <v>138</v>
      </c>
      <c r="G203" t="s">
        <v>1192</v>
      </c>
      <c r="H203" t="s">
        <v>140</v>
      </c>
      <c r="I203" t="s">
        <v>141</v>
      </c>
      <c r="J203" t="s">
        <v>142</v>
      </c>
      <c r="K203" t="s">
        <v>165</v>
      </c>
      <c r="L203">
        <v>14.1</v>
      </c>
      <c r="M203">
        <v>10.1</v>
      </c>
      <c r="N203">
        <v>3.7699999999999997E-2</v>
      </c>
      <c r="O203">
        <v>8.5999999999999993E-2</v>
      </c>
      <c r="P203">
        <v>29.1</v>
      </c>
      <c r="Q203">
        <v>10.3</v>
      </c>
      <c r="R203" t="b">
        <v>1</v>
      </c>
      <c r="S203">
        <v>0.01</v>
      </c>
      <c r="T203">
        <v>455.56</v>
      </c>
      <c r="U203" s="1">
        <v>45829</v>
      </c>
      <c r="V203" t="s">
        <v>43</v>
      </c>
      <c r="W203" t="s">
        <v>44</v>
      </c>
      <c r="X203" t="s">
        <v>1229</v>
      </c>
      <c r="Y203">
        <v>144</v>
      </c>
      <c r="Z203">
        <v>10.09</v>
      </c>
      <c r="AA203">
        <v>45.15</v>
      </c>
      <c r="AB203">
        <v>6</v>
      </c>
    </row>
    <row r="204" spans="1:28" x14ac:dyDescent="0.25">
      <c r="A204" t="s">
        <v>1230</v>
      </c>
      <c r="B204" s="1">
        <v>45772</v>
      </c>
      <c r="C204" s="2">
        <v>45772.428472222222</v>
      </c>
      <c r="D204" s="2">
        <v>45772.441666666666</v>
      </c>
      <c r="E204" t="s">
        <v>1231</v>
      </c>
      <c r="F204" t="s">
        <v>172</v>
      </c>
      <c r="G204" t="s">
        <v>1234</v>
      </c>
      <c r="H204" t="s">
        <v>174</v>
      </c>
      <c r="I204" t="s">
        <v>84</v>
      </c>
      <c r="J204" t="s">
        <v>85</v>
      </c>
      <c r="K204" t="s">
        <v>57</v>
      </c>
      <c r="L204">
        <v>6.9</v>
      </c>
      <c r="M204">
        <v>16.600000000000001</v>
      </c>
      <c r="N204">
        <v>3.7699999999999997E-2</v>
      </c>
      <c r="O204">
        <v>8.5300000000000001E-2</v>
      </c>
      <c r="P204">
        <v>25</v>
      </c>
      <c r="Q204">
        <v>25.3</v>
      </c>
      <c r="R204" t="b">
        <v>1</v>
      </c>
      <c r="S204">
        <v>0.14000000000000001</v>
      </c>
      <c r="T204">
        <v>739.71</v>
      </c>
      <c r="U204" s="1">
        <v>45774</v>
      </c>
      <c r="V204" t="s">
        <v>58</v>
      </c>
      <c r="W204" t="s">
        <v>44</v>
      </c>
      <c r="X204" t="s">
        <v>1235</v>
      </c>
      <c r="Y204">
        <v>19</v>
      </c>
      <c r="Z204">
        <v>16.46</v>
      </c>
      <c r="AA204">
        <v>44.94</v>
      </c>
      <c r="AB204">
        <v>4</v>
      </c>
    </row>
    <row r="205" spans="1:28" x14ac:dyDescent="0.25">
      <c r="A205" t="s">
        <v>1236</v>
      </c>
      <c r="B205" s="1">
        <v>45751</v>
      </c>
      <c r="C205" s="2">
        <v>45751.209027777775</v>
      </c>
      <c r="D205" s="2">
        <v>45751.254166666666</v>
      </c>
      <c r="E205" t="s">
        <v>1237</v>
      </c>
      <c r="F205" t="s">
        <v>245</v>
      </c>
      <c r="G205" t="s">
        <v>1240</v>
      </c>
      <c r="H205" t="s">
        <v>247</v>
      </c>
      <c r="I205" t="s">
        <v>55</v>
      </c>
      <c r="J205" t="s">
        <v>56</v>
      </c>
      <c r="K205" t="s">
        <v>613</v>
      </c>
      <c r="L205">
        <v>18.2</v>
      </c>
      <c r="M205">
        <v>9</v>
      </c>
      <c r="N205">
        <v>3.7699999999999997E-2</v>
      </c>
      <c r="O205">
        <v>8.3699999999999997E-2</v>
      </c>
      <c r="P205">
        <v>27.7</v>
      </c>
      <c r="Q205">
        <v>8.9</v>
      </c>
      <c r="R205" t="b">
        <v>1</v>
      </c>
      <c r="S205">
        <v>0.22</v>
      </c>
      <c r="T205">
        <v>390.36</v>
      </c>
      <c r="U205" s="1">
        <v>45752</v>
      </c>
      <c r="V205" t="s">
        <v>43</v>
      </c>
      <c r="W205" t="s">
        <v>44</v>
      </c>
      <c r="X205" t="s">
        <v>1241</v>
      </c>
      <c r="Y205">
        <v>65</v>
      </c>
      <c r="Z205">
        <v>8.7799999999999994</v>
      </c>
      <c r="AA205">
        <v>44.46</v>
      </c>
      <c r="AB205">
        <v>4</v>
      </c>
    </row>
    <row r="206" spans="1:28" x14ac:dyDescent="0.25">
      <c r="A206" t="s">
        <v>1242</v>
      </c>
      <c r="B206" s="1">
        <v>45685</v>
      </c>
      <c r="C206" s="2">
        <v>45685.427083333336</v>
      </c>
      <c r="D206" s="2">
        <v>45685.461805555555</v>
      </c>
      <c r="E206" t="s">
        <v>1243</v>
      </c>
      <c r="F206" t="s">
        <v>536</v>
      </c>
      <c r="G206" t="s">
        <v>1246</v>
      </c>
      <c r="H206" t="s">
        <v>537</v>
      </c>
      <c r="I206" t="s">
        <v>84</v>
      </c>
      <c r="J206" t="s">
        <v>85</v>
      </c>
      <c r="K206" t="s">
        <v>285</v>
      </c>
      <c r="L206">
        <v>13.1</v>
      </c>
      <c r="M206">
        <v>79</v>
      </c>
      <c r="N206">
        <v>3.78E-2</v>
      </c>
      <c r="O206">
        <v>8.6300000000000002E-2</v>
      </c>
      <c r="P206">
        <v>30.4</v>
      </c>
      <c r="Q206">
        <v>8.1999999999999993</v>
      </c>
      <c r="R206" t="b">
        <v>0</v>
      </c>
      <c r="S206">
        <v>4.8899999999999997</v>
      </c>
      <c r="T206">
        <v>3356.44</v>
      </c>
      <c r="U206" s="1">
        <v>45686</v>
      </c>
      <c r="V206" t="s">
        <v>58</v>
      </c>
      <c r="W206" t="s">
        <v>44</v>
      </c>
      <c r="X206" t="s">
        <v>1247</v>
      </c>
      <c r="Y206">
        <v>50</v>
      </c>
      <c r="Z206">
        <v>74.11</v>
      </c>
      <c r="AA206">
        <v>45.29</v>
      </c>
      <c r="AB206">
        <v>1</v>
      </c>
    </row>
    <row r="207" spans="1:28" x14ac:dyDescent="0.25">
      <c r="A207" t="s">
        <v>1248</v>
      </c>
      <c r="B207" s="1">
        <v>45760</v>
      </c>
      <c r="C207" s="2">
        <v>45760.263888888891</v>
      </c>
      <c r="D207" s="2">
        <v>45760.267361111109</v>
      </c>
      <c r="E207" t="s">
        <v>1249</v>
      </c>
      <c r="F207" t="s">
        <v>536</v>
      </c>
      <c r="G207" t="s">
        <v>1192</v>
      </c>
      <c r="H207" t="s">
        <v>537</v>
      </c>
      <c r="I207" t="s">
        <v>84</v>
      </c>
      <c r="J207" t="s">
        <v>85</v>
      </c>
      <c r="K207" t="s">
        <v>333</v>
      </c>
      <c r="L207">
        <v>25.1</v>
      </c>
      <c r="M207">
        <v>56.3</v>
      </c>
      <c r="N207">
        <v>3.78E-2</v>
      </c>
      <c r="O207">
        <v>8.3199999999999996E-2</v>
      </c>
      <c r="P207">
        <v>37.5</v>
      </c>
      <c r="Q207">
        <v>35</v>
      </c>
      <c r="R207" t="b">
        <v>1</v>
      </c>
      <c r="S207">
        <v>0.02</v>
      </c>
      <c r="T207">
        <v>2496.58</v>
      </c>
      <c r="U207" s="1">
        <v>45767</v>
      </c>
      <c r="V207" t="s">
        <v>259</v>
      </c>
      <c r="W207" t="s">
        <v>44</v>
      </c>
      <c r="X207" t="s">
        <v>1251</v>
      </c>
      <c r="Y207">
        <v>5</v>
      </c>
      <c r="Z207">
        <v>56.279999999999902</v>
      </c>
      <c r="AA207">
        <v>44.36</v>
      </c>
      <c r="AB207">
        <v>4</v>
      </c>
    </row>
    <row r="208" spans="1:28" x14ac:dyDescent="0.25">
      <c r="A208" t="s">
        <v>1252</v>
      </c>
      <c r="B208" s="1">
        <v>45757</v>
      </c>
      <c r="C208" s="2">
        <v>45757.241666666669</v>
      </c>
      <c r="D208" s="2">
        <v>45757.293055555558</v>
      </c>
      <c r="E208" t="s">
        <v>1253</v>
      </c>
      <c r="F208" t="s">
        <v>234</v>
      </c>
      <c r="G208" t="s">
        <v>548</v>
      </c>
      <c r="H208" t="s">
        <v>236</v>
      </c>
      <c r="I208" t="s">
        <v>237</v>
      </c>
      <c r="J208" t="s">
        <v>238</v>
      </c>
      <c r="K208" t="s">
        <v>935</v>
      </c>
      <c r="L208">
        <v>2</v>
      </c>
      <c r="M208">
        <v>43.2</v>
      </c>
      <c r="N208">
        <v>3.78E-2</v>
      </c>
      <c r="O208">
        <v>8.7999999999999995E-2</v>
      </c>
      <c r="P208">
        <v>30.8</v>
      </c>
      <c r="Q208">
        <v>4.8</v>
      </c>
      <c r="R208" t="b">
        <v>1</v>
      </c>
      <c r="S208">
        <v>0</v>
      </c>
      <c r="T208">
        <v>1978.56</v>
      </c>
      <c r="U208" s="1">
        <v>45758</v>
      </c>
      <c r="V208" t="s">
        <v>43</v>
      </c>
      <c r="W208" t="s">
        <v>200</v>
      </c>
      <c r="X208" t="s">
        <v>1254</v>
      </c>
      <c r="Y208">
        <v>74</v>
      </c>
      <c r="Z208">
        <v>43.2</v>
      </c>
      <c r="AA208">
        <v>45.8</v>
      </c>
      <c r="AB208">
        <v>4</v>
      </c>
    </row>
    <row r="209" spans="1:28" x14ac:dyDescent="0.25">
      <c r="A209" t="s">
        <v>1255</v>
      </c>
      <c r="B209" s="1">
        <v>45709</v>
      </c>
      <c r="C209" s="2">
        <v>45709.294444444444</v>
      </c>
      <c r="D209" s="2">
        <v>45709.332638888889</v>
      </c>
      <c r="E209" t="s">
        <v>975</v>
      </c>
      <c r="F209" t="s">
        <v>172</v>
      </c>
      <c r="G209" t="s">
        <v>274</v>
      </c>
      <c r="H209" t="s">
        <v>174</v>
      </c>
      <c r="I209" t="s">
        <v>84</v>
      </c>
      <c r="J209" t="s">
        <v>85</v>
      </c>
      <c r="K209" t="s">
        <v>207</v>
      </c>
      <c r="L209">
        <v>28.5</v>
      </c>
      <c r="M209">
        <v>31.5</v>
      </c>
      <c r="N209">
        <v>3.78E-2</v>
      </c>
      <c r="O209">
        <v>8.4900000000000003E-2</v>
      </c>
      <c r="P209">
        <v>34.4</v>
      </c>
      <c r="Q209">
        <v>9.5</v>
      </c>
      <c r="R209" t="b">
        <v>0</v>
      </c>
      <c r="S209">
        <v>0</v>
      </c>
      <c r="T209">
        <v>1413.4</v>
      </c>
      <c r="U209" s="1">
        <v>45710</v>
      </c>
      <c r="V209" t="s">
        <v>43</v>
      </c>
      <c r="W209" t="s">
        <v>44</v>
      </c>
      <c r="X209" t="s">
        <v>1256</v>
      </c>
      <c r="Y209">
        <v>55</v>
      </c>
      <c r="Z209">
        <v>31.5</v>
      </c>
      <c r="AA209">
        <v>44.87</v>
      </c>
      <c r="AB209">
        <v>2</v>
      </c>
    </row>
    <row r="210" spans="1:28" x14ac:dyDescent="0.25">
      <c r="A210" t="s">
        <v>1257</v>
      </c>
      <c r="B210" s="1">
        <v>45802</v>
      </c>
      <c r="C210" s="2">
        <v>45802.395833333336</v>
      </c>
      <c r="D210" s="2">
        <v>45802.446527777778</v>
      </c>
      <c r="E210" t="s">
        <v>1258</v>
      </c>
      <c r="F210" t="s">
        <v>52</v>
      </c>
      <c r="G210" t="s">
        <v>382</v>
      </c>
      <c r="H210" t="s">
        <v>54</v>
      </c>
      <c r="I210" t="s">
        <v>55</v>
      </c>
      <c r="J210" t="s">
        <v>56</v>
      </c>
      <c r="K210" t="s">
        <v>143</v>
      </c>
      <c r="L210">
        <v>12.8</v>
      </c>
      <c r="M210">
        <v>24.9</v>
      </c>
      <c r="N210">
        <v>3.78E-2</v>
      </c>
      <c r="O210">
        <v>8.3500000000000005E-2</v>
      </c>
      <c r="P210">
        <v>32.200000000000003</v>
      </c>
      <c r="Q210">
        <v>30.2</v>
      </c>
      <c r="R210" t="b">
        <v>0</v>
      </c>
      <c r="S210">
        <v>2.93</v>
      </c>
      <c r="T210">
        <v>976.57</v>
      </c>
      <c r="U210" s="1">
        <v>45804</v>
      </c>
      <c r="V210" t="s">
        <v>73</v>
      </c>
      <c r="W210" t="s">
        <v>44</v>
      </c>
      <c r="X210" t="s">
        <v>1260</v>
      </c>
      <c r="Y210">
        <v>73</v>
      </c>
      <c r="Z210">
        <v>21.97</v>
      </c>
      <c r="AA210">
        <v>44.45</v>
      </c>
      <c r="AB210">
        <v>5</v>
      </c>
    </row>
    <row r="211" spans="1:28" x14ac:dyDescent="0.25">
      <c r="A211" t="s">
        <v>1261</v>
      </c>
      <c r="B211" s="1">
        <v>45719</v>
      </c>
      <c r="C211" s="2">
        <v>45719.220833333333</v>
      </c>
      <c r="D211" s="2">
        <v>45719.276388888888</v>
      </c>
      <c r="E211" t="s">
        <v>1262</v>
      </c>
      <c r="F211" t="s">
        <v>282</v>
      </c>
      <c r="G211" t="s">
        <v>618</v>
      </c>
      <c r="H211" t="s">
        <v>284</v>
      </c>
      <c r="I211" t="s">
        <v>237</v>
      </c>
      <c r="J211" t="s">
        <v>238</v>
      </c>
      <c r="K211" t="s">
        <v>424</v>
      </c>
      <c r="L211">
        <v>13.4</v>
      </c>
      <c r="M211">
        <v>28.3</v>
      </c>
      <c r="N211">
        <v>3.7900000000000003E-2</v>
      </c>
      <c r="O211">
        <v>8.5300000000000001E-2</v>
      </c>
      <c r="P211">
        <v>30.6</v>
      </c>
      <c r="Q211">
        <v>10.7</v>
      </c>
      <c r="R211" t="b">
        <v>0</v>
      </c>
      <c r="S211">
        <v>0.93</v>
      </c>
      <c r="T211">
        <v>1232.74</v>
      </c>
      <c r="U211" s="1">
        <v>45726</v>
      </c>
      <c r="V211" t="s">
        <v>43</v>
      </c>
      <c r="W211" t="s">
        <v>59</v>
      </c>
      <c r="X211" t="s">
        <v>1263</v>
      </c>
      <c r="Y211">
        <v>80</v>
      </c>
      <c r="Z211">
        <v>27.37</v>
      </c>
      <c r="AA211">
        <v>45.04</v>
      </c>
      <c r="AB211">
        <v>3</v>
      </c>
    </row>
    <row r="212" spans="1:28" x14ac:dyDescent="0.25">
      <c r="A212" t="s">
        <v>1264</v>
      </c>
      <c r="B212" s="1">
        <v>45686</v>
      </c>
      <c r="C212" s="2">
        <v>45686.32916666667</v>
      </c>
      <c r="D212" s="2">
        <v>45686.379166666666</v>
      </c>
      <c r="E212" t="s">
        <v>1265</v>
      </c>
      <c r="F212" t="s">
        <v>318</v>
      </c>
      <c r="G212" t="s">
        <v>491</v>
      </c>
      <c r="H212" t="s">
        <v>320</v>
      </c>
      <c r="I212" t="s">
        <v>197</v>
      </c>
      <c r="J212" t="s">
        <v>198</v>
      </c>
      <c r="K212" t="s">
        <v>199</v>
      </c>
      <c r="L212">
        <v>13.2</v>
      </c>
      <c r="M212">
        <v>34.200000000000003</v>
      </c>
      <c r="N212">
        <v>3.7900000000000003E-2</v>
      </c>
      <c r="O212">
        <v>9.06E-2</v>
      </c>
      <c r="P212">
        <v>32.9</v>
      </c>
      <c r="Q212">
        <v>11.2</v>
      </c>
      <c r="R212" t="b">
        <v>1</v>
      </c>
      <c r="S212">
        <v>0.11</v>
      </c>
      <c r="T212">
        <v>1589.62</v>
      </c>
      <c r="U212" s="1">
        <v>45693</v>
      </c>
      <c r="V212" t="s">
        <v>73</v>
      </c>
      <c r="W212" t="s">
        <v>44</v>
      </c>
      <c r="X212" t="s">
        <v>1267</v>
      </c>
      <c r="Y212">
        <v>72</v>
      </c>
      <c r="Z212">
        <v>34.090000000000003</v>
      </c>
      <c r="AA212">
        <v>46.63</v>
      </c>
      <c r="AB212">
        <v>1</v>
      </c>
    </row>
    <row r="213" spans="1:28" x14ac:dyDescent="0.25">
      <c r="A213" t="s">
        <v>1268</v>
      </c>
      <c r="B213" s="1">
        <v>45747</v>
      </c>
      <c r="C213" s="2">
        <v>45747.434027777781</v>
      </c>
      <c r="D213" s="2">
        <v>45747.461805555555</v>
      </c>
      <c r="E213" t="s">
        <v>1269</v>
      </c>
      <c r="F213" t="s">
        <v>182</v>
      </c>
      <c r="G213" t="s">
        <v>1142</v>
      </c>
      <c r="H213" t="s">
        <v>184</v>
      </c>
      <c r="I213" t="s">
        <v>84</v>
      </c>
      <c r="J213" t="s">
        <v>85</v>
      </c>
      <c r="K213" t="s">
        <v>1270</v>
      </c>
      <c r="L213">
        <v>1.7</v>
      </c>
      <c r="M213">
        <v>13.7</v>
      </c>
      <c r="N213">
        <v>3.7900000000000003E-2</v>
      </c>
      <c r="O213">
        <v>8.09E-2</v>
      </c>
      <c r="P213">
        <v>27.9</v>
      </c>
      <c r="Q213">
        <v>6.7</v>
      </c>
      <c r="R213" t="b">
        <v>1</v>
      </c>
      <c r="S213">
        <v>0.09</v>
      </c>
      <c r="T213">
        <v>595.03</v>
      </c>
      <c r="U213" s="1">
        <v>45748</v>
      </c>
      <c r="V213" t="s">
        <v>43</v>
      </c>
      <c r="W213" t="s">
        <v>44</v>
      </c>
      <c r="X213" t="s">
        <v>1271</v>
      </c>
      <c r="Y213">
        <v>40</v>
      </c>
      <c r="Z213">
        <v>13.61</v>
      </c>
      <c r="AA213">
        <v>43.72</v>
      </c>
      <c r="AB213">
        <v>3</v>
      </c>
    </row>
    <row r="214" spans="1:28" x14ac:dyDescent="0.25">
      <c r="A214" t="s">
        <v>1272</v>
      </c>
      <c r="B214" s="1">
        <v>45741</v>
      </c>
      <c r="C214" s="2">
        <v>45741.433333333334</v>
      </c>
      <c r="D214" s="2">
        <v>45741.472916666666</v>
      </c>
      <c r="E214" t="s">
        <v>1273</v>
      </c>
      <c r="F214" t="s">
        <v>113</v>
      </c>
      <c r="G214" t="s">
        <v>630</v>
      </c>
      <c r="H214" t="s">
        <v>115</v>
      </c>
      <c r="I214" t="s">
        <v>84</v>
      </c>
      <c r="J214" t="s">
        <v>85</v>
      </c>
      <c r="K214" t="s">
        <v>453</v>
      </c>
      <c r="L214">
        <v>19.3</v>
      </c>
      <c r="M214">
        <v>40.799999999999997</v>
      </c>
      <c r="N214">
        <v>3.7900000000000003E-2</v>
      </c>
      <c r="O214">
        <v>8.5400000000000004E-2</v>
      </c>
      <c r="P214">
        <v>30.3</v>
      </c>
      <c r="Q214">
        <v>6</v>
      </c>
      <c r="R214" t="b">
        <v>1</v>
      </c>
      <c r="S214">
        <v>0.14000000000000001</v>
      </c>
      <c r="T214">
        <v>1832.55</v>
      </c>
      <c r="U214" s="1">
        <v>45743</v>
      </c>
      <c r="V214" t="s">
        <v>58</v>
      </c>
      <c r="W214" t="s">
        <v>44</v>
      </c>
      <c r="X214" t="s">
        <v>1275</v>
      </c>
      <c r="Y214">
        <v>57</v>
      </c>
      <c r="Z214">
        <v>40.659999999999997</v>
      </c>
      <c r="AA214">
        <v>45.07</v>
      </c>
      <c r="AB214">
        <v>3</v>
      </c>
    </row>
    <row r="215" spans="1:28" x14ac:dyDescent="0.25">
      <c r="A215" t="s">
        <v>1276</v>
      </c>
      <c r="B215" s="1">
        <v>45824</v>
      </c>
      <c r="C215" s="2">
        <v>45824.260416666664</v>
      </c>
      <c r="D215" s="2">
        <v>45824.303472222222</v>
      </c>
      <c r="E215" t="s">
        <v>583</v>
      </c>
      <c r="F215" t="s">
        <v>172</v>
      </c>
      <c r="G215" t="s">
        <v>586</v>
      </c>
      <c r="H215" t="s">
        <v>174</v>
      </c>
      <c r="I215" t="s">
        <v>84</v>
      </c>
      <c r="J215" t="s">
        <v>85</v>
      </c>
      <c r="K215" t="s">
        <v>748</v>
      </c>
      <c r="L215">
        <v>2</v>
      </c>
      <c r="M215">
        <v>64.3</v>
      </c>
      <c r="N215">
        <v>3.7900000000000003E-2</v>
      </c>
      <c r="O215">
        <v>8.14E-2</v>
      </c>
      <c r="P215">
        <v>28.8</v>
      </c>
      <c r="Q215">
        <v>6.8</v>
      </c>
      <c r="R215" t="b">
        <v>1</v>
      </c>
      <c r="S215">
        <v>0.28000000000000003</v>
      </c>
      <c r="T215">
        <v>2808.56</v>
      </c>
      <c r="U215" s="1">
        <v>45827</v>
      </c>
      <c r="V215" t="s">
        <v>43</v>
      </c>
      <c r="W215" t="s">
        <v>208</v>
      </c>
      <c r="X215" t="s">
        <v>1277</v>
      </c>
      <c r="Y215">
        <v>62</v>
      </c>
      <c r="Z215">
        <v>64.02</v>
      </c>
      <c r="AA215">
        <v>43.87</v>
      </c>
      <c r="AB215">
        <v>6</v>
      </c>
    </row>
    <row r="216" spans="1:28" x14ac:dyDescent="0.25">
      <c r="A216" t="s">
        <v>1278</v>
      </c>
      <c r="B216" s="1">
        <v>45787</v>
      </c>
      <c r="C216" s="2">
        <v>45787.330555555556</v>
      </c>
      <c r="D216" s="2">
        <v>45787.411111111112</v>
      </c>
      <c r="E216" t="s">
        <v>1279</v>
      </c>
      <c r="F216" t="s">
        <v>93</v>
      </c>
      <c r="G216" t="s">
        <v>478</v>
      </c>
      <c r="H216" t="s">
        <v>95</v>
      </c>
      <c r="I216" t="s">
        <v>96</v>
      </c>
      <c r="J216" t="s">
        <v>97</v>
      </c>
      <c r="K216" t="s">
        <v>363</v>
      </c>
      <c r="L216">
        <v>20.5</v>
      </c>
      <c r="M216">
        <v>24.4</v>
      </c>
      <c r="N216">
        <v>3.7900000000000003E-2</v>
      </c>
      <c r="O216">
        <v>8.9899999999999994E-2</v>
      </c>
      <c r="P216">
        <v>24.2</v>
      </c>
      <c r="Q216">
        <v>4.4000000000000004</v>
      </c>
      <c r="R216" t="b">
        <v>1</v>
      </c>
      <c r="S216">
        <v>0.2</v>
      </c>
      <c r="T216">
        <v>1123.3599999999999</v>
      </c>
      <c r="U216" s="1">
        <v>45790</v>
      </c>
      <c r="V216" t="s">
        <v>43</v>
      </c>
      <c r="W216" t="s">
        <v>44</v>
      </c>
      <c r="X216" t="s">
        <v>1281</v>
      </c>
      <c r="Y216">
        <v>116</v>
      </c>
      <c r="Z216">
        <v>24.2</v>
      </c>
      <c r="AA216">
        <v>46.42</v>
      </c>
      <c r="AB216">
        <v>5</v>
      </c>
    </row>
    <row r="217" spans="1:28" x14ac:dyDescent="0.25">
      <c r="A217" t="s">
        <v>1282</v>
      </c>
      <c r="B217" s="1">
        <v>45752</v>
      </c>
      <c r="C217" s="2">
        <v>45752.283333333333</v>
      </c>
      <c r="D217" s="2">
        <v>45752.3</v>
      </c>
      <c r="E217" t="s">
        <v>1283</v>
      </c>
      <c r="F217" t="s">
        <v>318</v>
      </c>
      <c r="G217" t="s">
        <v>605</v>
      </c>
      <c r="H217" t="s">
        <v>320</v>
      </c>
      <c r="I217" t="s">
        <v>197</v>
      </c>
      <c r="J217" t="s">
        <v>198</v>
      </c>
      <c r="K217" t="s">
        <v>155</v>
      </c>
      <c r="L217">
        <v>10.7</v>
      </c>
      <c r="M217">
        <v>38.799999999999997</v>
      </c>
      <c r="N217">
        <v>3.7900000000000003E-2</v>
      </c>
      <c r="O217">
        <v>8.2799999999999999E-2</v>
      </c>
      <c r="P217">
        <v>24.1</v>
      </c>
      <c r="Q217">
        <v>1</v>
      </c>
      <c r="R217" t="b">
        <v>1</v>
      </c>
      <c r="S217">
        <v>0.35</v>
      </c>
      <c r="T217">
        <v>1702.95</v>
      </c>
      <c r="U217" s="1">
        <v>45754</v>
      </c>
      <c r="V217" t="s">
        <v>259</v>
      </c>
      <c r="W217" t="s">
        <v>208</v>
      </c>
      <c r="X217" t="s">
        <v>1285</v>
      </c>
      <c r="Y217">
        <v>24</v>
      </c>
      <c r="Z217">
        <v>38.449999999999903</v>
      </c>
      <c r="AA217">
        <v>44.29</v>
      </c>
      <c r="AB217">
        <v>4</v>
      </c>
    </row>
    <row r="218" spans="1:28" x14ac:dyDescent="0.25">
      <c r="A218" t="s">
        <v>1286</v>
      </c>
      <c r="B218" s="1">
        <v>45794</v>
      </c>
      <c r="C218" s="2">
        <v>45794.440972222219</v>
      </c>
      <c r="D218" s="2">
        <v>45794.464583333334</v>
      </c>
      <c r="E218" t="s">
        <v>1287</v>
      </c>
      <c r="F218" t="s">
        <v>37</v>
      </c>
      <c r="G218" t="s">
        <v>1290</v>
      </c>
      <c r="H218" t="s">
        <v>39</v>
      </c>
      <c r="I218" t="s">
        <v>40</v>
      </c>
      <c r="J218" t="s">
        <v>41</v>
      </c>
      <c r="K218" t="s">
        <v>42</v>
      </c>
      <c r="L218">
        <v>26.4</v>
      </c>
      <c r="M218">
        <v>53.2</v>
      </c>
      <c r="N218">
        <v>3.7999999999999999E-2</v>
      </c>
      <c r="O218">
        <v>8.8499999999999995E-2</v>
      </c>
      <c r="P218">
        <v>28.9</v>
      </c>
      <c r="Q218">
        <v>27.1</v>
      </c>
      <c r="R218" t="b">
        <v>1</v>
      </c>
      <c r="S218">
        <v>0.02</v>
      </c>
      <c r="T218">
        <v>2448.94</v>
      </c>
      <c r="U218" s="1">
        <v>45795</v>
      </c>
      <c r="V218" t="s">
        <v>43</v>
      </c>
      <c r="W218" t="s">
        <v>44</v>
      </c>
      <c r="X218" t="s">
        <v>1291</v>
      </c>
      <c r="Y218">
        <v>34</v>
      </c>
      <c r="Z218">
        <v>53.18</v>
      </c>
      <c r="AA218">
        <v>46.05</v>
      </c>
      <c r="AB218">
        <v>5</v>
      </c>
    </row>
    <row r="219" spans="1:28" x14ac:dyDescent="0.25">
      <c r="A219" t="s">
        <v>1292</v>
      </c>
      <c r="B219" s="1">
        <v>45681</v>
      </c>
      <c r="C219" s="2">
        <v>45681.250694444447</v>
      </c>
      <c r="D219" s="2">
        <v>45681.294444444444</v>
      </c>
      <c r="E219" t="s">
        <v>1293</v>
      </c>
      <c r="F219" t="s">
        <v>318</v>
      </c>
      <c r="G219" t="s">
        <v>1296</v>
      </c>
      <c r="H219" t="s">
        <v>320</v>
      </c>
      <c r="I219" t="s">
        <v>197</v>
      </c>
      <c r="J219" t="s">
        <v>198</v>
      </c>
      <c r="K219" t="s">
        <v>417</v>
      </c>
      <c r="L219">
        <v>5.2</v>
      </c>
      <c r="M219">
        <v>29.8</v>
      </c>
      <c r="N219">
        <v>3.7999999999999999E-2</v>
      </c>
      <c r="O219">
        <v>8.6400000000000005E-2</v>
      </c>
      <c r="P219">
        <v>28.3</v>
      </c>
      <c r="Q219">
        <v>6.9</v>
      </c>
      <c r="R219" t="b">
        <v>1</v>
      </c>
      <c r="S219">
        <v>0</v>
      </c>
      <c r="T219">
        <v>1353.52</v>
      </c>
      <c r="U219" s="1">
        <v>45683</v>
      </c>
      <c r="V219" t="s">
        <v>43</v>
      </c>
      <c r="W219" t="s">
        <v>44</v>
      </c>
      <c r="X219" t="s">
        <v>1297</v>
      </c>
      <c r="Y219">
        <v>63</v>
      </c>
      <c r="Z219">
        <v>29.8</v>
      </c>
      <c r="AA219">
        <v>45.42</v>
      </c>
      <c r="AB219">
        <v>1</v>
      </c>
    </row>
    <row r="220" spans="1:28" x14ac:dyDescent="0.25">
      <c r="A220" t="s">
        <v>1298</v>
      </c>
      <c r="B220" s="1">
        <v>45726</v>
      </c>
      <c r="C220" s="2">
        <v>45726.178472222222</v>
      </c>
      <c r="D220" s="2">
        <v>45726.216666666667</v>
      </c>
      <c r="E220" t="s">
        <v>1299</v>
      </c>
      <c r="F220" t="s">
        <v>194</v>
      </c>
      <c r="G220" t="s">
        <v>406</v>
      </c>
      <c r="H220" t="s">
        <v>196</v>
      </c>
      <c r="I220" t="s">
        <v>197</v>
      </c>
      <c r="J220" t="s">
        <v>198</v>
      </c>
      <c r="K220" t="s">
        <v>1083</v>
      </c>
      <c r="L220">
        <v>2.2999999999999998</v>
      </c>
      <c r="M220">
        <v>63.4</v>
      </c>
      <c r="N220">
        <v>3.7999999999999999E-2</v>
      </c>
      <c r="O220">
        <v>8.1699999999999995E-2</v>
      </c>
      <c r="P220">
        <v>30.4</v>
      </c>
      <c r="Q220">
        <v>7.1</v>
      </c>
      <c r="R220" t="b">
        <v>1</v>
      </c>
      <c r="S220">
        <v>0.23</v>
      </c>
      <c r="T220">
        <v>2780.11</v>
      </c>
      <c r="U220" s="1">
        <v>45729</v>
      </c>
      <c r="V220" t="s">
        <v>43</v>
      </c>
      <c r="W220" t="s">
        <v>44</v>
      </c>
      <c r="X220" t="s">
        <v>1301</v>
      </c>
      <c r="Y220">
        <v>55</v>
      </c>
      <c r="Z220">
        <v>63.17</v>
      </c>
      <c r="AA220">
        <v>44.01</v>
      </c>
      <c r="AB220">
        <v>3</v>
      </c>
    </row>
    <row r="221" spans="1:28" x14ac:dyDescent="0.25">
      <c r="A221" t="s">
        <v>1302</v>
      </c>
      <c r="B221" s="1">
        <v>45788</v>
      </c>
      <c r="C221" s="2">
        <v>45788.193055555559</v>
      </c>
      <c r="D221" s="2">
        <v>45788.196527777778</v>
      </c>
      <c r="E221" t="s">
        <v>1303</v>
      </c>
      <c r="F221" t="s">
        <v>413</v>
      </c>
      <c r="G221" t="s">
        <v>1306</v>
      </c>
      <c r="H221" t="s">
        <v>414</v>
      </c>
      <c r="I221" t="s">
        <v>415</v>
      </c>
      <c r="J221" t="s">
        <v>416</v>
      </c>
      <c r="K221" t="s">
        <v>248</v>
      </c>
      <c r="L221">
        <v>1.3</v>
      </c>
      <c r="M221">
        <v>27.5</v>
      </c>
      <c r="N221">
        <v>3.8100000000000002E-2</v>
      </c>
      <c r="O221">
        <v>8.3900000000000002E-2</v>
      </c>
      <c r="P221">
        <v>29.8</v>
      </c>
      <c r="Q221">
        <v>11.6</v>
      </c>
      <c r="R221" t="b">
        <v>1</v>
      </c>
      <c r="S221">
        <v>0.48</v>
      </c>
      <c r="T221">
        <v>1208.33</v>
      </c>
      <c r="U221" s="1">
        <v>45791</v>
      </c>
      <c r="V221" t="s">
        <v>43</v>
      </c>
      <c r="W221" t="s">
        <v>44</v>
      </c>
      <c r="X221" t="s">
        <v>1307</v>
      </c>
      <c r="Y221">
        <v>5</v>
      </c>
      <c r="Z221">
        <v>27.02</v>
      </c>
      <c r="AA221">
        <v>44.72</v>
      </c>
      <c r="AB221">
        <v>5</v>
      </c>
    </row>
    <row r="222" spans="1:28" x14ac:dyDescent="0.25">
      <c r="A222" t="s">
        <v>1308</v>
      </c>
      <c r="B222" s="1">
        <v>45768</v>
      </c>
      <c r="C222" s="2">
        <v>45768.435416666667</v>
      </c>
      <c r="D222" s="2">
        <v>45768.495833333334</v>
      </c>
      <c r="E222" t="s">
        <v>1309</v>
      </c>
      <c r="F222" t="s">
        <v>215</v>
      </c>
      <c r="G222" t="s">
        <v>439</v>
      </c>
      <c r="H222" t="s">
        <v>217</v>
      </c>
      <c r="I222" t="s">
        <v>218</v>
      </c>
      <c r="J222" t="s">
        <v>219</v>
      </c>
      <c r="K222" t="s">
        <v>793</v>
      </c>
      <c r="L222">
        <v>3.1</v>
      </c>
      <c r="M222">
        <v>6.8</v>
      </c>
      <c r="N222">
        <v>3.8100000000000002E-2</v>
      </c>
      <c r="O222">
        <v>7.6300000000000007E-2</v>
      </c>
      <c r="P222">
        <v>28.9</v>
      </c>
      <c r="Q222">
        <v>9.1999999999999993</v>
      </c>
      <c r="R222" t="b">
        <v>1</v>
      </c>
      <c r="S222">
        <v>0</v>
      </c>
      <c r="T222">
        <v>288.58999999999997</v>
      </c>
      <c r="U222" s="1">
        <v>45769</v>
      </c>
      <c r="V222" t="s">
        <v>58</v>
      </c>
      <c r="W222" t="s">
        <v>208</v>
      </c>
      <c r="X222" t="s">
        <v>1311</v>
      </c>
      <c r="Y222">
        <v>87</v>
      </c>
      <c r="Z222">
        <v>6.8</v>
      </c>
      <c r="AA222">
        <v>42.44</v>
      </c>
      <c r="AB222">
        <v>4</v>
      </c>
    </row>
    <row r="223" spans="1:28" x14ac:dyDescent="0.25">
      <c r="A223" t="s">
        <v>1312</v>
      </c>
      <c r="B223" s="1">
        <v>45758</v>
      </c>
      <c r="C223" s="2">
        <v>45758.186805555553</v>
      </c>
      <c r="D223" s="2">
        <v>45758.195833333331</v>
      </c>
      <c r="E223" t="s">
        <v>1313</v>
      </c>
      <c r="F223" t="s">
        <v>194</v>
      </c>
      <c r="G223" t="s">
        <v>301</v>
      </c>
      <c r="H223" t="s">
        <v>196</v>
      </c>
      <c r="I223" t="s">
        <v>197</v>
      </c>
      <c r="J223" t="s">
        <v>198</v>
      </c>
      <c r="K223" t="s">
        <v>207</v>
      </c>
      <c r="L223">
        <v>5</v>
      </c>
      <c r="M223">
        <v>39.6</v>
      </c>
      <c r="N223">
        <v>3.8100000000000002E-2</v>
      </c>
      <c r="O223">
        <v>8.9399999999999993E-2</v>
      </c>
      <c r="P223">
        <v>27.9</v>
      </c>
      <c r="Q223">
        <v>4.4000000000000004</v>
      </c>
      <c r="R223" t="b">
        <v>1</v>
      </c>
      <c r="S223">
        <v>0</v>
      </c>
      <c r="T223">
        <v>1836.25</v>
      </c>
      <c r="U223" s="1">
        <v>45761</v>
      </c>
      <c r="V223" t="s">
        <v>259</v>
      </c>
      <c r="W223" t="s">
        <v>44</v>
      </c>
      <c r="X223" t="s">
        <v>1314</v>
      </c>
      <c r="Y223">
        <v>13</v>
      </c>
      <c r="Z223">
        <v>39.6</v>
      </c>
      <c r="AA223">
        <v>46.37</v>
      </c>
      <c r="AB223">
        <v>4</v>
      </c>
    </row>
    <row r="224" spans="1:28" x14ac:dyDescent="0.25">
      <c r="A224" t="s">
        <v>1315</v>
      </c>
      <c r="B224" s="1">
        <v>45834</v>
      </c>
      <c r="C224" s="2">
        <v>45834.195138888892</v>
      </c>
      <c r="D224" s="2">
        <v>45834.249305555553</v>
      </c>
      <c r="E224" t="s">
        <v>1316</v>
      </c>
      <c r="F224" t="s">
        <v>52</v>
      </c>
      <c r="G224" t="s">
        <v>1319</v>
      </c>
      <c r="H224" t="s">
        <v>54</v>
      </c>
      <c r="I224" t="s">
        <v>55</v>
      </c>
      <c r="J224" t="s">
        <v>56</v>
      </c>
      <c r="K224" t="s">
        <v>1083</v>
      </c>
      <c r="L224">
        <v>11.7</v>
      </c>
      <c r="M224">
        <v>28.7</v>
      </c>
      <c r="N224">
        <v>3.8100000000000002E-2</v>
      </c>
      <c r="O224">
        <v>8.48E-2</v>
      </c>
      <c r="P224">
        <v>28.9</v>
      </c>
      <c r="Q224">
        <v>7.5</v>
      </c>
      <c r="R224" t="b">
        <v>1</v>
      </c>
      <c r="S224">
        <v>0.3</v>
      </c>
      <c r="T224">
        <v>1277.72</v>
      </c>
      <c r="U224" s="1">
        <v>45835</v>
      </c>
      <c r="V224" t="s">
        <v>43</v>
      </c>
      <c r="W224" t="s">
        <v>44</v>
      </c>
      <c r="X224" t="s">
        <v>1320</v>
      </c>
      <c r="Y224">
        <v>78</v>
      </c>
      <c r="Z224">
        <v>28.4</v>
      </c>
      <c r="AA224">
        <v>44.99</v>
      </c>
      <c r="AB224">
        <v>6</v>
      </c>
    </row>
    <row r="225" spans="1:28" x14ac:dyDescent="0.25">
      <c r="A225" t="s">
        <v>1321</v>
      </c>
      <c r="B225" s="1">
        <v>45709</v>
      </c>
      <c r="C225" s="2">
        <v>45709.433333333334</v>
      </c>
      <c r="D225" s="2">
        <v>45709.470833333333</v>
      </c>
      <c r="E225" t="s">
        <v>1322</v>
      </c>
      <c r="F225" t="s">
        <v>536</v>
      </c>
      <c r="G225" t="s">
        <v>1325</v>
      </c>
      <c r="H225" t="s">
        <v>537</v>
      </c>
      <c r="I225" t="s">
        <v>84</v>
      </c>
      <c r="J225" t="s">
        <v>85</v>
      </c>
      <c r="K225" t="s">
        <v>123</v>
      </c>
      <c r="L225">
        <v>13.6</v>
      </c>
      <c r="M225">
        <v>24.4</v>
      </c>
      <c r="N225">
        <v>3.8100000000000002E-2</v>
      </c>
      <c r="O225">
        <v>8.8599999999999998E-2</v>
      </c>
      <c r="P225">
        <v>27.2</v>
      </c>
      <c r="Q225">
        <v>5.9</v>
      </c>
      <c r="R225" t="b">
        <v>1</v>
      </c>
      <c r="S225">
        <v>0</v>
      </c>
      <c r="T225">
        <v>1125.57</v>
      </c>
      <c r="U225" s="1">
        <v>45716</v>
      </c>
      <c r="V225" t="s">
        <v>58</v>
      </c>
      <c r="W225" t="s">
        <v>44</v>
      </c>
      <c r="X225" t="s">
        <v>1326</v>
      </c>
      <c r="Y225">
        <v>54</v>
      </c>
      <c r="Z225">
        <v>24.4</v>
      </c>
      <c r="AA225">
        <v>46.13</v>
      </c>
      <c r="AB225">
        <v>2</v>
      </c>
    </row>
    <row r="226" spans="1:28" x14ac:dyDescent="0.25">
      <c r="A226" t="s">
        <v>1327</v>
      </c>
      <c r="B226" s="1">
        <v>45809</v>
      </c>
      <c r="C226" s="2">
        <v>45809.273611111108</v>
      </c>
      <c r="D226" s="2">
        <v>45809.277083333334</v>
      </c>
      <c r="E226" t="s">
        <v>1328</v>
      </c>
      <c r="F226" t="s">
        <v>162</v>
      </c>
      <c r="G226" t="s">
        <v>122</v>
      </c>
      <c r="H226" t="s">
        <v>164</v>
      </c>
      <c r="I226" t="s">
        <v>40</v>
      </c>
      <c r="J226" t="s">
        <v>41</v>
      </c>
      <c r="K226" t="s">
        <v>492</v>
      </c>
      <c r="L226">
        <v>5.7</v>
      </c>
      <c r="M226">
        <v>58.6</v>
      </c>
      <c r="N226">
        <v>3.8199999999999998E-2</v>
      </c>
      <c r="O226">
        <v>8.7599999999999997E-2</v>
      </c>
      <c r="P226">
        <v>29.5</v>
      </c>
      <c r="Q226">
        <v>26.6</v>
      </c>
      <c r="R226" t="b">
        <v>1</v>
      </c>
      <c r="S226">
        <v>0.04</v>
      </c>
      <c r="T226">
        <v>2686.73</v>
      </c>
      <c r="U226" s="1">
        <v>45809</v>
      </c>
      <c r="V226" t="s">
        <v>43</v>
      </c>
      <c r="W226" t="s">
        <v>44</v>
      </c>
      <c r="X226" t="s">
        <v>1330</v>
      </c>
      <c r="Y226">
        <v>5</v>
      </c>
      <c r="Z226">
        <v>58.56</v>
      </c>
      <c r="AA226">
        <v>45.88</v>
      </c>
      <c r="AB226">
        <v>6</v>
      </c>
    </row>
    <row r="227" spans="1:28" x14ac:dyDescent="0.25">
      <c r="A227" t="s">
        <v>1331</v>
      </c>
      <c r="B227" s="1">
        <v>45660</v>
      </c>
      <c r="C227" s="2">
        <v>45660.293749999997</v>
      </c>
      <c r="D227" s="2">
        <v>45660.336111111108</v>
      </c>
      <c r="E227" t="s">
        <v>1332</v>
      </c>
      <c r="F227" t="s">
        <v>215</v>
      </c>
      <c r="G227" t="s">
        <v>82</v>
      </c>
      <c r="H227" t="s">
        <v>217</v>
      </c>
      <c r="I227" t="s">
        <v>218</v>
      </c>
      <c r="J227" t="s">
        <v>219</v>
      </c>
      <c r="K227" t="s">
        <v>613</v>
      </c>
      <c r="L227">
        <v>7.1</v>
      </c>
      <c r="M227">
        <v>54.3</v>
      </c>
      <c r="N227">
        <v>3.8199999999999998E-2</v>
      </c>
      <c r="O227">
        <v>8.9499999999999996E-2</v>
      </c>
      <c r="P227">
        <v>28.2</v>
      </c>
      <c r="Q227">
        <v>3.4</v>
      </c>
      <c r="R227" t="b">
        <v>1</v>
      </c>
      <c r="S227">
        <v>0</v>
      </c>
      <c r="T227">
        <v>2522.2399999999998</v>
      </c>
      <c r="U227" s="1">
        <v>45661</v>
      </c>
      <c r="V227" t="s">
        <v>43</v>
      </c>
      <c r="W227" t="s">
        <v>44</v>
      </c>
      <c r="X227" t="s">
        <v>1334</v>
      </c>
      <c r="Y227">
        <v>61</v>
      </c>
      <c r="Z227">
        <v>54.3</v>
      </c>
      <c r="AA227">
        <v>46.45</v>
      </c>
      <c r="AB227">
        <v>1</v>
      </c>
    </row>
    <row r="228" spans="1:28" x14ac:dyDescent="0.25">
      <c r="A228" t="s">
        <v>1335</v>
      </c>
      <c r="B228" s="1">
        <v>45829</v>
      </c>
      <c r="C228" s="2">
        <v>45829.315972222219</v>
      </c>
      <c r="D228" s="2">
        <v>45829.382638888892</v>
      </c>
      <c r="E228" t="s">
        <v>1336</v>
      </c>
      <c r="F228" t="s">
        <v>328</v>
      </c>
      <c r="G228" t="s">
        <v>139</v>
      </c>
      <c r="H228" t="s">
        <v>330</v>
      </c>
      <c r="I228" t="s">
        <v>331</v>
      </c>
      <c r="J228" t="s">
        <v>332</v>
      </c>
      <c r="K228" t="s">
        <v>384</v>
      </c>
      <c r="L228">
        <v>1.7</v>
      </c>
      <c r="M228">
        <v>58.1</v>
      </c>
      <c r="N228">
        <v>3.8199999999999998E-2</v>
      </c>
      <c r="O228">
        <v>8.1799999999999998E-2</v>
      </c>
      <c r="P228">
        <v>32.299999999999997</v>
      </c>
      <c r="Q228">
        <v>9.1</v>
      </c>
      <c r="R228" t="b">
        <v>0</v>
      </c>
      <c r="S228">
        <v>2.92</v>
      </c>
      <c r="T228">
        <v>2435.65</v>
      </c>
      <c r="U228" s="1">
        <v>45836</v>
      </c>
      <c r="V228" t="s">
        <v>43</v>
      </c>
      <c r="W228" t="s">
        <v>44</v>
      </c>
      <c r="X228" t="s">
        <v>1338</v>
      </c>
      <c r="Y228">
        <v>96</v>
      </c>
      <c r="Z228">
        <v>55.18</v>
      </c>
      <c r="AA228">
        <v>44.14</v>
      </c>
      <c r="AB228">
        <v>6</v>
      </c>
    </row>
    <row r="229" spans="1:28" x14ac:dyDescent="0.25">
      <c r="A229" t="s">
        <v>1339</v>
      </c>
      <c r="B229" s="1">
        <v>45804</v>
      </c>
      <c r="C229" s="2">
        <v>45804.303472222222</v>
      </c>
      <c r="D229" s="2">
        <v>45804.334027777775</v>
      </c>
      <c r="E229" t="s">
        <v>1340</v>
      </c>
      <c r="F229" t="s">
        <v>340</v>
      </c>
      <c r="G229" t="s">
        <v>459</v>
      </c>
      <c r="H229" t="s">
        <v>342</v>
      </c>
      <c r="I229" t="s">
        <v>197</v>
      </c>
      <c r="J229" t="s">
        <v>198</v>
      </c>
      <c r="K229" t="s">
        <v>643</v>
      </c>
      <c r="L229">
        <v>17.899999999999999</v>
      </c>
      <c r="M229">
        <v>12.1</v>
      </c>
      <c r="N229">
        <v>3.8199999999999998E-2</v>
      </c>
      <c r="O229">
        <v>8.5599999999999996E-2</v>
      </c>
      <c r="P229">
        <v>30.9</v>
      </c>
      <c r="Q229">
        <v>7.3</v>
      </c>
      <c r="R229" t="b">
        <v>1</v>
      </c>
      <c r="S229">
        <v>0</v>
      </c>
      <c r="T229">
        <v>547.89</v>
      </c>
      <c r="U229" s="1">
        <v>45807</v>
      </c>
      <c r="V229" t="s">
        <v>43</v>
      </c>
      <c r="W229" t="s">
        <v>44</v>
      </c>
      <c r="X229" t="s">
        <v>1342</v>
      </c>
      <c r="Y229">
        <v>44</v>
      </c>
      <c r="Z229">
        <v>12.1</v>
      </c>
      <c r="AA229">
        <v>45.28</v>
      </c>
      <c r="AB229">
        <v>5</v>
      </c>
    </row>
    <row r="230" spans="1:28" x14ac:dyDescent="0.25">
      <c r="A230" t="s">
        <v>1343</v>
      </c>
      <c r="B230" s="1">
        <v>45752</v>
      </c>
      <c r="C230" s="2">
        <v>45752.249305555553</v>
      </c>
      <c r="D230" s="2">
        <v>45752.279861111114</v>
      </c>
      <c r="E230" t="s">
        <v>1344</v>
      </c>
      <c r="F230" t="s">
        <v>309</v>
      </c>
      <c r="G230" t="s">
        <v>932</v>
      </c>
      <c r="H230" t="s">
        <v>311</v>
      </c>
      <c r="I230" t="s">
        <v>84</v>
      </c>
      <c r="J230" t="s">
        <v>85</v>
      </c>
      <c r="K230" t="s">
        <v>424</v>
      </c>
      <c r="L230">
        <v>13.3</v>
      </c>
      <c r="M230">
        <v>49.4</v>
      </c>
      <c r="N230">
        <v>3.8199999999999998E-2</v>
      </c>
      <c r="O230">
        <v>8.4199999999999997E-2</v>
      </c>
      <c r="P230">
        <v>29</v>
      </c>
      <c r="Q230">
        <v>6.5</v>
      </c>
      <c r="R230" t="b">
        <v>1</v>
      </c>
      <c r="S230">
        <v>0.09</v>
      </c>
      <c r="T230">
        <v>2212.0500000000002</v>
      </c>
      <c r="U230" s="1">
        <v>45755</v>
      </c>
      <c r="V230" t="s">
        <v>43</v>
      </c>
      <c r="W230" t="s">
        <v>44</v>
      </c>
      <c r="X230" t="s">
        <v>1346</v>
      </c>
      <c r="Y230">
        <v>44</v>
      </c>
      <c r="Z230">
        <v>49.309999999999903</v>
      </c>
      <c r="AA230">
        <v>44.86</v>
      </c>
      <c r="AB230">
        <v>4</v>
      </c>
    </row>
    <row r="231" spans="1:28" x14ac:dyDescent="0.25">
      <c r="A231" t="s">
        <v>1347</v>
      </c>
      <c r="B231" s="1">
        <v>45775</v>
      </c>
      <c r="C231" s="2">
        <v>45775.209027777775</v>
      </c>
      <c r="D231" s="2">
        <v>45775.219444444447</v>
      </c>
      <c r="E231" t="s">
        <v>1348</v>
      </c>
      <c r="F231" t="s">
        <v>328</v>
      </c>
      <c r="G231" t="s">
        <v>439</v>
      </c>
      <c r="H231" t="s">
        <v>330</v>
      </c>
      <c r="I231" t="s">
        <v>331</v>
      </c>
      <c r="J231" t="s">
        <v>332</v>
      </c>
      <c r="K231" t="s">
        <v>363</v>
      </c>
      <c r="L231">
        <v>20.7</v>
      </c>
      <c r="M231">
        <v>61</v>
      </c>
      <c r="N231">
        <v>3.8199999999999998E-2</v>
      </c>
      <c r="O231">
        <v>9.01E-2</v>
      </c>
      <c r="P231">
        <v>30.1</v>
      </c>
      <c r="Q231">
        <v>8.6999999999999993</v>
      </c>
      <c r="R231" t="b">
        <v>0</v>
      </c>
      <c r="S231">
        <v>0.91</v>
      </c>
      <c r="T231">
        <v>2802</v>
      </c>
      <c r="U231" s="1">
        <v>45778</v>
      </c>
      <c r="V231" t="s">
        <v>43</v>
      </c>
      <c r="W231" t="s">
        <v>44</v>
      </c>
      <c r="X231" t="s">
        <v>1350</v>
      </c>
      <c r="Y231">
        <v>15</v>
      </c>
      <c r="Z231">
        <v>60.09</v>
      </c>
      <c r="AA231">
        <v>46.63</v>
      </c>
      <c r="AB231">
        <v>4</v>
      </c>
    </row>
    <row r="232" spans="1:28" x14ac:dyDescent="0.25">
      <c r="A232" t="s">
        <v>1351</v>
      </c>
      <c r="B232" s="1">
        <v>45704</v>
      </c>
      <c r="C232" s="2">
        <v>45704.368750000001</v>
      </c>
      <c r="D232" s="2">
        <v>45704.399305555555</v>
      </c>
      <c r="E232" t="s">
        <v>1352</v>
      </c>
      <c r="F232" t="s">
        <v>381</v>
      </c>
      <c r="G232" t="s">
        <v>283</v>
      </c>
      <c r="H232" t="s">
        <v>383</v>
      </c>
      <c r="I232" t="s">
        <v>84</v>
      </c>
      <c r="J232" t="s">
        <v>85</v>
      </c>
      <c r="K232" t="s">
        <v>130</v>
      </c>
      <c r="L232">
        <v>8.6999999999999993</v>
      </c>
      <c r="M232">
        <v>23</v>
      </c>
      <c r="N232">
        <v>3.8199999999999998E-2</v>
      </c>
      <c r="O232">
        <v>8.9099999999999999E-2</v>
      </c>
      <c r="P232">
        <v>31.2</v>
      </c>
      <c r="Q232">
        <v>7.2</v>
      </c>
      <c r="R232" t="b">
        <v>1</v>
      </c>
      <c r="S232">
        <v>0.63</v>
      </c>
      <c r="T232">
        <v>1036.4000000000001</v>
      </c>
      <c r="U232" s="1">
        <v>45706</v>
      </c>
      <c r="V232" t="s">
        <v>43</v>
      </c>
      <c r="W232" t="s">
        <v>44</v>
      </c>
      <c r="X232" t="s">
        <v>1354</v>
      </c>
      <c r="Y232">
        <v>44</v>
      </c>
      <c r="Z232">
        <v>22.37</v>
      </c>
      <c r="AA232">
        <v>46.33</v>
      </c>
      <c r="AB232">
        <v>2</v>
      </c>
    </row>
    <row r="233" spans="1:28" x14ac:dyDescent="0.25">
      <c r="A233" t="s">
        <v>1355</v>
      </c>
      <c r="B233" s="1">
        <v>45743</v>
      </c>
      <c r="C233" s="2">
        <v>45743.37777777778</v>
      </c>
      <c r="D233" s="2">
        <v>45743.42291666667</v>
      </c>
      <c r="E233" t="s">
        <v>1356</v>
      </c>
      <c r="F233" t="s">
        <v>245</v>
      </c>
      <c r="G233" t="s">
        <v>636</v>
      </c>
      <c r="H233" t="s">
        <v>247</v>
      </c>
      <c r="I233" t="s">
        <v>55</v>
      </c>
      <c r="J233" t="s">
        <v>56</v>
      </c>
      <c r="K233" t="s">
        <v>1358</v>
      </c>
      <c r="L233">
        <v>1.6</v>
      </c>
      <c r="M233">
        <v>85.3</v>
      </c>
      <c r="N233">
        <v>3.8300000000000001E-2</v>
      </c>
      <c r="O233">
        <v>8.5500000000000007E-2</v>
      </c>
      <c r="P233">
        <v>33.1</v>
      </c>
      <c r="Q233">
        <v>10.5</v>
      </c>
      <c r="R233" t="b">
        <v>1</v>
      </c>
      <c r="S233">
        <v>0.28000000000000003</v>
      </c>
      <c r="T233">
        <v>3851.41</v>
      </c>
      <c r="U233" s="1">
        <v>45746</v>
      </c>
      <c r="V233" t="s">
        <v>43</v>
      </c>
      <c r="W233" t="s">
        <v>59</v>
      </c>
      <c r="X233" t="s">
        <v>1359</v>
      </c>
      <c r="Y233">
        <v>65</v>
      </c>
      <c r="Z233">
        <v>85.02</v>
      </c>
      <c r="AA233">
        <v>45.3</v>
      </c>
      <c r="AB233">
        <v>3</v>
      </c>
    </row>
    <row r="234" spans="1:28" x14ac:dyDescent="0.25">
      <c r="A234" t="s">
        <v>1360</v>
      </c>
      <c r="B234" s="1">
        <v>45768</v>
      </c>
      <c r="C234" s="2">
        <v>45768.399305555555</v>
      </c>
      <c r="D234" s="2">
        <v>45768.429166666669</v>
      </c>
      <c r="E234" t="s">
        <v>966</v>
      </c>
      <c r="F234" t="s">
        <v>245</v>
      </c>
      <c r="G234" t="s">
        <v>548</v>
      </c>
      <c r="H234" t="s">
        <v>247</v>
      </c>
      <c r="I234" t="s">
        <v>55</v>
      </c>
      <c r="J234" t="s">
        <v>56</v>
      </c>
      <c r="K234" t="s">
        <v>479</v>
      </c>
      <c r="L234">
        <v>5.8</v>
      </c>
      <c r="M234">
        <v>25</v>
      </c>
      <c r="N234">
        <v>3.8300000000000001E-2</v>
      </c>
      <c r="O234">
        <v>7.9100000000000004E-2</v>
      </c>
      <c r="P234">
        <v>27.8</v>
      </c>
      <c r="Q234">
        <v>4.8</v>
      </c>
      <c r="R234" t="b">
        <v>1</v>
      </c>
      <c r="S234">
        <v>0.23</v>
      </c>
      <c r="T234">
        <v>1074.52</v>
      </c>
      <c r="U234" s="1">
        <v>45770</v>
      </c>
      <c r="V234" t="s">
        <v>58</v>
      </c>
      <c r="W234" t="s">
        <v>44</v>
      </c>
      <c r="X234" t="s">
        <v>1361</v>
      </c>
      <c r="Y234">
        <v>43</v>
      </c>
      <c r="Z234">
        <v>24.77</v>
      </c>
      <c r="AA234">
        <v>43.38</v>
      </c>
      <c r="AB234">
        <v>4</v>
      </c>
    </row>
    <row r="235" spans="1:28" x14ac:dyDescent="0.25">
      <c r="A235" t="s">
        <v>1362</v>
      </c>
      <c r="B235" s="1">
        <v>45684</v>
      </c>
      <c r="C235" s="2">
        <v>45684.245138888888</v>
      </c>
      <c r="D235" s="2">
        <v>45684.32708333333</v>
      </c>
      <c r="E235" t="s">
        <v>469</v>
      </c>
      <c r="F235" t="s">
        <v>162</v>
      </c>
      <c r="G235" t="s">
        <v>472</v>
      </c>
      <c r="H235" t="s">
        <v>164</v>
      </c>
      <c r="I235" t="s">
        <v>40</v>
      </c>
      <c r="J235" t="s">
        <v>41</v>
      </c>
      <c r="K235" t="s">
        <v>466</v>
      </c>
      <c r="L235">
        <v>8.9</v>
      </c>
      <c r="M235">
        <v>123.7</v>
      </c>
      <c r="N235">
        <v>3.8300000000000001E-2</v>
      </c>
      <c r="O235">
        <v>8.48E-2</v>
      </c>
      <c r="P235">
        <v>25.6</v>
      </c>
      <c r="Q235">
        <v>2.2000000000000002</v>
      </c>
      <c r="R235" t="b">
        <v>1</v>
      </c>
      <c r="S235">
        <v>0.11</v>
      </c>
      <c r="T235">
        <v>5572.67</v>
      </c>
      <c r="U235" s="1">
        <v>45687</v>
      </c>
      <c r="V235" t="s">
        <v>43</v>
      </c>
      <c r="W235" t="s">
        <v>44</v>
      </c>
      <c r="X235" t="s">
        <v>1363</v>
      </c>
      <c r="Y235">
        <v>118</v>
      </c>
      <c r="Z235">
        <v>123.59</v>
      </c>
      <c r="AA235">
        <v>45.09</v>
      </c>
      <c r="AB235">
        <v>1</v>
      </c>
    </row>
    <row r="236" spans="1:28" x14ac:dyDescent="0.25">
      <c r="A236" t="s">
        <v>1364</v>
      </c>
      <c r="B236" s="1">
        <v>45775</v>
      </c>
      <c r="C236" s="2">
        <v>45775.21875</v>
      </c>
      <c r="D236" s="2">
        <v>45775.288888888892</v>
      </c>
      <c r="E236" t="s">
        <v>1365</v>
      </c>
      <c r="F236" t="s">
        <v>93</v>
      </c>
      <c r="G236" t="s">
        <v>1368</v>
      </c>
      <c r="H236" t="s">
        <v>95</v>
      </c>
      <c r="I236" t="s">
        <v>96</v>
      </c>
      <c r="J236" t="s">
        <v>97</v>
      </c>
      <c r="K236" t="s">
        <v>440</v>
      </c>
      <c r="L236">
        <v>9.5</v>
      </c>
      <c r="M236">
        <v>66.2</v>
      </c>
      <c r="N236">
        <v>3.8300000000000001E-2</v>
      </c>
      <c r="O236">
        <v>8.3000000000000004E-2</v>
      </c>
      <c r="P236">
        <v>28.5</v>
      </c>
      <c r="Q236">
        <v>4.9000000000000004</v>
      </c>
      <c r="R236" t="b">
        <v>1</v>
      </c>
      <c r="S236">
        <v>0</v>
      </c>
      <c r="T236">
        <v>2949.21</v>
      </c>
      <c r="U236" s="1">
        <v>45777</v>
      </c>
      <c r="V236" t="s">
        <v>43</v>
      </c>
      <c r="W236" t="s">
        <v>208</v>
      </c>
      <c r="X236" t="s">
        <v>1369</v>
      </c>
      <c r="Y236">
        <v>101</v>
      </c>
      <c r="Z236">
        <v>66.2</v>
      </c>
      <c r="AA236">
        <v>44.55</v>
      </c>
      <c r="AB236">
        <v>4</v>
      </c>
    </row>
    <row r="237" spans="1:28" x14ac:dyDescent="0.25">
      <c r="A237" t="s">
        <v>1370</v>
      </c>
      <c r="B237" s="1">
        <v>45683</v>
      </c>
      <c r="C237" s="2">
        <v>45683.203472222223</v>
      </c>
      <c r="D237" s="2">
        <v>45683.253472222219</v>
      </c>
      <c r="E237" t="s">
        <v>1348</v>
      </c>
      <c r="F237" t="s">
        <v>328</v>
      </c>
      <c r="G237" t="s">
        <v>439</v>
      </c>
      <c r="H237" t="s">
        <v>330</v>
      </c>
      <c r="I237" t="s">
        <v>331</v>
      </c>
      <c r="J237" t="s">
        <v>332</v>
      </c>
      <c r="K237" t="s">
        <v>531</v>
      </c>
      <c r="L237">
        <v>5.7</v>
      </c>
      <c r="M237">
        <v>15</v>
      </c>
      <c r="N237">
        <v>3.8300000000000001E-2</v>
      </c>
      <c r="O237">
        <v>8.4900000000000003E-2</v>
      </c>
      <c r="P237">
        <v>29</v>
      </c>
      <c r="Q237">
        <v>11.1</v>
      </c>
      <c r="R237" t="b">
        <v>1</v>
      </c>
      <c r="S237">
        <v>0</v>
      </c>
      <c r="T237">
        <v>676.8</v>
      </c>
      <c r="U237" s="1">
        <v>45690</v>
      </c>
      <c r="V237" t="s">
        <v>43</v>
      </c>
      <c r="W237" t="s">
        <v>44</v>
      </c>
      <c r="X237" t="s">
        <v>1371</v>
      </c>
      <c r="Y237">
        <v>72</v>
      </c>
      <c r="Z237">
        <v>15</v>
      </c>
      <c r="AA237">
        <v>45.12</v>
      </c>
      <c r="AB237">
        <v>1</v>
      </c>
    </row>
    <row r="238" spans="1:28" x14ac:dyDescent="0.25">
      <c r="A238" t="s">
        <v>1372</v>
      </c>
      <c r="B238" s="1">
        <v>45778</v>
      </c>
      <c r="C238" s="2">
        <v>45778.279861111114</v>
      </c>
      <c r="D238" s="2">
        <v>45778.298611111109</v>
      </c>
      <c r="E238" t="s">
        <v>62</v>
      </c>
      <c r="F238" t="s">
        <v>67</v>
      </c>
      <c r="G238" t="s">
        <v>68</v>
      </c>
      <c r="H238" t="s">
        <v>69</v>
      </c>
      <c r="I238" t="s">
        <v>70</v>
      </c>
      <c r="J238" t="s">
        <v>71</v>
      </c>
      <c r="K238" t="s">
        <v>619</v>
      </c>
      <c r="L238">
        <v>10.9</v>
      </c>
      <c r="M238">
        <v>23.2</v>
      </c>
      <c r="N238">
        <v>3.8300000000000001E-2</v>
      </c>
      <c r="O238">
        <v>8.6900000000000005E-2</v>
      </c>
      <c r="P238">
        <v>30.3</v>
      </c>
      <c r="Q238">
        <v>12</v>
      </c>
      <c r="R238" t="b">
        <v>1</v>
      </c>
      <c r="S238">
        <v>0.25</v>
      </c>
      <c r="T238">
        <v>1049.27</v>
      </c>
      <c r="U238" s="1">
        <v>45779</v>
      </c>
      <c r="V238" t="s">
        <v>58</v>
      </c>
      <c r="W238" t="s">
        <v>59</v>
      </c>
      <c r="X238" t="s">
        <v>1373</v>
      </c>
      <c r="Y238">
        <v>27</v>
      </c>
      <c r="Z238">
        <v>22.95</v>
      </c>
      <c r="AA238">
        <v>45.72</v>
      </c>
      <c r="AB238">
        <v>5</v>
      </c>
    </row>
    <row r="239" spans="1:28" x14ac:dyDescent="0.25">
      <c r="A239" t="s">
        <v>1374</v>
      </c>
      <c r="B239" s="1">
        <v>45718</v>
      </c>
      <c r="C239" s="2">
        <v>45718.374305555553</v>
      </c>
      <c r="D239" s="2">
        <v>45718.392361111109</v>
      </c>
      <c r="E239" t="s">
        <v>1375</v>
      </c>
      <c r="F239" t="s">
        <v>405</v>
      </c>
      <c r="G239" t="s">
        <v>1378</v>
      </c>
      <c r="H239" t="s">
        <v>407</v>
      </c>
      <c r="I239" t="s">
        <v>218</v>
      </c>
      <c r="J239" t="s">
        <v>219</v>
      </c>
      <c r="K239" t="s">
        <v>321</v>
      </c>
      <c r="L239">
        <v>18.600000000000001</v>
      </c>
      <c r="M239">
        <v>78.5</v>
      </c>
      <c r="N239">
        <v>3.8300000000000001E-2</v>
      </c>
      <c r="O239">
        <v>8.0500000000000002E-2</v>
      </c>
      <c r="P239">
        <v>30</v>
      </c>
      <c r="Q239">
        <v>10.6</v>
      </c>
      <c r="R239" t="b">
        <v>1</v>
      </c>
      <c r="S239">
        <v>0</v>
      </c>
      <c r="T239">
        <v>3438.3</v>
      </c>
      <c r="U239" s="1">
        <v>45718</v>
      </c>
      <c r="V239" t="s">
        <v>58</v>
      </c>
      <c r="W239" t="s">
        <v>44</v>
      </c>
      <c r="X239" t="s">
        <v>1379</v>
      </c>
      <c r="Y239">
        <v>26</v>
      </c>
      <c r="Z239">
        <v>78.5</v>
      </c>
      <c r="AA239">
        <v>43.8</v>
      </c>
      <c r="AB239">
        <v>3</v>
      </c>
    </row>
    <row r="240" spans="1:28" x14ac:dyDescent="0.25">
      <c r="A240" t="s">
        <v>1380</v>
      </c>
      <c r="B240" s="1">
        <v>45811</v>
      </c>
      <c r="C240" s="2">
        <v>45811.362500000003</v>
      </c>
      <c r="D240" s="2">
        <v>45811.414583333331</v>
      </c>
      <c r="E240" t="s">
        <v>1381</v>
      </c>
      <c r="F240" t="s">
        <v>340</v>
      </c>
      <c r="G240" t="s">
        <v>310</v>
      </c>
      <c r="H240" t="s">
        <v>342</v>
      </c>
      <c r="I240" t="s">
        <v>197</v>
      </c>
      <c r="J240" t="s">
        <v>198</v>
      </c>
      <c r="K240" t="s">
        <v>302</v>
      </c>
      <c r="L240">
        <v>4.5</v>
      </c>
      <c r="M240">
        <v>22.7</v>
      </c>
      <c r="N240">
        <v>3.8300000000000001E-2</v>
      </c>
      <c r="O240">
        <v>8.5199999999999998E-2</v>
      </c>
      <c r="P240">
        <v>33.5</v>
      </c>
      <c r="Q240">
        <v>12</v>
      </c>
      <c r="R240" t="b">
        <v>1</v>
      </c>
      <c r="S240">
        <v>0</v>
      </c>
      <c r="T240">
        <v>1026.27</v>
      </c>
      <c r="U240" s="1">
        <v>45812</v>
      </c>
      <c r="V240" t="s">
        <v>259</v>
      </c>
      <c r="W240" t="s">
        <v>44</v>
      </c>
      <c r="X240" t="s">
        <v>1383</v>
      </c>
      <c r="Y240">
        <v>75</v>
      </c>
      <c r="Z240">
        <v>22.7</v>
      </c>
      <c r="AA240">
        <v>45.21</v>
      </c>
      <c r="AB240">
        <v>6</v>
      </c>
    </row>
    <row r="241" spans="1:28" x14ac:dyDescent="0.25">
      <c r="A241" t="s">
        <v>1384</v>
      </c>
      <c r="B241" s="1">
        <v>45807</v>
      </c>
      <c r="C241" s="2">
        <v>45807.219444444447</v>
      </c>
      <c r="D241" s="2">
        <v>45807.240972222222</v>
      </c>
      <c r="E241" t="s">
        <v>1385</v>
      </c>
      <c r="F241" t="s">
        <v>318</v>
      </c>
      <c r="G241" t="s">
        <v>1171</v>
      </c>
      <c r="H241" t="s">
        <v>320</v>
      </c>
      <c r="I241" t="s">
        <v>197</v>
      </c>
      <c r="J241" t="s">
        <v>198</v>
      </c>
      <c r="K241" t="s">
        <v>321</v>
      </c>
      <c r="L241">
        <v>4.3</v>
      </c>
      <c r="M241">
        <v>28.5</v>
      </c>
      <c r="N241">
        <v>3.8399999999999997E-2</v>
      </c>
      <c r="O241">
        <v>8.3400000000000002E-2</v>
      </c>
      <c r="P241">
        <v>31.5</v>
      </c>
      <c r="Q241">
        <v>8.6</v>
      </c>
      <c r="R241" t="b">
        <v>1</v>
      </c>
      <c r="S241">
        <v>0.03</v>
      </c>
      <c r="T241">
        <v>1273.18</v>
      </c>
      <c r="U241" s="1">
        <v>45809</v>
      </c>
      <c r="V241" t="s">
        <v>43</v>
      </c>
      <c r="W241" t="s">
        <v>44</v>
      </c>
      <c r="X241" t="s">
        <v>1386</v>
      </c>
      <c r="Y241">
        <v>31</v>
      </c>
      <c r="Z241">
        <v>28.47</v>
      </c>
      <c r="AA241">
        <v>44.72</v>
      </c>
      <c r="AB241">
        <v>5</v>
      </c>
    </row>
    <row r="242" spans="1:28" x14ac:dyDescent="0.25">
      <c r="A242" t="s">
        <v>1387</v>
      </c>
      <c r="B242" s="1">
        <v>45785</v>
      </c>
      <c r="C242" s="2">
        <v>45785.380555555559</v>
      </c>
      <c r="D242" s="2">
        <v>45785.417361111111</v>
      </c>
      <c r="E242" t="s">
        <v>1388</v>
      </c>
      <c r="F242" t="s">
        <v>413</v>
      </c>
      <c r="G242" t="s">
        <v>972</v>
      </c>
      <c r="H242" t="s">
        <v>414</v>
      </c>
      <c r="I242" t="s">
        <v>415</v>
      </c>
      <c r="J242" t="s">
        <v>416</v>
      </c>
      <c r="K242" t="s">
        <v>1390</v>
      </c>
      <c r="L242">
        <v>2.8</v>
      </c>
      <c r="M242">
        <v>15.9</v>
      </c>
      <c r="N242">
        <v>3.8399999999999997E-2</v>
      </c>
      <c r="O242">
        <v>8.7900000000000006E-2</v>
      </c>
      <c r="P242">
        <v>38.5</v>
      </c>
      <c r="Q242">
        <v>35</v>
      </c>
      <c r="R242" t="b">
        <v>0</v>
      </c>
      <c r="S242">
        <v>0.57999999999999996</v>
      </c>
      <c r="T242">
        <v>705.79</v>
      </c>
      <c r="U242" s="1">
        <v>45785</v>
      </c>
      <c r="V242" t="s">
        <v>43</v>
      </c>
      <c r="W242" t="s">
        <v>44</v>
      </c>
      <c r="X242" t="s">
        <v>1391</v>
      </c>
      <c r="Y242">
        <v>53</v>
      </c>
      <c r="Z242">
        <v>15.32</v>
      </c>
      <c r="AA242">
        <v>46.07</v>
      </c>
      <c r="AB242">
        <v>5</v>
      </c>
    </row>
    <row r="243" spans="1:28" x14ac:dyDescent="0.25">
      <c r="A243" t="s">
        <v>1392</v>
      </c>
      <c r="B243" s="1">
        <v>45756</v>
      </c>
      <c r="C243" s="2">
        <v>45756.334722222222</v>
      </c>
      <c r="D243" s="2">
        <v>45756.350694444445</v>
      </c>
      <c r="E243" t="s">
        <v>1393</v>
      </c>
      <c r="F243" t="s">
        <v>282</v>
      </c>
      <c r="G243" t="s">
        <v>1396</v>
      </c>
      <c r="H243" t="s">
        <v>284</v>
      </c>
      <c r="I243" t="s">
        <v>237</v>
      </c>
      <c r="J243" t="s">
        <v>238</v>
      </c>
      <c r="K243" t="s">
        <v>1390</v>
      </c>
      <c r="L243">
        <v>2.9</v>
      </c>
      <c r="M243">
        <v>152.9</v>
      </c>
      <c r="N243">
        <v>3.8399999999999997E-2</v>
      </c>
      <c r="O243">
        <v>8.3400000000000002E-2</v>
      </c>
      <c r="P243">
        <v>32.5</v>
      </c>
      <c r="Q243">
        <v>8.1</v>
      </c>
      <c r="R243" t="b">
        <v>1</v>
      </c>
      <c r="S243">
        <v>0.23</v>
      </c>
      <c r="T243">
        <v>6827.4</v>
      </c>
      <c r="U243" s="1">
        <v>45763</v>
      </c>
      <c r="V243" t="s">
        <v>43</v>
      </c>
      <c r="W243" t="s">
        <v>186</v>
      </c>
      <c r="X243" t="s">
        <v>1397</v>
      </c>
      <c r="Y243">
        <v>23</v>
      </c>
      <c r="Z243">
        <v>152.66999999999999</v>
      </c>
      <c r="AA243">
        <v>44.72</v>
      </c>
      <c r="AB243">
        <v>4</v>
      </c>
    </row>
    <row r="244" spans="1:28" x14ac:dyDescent="0.25">
      <c r="A244" t="s">
        <v>1398</v>
      </c>
      <c r="B244" s="1">
        <v>45830</v>
      </c>
      <c r="C244" s="2">
        <v>45830.175000000003</v>
      </c>
      <c r="D244" s="2">
        <v>45830.206250000003</v>
      </c>
      <c r="E244" t="s">
        <v>1399</v>
      </c>
      <c r="F244" t="s">
        <v>309</v>
      </c>
      <c r="G244" t="s">
        <v>446</v>
      </c>
      <c r="H244" t="s">
        <v>311</v>
      </c>
      <c r="I244" t="s">
        <v>84</v>
      </c>
      <c r="J244" t="s">
        <v>85</v>
      </c>
      <c r="K244" t="s">
        <v>86</v>
      </c>
      <c r="L244">
        <v>36</v>
      </c>
      <c r="M244">
        <v>33.1</v>
      </c>
      <c r="N244">
        <v>3.8399999999999997E-2</v>
      </c>
      <c r="O244">
        <v>8.4599999999999995E-2</v>
      </c>
      <c r="P244">
        <v>31</v>
      </c>
      <c r="Q244">
        <v>9.1</v>
      </c>
      <c r="R244" t="b">
        <v>1</v>
      </c>
      <c r="S244">
        <v>0.28000000000000003</v>
      </c>
      <c r="T244">
        <v>1479.53</v>
      </c>
      <c r="U244" s="1">
        <v>45831</v>
      </c>
      <c r="V244" t="s">
        <v>43</v>
      </c>
      <c r="W244" t="s">
        <v>44</v>
      </c>
      <c r="X244" t="s">
        <v>1401</v>
      </c>
      <c r="Y244">
        <v>45</v>
      </c>
      <c r="Z244">
        <v>32.82</v>
      </c>
      <c r="AA244">
        <v>45.08</v>
      </c>
      <c r="AB244">
        <v>6</v>
      </c>
    </row>
    <row r="245" spans="1:28" x14ac:dyDescent="0.25">
      <c r="A245" t="s">
        <v>1402</v>
      </c>
      <c r="B245" s="1">
        <v>45705</v>
      </c>
      <c r="C245" s="2">
        <v>45705.457638888889</v>
      </c>
      <c r="D245" s="2">
        <v>45705.477777777778</v>
      </c>
      <c r="E245" t="s">
        <v>1403</v>
      </c>
      <c r="F245" t="s">
        <v>255</v>
      </c>
      <c r="G245" t="s">
        <v>1405</v>
      </c>
      <c r="H245" t="s">
        <v>257</v>
      </c>
      <c r="I245" t="s">
        <v>96</v>
      </c>
      <c r="J245" t="s">
        <v>97</v>
      </c>
      <c r="K245" t="s">
        <v>1358</v>
      </c>
      <c r="L245">
        <v>24.9</v>
      </c>
      <c r="M245">
        <v>80.400000000000006</v>
      </c>
      <c r="N245">
        <v>3.8399999999999997E-2</v>
      </c>
      <c r="O245">
        <v>8.5500000000000007E-2</v>
      </c>
      <c r="P245">
        <v>36.6</v>
      </c>
      <c r="Q245">
        <v>12</v>
      </c>
      <c r="R245" t="b">
        <v>0</v>
      </c>
      <c r="S245">
        <v>2.44</v>
      </c>
      <c r="T245">
        <v>3535.49</v>
      </c>
      <c r="U245" s="1">
        <v>45706</v>
      </c>
      <c r="V245" t="s">
        <v>43</v>
      </c>
      <c r="W245" t="s">
        <v>44</v>
      </c>
      <c r="X245" t="s">
        <v>1406</v>
      </c>
      <c r="Y245">
        <v>29</v>
      </c>
      <c r="Z245">
        <v>77.959999999999994</v>
      </c>
      <c r="AA245">
        <v>45.35</v>
      </c>
      <c r="AB245">
        <v>2</v>
      </c>
    </row>
    <row r="246" spans="1:28" x14ac:dyDescent="0.25">
      <c r="A246" t="s">
        <v>1407</v>
      </c>
      <c r="B246" s="1">
        <v>45774</v>
      </c>
      <c r="C246" s="2">
        <v>45774.435416666667</v>
      </c>
      <c r="D246" s="2">
        <v>45774.491666666669</v>
      </c>
      <c r="E246" t="s">
        <v>1408</v>
      </c>
      <c r="F246" t="s">
        <v>215</v>
      </c>
      <c r="G246" t="s">
        <v>459</v>
      </c>
      <c r="H246" t="s">
        <v>217</v>
      </c>
      <c r="I246" t="s">
        <v>218</v>
      </c>
      <c r="J246" t="s">
        <v>219</v>
      </c>
      <c r="K246" t="s">
        <v>492</v>
      </c>
      <c r="L246">
        <v>4.4000000000000004</v>
      </c>
      <c r="M246">
        <v>15.6</v>
      </c>
      <c r="N246">
        <v>3.8399999999999997E-2</v>
      </c>
      <c r="O246">
        <v>8.2100000000000006E-2</v>
      </c>
      <c r="P246">
        <v>31.4</v>
      </c>
      <c r="Q246">
        <v>8.4</v>
      </c>
      <c r="R246" t="b">
        <v>0</v>
      </c>
      <c r="S246">
        <v>0</v>
      </c>
      <c r="T246">
        <v>691.55</v>
      </c>
      <c r="U246" s="1">
        <v>45774</v>
      </c>
      <c r="V246" t="s">
        <v>43</v>
      </c>
      <c r="W246" t="s">
        <v>44</v>
      </c>
      <c r="X246" t="s">
        <v>1410</v>
      </c>
      <c r="Y246">
        <v>81</v>
      </c>
      <c r="Z246">
        <v>15.6</v>
      </c>
      <c r="AA246">
        <v>44.33</v>
      </c>
      <c r="AB246">
        <v>4</v>
      </c>
    </row>
    <row r="247" spans="1:28" x14ac:dyDescent="0.25">
      <c r="A247" t="s">
        <v>1411</v>
      </c>
      <c r="B247" s="1">
        <v>45825</v>
      </c>
      <c r="C247" s="2">
        <v>45825.238888888889</v>
      </c>
      <c r="D247" s="2">
        <v>45825.299305555556</v>
      </c>
      <c r="E247" t="s">
        <v>1262</v>
      </c>
      <c r="F247" t="s">
        <v>282</v>
      </c>
      <c r="G247" t="s">
        <v>618</v>
      </c>
      <c r="H247" t="s">
        <v>284</v>
      </c>
      <c r="I247" t="s">
        <v>237</v>
      </c>
      <c r="J247" t="s">
        <v>238</v>
      </c>
      <c r="K247" t="s">
        <v>199</v>
      </c>
      <c r="L247">
        <v>6.5</v>
      </c>
      <c r="M247">
        <v>41.6</v>
      </c>
      <c r="N247">
        <v>3.8399999999999997E-2</v>
      </c>
      <c r="O247">
        <v>8.3900000000000002E-2</v>
      </c>
      <c r="P247">
        <v>36.1</v>
      </c>
      <c r="Q247">
        <v>12</v>
      </c>
      <c r="R247" t="b">
        <v>1</v>
      </c>
      <c r="S247">
        <v>0.02</v>
      </c>
      <c r="T247">
        <v>1865.69</v>
      </c>
      <c r="U247" s="1">
        <v>45832</v>
      </c>
      <c r="V247" t="s">
        <v>259</v>
      </c>
      <c r="W247" t="s">
        <v>59</v>
      </c>
      <c r="X247" t="s">
        <v>1412</v>
      </c>
      <c r="Y247">
        <v>87</v>
      </c>
      <c r="Z247">
        <v>41.58</v>
      </c>
      <c r="AA247">
        <v>44.87</v>
      </c>
      <c r="AB247">
        <v>6</v>
      </c>
    </row>
    <row r="248" spans="1:28" x14ac:dyDescent="0.25">
      <c r="A248" t="s">
        <v>1413</v>
      </c>
      <c r="B248" s="1">
        <v>45687</v>
      </c>
      <c r="C248" s="2">
        <v>45687.402083333334</v>
      </c>
      <c r="D248" s="2">
        <v>45687.405555555553</v>
      </c>
      <c r="E248" t="s">
        <v>1414</v>
      </c>
      <c r="F248" t="s">
        <v>81</v>
      </c>
      <c r="G248" t="s">
        <v>1417</v>
      </c>
      <c r="H248" t="s">
        <v>83</v>
      </c>
      <c r="I248" t="s">
        <v>84</v>
      </c>
      <c r="J248" t="s">
        <v>85</v>
      </c>
      <c r="K248" t="s">
        <v>1088</v>
      </c>
      <c r="L248">
        <v>3.2</v>
      </c>
      <c r="M248">
        <v>86.6</v>
      </c>
      <c r="N248">
        <v>3.85E-2</v>
      </c>
      <c r="O248">
        <v>8.8900000000000007E-2</v>
      </c>
      <c r="P248">
        <v>25</v>
      </c>
      <c r="Q248">
        <v>1.1000000000000001</v>
      </c>
      <c r="R248" t="b">
        <v>1</v>
      </c>
      <c r="S248">
        <v>0.54</v>
      </c>
      <c r="T248">
        <v>3994.91</v>
      </c>
      <c r="U248" s="1">
        <v>45690</v>
      </c>
      <c r="V248" t="s">
        <v>43</v>
      </c>
      <c r="W248" t="s">
        <v>44</v>
      </c>
      <c r="X248" t="s">
        <v>1418</v>
      </c>
      <c r="Y248">
        <v>5</v>
      </c>
      <c r="Z248">
        <v>86.059999999999903</v>
      </c>
      <c r="AA248">
        <v>46.42</v>
      </c>
      <c r="AB248">
        <v>1</v>
      </c>
    </row>
    <row r="249" spans="1:28" x14ac:dyDescent="0.25">
      <c r="A249" t="s">
        <v>1419</v>
      </c>
      <c r="B249" s="1">
        <v>45773</v>
      </c>
      <c r="C249" s="2">
        <v>45773.339583333334</v>
      </c>
      <c r="D249" s="2">
        <v>45773.362500000003</v>
      </c>
      <c r="E249" t="s">
        <v>665</v>
      </c>
      <c r="F249" t="s">
        <v>292</v>
      </c>
      <c r="G249" t="s">
        <v>667</v>
      </c>
      <c r="H249" t="s">
        <v>294</v>
      </c>
      <c r="I249" t="s">
        <v>70</v>
      </c>
      <c r="J249" t="s">
        <v>71</v>
      </c>
      <c r="K249" t="s">
        <v>824</v>
      </c>
      <c r="L249">
        <v>20.2</v>
      </c>
      <c r="M249">
        <v>21.4</v>
      </c>
      <c r="N249">
        <v>3.85E-2</v>
      </c>
      <c r="O249">
        <v>8.3500000000000005E-2</v>
      </c>
      <c r="P249">
        <v>29.1</v>
      </c>
      <c r="Q249">
        <v>8.1999999999999993</v>
      </c>
      <c r="R249" t="b">
        <v>0</v>
      </c>
      <c r="S249">
        <v>0.56999999999999995</v>
      </c>
      <c r="T249">
        <v>933.18</v>
      </c>
      <c r="U249" s="1">
        <v>45774</v>
      </c>
      <c r="V249" t="s">
        <v>43</v>
      </c>
      <c r="W249" t="s">
        <v>44</v>
      </c>
      <c r="X249" t="s">
        <v>1420</v>
      </c>
      <c r="Y249">
        <v>33</v>
      </c>
      <c r="Z249">
        <v>20.83</v>
      </c>
      <c r="AA249">
        <v>44.8</v>
      </c>
      <c r="AB249">
        <v>4</v>
      </c>
    </row>
    <row r="250" spans="1:28" x14ac:dyDescent="0.25">
      <c r="A250" t="s">
        <v>1421</v>
      </c>
      <c r="B250" s="1">
        <v>45776</v>
      </c>
      <c r="C250" s="2">
        <v>45776.236111111109</v>
      </c>
      <c r="D250" s="2">
        <v>45776.239583333336</v>
      </c>
      <c r="E250" t="s">
        <v>791</v>
      </c>
      <c r="F250" t="s">
        <v>340</v>
      </c>
      <c r="G250" t="s">
        <v>38</v>
      </c>
      <c r="H250" t="s">
        <v>342</v>
      </c>
      <c r="I250" t="s">
        <v>197</v>
      </c>
      <c r="J250" t="s">
        <v>198</v>
      </c>
      <c r="K250" t="s">
        <v>479</v>
      </c>
      <c r="L250">
        <v>7</v>
      </c>
      <c r="M250">
        <v>8.6999999999999993</v>
      </c>
      <c r="N250">
        <v>3.85E-2</v>
      </c>
      <c r="O250">
        <v>8.1799999999999998E-2</v>
      </c>
      <c r="P250">
        <v>24.6</v>
      </c>
      <c r="Q250">
        <v>1.3</v>
      </c>
      <c r="R250" t="b">
        <v>1</v>
      </c>
      <c r="S250">
        <v>0.16</v>
      </c>
      <c r="T250">
        <v>378.24</v>
      </c>
      <c r="U250" s="1">
        <v>45776</v>
      </c>
      <c r="V250" t="s">
        <v>43</v>
      </c>
      <c r="W250" t="s">
        <v>44</v>
      </c>
      <c r="X250" t="s">
        <v>1422</v>
      </c>
      <c r="Y250">
        <v>5</v>
      </c>
      <c r="Z250">
        <v>8.5399999999999991</v>
      </c>
      <c r="AA250">
        <v>44.29</v>
      </c>
      <c r="AB250">
        <v>4</v>
      </c>
    </row>
    <row r="251" spans="1:28" x14ac:dyDescent="0.25">
      <c r="A251" t="s">
        <v>1423</v>
      </c>
      <c r="B251" s="1">
        <v>45792</v>
      </c>
      <c r="C251" s="2">
        <v>45792.195833333331</v>
      </c>
      <c r="D251" s="2">
        <v>45792.274305555555</v>
      </c>
      <c r="E251" t="s">
        <v>804</v>
      </c>
      <c r="F251" t="s">
        <v>194</v>
      </c>
      <c r="G251" t="s">
        <v>806</v>
      </c>
      <c r="H251" t="s">
        <v>196</v>
      </c>
      <c r="I251" t="s">
        <v>197</v>
      </c>
      <c r="J251" t="s">
        <v>198</v>
      </c>
      <c r="K251" t="s">
        <v>370</v>
      </c>
      <c r="L251">
        <v>1.8</v>
      </c>
      <c r="M251">
        <v>36.4</v>
      </c>
      <c r="N251">
        <v>3.85E-2</v>
      </c>
      <c r="O251">
        <v>8.4000000000000005E-2</v>
      </c>
      <c r="P251">
        <v>31.1</v>
      </c>
      <c r="Q251">
        <v>4.9000000000000004</v>
      </c>
      <c r="R251" t="b">
        <v>1</v>
      </c>
      <c r="S251">
        <v>0</v>
      </c>
      <c r="T251">
        <v>1636.18</v>
      </c>
      <c r="U251" s="1">
        <v>45793</v>
      </c>
      <c r="V251" t="s">
        <v>58</v>
      </c>
      <c r="W251" t="s">
        <v>44</v>
      </c>
      <c r="X251" t="s">
        <v>1424</v>
      </c>
      <c r="Y251">
        <v>113</v>
      </c>
      <c r="Z251">
        <v>36.4</v>
      </c>
      <c r="AA251">
        <v>44.95</v>
      </c>
      <c r="AB251">
        <v>5</v>
      </c>
    </row>
    <row r="252" spans="1:28" x14ac:dyDescent="0.25">
      <c r="A252" t="s">
        <v>1425</v>
      </c>
      <c r="B252" s="1">
        <v>45762</v>
      </c>
      <c r="C252" s="2">
        <v>45762.234722222223</v>
      </c>
      <c r="D252" s="2">
        <v>45762.238194444442</v>
      </c>
      <c r="E252" t="s">
        <v>1123</v>
      </c>
      <c r="F252" t="s">
        <v>215</v>
      </c>
      <c r="G252" t="s">
        <v>1126</v>
      </c>
      <c r="H252" t="s">
        <v>217</v>
      </c>
      <c r="I252" t="s">
        <v>218</v>
      </c>
      <c r="J252" t="s">
        <v>219</v>
      </c>
      <c r="K252" t="s">
        <v>531</v>
      </c>
      <c r="L252">
        <v>4.7</v>
      </c>
      <c r="M252">
        <v>36.700000000000003</v>
      </c>
      <c r="N252">
        <v>3.85E-2</v>
      </c>
      <c r="O252">
        <v>8.6400000000000005E-2</v>
      </c>
      <c r="P252">
        <v>27.2</v>
      </c>
      <c r="Q252">
        <v>25.5</v>
      </c>
      <c r="R252" t="b">
        <v>1</v>
      </c>
      <c r="S252">
        <v>0</v>
      </c>
      <c r="T252">
        <v>1676.09</v>
      </c>
      <c r="U252" s="1">
        <v>45762</v>
      </c>
      <c r="V252" t="s">
        <v>43</v>
      </c>
      <c r="W252" t="s">
        <v>44</v>
      </c>
      <c r="X252" t="s">
        <v>1426</v>
      </c>
      <c r="Y252">
        <v>5</v>
      </c>
      <c r="Z252">
        <v>36.700000000000003</v>
      </c>
      <c r="AA252">
        <v>45.67</v>
      </c>
      <c r="AB252">
        <v>4</v>
      </c>
    </row>
    <row r="253" spans="1:28" x14ac:dyDescent="0.25">
      <c r="A253" t="s">
        <v>1427</v>
      </c>
      <c r="B253" s="1">
        <v>45803</v>
      </c>
      <c r="C253" s="2">
        <v>45803.253472222219</v>
      </c>
      <c r="D253" s="2">
        <v>45803.327777777777</v>
      </c>
      <c r="E253" t="s">
        <v>1428</v>
      </c>
      <c r="F253" t="s">
        <v>309</v>
      </c>
      <c r="G253" t="s">
        <v>1430</v>
      </c>
      <c r="H253" t="s">
        <v>311</v>
      </c>
      <c r="I253" t="s">
        <v>84</v>
      </c>
      <c r="J253" t="s">
        <v>85</v>
      </c>
      <c r="K253" t="s">
        <v>613</v>
      </c>
      <c r="L253">
        <v>41.1</v>
      </c>
      <c r="M253">
        <v>24.6</v>
      </c>
      <c r="N253">
        <v>3.85E-2</v>
      </c>
      <c r="O253">
        <v>8.5199999999999998E-2</v>
      </c>
      <c r="P253">
        <v>33.1</v>
      </c>
      <c r="Q253">
        <v>12</v>
      </c>
      <c r="R253" t="b">
        <v>1</v>
      </c>
      <c r="S253">
        <v>0.24</v>
      </c>
      <c r="T253">
        <v>1103.75</v>
      </c>
      <c r="U253" s="1">
        <v>45806</v>
      </c>
      <c r="V253" t="s">
        <v>43</v>
      </c>
      <c r="W253" t="s">
        <v>44</v>
      </c>
      <c r="X253" t="s">
        <v>1431</v>
      </c>
      <c r="Y253">
        <v>107</v>
      </c>
      <c r="Z253">
        <v>24.36</v>
      </c>
      <c r="AA253">
        <v>45.31</v>
      </c>
      <c r="AB253">
        <v>5</v>
      </c>
    </row>
    <row r="254" spans="1:28" x14ac:dyDescent="0.25">
      <c r="A254" t="s">
        <v>1432</v>
      </c>
      <c r="B254" s="1">
        <v>45667</v>
      </c>
      <c r="C254" s="2">
        <v>45667.262499999997</v>
      </c>
      <c r="D254" s="2">
        <v>45667.324305555558</v>
      </c>
      <c r="E254" t="s">
        <v>1433</v>
      </c>
      <c r="F254" t="s">
        <v>67</v>
      </c>
      <c r="G254" t="s">
        <v>841</v>
      </c>
      <c r="H254" t="s">
        <v>69</v>
      </c>
      <c r="I254" t="s">
        <v>70</v>
      </c>
      <c r="J254" t="s">
        <v>71</v>
      </c>
      <c r="K254" t="s">
        <v>165</v>
      </c>
      <c r="L254">
        <v>40.799999999999997</v>
      </c>
      <c r="M254">
        <v>26.3</v>
      </c>
      <c r="N254">
        <v>3.85E-2</v>
      </c>
      <c r="O254">
        <v>8.48E-2</v>
      </c>
      <c r="P254">
        <v>30.9</v>
      </c>
      <c r="Q254">
        <v>8</v>
      </c>
      <c r="R254" t="b">
        <v>1</v>
      </c>
      <c r="S254">
        <v>0</v>
      </c>
      <c r="T254">
        <v>1188.5</v>
      </c>
      <c r="U254" s="1">
        <v>45669</v>
      </c>
      <c r="V254" t="s">
        <v>43</v>
      </c>
      <c r="W254" t="s">
        <v>44</v>
      </c>
      <c r="X254" t="s">
        <v>1435</v>
      </c>
      <c r="Y254">
        <v>89</v>
      </c>
      <c r="Z254">
        <v>26.3</v>
      </c>
      <c r="AA254">
        <v>45.19</v>
      </c>
      <c r="AB254">
        <v>1</v>
      </c>
    </row>
    <row r="255" spans="1:28" x14ac:dyDescent="0.25">
      <c r="A255" t="s">
        <v>1436</v>
      </c>
      <c r="B255" s="1">
        <v>45691</v>
      </c>
      <c r="C255" s="2">
        <v>45691.268750000003</v>
      </c>
      <c r="D255" s="2">
        <v>45691.272222222222</v>
      </c>
      <c r="E255" t="s">
        <v>1437</v>
      </c>
      <c r="F255" t="s">
        <v>113</v>
      </c>
      <c r="G255" t="s">
        <v>1440</v>
      </c>
      <c r="H255" t="s">
        <v>115</v>
      </c>
      <c r="I255" t="s">
        <v>84</v>
      </c>
      <c r="J255" t="s">
        <v>85</v>
      </c>
      <c r="K255" t="s">
        <v>350</v>
      </c>
      <c r="L255">
        <v>7.6</v>
      </c>
      <c r="M255">
        <v>33.299999999999997</v>
      </c>
      <c r="N255">
        <v>3.85E-2</v>
      </c>
      <c r="O255">
        <v>8.4400000000000003E-2</v>
      </c>
      <c r="P255">
        <v>34.200000000000003</v>
      </c>
      <c r="Q255">
        <v>12</v>
      </c>
      <c r="R255" t="b">
        <v>1</v>
      </c>
      <c r="S255">
        <v>0.21</v>
      </c>
      <c r="T255">
        <v>1491.37</v>
      </c>
      <c r="U255" s="1">
        <v>45698</v>
      </c>
      <c r="V255" t="s">
        <v>259</v>
      </c>
      <c r="W255" t="s">
        <v>208</v>
      </c>
      <c r="X255" t="s">
        <v>1441</v>
      </c>
      <c r="Y255">
        <v>5</v>
      </c>
      <c r="Z255">
        <v>33.089999999999897</v>
      </c>
      <c r="AA255">
        <v>45.07</v>
      </c>
      <c r="AB255">
        <v>2</v>
      </c>
    </row>
    <row r="256" spans="1:28" x14ac:dyDescent="0.25">
      <c r="A256" t="s">
        <v>1442</v>
      </c>
      <c r="B256" s="1">
        <v>45732</v>
      </c>
      <c r="C256" s="2">
        <v>45732.234027777777</v>
      </c>
      <c r="D256" s="2">
        <v>45732.27847222222</v>
      </c>
      <c r="E256" t="s">
        <v>1443</v>
      </c>
      <c r="F256" t="s">
        <v>282</v>
      </c>
      <c r="G256" t="s">
        <v>1183</v>
      </c>
      <c r="H256" t="s">
        <v>284</v>
      </c>
      <c r="I256" t="s">
        <v>237</v>
      </c>
      <c r="J256" t="s">
        <v>238</v>
      </c>
      <c r="K256" t="s">
        <v>613</v>
      </c>
      <c r="L256">
        <v>11</v>
      </c>
      <c r="M256">
        <v>26.8</v>
      </c>
      <c r="N256">
        <v>3.85E-2</v>
      </c>
      <c r="O256">
        <v>8.8999999999999996E-2</v>
      </c>
      <c r="P256">
        <v>32.1</v>
      </c>
      <c r="Q256">
        <v>27.9</v>
      </c>
      <c r="R256" t="b">
        <v>1</v>
      </c>
      <c r="S256">
        <v>0.61</v>
      </c>
      <c r="T256">
        <v>1216.53</v>
      </c>
      <c r="U256" s="1">
        <v>45739</v>
      </c>
      <c r="V256" t="s">
        <v>58</v>
      </c>
      <c r="W256" t="s">
        <v>44</v>
      </c>
      <c r="X256" t="s">
        <v>1445</v>
      </c>
      <c r="Y256">
        <v>64</v>
      </c>
      <c r="Z256">
        <v>26.19</v>
      </c>
      <c r="AA256">
        <v>46.45</v>
      </c>
      <c r="AB256">
        <v>3</v>
      </c>
    </row>
    <row r="257" spans="1:28" x14ac:dyDescent="0.25">
      <c r="A257" t="s">
        <v>1446</v>
      </c>
      <c r="B257" s="1">
        <v>45678</v>
      </c>
      <c r="C257" s="2">
        <v>45678.289583333331</v>
      </c>
      <c r="D257" s="2">
        <v>45678.335416666669</v>
      </c>
      <c r="E257" t="s">
        <v>1447</v>
      </c>
      <c r="F257" t="s">
        <v>81</v>
      </c>
      <c r="G257" t="s">
        <v>163</v>
      </c>
      <c r="H257" t="s">
        <v>83</v>
      </c>
      <c r="I257" t="s">
        <v>84</v>
      </c>
      <c r="J257" t="s">
        <v>85</v>
      </c>
      <c r="K257" t="s">
        <v>227</v>
      </c>
      <c r="L257">
        <v>7.2</v>
      </c>
      <c r="M257">
        <v>61.2</v>
      </c>
      <c r="N257">
        <v>3.85E-2</v>
      </c>
      <c r="O257">
        <v>9.0300000000000005E-2</v>
      </c>
      <c r="P257">
        <v>38.4</v>
      </c>
      <c r="Q257">
        <v>12</v>
      </c>
      <c r="R257" t="b">
        <v>1</v>
      </c>
      <c r="S257">
        <v>0.49</v>
      </c>
      <c r="T257">
        <v>2843.66</v>
      </c>
      <c r="U257" s="1">
        <v>45679</v>
      </c>
      <c r="V257" t="s">
        <v>73</v>
      </c>
      <c r="W257" t="s">
        <v>44</v>
      </c>
      <c r="X257" t="s">
        <v>1449</v>
      </c>
      <c r="Y257">
        <v>66</v>
      </c>
      <c r="Z257">
        <v>60.71</v>
      </c>
      <c r="AA257">
        <v>46.84</v>
      </c>
      <c r="AB257">
        <v>1</v>
      </c>
    </row>
    <row r="258" spans="1:28" x14ac:dyDescent="0.25">
      <c r="A258" t="s">
        <v>1450</v>
      </c>
      <c r="B258" s="1">
        <v>45832</v>
      </c>
      <c r="C258" s="2">
        <v>45832.404861111114</v>
      </c>
      <c r="D258" s="2">
        <v>45832.479861111111</v>
      </c>
      <c r="E258" t="s">
        <v>1451</v>
      </c>
      <c r="F258" t="s">
        <v>93</v>
      </c>
      <c r="G258" t="s">
        <v>349</v>
      </c>
      <c r="H258" t="s">
        <v>95</v>
      </c>
      <c r="I258" t="s">
        <v>96</v>
      </c>
      <c r="J258" t="s">
        <v>97</v>
      </c>
      <c r="K258" t="s">
        <v>116</v>
      </c>
      <c r="L258">
        <v>17.100000000000001</v>
      </c>
      <c r="M258">
        <v>72.2</v>
      </c>
      <c r="N258">
        <v>3.8600000000000002E-2</v>
      </c>
      <c r="O258">
        <v>9.1899999999999996E-2</v>
      </c>
      <c r="P258">
        <v>28.9</v>
      </c>
      <c r="Q258">
        <v>3.1</v>
      </c>
      <c r="R258" t="b">
        <v>1</v>
      </c>
      <c r="S258">
        <v>0</v>
      </c>
      <c r="T258">
        <v>3420.11</v>
      </c>
      <c r="U258" s="1">
        <v>45835</v>
      </c>
      <c r="V258" t="s">
        <v>259</v>
      </c>
      <c r="W258" t="s">
        <v>200</v>
      </c>
      <c r="X258" t="s">
        <v>1453</v>
      </c>
      <c r="Y258">
        <v>108</v>
      </c>
      <c r="Z258">
        <v>72.2</v>
      </c>
      <c r="AA258">
        <v>47.37</v>
      </c>
      <c r="AB258">
        <v>6</v>
      </c>
    </row>
    <row r="259" spans="1:28" x14ac:dyDescent="0.25">
      <c r="A259" t="s">
        <v>1454</v>
      </c>
      <c r="B259" s="1">
        <v>45707</v>
      </c>
      <c r="C259" s="2">
        <v>45707.281944444447</v>
      </c>
      <c r="D259" s="2">
        <v>45707.307638888888</v>
      </c>
      <c r="E259" t="s">
        <v>1455</v>
      </c>
      <c r="F259" t="s">
        <v>292</v>
      </c>
      <c r="G259" t="s">
        <v>941</v>
      </c>
      <c r="H259" t="s">
        <v>294</v>
      </c>
      <c r="I259" t="s">
        <v>70</v>
      </c>
      <c r="J259" t="s">
        <v>71</v>
      </c>
      <c r="K259" t="s">
        <v>681</v>
      </c>
      <c r="L259">
        <v>8.1</v>
      </c>
      <c r="M259">
        <v>39</v>
      </c>
      <c r="N259">
        <v>3.8600000000000002E-2</v>
      </c>
      <c r="O259">
        <v>8.5999999999999993E-2</v>
      </c>
      <c r="P259">
        <v>29.1</v>
      </c>
      <c r="Q259">
        <v>8.1999999999999993</v>
      </c>
      <c r="R259" t="b">
        <v>1</v>
      </c>
      <c r="S259">
        <v>0</v>
      </c>
      <c r="T259">
        <v>1778.4</v>
      </c>
      <c r="U259" s="1">
        <v>45709</v>
      </c>
      <c r="V259" t="s">
        <v>58</v>
      </c>
      <c r="W259" t="s">
        <v>208</v>
      </c>
      <c r="X259" t="s">
        <v>1457</v>
      </c>
      <c r="Y259">
        <v>37</v>
      </c>
      <c r="Z259">
        <v>39</v>
      </c>
      <c r="AA259">
        <v>45.6</v>
      </c>
      <c r="AB259">
        <v>2</v>
      </c>
    </row>
    <row r="260" spans="1:28" x14ac:dyDescent="0.25">
      <c r="A260" t="s">
        <v>1458</v>
      </c>
      <c r="B260" s="1">
        <v>45750</v>
      </c>
      <c r="C260" s="2">
        <v>45750.333333333336</v>
      </c>
      <c r="D260" s="2">
        <v>45750.355555555558</v>
      </c>
      <c r="E260" t="s">
        <v>1459</v>
      </c>
      <c r="F260" t="s">
        <v>381</v>
      </c>
      <c r="G260" t="s">
        <v>1462</v>
      </c>
      <c r="H260" t="s">
        <v>383</v>
      </c>
      <c r="I260" t="s">
        <v>84</v>
      </c>
      <c r="J260" t="s">
        <v>85</v>
      </c>
      <c r="K260" t="s">
        <v>995</v>
      </c>
      <c r="L260">
        <v>12.8</v>
      </c>
      <c r="M260">
        <v>109.9</v>
      </c>
      <c r="N260">
        <v>3.8600000000000002E-2</v>
      </c>
      <c r="O260">
        <v>8.2500000000000004E-2</v>
      </c>
      <c r="P260">
        <v>27.3</v>
      </c>
      <c r="Q260">
        <v>9.6</v>
      </c>
      <c r="R260" t="b">
        <v>0</v>
      </c>
      <c r="S260">
        <v>2.25</v>
      </c>
      <c r="T260">
        <v>4795.8100000000004</v>
      </c>
      <c r="U260" s="1">
        <v>45752</v>
      </c>
      <c r="V260" t="s">
        <v>58</v>
      </c>
      <c r="W260" t="s">
        <v>44</v>
      </c>
      <c r="X260" t="s">
        <v>1463</v>
      </c>
      <c r="Y260">
        <v>32</v>
      </c>
      <c r="Z260">
        <v>107.65</v>
      </c>
      <c r="AA260">
        <v>44.55</v>
      </c>
      <c r="AB260">
        <v>4</v>
      </c>
    </row>
    <row r="261" spans="1:28" x14ac:dyDescent="0.25">
      <c r="A261" t="s">
        <v>1464</v>
      </c>
      <c r="B261" s="1">
        <v>45793</v>
      </c>
      <c r="C261" s="2">
        <v>45793.402777777781</v>
      </c>
      <c r="D261" s="2">
        <v>45793.447916666664</v>
      </c>
      <c r="E261" t="s">
        <v>1115</v>
      </c>
      <c r="F261" t="s">
        <v>309</v>
      </c>
      <c r="G261" t="s">
        <v>765</v>
      </c>
      <c r="H261" t="s">
        <v>311</v>
      </c>
      <c r="I261" t="s">
        <v>84</v>
      </c>
      <c r="J261" t="s">
        <v>85</v>
      </c>
      <c r="K261" t="s">
        <v>1033</v>
      </c>
      <c r="L261">
        <v>34.4</v>
      </c>
      <c r="M261">
        <v>30.9</v>
      </c>
      <c r="N261">
        <v>3.8600000000000002E-2</v>
      </c>
      <c r="O261">
        <v>8.5199999999999998E-2</v>
      </c>
      <c r="P261">
        <v>29.4</v>
      </c>
      <c r="Q261">
        <v>5.9</v>
      </c>
      <c r="R261" t="b">
        <v>1</v>
      </c>
      <c r="S261">
        <v>0.27</v>
      </c>
      <c r="T261">
        <v>1389.38</v>
      </c>
      <c r="U261" s="1">
        <v>45795</v>
      </c>
      <c r="V261" t="s">
        <v>43</v>
      </c>
      <c r="W261" t="s">
        <v>44</v>
      </c>
      <c r="X261" t="s">
        <v>1465</v>
      </c>
      <c r="Y261">
        <v>65</v>
      </c>
      <c r="Z261">
        <v>30.63</v>
      </c>
      <c r="AA261">
        <v>45.36</v>
      </c>
      <c r="AB261">
        <v>5</v>
      </c>
    </row>
    <row r="262" spans="1:28" x14ac:dyDescent="0.25">
      <c r="A262" t="s">
        <v>1466</v>
      </c>
      <c r="B262" s="1">
        <v>45679</v>
      </c>
      <c r="C262" s="2">
        <v>45679.435416666667</v>
      </c>
      <c r="D262" s="2">
        <v>45679.46597222222</v>
      </c>
      <c r="E262" t="s">
        <v>1467</v>
      </c>
      <c r="F262" t="s">
        <v>405</v>
      </c>
      <c r="G262" t="s">
        <v>1470</v>
      </c>
      <c r="H262" t="s">
        <v>407</v>
      </c>
      <c r="I262" t="s">
        <v>218</v>
      </c>
      <c r="J262" t="s">
        <v>219</v>
      </c>
      <c r="K262" t="s">
        <v>220</v>
      </c>
      <c r="L262">
        <v>6.9</v>
      </c>
      <c r="M262">
        <v>59.1</v>
      </c>
      <c r="N262">
        <v>3.8600000000000002E-2</v>
      </c>
      <c r="O262">
        <v>8.3699999999999997E-2</v>
      </c>
      <c r="P262">
        <v>25.9</v>
      </c>
      <c r="Q262">
        <v>2.4</v>
      </c>
      <c r="R262" t="b">
        <v>1</v>
      </c>
      <c r="S262">
        <v>0</v>
      </c>
      <c r="T262">
        <v>2654.18</v>
      </c>
      <c r="U262" s="1">
        <v>45682</v>
      </c>
      <c r="V262" t="s">
        <v>58</v>
      </c>
      <c r="W262" t="s">
        <v>44</v>
      </c>
      <c r="X262" t="s">
        <v>1471</v>
      </c>
      <c r="Y262">
        <v>44</v>
      </c>
      <c r="Z262">
        <v>59.1</v>
      </c>
      <c r="AA262">
        <v>44.91</v>
      </c>
      <c r="AB262">
        <v>1</v>
      </c>
    </row>
    <row r="263" spans="1:28" x14ac:dyDescent="0.25">
      <c r="A263" t="s">
        <v>1472</v>
      </c>
      <c r="B263" s="1">
        <v>45694</v>
      </c>
      <c r="C263" s="2">
        <v>45694.384027777778</v>
      </c>
      <c r="D263" s="2">
        <v>45694.486111111109</v>
      </c>
      <c r="E263" t="s">
        <v>1473</v>
      </c>
      <c r="F263" t="s">
        <v>698</v>
      </c>
      <c r="G263" t="s">
        <v>561</v>
      </c>
      <c r="H263" t="s">
        <v>700</v>
      </c>
      <c r="I263" t="s">
        <v>141</v>
      </c>
      <c r="J263" t="s">
        <v>142</v>
      </c>
      <c r="K263" t="s">
        <v>417</v>
      </c>
      <c r="L263">
        <v>17.600000000000001</v>
      </c>
      <c r="M263">
        <v>84.6</v>
      </c>
      <c r="N263">
        <v>3.8600000000000002E-2</v>
      </c>
      <c r="O263">
        <v>8.2400000000000001E-2</v>
      </c>
      <c r="P263">
        <v>32.9</v>
      </c>
      <c r="Q263">
        <v>10.8</v>
      </c>
      <c r="R263" t="b">
        <v>0</v>
      </c>
      <c r="S263">
        <v>0</v>
      </c>
      <c r="T263">
        <v>3766.39</v>
      </c>
      <c r="U263" s="1">
        <v>45695</v>
      </c>
      <c r="V263" t="s">
        <v>259</v>
      </c>
      <c r="W263" t="s">
        <v>208</v>
      </c>
      <c r="X263" t="s">
        <v>1475</v>
      </c>
      <c r="Y263">
        <v>147</v>
      </c>
      <c r="Z263">
        <v>84.6</v>
      </c>
      <c r="AA263">
        <v>44.52</v>
      </c>
      <c r="AB263">
        <v>2</v>
      </c>
    </row>
    <row r="264" spans="1:28" x14ac:dyDescent="0.25">
      <c r="A264" t="s">
        <v>1476</v>
      </c>
      <c r="B264" s="1">
        <v>45676</v>
      </c>
      <c r="C264" s="2">
        <v>45676.172222222223</v>
      </c>
      <c r="D264" s="2">
        <v>45676.175694444442</v>
      </c>
      <c r="E264" t="s">
        <v>1073</v>
      </c>
      <c r="F264" t="s">
        <v>282</v>
      </c>
      <c r="G264" t="s">
        <v>452</v>
      </c>
      <c r="H264" t="s">
        <v>284</v>
      </c>
      <c r="I264" t="s">
        <v>237</v>
      </c>
      <c r="J264" t="s">
        <v>238</v>
      </c>
      <c r="K264" t="s">
        <v>433</v>
      </c>
      <c r="L264">
        <v>1.7</v>
      </c>
      <c r="M264">
        <v>23.3</v>
      </c>
      <c r="N264">
        <v>3.8600000000000002E-2</v>
      </c>
      <c r="O264">
        <v>8.4699999999999998E-2</v>
      </c>
      <c r="P264">
        <v>30</v>
      </c>
      <c r="Q264">
        <v>5.8</v>
      </c>
      <c r="R264" t="b">
        <v>1</v>
      </c>
      <c r="S264">
        <v>0.52</v>
      </c>
      <c r="T264">
        <v>1029.8800000000001</v>
      </c>
      <c r="U264" s="1">
        <v>45683</v>
      </c>
      <c r="V264" t="s">
        <v>259</v>
      </c>
      <c r="W264" t="s">
        <v>44</v>
      </c>
      <c r="X264" t="s">
        <v>1477</v>
      </c>
      <c r="Y264">
        <v>5</v>
      </c>
      <c r="Z264">
        <v>22.78</v>
      </c>
      <c r="AA264">
        <v>45.21</v>
      </c>
      <c r="AB264">
        <v>1</v>
      </c>
    </row>
    <row r="265" spans="1:28" x14ac:dyDescent="0.25">
      <c r="A265" t="s">
        <v>1478</v>
      </c>
      <c r="B265" s="1">
        <v>45696</v>
      </c>
      <c r="C265" s="2">
        <v>45696.17291666667</v>
      </c>
      <c r="D265" s="2">
        <v>45696.240972222222</v>
      </c>
      <c r="E265" t="s">
        <v>1479</v>
      </c>
      <c r="F265" t="s">
        <v>81</v>
      </c>
      <c r="G265" t="s">
        <v>941</v>
      </c>
      <c r="H265" t="s">
        <v>83</v>
      </c>
      <c r="I265" t="s">
        <v>84</v>
      </c>
      <c r="J265" t="s">
        <v>85</v>
      </c>
      <c r="K265" t="s">
        <v>776</v>
      </c>
      <c r="L265">
        <v>55.5</v>
      </c>
      <c r="M265">
        <v>42.5</v>
      </c>
      <c r="N265">
        <v>3.8600000000000002E-2</v>
      </c>
      <c r="O265">
        <v>8.5099999999999995E-2</v>
      </c>
      <c r="P265">
        <v>31.5</v>
      </c>
      <c r="Q265">
        <v>10.8</v>
      </c>
      <c r="R265" t="b">
        <v>1</v>
      </c>
      <c r="S265">
        <v>0.04</v>
      </c>
      <c r="T265">
        <v>1924.71</v>
      </c>
      <c r="U265" s="1">
        <v>45703</v>
      </c>
      <c r="V265" t="s">
        <v>43</v>
      </c>
      <c r="W265" t="s">
        <v>44</v>
      </c>
      <c r="X265" t="s">
        <v>1481</v>
      </c>
      <c r="Y265">
        <v>98</v>
      </c>
      <c r="Z265">
        <v>42.46</v>
      </c>
      <c r="AA265">
        <v>45.33</v>
      </c>
      <c r="AB265">
        <v>2</v>
      </c>
    </row>
    <row r="266" spans="1:28" x14ac:dyDescent="0.25">
      <c r="A266" t="s">
        <v>1482</v>
      </c>
      <c r="B266" s="1">
        <v>45812</v>
      </c>
      <c r="C266" s="2">
        <v>45812.382638888892</v>
      </c>
      <c r="D266" s="2">
        <v>45812.4</v>
      </c>
      <c r="E266" t="s">
        <v>101</v>
      </c>
      <c r="F266" t="s">
        <v>37</v>
      </c>
      <c r="G266" t="s">
        <v>104</v>
      </c>
      <c r="H266" t="s">
        <v>39</v>
      </c>
      <c r="I266" t="s">
        <v>40</v>
      </c>
      <c r="J266" t="s">
        <v>41</v>
      </c>
      <c r="K266" t="s">
        <v>268</v>
      </c>
      <c r="L266">
        <v>6.4</v>
      </c>
      <c r="M266">
        <v>20.9</v>
      </c>
      <c r="N266">
        <v>3.8600000000000002E-2</v>
      </c>
      <c r="O266">
        <v>8.7900000000000006E-2</v>
      </c>
      <c r="P266">
        <v>36.5</v>
      </c>
      <c r="Q266">
        <v>35</v>
      </c>
      <c r="R266" t="b">
        <v>1</v>
      </c>
      <c r="S266">
        <v>0.33</v>
      </c>
      <c r="T266">
        <v>949.72</v>
      </c>
      <c r="U266" s="1">
        <v>45812</v>
      </c>
      <c r="V266" t="s">
        <v>43</v>
      </c>
      <c r="W266" t="s">
        <v>44</v>
      </c>
      <c r="X266" t="s">
        <v>1483</v>
      </c>
      <c r="Y266">
        <v>25</v>
      </c>
      <c r="Z266">
        <v>20.57</v>
      </c>
      <c r="AA266">
        <v>46.17</v>
      </c>
      <c r="AB266">
        <v>6</v>
      </c>
    </row>
    <row r="267" spans="1:28" x14ac:dyDescent="0.25">
      <c r="A267" t="s">
        <v>1484</v>
      </c>
      <c r="B267" s="1">
        <v>45730</v>
      </c>
      <c r="C267" s="2">
        <v>45730.427777777775</v>
      </c>
      <c r="D267" s="2">
        <v>45730.464583333334</v>
      </c>
      <c r="E267" t="s">
        <v>958</v>
      </c>
      <c r="F267" t="s">
        <v>81</v>
      </c>
      <c r="G267" t="s">
        <v>605</v>
      </c>
      <c r="H267" t="s">
        <v>83</v>
      </c>
      <c r="I267" t="s">
        <v>84</v>
      </c>
      <c r="J267" t="s">
        <v>85</v>
      </c>
      <c r="K267" t="s">
        <v>116</v>
      </c>
      <c r="L267">
        <v>15.3</v>
      </c>
      <c r="M267">
        <v>99.3</v>
      </c>
      <c r="N267">
        <v>3.8600000000000002E-2</v>
      </c>
      <c r="O267">
        <v>8.0299999999999996E-2</v>
      </c>
      <c r="P267">
        <v>26.8</v>
      </c>
      <c r="Q267">
        <v>3.5</v>
      </c>
      <c r="R267" t="b">
        <v>1</v>
      </c>
      <c r="S267">
        <v>0</v>
      </c>
      <c r="T267">
        <v>4358.28</v>
      </c>
      <c r="U267" s="1">
        <v>45731</v>
      </c>
      <c r="V267" t="s">
        <v>259</v>
      </c>
      <c r="W267" t="s">
        <v>44</v>
      </c>
      <c r="X267" t="s">
        <v>1485</v>
      </c>
      <c r="Y267">
        <v>53</v>
      </c>
      <c r="Z267">
        <v>99.3</v>
      </c>
      <c r="AA267">
        <v>43.89</v>
      </c>
      <c r="AB267">
        <v>3</v>
      </c>
    </row>
    <row r="268" spans="1:28" x14ac:dyDescent="0.25">
      <c r="A268" t="s">
        <v>1486</v>
      </c>
      <c r="B268" s="1">
        <v>45768</v>
      </c>
      <c r="C268" s="2">
        <v>45768.368750000001</v>
      </c>
      <c r="D268" s="2">
        <v>45768.407638888886</v>
      </c>
      <c r="E268" t="s">
        <v>1487</v>
      </c>
      <c r="F268" t="s">
        <v>113</v>
      </c>
      <c r="G268" t="s">
        <v>1489</v>
      </c>
      <c r="H268" t="s">
        <v>115</v>
      </c>
      <c r="I268" t="s">
        <v>84</v>
      </c>
      <c r="J268" t="s">
        <v>85</v>
      </c>
      <c r="K268" t="s">
        <v>453</v>
      </c>
      <c r="L268">
        <v>12.1</v>
      </c>
      <c r="M268">
        <v>11.5</v>
      </c>
      <c r="N268">
        <v>3.8600000000000002E-2</v>
      </c>
      <c r="O268">
        <v>8.8900000000000007E-2</v>
      </c>
      <c r="P268">
        <v>29.8</v>
      </c>
      <c r="Q268">
        <v>3.7</v>
      </c>
      <c r="R268" t="b">
        <v>1</v>
      </c>
      <c r="S268">
        <v>0.49</v>
      </c>
      <c r="T268">
        <v>511.63</v>
      </c>
      <c r="U268" s="1">
        <v>45769</v>
      </c>
      <c r="V268" t="s">
        <v>58</v>
      </c>
      <c r="W268" t="s">
        <v>186</v>
      </c>
      <c r="X268" t="s">
        <v>1490</v>
      </c>
      <c r="Y268">
        <v>56</v>
      </c>
      <c r="Z268">
        <v>11.01</v>
      </c>
      <c r="AA268">
        <v>46.47</v>
      </c>
      <c r="AB268">
        <v>4</v>
      </c>
    </row>
    <row r="269" spans="1:28" x14ac:dyDescent="0.25">
      <c r="A269" t="s">
        <v>1491</v>
      </c>
      <c r="B269" s="1">
        <v>45796</v>
      </c>
      <c r="C269" s="2">
        <v>45796.195833333331</v>
      </c>
      <c r="D269" s="2">
        <v>45796.209722222222</v>
      </c>
      <c r="E269" t="s">
        <v>1492</v>
      </c>
      <c r="F269" t="s">
        <v>413</v>
      </c>
      <c r="G269" t="s">
        <v>1495</v>
      </c>
      <c r="H269" t="s">
        <v>414</v>
      </c>
      <c r="I269" t="s">
        <v>415</v>
      </c>
      <c r="J269" t="s">
        <v>416</v>
      </c>
      <c r="K269" t="s">
        <v>681</v>
      </c>
      <c r="L269">
        <v>25.5</v>
      </c>
      <c r="M269">
        <v>6.3</v>
      </c>
      <c r="N269">
        <v>3.8600000000000002E-2</v>
      </c>
      <c r="O269">
        <v>8.8400000000000006E-2</v>
      </c>
      <c r="P269">
        <v>33.799999999999997</v>
      </c>
      <c r="Q269">
        <v>11.4</v>
      </c>
      <c r="R269" t="b">
        <v>1</v>
      </c>
      <c r="S269">
        <v>0.46</v>
      </c>
      <c r="T269">
        <v>270.51</v>
      </c>
      <c r="U269" s="1">
        <v>45797</v>
      </c>
      <c r="V269" t="s">
        <v>73</v>
      </c>
      <c r="W269" t="s">
        <v>44</v>
      </c>
      <c r="X269" t="s">
        <v>1496</v>
      </c>
      <c r="Y269">
        <v>20</v>
      </c>
      <c r="Z269">
        <v>5.84</v>
      </c>
      <c r="AA269">
        <v>46.32</v>
      </c>
      <c r="AB269">
        <v>5</v>
      </c>
    </row>
    <row r="270" spans="1:28" x14ac:dyDescent="0.25">
      <c r="A270" t="s">
        <v>1497</v>
      </c>
      <c r="B270" s="1">
        <v>45787</v>
      </c>
      <c r="C270" s="2">
        <v>45787.274305555555</v>
      </c>
      <c r="D270" s="2">
        <v>45787.338888888888</v>
      </c>
      <c r="E270" t="s">
        <v>1498</v>
      </c>
      <c r="F270" t="s">
        <v>328</v>
      </c>
      <c r="G270" t="s">
        <v>491</v>
      </c>
      <c r="H270" t="s">
        <v>330</v>
      </c>
      <c r="I270" t="s">
        <v>331</v>
      </c>
      <c r="J270" t="s">
        <v>332</v>
      </c>
      <c r="K270" t="s">
        <v>155</v>
      </c>
      <c r="L270">
        <v>12</v>
      </c>
      <c r="M270">
        <v>15.9</v>
      </c>
      <c r="N270">
        <v>3.8699999999999998E-2</v>
      </c>
      <c r="O270">
        <v>8.4199999999999997E-2</v>
      </c>
      <c r="P270">
        <v>29.9</v>
      </c>
      <c r="Q270">
        <v>10.9</v>
      </c>
      <c r="R270" t="b">
        <v>1</v>
      </c>
      <c r="S270">
        <v>0</v>
      </c>
      <c r="T270">
        <v>717.25</v>
      </c>
      <c r="U270" s="1">
        <v>45788</v>
      </c>
      <c r="V270" t="s">
        <v>73</v>
      </c>
      <c r="W270" t="s">
        <v>44</v>
      </c>
      <c r="X270" t="s">
        <v>1499</v>
      </c>
      <c r="Y270">
        <v>93</v>
      </c>
      <c r="Z270">
        <v>15.9</v>
      </c>
      <c r="AA270">
        <v>45.11</v>
      </c>
      <c r="AB270">
        <v>5</v>
      </c>
    </row>
    <row r="271" spans="1:28" x14ac:dyDescent="0.25">
      <c r="A271" t="s">
        <v>1500</v>
      </c>
      <c r="B271" s="1">
        <v>45661</v>
      </c>
      <c r="C271" s="2">
        <v>45661.174305555556</v>
      </c>
      <c r="D271" s="2">
        <v>45661.223611111112</v>
      </c>
      <c r="E271" t="s">
        <v>1501</v>
      </c>
      <c r="F271" t="s">
        <v>292</v>
      </c>
      <c r="G271" t="s">
        <v>1504</v>
      </c>
      <c r="H271" t="s">
        <v>294</v>
      </c>
      <c r="I271" t="s">
        <v>70</v>
      </c>
      <c r="J271" t="s">
        <v>71</v>
      </c>
      <c r="K271" t="s">
        <v>185</v>
      </c>
      <c r="L271">
        <v>12.5</v>
      </c>
      <c r="M271">
        <v>20.5</v>
      </c>
      <c r="N271">
        <v>3.8699999999999998E-2</v>
      </c>
      <c r="O271">
        <v>8.4400000000000003E-2</v>
      </c>
      <c r="P271">
        <v>30.7</v>
      </c>
      <c r="Q271">
        <v>7.8</v>
      </c>
      <c r="R271" t="b">
        <v>1</v>
      </c>
      <c r="S271">
        <v>0.7</v>
      </c>
      <c r="T271">
        <v>894.37</v>
      </c>
      <c r="U271" s="1">
        <v>45662</v>
      </c>
      <c r="V271" t="s">
        <v>58</v>
      </c>
      <c r="W271" t="s">
        <v>44</v>
      </c>
      <c r="X271" t="s">
        <v>1505</v>
      </c>
      <c r="Y271">
        <v>71</v>
      </c>
      <c r="Z271">
        <v>19.8</v>
      </c>
      <c r="AA271">
        <v>45.17</v>
      </c>
      <c r="AB271">
        <v>1</v>
      </c>
    </row>
    <row r="272" spans="1:28" x14ac:dyDescent="0.25">
      <c r="A272" t="s">
        <v>1506</v>
      </c>
      <c r="B272" s="1">
        <v>45768</v>
      </c>
      <c r="C272" s="2">
        <v>45768.292361111111</v>
      </c>
      <c r="D272" s="2">
        <v>45768.313888888886</v>
      </c>
      <c r="E272" t="s">
        <v>324</v>
      </c>
      <c r="F272" t="s">
        <v>328</v>
      </c>
      <c r="G272" t="s">
        <v>329</v>
      </c>
      <c r="H272" t="s">
        <v>330</v>
      </c>
      <c r="I272" t="s">
        <v>331</v>
      </c>
      <c r="J272" t="s">
        <v>332</v>
      </c>
      <c r="K272" t="s">
        <v>479</v>
      </c>
      <c r="L272">
        <v>19.2</v>
      </c>
      <c r="M272">
        <v>88.9</v>
      </c>
      <c r="N272">
        <v>3.8699999999999998E-2</v>
      </c>
      <c r="O272">
        <v>8.8400000000000006E-2</v>
      </c>
      <c r="P272">
        <v>29.1</v>
      </c>
      <c r="Q272">
        <v>3.6</v>
      </c>
      <c r="R272" t="b">
        <v>1</v>
      </c>
      <c r="S272">
        <v>0</v>
      </c>
      <c r="T272">
        <v>4122.29</v>
      </c>
      <c r="U272" s="1">
        <v>45775</v>
      </c>
      <c r="V272" t="s">
        <v>43</v>
      </c>
      <c r="W272" t="s">
        <v>44</v>
      </c>
      <c r="X272" t="s">
        <v>1507</v>
      </c>
      <c r="Y272">
        <v>31</v>
      </c>
      <c r="Z272">
        <v>88.9</v>
      </c>
      <c r="AA272">
        <v>46.37</v>
      </c>
      <c r="AB272">
        <v>4</v>
      </c>
    </row>
    <row r="273" spans="1:28" x14ac:dyDescent="0.25">
      <c r="A273" t="s">
        <v>1508</v>
      </c>
      <c r="B273" s="1">
        <v>45805</v>
      </c>
      <c r="C273" s="2">
        <v>45805.186111111114</v>
      </c>
      <c r="D273" s="2">
        <v>45805.20416666667</v>
      </c>
      <c r="E273" t="s">
        <v>1509</v>
      </c>
      <c r="F273" t="s">
        <v>698</v>
      </c>
      <c r="G273" t="s">
        <v>1039</v>
      </c>
      <c r="H273" t="s">
        <v>700</v>
      </c>
      <c r="I273" t="s">
        <v>141</v>
      </c>
      <c r="J273" t="s">
        <v>142</v>
      </c>
      <c r="K273" t="s">
        <v>42</v>
      </c>
      <c r="L273">
        <v>2</v>
      </c>
      <c r="M273">
        <v>21.9</v>
      </c>
      <c r="N273">
        <v>3.8699999999999998E-2</v>
      </c>
      <c r="O273">
        <v>8.2199999999999995E-2</v>
      </c>
      <c r="P273">
        <v>27</v>
      </c>
      <c r="Q273">
        <v>4.5</v>
      </c>
      <c r="R273" t="b">
        <v>1</v>
      </c>
      <c r="S273">
        <v>0.22</v>
      </c>
      <c r="T273">
        <v>964.98</v>
      </c>
      <c r="U273" s="1">
        <v>45806</v>
      </c>
      <c r="V273" t="s">
        <v>43</v>
      </c>
      <c r="W273" t="s">
        <v>208</v>
      </c>
      <c r="X273" t="s">
        <v>1510</v>
      </c>
      <c r="Y273">
        <v>26</v>
      </c>
      <c r="Z273">
        <v>21.68</v>
      </c>
      <c r="AA273">
        <v>44.51</v>
      </c>
      <c r="AB273">
        <v>5</v>
      </c>
    </row>
    <row r="274" spans="1:28" x14ac:dyDescent="0.25">
      <c r="A274" t="s">
        <v>1511</v>
      </c>
      <c r="B274" s="1">
        <v>45785</v>
      </c>
      <c r="C274" s="2">
        <v>45785.166666666664</v>
      </c>
      <c r="D274" s="2">
        <v>45785.200694444444</v>
      </c>
      <c r="E274" t="s">
        <v>1162</v>
      </c>
      <c r="F274" t="s">
        <v>37</v>
      </c>
      <c r="G274" t="s">
        <v>1165</v>
      </c>
      <c r="H274" t="s">
        <v>39</v>
      </c>
      <c r="I274" t="s">
        <v>40</v>
      </c>
      <c r="J274" t="s">
        <v>41</v>
      </c>
      <c r="K274" t="s">
        <v>624</v>
      </c>
      <c r="L274">
        <v>1.7</v>
      </c>
      <c r="M274">
        <v>296.60000000000002</v>
      </c>
      <c r="N274">
        <v>3.8699999999999998E-2</v>
      </c>
      <c r="O274">
        <v>8.1500000000000003E-2</v>
      </c>
      <c r="P274">
        <v>35.5</v>
      </c>
      <c r="Q274">
        <v>12</v>
      </c>
      <c r="R274" t="b">
        <v>1</v>
      </c>
      <c r="S274">
        <v>0.05</v>
      </c>
      <c r="T274">
        <v>13137.16</v>
      </c>
      <c r="U274" s="1">
        <v>45786</v>
      </c>
      <c r="V274" t="s">
        <v>43</v>
      </c>
      <c r="W274" t="s">
        <v>44</v>
      </c>
      <c r="X274" t="s">
        <v>1512</v>
      </c>
      <c r="Y274">
        <v>49</v>
      </c>
      <c r="Z274">
        <v>296.55</v>
      </c>
      <c r="AA274">
        <v>44.3</v>
      </c>
      <c r="AB274">
        <v>5</v>
      </c>
    </row>
    <row r="275" spans="1:28" x14ac:dyDescent="0.25">
      <c r="A275" t="s">
        <v>1513</v>
      </c>
      <c r="B275" s="1">
        <v>45797</v>
      </c>
      <c r="C275" s="2">
        <v>45797.26666666667</v>
      </c>
      <c r="D275" s="2">
        <v>45797.287499999999</v>
      </c>
      <c r="E275" t="s">
        <v>798</v>
      </c>
      <c r="F275" t="s">
        <v>405</v>
      </c>
      <c r="G275" t="s">
        <v>801</v>
      </c>
      <c r="H275" t="s">
        <v>407</v>
      </c>
      <c r="I275" t="s">
        <v>218</v>
      </c>
      <c r="J275" t="s">
        <v>219</v>
      </c>
      <c r="K275" t="s">
        <v>542</v>
      </c>
      <c r="L275">
        <v>18.2</v>
      </c>
      <c r="M275">
        <v>30.8</v>
      </c>
      <c r="N275">
        <v>3.8699999999999998E-2</v>
      </c>
      <c r="O275">
        <v>8.5199999999999998E-2</v>
      </c>
      <c r="P275">
        <v>23.9</v>
      </c>
      <c r="Q275">
        <v>23</v>
      </c>
      <c r="R275" t="b">
        <v>1</v>
      </c>
      <c r="S275">
        <v>0.41</v>
      </c>
      <c r="T275">
        <v>1380.01</v>
      </c>
      <c r="U275" s="1">
        <v>45797</v>
      </c>
      <c r="V275" t="s">
        <v>43</v>
      </c>
      <c r="W275" t="s">
        <v>44</v>
      </c>
      <c r="X275" t="s">
        <v>1514</v>
      </c>
      <c r="Y275">
        <v>30</v>
      </c>
      <c r="Z275">
        <v>30.39</v>
      </c>
      <c r="AA275">
        <v>45.41</v>
      </c>
      <c r="AB275">
        <v>5</v>
      </c>
    </row>
    <row r="276" spans="1:28" x14ac:dyDescent="0.25">
      <c r="A276" t="s">
        <v>1515</v>
      </c>
      <c r="B276" s="1">
        <v>45715</v>
      </c>
      <c r="C276" s="2">
        <v>45715.220833333333</v>
      </c>
      <c r="D276" s="2">
        <v>45715.29583333333</v>
      </c>
      <c r="E276" t="s">
        <v>1516</v>
      </c>
      <c r="F276" t="s">
        <v>405</v>
      </c>
      <c r="G276" t="s">
        <v>1218</v>
      </c>
      <c r="H276" t="s">
        <v>407</v>
      </c>
      <c r="I276" t="s">
        <v>218</v>
      </c>
      <c r="J276" t="s">
        <v>219</v>
      </c>
      <c r="K276" t="s">
        <v>165</v>
      </c>
      <c r="L276">
        <v>15.7</v>
      </c>
      <c r="M276">
        <v>33.1</v>
      </c>
      <c r="N276">
        <v>3.8699999999999998E-2</v>
      </c>
      <c r="O276">
        <v>8.3799999999999999E-2</v>
      </c>
      <c r="P276">
        <v>26.9</v>
      </c>
      <c r="Q276">
        <v>6.7</v>
      </c>
      <c r="R276" t="b">
        <v>1</v>
      </c>
      <c r="S276">
        <v>0</v>
      </c>
      <c r="T276">
        <v>1489.17</v>
      </c>
      <c r="U276" s="1">
        <v>45718</v>
      </c>
      <c r="V276" t="s">
        <v>43</v>
      </c>
      <c r="W276" t="s">
        <v>44</v>
      </c>
      <c r="X276" t="s">
        <v>1517</v>
      </c>
      <c r="Y276">
        <v>108</v>
      </c>
      <c r="Z276">
        <v>33.1</v>
      </c>
      <c r="AA276">
        <v>44.99</v>
      </c>
      <c r="AB276">
        <v>2</v>
      </c>
    </row>
    <row r="277" spans="1:28" x14ac:dyDescent="0.25">
      <c r="A277" t="s">
        <v>1518</v>
      </c>
      <c r="B277" s="1">
        <v>45710</v>
      </c>
      <c r="C277" s="2">
        <v>45710.291666666664</v>
      </c>
      <c r="D277" s="2">
        <v>45710.35833333333</v>
      </c>
      <c r="E277" t="s">
        <v>1519</v>
      </c>
      <c r="F277" t="s">
        <v>138</v>
      </c>
      <c r="G277" t="s">
        <v>806</v>
      </c>
      <c r="H277" t="s">
        <v>140</v>
      </c>
      <c r="I277" t="s">
        <v>141</v>
      </c>
      <c r="J277" t="s">
        <v>142</v>
      </c>
      <c r="K277" t="s">
        <v>130</v>
      </c>
      <c r="L277">
        <v>3.2</v>
      </c>
      <c r="M277">
        <v>36.700000000000003</v>
      </c>
      <c r="N277">
        <v>3.8699999999999998E-2</v>
      </c>
      <c r="O277">
        <v>8.4000000000000005E-2</v>
      </c>
      <c r="P277">
        <v>32.299999999999997</v>
      </c>
      <c r="Q277">
        <v>12</v>
      </c>
      <c r="R277" t="b">
        <v>1</v>
      </c>
      <c r="S277">
        <v>0.37</v>
      </c>
      <c r="T277">
        <v>1636.67</v>
      </c>
      <c r="U277" s="1">
        <v>45711</v>
      </c>
      <c r="V277" t="s">
        <v>43</v>
      </c>
      <c r="W277" t="s">
        <v>44</v>
      </c>
      <c r="X277" t="s">
        <v>1521</v>
      </c>
      <c r="Y277">
        <v>96</v>
      </c>
      <c r="Z277">
        <v>36.33</v>
      </c>
      <c r="AA277">
        <v>45.05</v>
      </c>
      <c r="AB277">
        <v>2</v>
      </c>
    </row>
    <row r="278" spans="1:28" x14ac:dyDescent="0.25">
      <c r="A278" t="s">
        <v>1522</v>
      </c>
      <c r="B278" s="1">
        <v>45664</v>
      </c>
      <c r="C278" s="2">
        <v>45664.270833333336</v>
      </c>
      <c r="D278" s="2">
        <v>45664.308333333334</v>
      </c>
      <c r="E278" t="s">
        <v>271</v>
      </c>
      <c r="F278" t="s">
        <v>113</v>
      </c>
      <c r="G278" t="s">
        <v>274</v>
      </c>
      <c r="H278" t="s">
        <v>115</v>
      </c>
      <c r="I278" t="s">
        <v>84</v>
      </c>
      <c r="J278" t="s">
        <v>85</v>
      </c>
      <c r="K278" t="s">
        <v>701</v>
      </c>
      <c r="L278">
        <v>33.799999999999997</v>
      </c>
      <c r="M278">
        <v>24.1</v>
      </c>
      <c r="N278">
        <v>3.8699999999999998E-2</v>
      </c>
      <c r="O278">
        <v>8.9700000000000002E-2</v>
      </c>
      <c r="P278">
        <v>28.8</v>
      </c>
      <c r="Q278">
        <v>5.2</v>
      </c>
      <c r="R278" t="b">
        <v>1</v>
      </c>
      <c r="S278">
        <v>0</v>
      </c>
      <c r="T278">
        <v>1126.92</v>
      </c>
      <c r="U278" s="1">
        <v>45664</v>
      </c>
      <c r="V278" t="s">
        <v>43</v>
      </c>
      <c r="W278" t="s">
        <v>44</v>
      </c>
      <c r="X278" t="s">
        <v>1523</v>
      </c>
      <c r="Y278">
        <v>54</v>
      </c>
      <c r="Z278">
        <v>24.1</v>
      </c>
      <c r="AA278">
        <v>46.76</v>
      </c>
      <c r="AB278">
        <v>1</v>
      </c>
    </row>
    <row r="279" spans="1:28" x14ac:dyDescent="0.25">
      <c r="A279" t="s">
        <v>1524</v>
      </c>
      <c r="B279" s="1">
        <v>45800</v>
      </c>
      <c r="C279" s="2">
        <v>45800.415972222225</v>
      </c>
      <c r="D279" s="2">
        <v>45800.421527777777</v>
      </c>
      <c r="E279" t="s">
        <v>1525</v>
      </c>
      <c r="F279" t="s">
        <v>405</v>
      </c>
      <c r="G279" t="s">
        <v>1528</v>
      </c>
      <c r="H279" t="s">
        <v>407</v>
      </c>
      <c r="I279" t="s">
        <v>218</v>
      </c>
      <c r="J279" t="s">
        <v>219</v>
      </c>
      <c r="K279" t="s">
        <v>701</v>
      </c>
      <c r="L279">
        <v>2.8</v>
      </c>
      <c r="M279">
        <v>20.7</v>
      </c>
      <c r="N279">
        <v>3.8699999999999998E-2</v>
      </c>
      <c r="O279">
        <v>8.5800000000000001E-2</v>
      </c>
      <c r="P279">
        <v>29.9</v>
      </c>
      <c r="Q279">
        <v>8.4</v>
      </c>
      <c r="R279" t="b">
        <v>1</v>
      </c>
      <c r="S279">
        <v>0.17</v>
      </c>
      <c r="T279">
        <v>935.96</v>
      </c>
      <c r="U279" s="1">
        <v>45801</v>
      </c>
      <c r="V279" t="s">
        <v>43</v>
      </c>
      <c r="W279" t="s">
        <v>186</v>
      </c>
      <c r="X279" t="s">
        <v>1529</v>
      </c>
      <c r="Y279">
        <v>8</v>
      </c>
      <c r="Z279">
        <v>20.529999999999902</v>
      </c>
      <c r="AA279">
        <v>45.59</v>
      </c>
      <c r="AB279">
        <v>5</v>
      </c>
    </row>
    <row r="280" spans="1:28" x14ac:dyDescent="0.25">
      <c r="A280" t="s">
        <v>1530</v>
      </c>
      <c r="B280" s="1">
        <v>45742</v>
      </c>
      <c r="C280" s="2">
        <v>45742.268055555556</v>
      </c>
      <c r="D280" s="2">
        <v>45742.271527777775</v>
      </c>
      <c r="E280" t="s">
        <v>1531</v>
      </c>
      <c r="F280" t="s">
        <v>81</v>
      </c>
      <c r="G280" t="s">
        <v>1534</v>
      </c>
      <c r="H280" t="s">
        <v>83</v>
      </c>
      <c r="I280" t="s">
        <v>84</v>
      </c>
      <c r="J280" t="s">
        <v>85</v>
      </c>
      <c r="K280" t="s">
        <v>876</v>
      </c>
      <c r="L280">
        <v>31.3</v>
      </c>
      <c r="M280">
        <v>67.400000000000006</v>
      </c>
      <c r="N280">
        <v>3.8699999999999998E-2</v>
      </c>
      <c r="O280">
        <v>8.9800000000000005E-2</v>
      </c>
      <c r="P280">
        <v>28.1</v>
      </c>
      <c r="Q280">
        <v>9.1999999999999993</v>
      </c>
      <c r="R280" t="b">
        <v>0</v>
      </c>
      <c r="S280">
        <v>1.69</v>
      </c>
      <c r="T280">
        <v>3074.57</v>
      </c>
      <c r="U280" s="1">
        <v>45745</v>
      </c>
      <c r="V280" t="s">
        <v>43</v>
      </c>
      <c r="W280" t="s">
        <v>44</v>
      </c>
      <c r="X280" t="s">
        <v>1535</v>
      </c>
      <c r="Y280">
        <v>5</v>
      </c>
      <c r="Z280">
        <v>65.709999999999994</v>
      </c>
      <c r="AA280">
        <v>46.79</v>
      </c>
      <c r="AB280">
        <v>3</v>
      </c>
    </row>
    <row r="281" spans="1:28" x14ac:dyDescent="0.25">
      <c r="A281" t="s">
        <v>1536</v>
      </c>
      <c r="B281" s="1">
        <v>45781</v>
      </c>
      <c r="C281" s="2">
        <v>45781.388888888891</v>
      </c>
      <c r="D281" s="2">
        <v>45781.431944444441</v>
      </c>
      <c r="E281" t="s">
        <v>1537</v>
      </c>
      <c r="F281" t="s">
        <v>604</v>
      </c>
      <c r="G281" t="s">
        <v>630</v>
      </c>
      <c r="H281" t="s">
        <v>606</v>
      </c>
      <c r="I281" t="s">
        <v>153</v>
      </c>
      <c r="J281" t="s">
        <v>154</v>
      </c>
      <c r="K281" t="s">
        <v>674</v>
      </c>
      <c r="L281">
        <v>7.2</v>
      </c>
      <c r="M281">
        <v>63</v>
      </c>
      <c r="N281">
        <v>3.8800000000000001E-2</v>
      </c>
      <c r="O281">
        <v>8.1900000000000001E-2</v>
      </c>
      <c r="P281">
        <v>25.9</v>
      </c>
      <c r="Q281">
        <v>4.8</v>
      </c>
      <c r="R281" t="b">
        <v>1</v>
      </c>
      <c r="S281">
        <v>0</v>
      </c>
      <c r="T281">
        <v>2801.61</v>
      </c>
      <c r="U281" s="1">
        <v>45784</v>
      </c>
      <c r="V281" t="s">
        <v>73</v>
      </c>
      <c r="W281" t="s">
        <v>44</v>
      </c>
      <c r="X281" t="s">
        <v>1539</v>
      </c>
      <c r="Y281">
        <v>62</v>
      </c>
      <c r="Z281">
        <v>63</v>
      </c>
      <c r="AA281">
        <v>44.47</v>
      </c>
      <c r="AB281">
        <v>5</v>
      </c>
    </row>
    <row r="282" spans="1:28" x14ac:dyDescent="0.25">
      <c r="A282" t="s">
        <v>1540</v>
      </c>
      <c r="B282" s="1">
        <v>45683</v>
      </c>
      <c r="C282" s="2">
        <v>45683.365277777775</v>
      </c>
      <c r="D282" s="2">
        <v>45683.383333333331</v>
      </c>
      <c r="E282" t="s">
        <v>1541</v>
      </c>
      <c r="F282" t="s">
        <v>113</v>
      </c>
      <c r="G282" t="s">
        <v>1495</v>
      </c>
      <c r="H282" t="s">
        <v>115</v>
      </c>
      <c r="I282" t="s">
        <v>84</v>
      </c>
      <c r="J282" t="s">
        <v>85</v>
      </c>
      <c r="K282" t="s">
        <v>1543</v>
      </c>
      <c r="L282">
        <v>2</v>
      </c>
      <c r="M282">
        <v>59.7</v>
      </c>
      <c r="N282">
        <v>3.8800000000000001E-2</v>
      </c>
      <c r="O282">
        <v>8.6599999999999996E-2</v>
      </c>
      <c r="P282">
        <v>24.5</v>
      </c>
      <c r="Q282">
        <v>4.3</v>
      </c>
      <c r="R282" t="b">
        <v>1</v>
      </c>
      <c r="S282">
        <v>0</v>
      </c>
      <c r="T282">
        <v>2739.04</v>
      </c>
      <c r="U282" s="1">
        <v>45685</v>
      </c>
      <c r="V282" t="s">
        <v>58</v>
      </c>
      <c r="W282" t="s">
        <v>44</v>
      </c>
      <c r="X282" t="s">
        <v>1544</v>
      </c>
      <c r="Y282">
        <v>26</v>
      </c>
      <c r="Z282">
        <v>59.7</v>
      </c>
      <c r="AA282">
        <v>45.88</v>
      </c>
      <c r="AB282">
        <v>1</v>
      </c>
    </row>
    <row r="283" spans="1:28" x14ac:dyDescent="0.25">
      <c r="A283" t="s">
        <v>1545</v>
      </c>
      <c r="B283" s="1">
        <v>45830</v>
      </c>
      <c r="C283" s="2">
        <v>45830.289583333331</v>
      </c>
      <c r="D283" s="2">
        <v>45830.343055555553</v>
      </c>
      <c r="E283" t="s">
        <v>1546</v>
      </c>
      <c r="F283" t="s">
        <v>405</v>
      </c>
      <c r="G283" t="s">
        <v>1504</v>
      </c>
      <c r="H283" t="s">
        <v>407</v>
      </c>
      <c r="I283" t="s">
        <v>218</v>
      </c>
      <c r="J283" t="s">
        <v>219</v>
      </c>
      <c r="K283" t="s">
        <v>248</v>
      </c>
      <c r="L283">
        <v>14.4</v>
      </c>
      <c r="M283">
        <v>5.3</v>
      </c>
      <c r="N283">
        <v>3.8800000000000001E-2</v>
      </c>
      <c r="O283">
        <v>8.5900000000000004E-2</v>
      </c>
      <c r="P283">
        <v>26.4</v>
      </c>
      <c r="Q283">
        <v>3.6</v>
      </c>
      <c r="R283" t="b">
        <v>1</v>
      </c>
      <c r="S283">
        <v>0.25</v>
      </c>
      <c r="T283">
        <v>230.63</v>
      </c>
      <c r="U283" s="1">
        <v>45830</v>
      </c>
      <c r="V283" t="s">
        <v>58</v>
      </c>
      <c r="W283" t="s">
        <v>44</v>
      </c>
      <c r="X283" t="s">
        <v>1548</v>
      </c>
      <c r="Y283">
        <v>77</v>
      </c>
      <c r="Z283">
        <v>5.05</v>
      </c>
      <c r="AA283">
        <v>45.67</v>
      </c>
      <c r="AB283">
        <v>6</v>
      </c>
    </row>
    <row r="284" spans="1:28" x14ac:dyDescent="0.25">
      <c r="A284" t="s">
        <v>1549</v>
      </c>
      <c r="B284" s="1">
        <v>45783</v>
      </c>
      <c r="C284" s="2">
        <v>45783.414583333331</v>
      </c>
      <c r="D284" s="2">
        <v>45783.431944444441</v>
      </c>
      <c r="E284" t="s">
        <v>1550</v>
      </c>
      <c r="F284" t="s">
        <v>405</v>
      </c>
      <c r="G284" t="s">
        <v>1504</v>
      </c>
      <c r="H284" t="s">
        <v>407</v>
      </c>
      <c r="I284" t="s">
        <v>218</v>
      </c>
      <c r="J284" t="s">
        <v>219</v>
      </c>
      <c r="K284" t="s">
        <v>654</v>
      </c>
      <c r="L284">
        <v>2.5</v>
      </c>
      <c r="M284">
        <v>58.5</v>
      </c>
      <c r="N284">
        <v>3.8800000000000001E-2</v>
      </c>
      <c r="O284">
        <v>8.5900000000000004E-2</v>
      </c>
      <c r="P284">
        <v>34.1</v>
      </c>
      <c r="Q284">
        <v>12</v>
      </c>
      <c r="R284" t="b">
        <v>1</v>
      </c>
      <c r="S284">
        <v>0</v>
      </c>
      <c r="T284">
        <v>2671.7</v>
      </c>
      <c r="U284" s="1">
        <v>45784</v>
      </c>
      <c r="V284" t="s">
        <v>43</v>
      </c>
      <c r="W284" t="s">
        <v>208</v>
      </c>
      <c r="X284" t="s">
        <v>1552</v>
      </c>
      <c r="Y284">
        <v>25</v>
      </c>
      <c r="Z284">
        <v>58.5</v>
      </c>
      <c r="AA284">
        <v>45.67</v>
      </c>
      <c r="AB284">
        <v>5</v>
      </c>
    </row>
    <row r="285" spans="1:28" x14ac:dyDescent="0.25">
      <c r="A285" t="s">
        <v>1553</v>
      </c>
      <c r="B285" s="1">
        <v>45683</v>
      </c>
      <c r="C285" s="2">
        <v>45683.45416666667</v>
      </c>
      <c r="D285" s="2">
        <v>45683.51458333333</v>
      </c>
      <c r="E285" t="s">
        <v>1073</v>
      </c>
      <c r="F285" t="s">
        <v>282</v>
      </c>
      <c r="G285" t="s">
        <v>452</v>
      </c>
      <c r="H285" t="s">
        <v>284</v>
      </c>
      <c r="I285" t="s">
        <v>237</v>
      </c>
      <c r="J285" t="s">
        <v>238</v>
      </c>
      <c r="K285" t="s">
        <v>654</v>
      </c>
      <c r="L285">
        <v>15.4</v>
      </c>
      <c r="M285">
        <v>90.5</v>
      </c>
      <c r="N285">
        <v>3.8800000000000001E-2</v>
      </c>
      <c r="O285">
        <v>7.9699999999999993E-2</v>
      </c>
      <c r="P285">
        <v>33.200000000000003</v>
      </c>
      <c r="Q285">
        <v>11.1</v>
      </c>
      <c r="R285" t="b">
        <v>1</v>
      </c>
      <c r="S285">
        <v>0.83</v>
      </c>
      <c r="T285">
        <v>3928.44</v>
      </c>
      <c r="U285" s="1">
        <v>45686</v>
      </c>
      <c r="V285" t="s">
        <v>58</v>
      </c>
      <c r="W285" t="s">
        <v>44</v>
      </c>
      <c r="X285" t="s">
        <v>1554</v>
      </c>
      <c r="Y285">
        <v>87</v>
      </c>
      <c r="Z285">
        <v>89.67</v>
      </c>
      <c r="AA285">
        <v>43.81</v>
      </c>
      <c r="AB285">
        <v>1</v>
      </c>
    </row>
    <row r="286" spans="1:28" x14ac:dyDescent="0.25">
      <c r="A286" t="s">
        <v>1555</v>
      </c>
      <c r="B286" s="1">
        <v>45662</v>
      </c>
      <c r="C286" s="2">
        <v>45662.191666666666</v>
      </c>
      <c r="D286" s="2">
        <v>45662.195138888892</v>
      </c>
      <c r="E286" t="s">
        <v>609</v>
      </c>
      <c r="F286" t="s">
        <v>93</v>
      </c>
      <c r="G286" t="s">
        <v>612</v>
      </c>
      <c r="H286" t="s">
        <v>95</v>
      </c>
      <c r="I286" t="s">
        <v>96</v>
      </c>
      <c r="J286" t="s">
        <v>97</v>
      </c>
      <c r="K286" t="s">
        <v>1556</v>
      </c>
      <c r="L286">
        <v>29.2</v>
      </c>
      <c r="M286">
        <v>50.5</v>
      </c>
      <c r="N286">
        <v>3.8800000000000001E-2</v>
      </c>
      <c r="O286">
        <v>8.1799999999999998E-2</v>
      </c>
      <c r="P286">
        <v>25.8</v>
      </c>
      <c r="Q286">
        <v>22.6</v>
      </c>
      <c r="R286" t="b">
        <v>1</v>
      </c>
      <c r="S286">
        <v>0.56000000000000005</v>
      </c>
      <c r="T286">
        <v>2219.33</v>
      </c>
      <c r="U286" s="1">
        <v>45663</v>
      </c>
      <c r="V286" t="s">
        <v>43</v>
      </c>
      <c r="W286" t="s">
        <v>44</v>
      </c>
      <c r="X286" t="s">
        <v>1557</v>
      </c>
      <c r="Y286">
        <v>5</v>
      </c>
      <c r="Z286">
        <v>49.94</v>
      </c>
      <c r="AA286">
        <v>44.44</v>
      </c>
      <c r="AB286">
        <v>1</v>
      </c>
    </row>
    <row r="287" spans="1:28" x14ac:dyDescent="0.25">
      <c r="A287" t="s">
        <v>1558</v>
      </c>
      <c r="B287" s="1">
        <v>45720</v>
      </c>
      <c r="C287" s="2">
        <v>45720.451388888891</v>
      </c>
      <c r="D287" s="2">
        <v>45720.5</v>
      </c>
      <c r="E287" t="s">
        <v>1559</v>
      </c>
      <c r="F287" t="s">
        <v>309</v>
      </c>
      <c r="G287" t="s">
        <v>724</v>
      </c>
      <c r="H287" t="s">
        <v>311</v>
      </c>
      <c r="I287" t="s">
        <v>84</v>
      </c>
      <c r="J287" t="s">
        <v>85</v>
      </c>
      <c r="K287" t="s">
        <v>86</v>
      </c>
      <c r="L287">
        <v>2.6</v>
      </c>
      <c r="M287">
        <v>14.9</v>
      </c>
      <c r="N287">
        <v>3.8800000000000001E-2</v>
      </c>
      <c r="O287">
        <v>8.8700000000000001E-2</v>
      </c>
      <c r="P287">
        <v>34.9</v>
      </c>
      <c r="Q287">
        <v>12</v>
      </c>
      <c r="R287" t="b">
        <v>1</v>
      </c>
      <c r="S287">
        <v>0</v>
      </c>
      <c r="T287">
        <v>693</v>
      </c>
      <c r="U287" s="1">
        <v>45727</v>
      </c>
      <c r="V287" t="s">
        <v>43</v>
      </c>
      <c r="W287" t="s">
        <v>208</v>
      </c>
      <c r="X287" t="s">
        <v>1561</v>
      </c>
      <c r="Y287">
        <v>70</v>
      </c>
      <c r="Z287">
        <v>14.9</v>
      </c>
      <c r="AA287">
        <v>46.51</v>
      </c>
      <c r="AB287">
        <v>3</v>
      </c>
    </row>
    <row r="288" spans="1:28" x14ac:dyDescent="0.25">
      <c r="A288" t="s">
        <v>1562</v>
      </c>
      <c r="B288" s="1">
        <v>45809</v>
      </c>
      <c r="C288" s="2">
        <v>45809.300694444442</v>
      </c>
      <c r="D288" s="2">
        <v>45809.357638888891</v>
      </c>
      <c r="E288" t="s">
        <v>1563</v>
      </c>
      <c r="F288" t="s">
        <v>81</v>
      </c>
      <c r="G288" t="s">
        <v>151</v>
      </c>
      <c r="H288" t="s">
        <v>83</v>
      </c>
      <c r="I288" t="s">
        <v>84</v>
      </c>
      <c r="J288" t="s">
        <v>85</v>
      </c>
      <c r="K288" t="s">
        <v>350</v>
      </c>
      <c r="L288">
        <v>28.3</v>
      </c>
      <c r="M288">
        <v>21.6</v>
      </c>
      <c r="N288">
        <v>3.8800000000000001E-2</v>
      </c>
      <c r="O288">
        <v>8.1100000000000005E-2</v>
      </c>
      <c r="P288">
        <v>25.8</v>
      </c>
      <c r="Q288">
        <v>3.6</v>
      </c>
      <c r="R288" t="b">
        <v>1</v>
      </c>
      <c r="S288">
        <v>0.23</v>
      </c>
      <c r="T288">
        <v>945.2</v>
      </c>
      <c r="U288" s="1">
        <v>45816</v>
      </c>
      <c r="V288" t="s">
        <v>259</v>
      </c>
      <c r="W288" t="s">
        <v>44</v>
      </c>
      <c r="X288" t="s">
        <v>1564</v>
      </c>
      <c r="Y288">
        <v>82</v>
      </c>
      <c r="Z288">
        <v>21.37</v>
      </c>
      <c r="AA288">
        <v>44.23</v>
      </c>
      <c r="AB288">
        <v>6</v>
      </c>
    </row>
    <row r="289" spans="1:28" x14ac:dyDescent="0.25">
      <c r="A289" t="s">
        <v>1565</v>
      </c>
      <c r="B289" s="1">
        <v>45658</v>
      </c>
      <c r="C289" s="2">
        <v>45658.282638888886</v>
      </c>
      <c r="D289" s="2">
        <v>45658.32708333333</v>
      </c>
      <c r="E289" t="s">
        <v>1566</v>
      </c>
      <c r="F289" t="s">
        <v>381</v>
      </c>
      <c r="G289" t="s">
        <v>139</v>
      </c>
      <c r="H289" t="s">
        <v>383</v>
      </c>
      <c r="I289" t="s">
        <v>84</v>
      </c>
      <c r="J289" t="s">
        <v>85</v>
      </c>
      <c r="K289" t="s">
        <v>417</v>
      </c>
      <c r="L289">
        <v>2.1</v>
      </c>
      <c r="M289">
        <v>7.9</v>
      </c>
      <c r="N289">
        <v>3.8899999999999997E-2</v>
      </c>
      <c r="O289">
        <v>8.4400000000000003E-2</v>
      </c>
      <c r="P289">
        <v>26.5</v>
      </c>
      <c r="Q289">
        <v>4.0999999999999996</v>
      </c>
      <c r="R289" t="b">
        <v>1</v>
      </c>
      <c r="S289">
        <v>0</v>
      </c>
      <c r="T289">
        <v>357.63</v>
      </c>
      <c r="U289" s="1">
        <v>45659</v>
      </c>
      <c r="V289" t="s">
        <v>43</v>
      </c>
      <c r="W289" t="s">
        <v>59</v>
      </c>
      <c r="X289" t="s">
        <v>1568</v>
      </c>
      <c r="Y289">
        <v>64</v>
      </c>
      <c r="Z289">
        <v>7.9</v>
      </c>
      <c r="AA289">
        <v>45.27</v>
      </c>
      <c r="AB289">
        <v>1</v>
      </c>
    </row>
    <row r="290" spans="1:28" x14ac:dyDescent="0.25">
      <c r="A290" t="s">
        <v>1569</v>
      </c>
      <c r="B290" s="1">
        <v>45751</v>
      </c>
      <c r="C290" s="2">
        <v>45751.280555555553</v>
      </c>
      <c r="D290" s="2">
        <v>45751.310416666667</v>
      </c>
      <c r="E290" t="s">
        <v>1570</v>
      </c>
      <c r="F290" t="s">
        <v>536</v>
      </c>
      <c r="G290" t="s">
        <v>329</v>
      </c>
      <c r="H290" t="s">
        <v>537</v>
      </c>
      <c r="I290" t="s">
        <v>84</v>
      </c>
      <c r="J290" t="s">
        <v>85</v>
      </c>
      <c r="K290" t="s">
        <v>1543</v>
      </c>
      <c r="L290">
        <v>17</v>
      </c>
      <c r="M290">
        <v>70.8</v>
      </c>
      <c r="N290">
        <v>3.8899999999999997E-2</v>
      </c>
      <c r="O290">
        <v>8.5400000000000004E-2</v>
      </c>
      <c r="P290">
        <v>31.8</v>
      </c>
      <c r="Q290">
        <v>7.3</v>
      </c>
      <c r="R290" t="b">
        <v>1</v>
      </c>
      <c r="S290">
        <v>0.2</v>
      </c>
      <c r="T290">
        <v>3217.24</v>
      </c>
      <c r="U290" s="1">
        <v>45752</v>
      </c>
      <c r="V290" t="s">
        <v>43</v>
      </c>
      <c r="W290" t="s">
        <v>44</v>
      </c>
      <c r="X290" t="s">
        <v>1572</v>
      </c>
      <c r="Y290">
        <v>43</v>
      </c>
      <c r="Z290">
        <v>70.599999999999994</v>
      </c>
      <c r="AA290">
        <v>45.57</v>
      </c>
      <c r="AB290">
        <v>4</v>
      </c>
    </row>
    <row r="291" spans="1:28" x14ac:dyDescent="0.25">
      <c r="A291" t="s">
        <v>1573</v>
      </c>
      <c r="B291" s="1">
        <v>45669</v>
      </c>
      <c r="C291" s="2">
        <v>45669.219444444447</v>
      </c>
      <c r="D291" s="2">
        <v>45669.24722222222</v>
      </c>
      <c r="E291" t="s">
        <v>1215</v>
      </c>
      <c r="F291" t="s">
        <v>81</v>
      </c>
      <c r="G291" t="s">
        <v>1218</v>
      </c>
      <c r="H291" t="s">
        <v>83</v>
      </c>
      <c r="I291" t="s">
        <v>84</v>
      </c>
      <c r="J291" t="s">
        <v>85</v>
      </c>
      <c r="K291" t="s">
        <v>995</v>
      </c>
      <c r="L291">
        <v>9.6999999999999993</v>
      </c>
      <c r="M291">
        <v>14.2</v>
      </c>
      <c r="N291">
        <v>3.8899999999999997E-2</v>
      </c>
      <c r="O291">
        <v>8.72E-2</v>
      </c>
      <c r="P291">
        <v>31.3</v>
      </c>
      <c r="Q291">
        <v>10</v>
      </c>
      <c r="R291" t="b">
        <v>1</v>
      </c>
      <c r="S291">
        <v>0</v>
      </c>
      <c r="T291">
        <v>654.76</v>
      </c>
      <c r="U291" s="1">
        <v>45670</v>
      </c>
      <c r="V291" t="s">
        <v>43</v>
      </c>
      <c r="W291" t="s">
        <v>44</v>
      </c>
      <c r="X291" t="s">
        <v>1574</v>
      </c>
      <c r="Y291">
        <v>40</v>
      </c>
      <c r="Z291">
        <v>14.2</v>
      </c>
      <c r="AA291">
        <v>46.11</v>
      </c>
      <c r="AB291">
        <v>1</v>
      </c>
    </row>
    <row r="292" spans="1:28" x14ac:dyDescent="0.25">
      <c r="A292" t="s">
        <v>1575</v>
      </c>
      <c r="B292" s="1">
        <v>45803</v>
      </c>
      <c r="C292" s="2">
        <v>45803.177777777775</v>
      </c>
      <c r="D292" s="2">
        <v>45803.236111111109</v>
      </c>
      <c r="E292" t="s">
        <v>1447</v>
      </c>
      <c r="F292" t="s">
        <v>81</v>
      </c>
      <c r="G292" t="s">
        <v>163</v>
      </c>
      <c r="H292" t="s">
        <v>83</v>
      </c>
      <c r="I292" t="s">
        <v>84</v>
      </c>
      <c r="J292" t="s">
        <v>85</v>
      </c>
      <c r="K292" t="s">
        <v>1556</v>
      </c>
      <c r="L292">
        <v>11.1</v>
      </c>
      <c r="M292">
        <v>10.9</v>
      </c>
      <c r="N292">
        <v>3.8899999999999997E-2</v>
      </c>
      <c r="O292">
        <v>8.5199999999999998E-2</v>
      </c>
      <c r="P292">
        <v>29.1</v>
      </c>
      <c r="Q292">
        <v>3.5</v>
      </c>
      <c r="R292" t="b">
        <v>1</v>
      </c>
      <c r="S292">
        <v>0</v>
      </c>
      <c r="T292">
        <v>496.06</v>
      </c>
      <c r="U292" s="1">
        <v>45803</v>
      </c>
      <c r="V292" t="s">
        <v>43</v>
      </c>
      <c r="W292" t="s">
        <v>44</v>
      </c>
      <c r="X292" t="s">
        <v>1576</v>
      </c>
      <c r="Y292">
        <v>84</v>
      </c>
      <c r="Z292">
        <v>10.9</v>
      </c>
      <c r="AA292">
        <v>45.51</v>
      </c>
      <c r="AB292">
        <v>5</v>
      </c>
    </row>
    <row r="293" spans="1:28" x14ac:dyDescent="0.25">
      <c r="A293" t="s">
        <v>1577</v>
      </c>
      <c r="B293" s="1">
        <v>45709</v>
      </c>
      <c r="C293" s="2">
        <v>45709.224999999999</v>
      </c>
      <c r="D293" s="2">
        <v>45709.228472222225</v>
      </c>
      <c r="E293" t="s">
        <v>1112</v>
      </c>
      <c r="F293" t="s">
        <v>172</v>
      </c>
      <c r="G293" t="s">
        <v>580</v>
      </c>
      <c r="H293" t="s">
        <v>174</v>
      </c>
      <c r="I293" t="s">
        <v>84</v>
      </c>
      <c r="J293" t="s">
        <v>85</v>
      </c>
      <c r="K293" t="s">
        <v>1033</v>
      </c>
      <c r="L293">
        <v>2.2999999999999998</v>
      </c>
      <c r="M293">
        <v>22.3</v>
      </c>
      <c r="N293">
        <v>3.9E-2</v>
      </c>
      <c r="O293">
        <v>8.3500000000000005E-2</v>
      </c>
      <c r="P293">
        <v>33</v>
      </c>
      <c r="Q293">
        <v>12</v>
      </c>
      <c r="R293" t="b">
        <v>0</v>
      </c>
      <c r="S293">
        <v>2.59</v>
      </c>
      <c r="T293">
        <v>887.94</v>
      </c>
      <c r="U293" s="1">
        <v>45709</v>
      </c>
      <c r="V293" t="s">
        <v>259</v>
      </c>
      <c r="W293" t="s">
        <v>208</v>
      </c>
      <c r="X293" t="s">
        <v>1578</v>
      </c>
      <c r="Y293">
        <v>5</v>
      </c>
      <c r="Z293">
        <v>19.71</v>
      </c>
      <c r="AA293">
        <v>45.05</v>
      </c>
      <c r="AB293">
        <v>2</v>
      </c>
    </row>
    <row r="294" spans="1:28" x14ac:dyDescent="0.25">
      <c r="A294" t="s">
        <v>1579</v>
      </c>
      <c r="B294" s="1">
        <v>45801</v>
      </c>
      <c r="C294" s="2">
        <v>45801.271527777775</v>
      </c>
      <c r="D294" s="2">
        <v>45801.293055555558</v>
      </c>
      <c r="E294" t="s">
        <v>1580</v>
      </c>
      <c r="F294" t="s">
        <v>172</v>
      </c>
      <c r="G294" t="s">
        <v>283</v>
      </c>
      <c r="H294" t="s">
        <v>174</v>
      </c>
      <c r="I294" t="s">
        <v>84</v>
      </c>
      <c r="J294" t="s">
        <v>85</v>
      </c>
      <c r="K294" t="s">
        <v>130</v>
      </c>
      <c r="L294">
        <v>4.7</v>
      </c>
      <c r="M294">
        <v>22.7</v>
      </c>
      <c r="N294">
        <v>3.9E-2</v>
      </c>
      <c r="O294">
        <v>8.2000000000000003E-2</v>
      </c>
      <c r="P294">
        <v>30.6</v>
      </c>
      <c r="Q294">
        <v>12</v>
      </c>
      <c r="R294" t="b">
        <v>1</v>
      </c>
      <c r="S294">
        <v>0.04</v>
      </c>
      <c r="T294">
        <v>1010.64</v>
      </c>
      <c r="U294" s="1">
        <v>45802</v>
      </c>
      <c r="V294" t="s">
        <v>43</v>
      </c>
      <c r="W294" t="s">
        <v>44</v>
      </c>
      <c r="X294" t="s">
        <v>1582</v>
      </c>
      <c r="Y294">
        <v>31</v>
      </c>
      <c r="Z294">
        <v>22.66</v>
      </c>
      <c r="AA294">
        <v>44.6</v>
      </c>
      <c r="AB294">
        <v>5</v>
      </c>
    </row>
    <row r="295" spans="1:28" x14ac:dyDescent="0.25">
      <c r="A295" t="s">
        <v>1583</v>
      </c>
      <c r="B295" s="1">
        <v>45816</v>
      </c>
      <c r="C295" s="2">
        <v>45816.4</v>
      </c>
      <c r="D295" s="2">
        <v>45816.443055555559</v>
      </c>
      <c r="E295" t="s">
        <v>1584</v>
      </c>
      <c r="F295" t="s">
        <v>604</v>
      </c>
      <c r="G295" t="s">
        <v>1528</v>
      </c>
      <c r="H295" t="s">
        <v>606</v>
      </c>
      <c r="I295" t="s">
        <v>153</v>
      </c>
      <c r="J295" t="s">
        <v>154</v>
      </c>
      <c r="K295" t="s">
        <v>275</v>
      </c>
      <c r="L295">
        <v>21.5</v>
      </c>
      <c r="M295">
        <v>16.8</v>
      </c>
      <c r="N295">
        <v>3.9E-2</v>
      </c>
      <c r="O295">
        <v>9.2100000000000001E-2</v>
      </c>
      <c r="P295">
        <v>28.3</v>
      </c>
      <c r="Q295">
        <v>3.4</v>
      </c>
      <c r="R295" t="b">
        <v>1</v>
      </c>
      <c r="S295">
        <v>0.67</v>
      </c>
      <c r="T295">
        <v>768.27</v>
      </c>
      <c r="U295" s="1">
        <v>45816</v>
      </c>
      <c r="V295" t="s">
        <v>43</v>
      </c>
      <c r="W295" t="s">
        <v>208</v>
      </c>
      <c r="X295" t="s">
        <v>1586</v>
      </c>
      <c r="Y295">
        <v>62</v>
      </c>
      <c r="Z295">
        <v>16.13</v>
      </c>
      <c r="AA295">
        <v>47.63</v>
      </c>
      <c r="AB295">
        <v>6</v>
      </c>
    </row>
    <row r="296" spans="1:28" x14ac:dyDescent="0.25">
      <c r="A296" t="s">
        <v>1587</v>
      </c>
      <c r="B296" s="1">
        <v>45762</v>
      </c>
      <c r="C296" s="2">
        <v>45762.193055555559</v>
      </c>
      <c r="D296" s="2">
        <v>45762.2</v>
      </c>
      <c r="E296" t="s">
        <v>1588</v>
      </c>
      <c r="F296" t="s">
        <v>405</v>
      </c>
      <c r="G296" t="s">
        <v>369</v>
      </c>
      <c r="H296" t="s">
        <v>407</v>
      </c>
      <c r="I296" t="s">
        <v>218</v>
      </c>
      <c r="J296" t="s">
        <v>219</v>
      </c>
      <c r="K296" t="s">
        <v>207</v>
      </c>
      <c r="L296">
        <v>9</v>
      </c>
      <c r="M296">
        <v>28.4</v>
      </c>
      <c r="N296">
        <v>3.9E-2</v>
      </c>
      <c r="O296">
        <v>8.0600000000000005E-2</v>
      </c>
      <c r="P296">
        <v>35.6</v>
      </c>
      <c r="Q296">
        <v>12</v>
      </c>
      <c r="R296" t="b">
        <v>0</v>
      </c>
      <c r="S296">
        <v>0.41</v>
      </c>
      <c r="T296">
        <v>1236.5999999999999</v>
      </c>
      <c r="U296" s="1">
        <v>45764</v>
      </c>
      <c r="V296" t="s">
        <v>43</v>
      </c>
      <c r="W296" t="s">
        <v>44</v>
      </c>
      <c r="X296" t="s">
        <v>1590</v>
      </c>
      <c r="Y296">
        <v>10</v>
      </c>
      <c r="Z296">
        <v>27.99</v>
      </c>
      <c r="AA296">
        <v>44.18</v>
      </c>
      <c r="AB296">
        <v>4</v>
      </c>
    </row>
    <row r="297" spans="1:28" x14ac:dyDescent="0.25">
      <c r="A297" t="s">
        <v>1591</v>
      </c>
      <c r="B297" s="1">
        <v>45790</v>
      </c>
      <c r="C297" s="2">
        <v>45790.293055555558</v>
      </c>
      <c r="D297" s="2">
        <v>45790.296527777777</v>
      </c>
      <c r="E297" t="s">
        <v>1592</v>
      </c>
      <c r="F297" t="s">
        <v>698</v>
      </c>
      <c r="G297" t="s">
        <v>775</v>
      </c>
      <c r="H297" t="s">
        <v>700</v>
      </c>
      <c r="I297" t="s">
        <v>141</v>
      </c>
      <c r="J297" t="s">
        <v>142</v>
      </c>
      <c r="K297" t="s">
        <v>819</v>
      </c>
      <c r="L297">
        <v>24.5</v>
      </c>
      <c r="M297">
        <v>56.5</v>
      </c>
      <c r="N297">
        <v>3.9E-2</v>
      </c>
      <c r="O297">
        <v>8.2100000000000006E-2</v>
      </c>
      <c r="P297">
        <v>35.4</v>
      </c>
      <c r="Q297">
        <v>12</v>
      </c>
      <c r="R297" t="b">
        <v>0</v>
      </c>
      <c r="S297">
        <v>5.12</v>
      </c>
      <c r="T297">
        <v>2293.09</v>
      </c>
      <c r="U297" s="1">
        <v>45790</v>
      </c>
      <c r="V297" t="s">
        <v>73</v>
      </c>
      <c r="W297" t="s">
        <v>59</v>
      </c>
      <c r="X297" t="s">
        <v>1594</v>
      </c>
      <c r="Y297">
        <v>5</v>
      </c>
      <c r="Z297">
        <v>51.38</v>
      </c>
      <c r="AA297">
        <v>44.63</v>
      </c>
      <c r="AB297">
        <v>5</v>
      </c>
    </row>
    <row r="298" spans="1:28" x14ac:dyDescent="0.25">
      <c r="A298" t="s">
        <v>1595</v>
      </c>
      <c r="B298" s="1">
        <v>45799</v>
      </c>
      <c r="C298" s="2">
        <v>45799.386111111111</v>
      </c>
      <c r="D298" s="2">
        <v>45799.429861111108</v>
      </c>
      <c r="E298" t="s">
        <v>1596</v>
      </c>
      <c r="F298" t="s">
        <v>194</v>
      </c>
      <c r="G298" t="s">
        <v>1368</v>
      </c>
      <c r="H298" t="s">
        <v>196</v>
      </c>
      <c r="I298" t="s">
        <v>197</v>
      </c>
      <c r="J298" t="s">
        <v>198</v>
      </c>
      <c r="K298" t="s">
        <v>624</v>
      </c>
      <c r="L298">
        <v>13.8</v>
      </c>
      <c r="M298">
        <v>34.9</v>
      </c>
      <c r="N298">
        <v>3.9E-2</v>
      </c>
      <c r="O298">
        <v>8.6499999999999994E-2</v>
      </c>
      <c r="P298">
        <v>29</v>
      </c>
      <c r="Q298">
        <v>11.1</v>
      </c>
      <c r="R298" t="b">
        <v>1</v>
      </c>
      <c r="S298">
        <v>0.14000000000000001</v>
      </c>
      <c r="T298">
        <v>1597.22</v>
      </c>
      <c r="U298" s="1">
        <v>45800</v>
      </c>
      <c r="V298" t="s">
        <v>43</v>
      </c>
      <c r="W298" t="s">
        <v>200</v>
      </c>
      <c r="X298" t="s">
        <v>460</v>
      </c>
      <c r="Y298">
        <v>63</v>
      </c>
      <c r="Z298">
        <v>34.76</v>
      </c>
      <c r="AA298">
        <v>45.95</v>
      </c>
      <c r="AB298">
        <v>5</v>
      </c>
    </row>
    <row r="299" spans="1:28" x14ac:dyDescent="0.25">
      <c r="A299" t="s">
        <v>1598</v>
      </c>
      <c r="B299" s="1">
        <v>45752</v>
      </c>
      <c r="C299" s="2">
        <v>45752.374305555553</v>
      </c>
      <c r="D299" s="2">
        <v>45752.419444444444</v>
      </c>
      <c r="E299" t="s">
        <v>744</v>
      </c>
      <c r="F299" t="s">
        <v>234</v>
      </c>
      <c r="G299" t="s">
        <v>747</v>
      </c>
      <c r="H299" t="s">
        <v>236</v>
      </c>
      <c r="I299" t="s">
        <v>237</v>
      </c>
      <c r="J299" t="s">
        <v>238</v>
      </c>
      <c r="K299" t="s">
        <v>98</v>
      </c>
      <c r="L299">
        <v>12.4</v>
      </c>
      <c r="M299">
        <v>20</v>
      </c>
      <c r="N299">
        <v>3.9E-2</v>
      </c>
      <c r="O299">
        <v>8.3099999999999993E-2</v>
      </c>
      <c r="P299">
        <v>29.2</v>
      </c>
      <c r="Q299">
        <v>6.3</v>
      </c>
      <c r="R299" t="b">
        <v>1</v>
      </c>
      <c r="S299">
        <v>0.08</v>
      </c>
      <c r="T299">
        <v>895.01</v>
      </c>
      <c r="U299" s="1">
        <v>45752</v>
      </c>
      <c r="V299" t="s">
        <v>43</v>
      </c>
      <c r="W299" t="s">
        <v>44</v>
      </c>
      <c r="X299" t="s">
        <v>1599</v>
      </c>
      <c r="Y299">
        <v>65</v>
      </c>
      <c r="Z299">
        <v>19.920000000000002</v>
      </c>
      <c r="AA299">
        <v>44.93</v>
      </c>
      <c r="AB299">
        <v>4</v>
      </c>
    </row>
    <row r="300" spans="1:28" x14ac:dyDescent="0.25">
      <c r="A300" t="s">
        <v>1600</v>
      </c>
      <c r="B300" s="1">
        <v>45821</v>
      </c>
      <c r="C300" s="2">
        <v>45821.396527777775</v>
      </c>
      <c r="D300" s="2">
        <v>45821.4</v>
      </c>
      <c r="E300" t="s">
        <v>1601</v>
      </c>
      <c r="F300" t="s">
        <v>215</v>
      </c>
      <c r="G300" t="s">
        <v>691</v>
      </c>
      <c r="H300" t="s">
        <v>217</v>
      </c>
      <c r="I300" t="s">
        <v>218</v>
      </c>
      <c r="J300" t="s">
        <v>219</v>
      </c>
      <c r="K300" t="s">
        <v>748</v>
      </c>
      <c r="L300">
        <v>29.8</v>
      </c>
      <c r="M300">
        <v>226.6</v>
      </c>
      <c r="N300">
        <v>3.9100000000000003E-2</v>
      </c>
      <c r="O300">
        <v>8.9399999999999993E-2</v>
      </c>
      <c r="P300">
        <v>37.5</v>
      </c>
      <c r="Q300">
        <v>35</v>
      </c>
      <c r="R300" t="b">
        <v>1</v>
      </c>
      <c r="S300">
        <v>0</v>
      </c>
      <c r="T300">
        <v>10620.74</v>
      </c>
      <c r="U300" s="1">
        <v>45822</v>
      </c>
      <c r="V300" t="s">
        <v>58</v>
      </c>
      <c r="W300" t="s">
        <v>44</v>
      </c>
      <c r="X300" t="s">
        <v>1603</v>
      </c>
      <c r="Y300">
        <v>5</v>
      </c>
      <c r="Z300">
        <v>226.6</v>
      </c>
      <c r="AA300">
        <v>46.87</v>
      </c>
      <c r="AB300">
        <v>6</v>
      </c>
    </row>
    <row r="301" spans="1:28" x14ac:dyDescent="0.25">
      <c r="A301" t="s">
        <v>1604</v>
      </c>
      <c r="B301" s="1">
        <v>45705</v>
      </c>
      <c r="C301" s="2">
        <v>45705.245833333334</v>
      </c>
      <c r="D301" s="2">
        <v>45705.297222222223</v>
      </c>
      <c r="E301" t="s">
        <v>589</v>
      </c>
      <c r="F301" t="s">
        <v>405</v>
      </c>
      <c r="G301" t="s">
        <v>530</v>
      </c>
      <c r="H301" t="s">
        <v>407</v>
      </c>
      <c r="I301" t="s">
        <v>218</v>
      </c>
      <c r="J301" t="s">
        <v>219</v>
      </c>
      <c r="K301" t="s">
        <v>876</v>
      </c>
      <c r="L301">
        <v>3.2</v>
      </c>
      <c r="M301">
        <v>23.6</v>
      </c>
      <c r="N301">
        <v>3.9100000000000003E-2</v>
      </c>
      <c r="O301">
        <v>8.48E-2</v>
      </c>
      <c r="P301">
        <v>24.6</v>
      </c>
      <c r="Q301">
        <v>22</v>
      </c>
      <c r="R301" t="b">
        <v>1</v>
      </c>
      <c r="S301">
        <v>0.7</v>
      </c>
      <c r="T301">
        <v>1041.72</v>
      </c>
      <c r="U301" s="1">
        <v>45707</v>
      </c>
      <c r="V301" t="s">
        <v>259</v>
      </c>
      <c r="W301" t="s">
        <v>44</v>
      </c>
      <c r="X301" t="s">
        <v>1605</v>
      </c>
      <c r="Y301">
        <v>74</v>
      </c>
      <c r="Z301">
        <v>22.9</v>
      </c>
      <c r="AA301">
        <v>45.49</v>
      </c>
      <c r="AB301">
        <v>2</v>
      </c>
    </row>
    <row r="302" spans="1:28" x14ac:dyDescent="0.25">
      <c r="A302" t="s">
        <v>1606</v>
      </c>
      <c r="B302" s="1">
        <v>45818</v>
      </c>
      <c r="C302" s="2">
        <v>45818.191666666666</v>
      </c>
      <c r="D302" s="2">
        <v>45818.272916666669</v>
      </c>
      <c r="E302" t="s">
        <v>1607</v>
      </c>
      <c r="F302" t="s">
        <v>245</v>
      </c>
      <c r="G302" t="s">
        <v>1440</v>
      </c>
      <c r="H302" t="s">
        <v>247</v>
      </c>
      <c r="I302" t="s">
        <v>55</v>
      </c>
      <c r="J302" t="s">
        <v>56</v>
      </c>
      <c r="K302" t="s">
        <v>42</v>
      </c>
      <c r="L302">
        <v>42.8</v>
      </c>
      <c r="M302">
        <v>76.3</v>
      </c>
      <c r="N302">
        <v>3.9100000000000003E-2</v>
      </c>
      <c r="O302">
        <v>8.6999999999999994E-2</v>
      </c>
      <c r="P302">
        <v>29.6</v>
      </c>
      <c r="Q302">
        <v>10.1</v>
      </c>
      <c r="R302" t="b">
        <v>1</v>
      </c>
      <c r="S302">
        <v>0</v>
      </c>
      <c r="T302">
        <v>3521.24</v>
      </c>
      <c r="U302" s="1">
        <v>45821</v>
      </c>
      <c r="V302" t="s">
        <v>58</v>
      </c>
      <c r="W302" t="s">
        <v>44</v>
      </c>
      <c r="X302" t="s">
        <v>1609</v>
      </c>
      <c r="Y302">
        <v>117</v>
      </c>
      <c r="Z302">
        <v>76.3</v>
      </c>
      <c r="AA302">
        <v>46.15</v>
      </c>
      <c r="AB302">
        <v>6</v>
      </c>
    </row>
    <row r="303" spans="1:28" x14ac:dyDescent="0.25">
      <c r="A303" t="s">
        <v>1610</v>
      </c>
      <c r="B303" s="1">
        <v>45837</v>
      </c>
      <c r="C303" s="2">
        <v>45837.230555555558</v>
      </c>
      <c r="D303" s="2">
        <v>45837.283333333333</v>
      </c>
      <c r="E303" t="s">
        <v>1237</v>
      </c>
      <c r="F303" t="s">
        <v>245</v>
      </c>
      <c r="G303" t="s">
        <v>1240</v>
      </c>
      <c r="H303" t="s">
        <v>247</v>
      </c>
      <c r="I303" t="s">
        <v>55</v>
      </c>
      <c r="J303" t="s">
        <v>56</v>
      </c>
      <c r="K303" t="s">
        <v>155</v>
      </c>
      <c r="L303">
        <v>17.899999999999999</v>
      </c>
      <c r="M303">
        <v>22.5</v>
      </c>
      <c r="N303">
        <v>3.9100000000000003E-2</v>
      </c>
      <c r="O303">
        <v>8.1299999999999997E-2</v>
      </c>
      <c r="P303">
        <v>32</v>
      </c>
      <c r="Q303">
        <v>12</v>
      </c>
      <c r="R303" t="b">
        <v>1</v>
      </c>
      <c r="S303">
        <v>0.6</v>
      </c>
      <c r="T303">
        <v>973.24</v>
      </c>
      <c r="U303" s="1">
        <v>45838</v>
      </c>
      <c r="V303" t="s">
        <v>73</v>
      </c>
      <c r="W303" t="s">
        <v>44</v>
      </c>
      <c r="X303" t="s">
        <v>1611</v>
      </c>
      <c r="Y303">
        <v>76</v>
      </c>
      <c r="Z303">
        <v>21.9</v>
      </c>
      <c r="AA303">
        <v>44.44</v>
      </c>
      <c r="AB303">
        <v>6</v>
      </c>
    </row>
    <row r="304" spans="1:28" x14ac:dyDescent="0.25">
      <c r="A304" t="s">
        <v>1612</v>
      </c>
      <c r="B304" s="1">
        <v>45820</v>
      </c>
      <c r="C304" s="2">
        <v>45820.211111111108</v>
      </c>
      <c r="D304" s="2">
        <v>45820.270833333336</v>
      </c>
      <c r="E304" t="s">
        <v>1613</v>
      </c>
      <c r="F304" t="s">
        <v>340</v>
      </c>
      <c r="G304" t="s">
        <v>699</v>
      </c>
      <c r="H304" t="s">
        <v>342</v>
      </c>
      <c r="I304" t="s">
        <v>197</v>
      </c>
      <c r="J304" t="s">
        <v>198</v>
      </c>
      <c r="K304" t="s">
        <v>227</v>
      </c>
      <c r="L304">
        <v>4.5999999999999996</v>
      </c>
      <c r="M304">
        <v>25.6</v>
      </c>
      <c r="N304">
        <v>3.9100000000000003E-2</v>
      </c>
      <c r="O304">
        <v>8.3000000000000004E-2</v>
      </c>
      <c r="P304">
        <v>27.8</v>
      </c>
      <c r="Q304">
        <v>5.0999999999999996</v>
      </c>
      <c r="R304" t="b">
        <v>1</v>
      </c>
      <c r="S304">
        <v>0.46</v>
      </c>
      <c r="T304">
        <v>1130.04</v>
      </c>
      <c r="U304" s="1">
        <v>45820</v>
      </c>
      <c r="V304" t="s">
        <v>43</v>
      </c>
      <c r="W304" t="s">
        <v>208</v>
      </c>
      <c r="X304" t="s">
        <v>1615</v>
      </c>
      <c r="Y304">
        <v>86</v>
      </c>
      <c r="Z304">
        <v>25.14</v>
      </c>
      <c r="AA304">
        <v>44.95</v>
      </c>
      <c r="AB304">
        <v>6</v>
      </c>
    </row>
    <row r="305" spans="1:28" x14ac:dyDescent="0.25">
      <c r="A305" t="s">
        <v>1616</v>
      </c>
      <c r="B305" s="1">
        <v>45666</v>
      </c>
      <c r="C305" s="2">
        <v>45666.454861111109</v>
      </c>
      <c r="D305" s="2">
        <v>45666.498611111114</v>
      </c>
      <c r="E305" t="s">
        <v>126</v>
      </c>
      <c r="F305" t="s">
        <v>81</v>
      </c>
      <c r="G305" t="s">
        <v>129</v>
      </c>
      <c r="H305" t="s">
        <v>83</v>
      </c>
      <c r="I305" t="s">
        <v>84</v>
      </c>
      <c r="J305" t="s">
        <v>85</v>
      </c>
      <c r="K305" t="s">
        <v>248</v>
      </c>
      <c r="L305">
        <v>1.1000000000000001</v>
      </c>
      <c r="M305">
        <v>31.7</v>
      </c>
      <c r="N305">
        <v>3.9100000000000003E-2</v>
      </c>
      <c r="O305">
        <v>8.3900000000000002E-2</v>
      </c>
      <c r="P305">
        <v>28.5</v>
      </c>
      <c r="Q305">
        <v>1.7</v>
      </c>
      <c r="R305" t="b">
        <v>1</v>
      </c>
      <c r="S305">
        <v>0</v>
      </c>
      <c r="T305">
        <v>1433.47</v>
      </c>
      <c r="U305" s="1">
        <v>45673</v>
      </c>
      <c r="V305" t="s">
        <v>43</v>
      </c>
      <c r="W305" t="s">
        <v>44</v>
      </c>
      <c r="X305" t="s">
        <v>1617</v>
      </c>
      <c r="Y305">
        <v>63</v>
      </c>
      <c r="Z305">
        <v>31.7</v>
      </c>
      <c r="AA305">
        <v>45.22</v>
      </c>
      <c r="AB305">
        <v>1</v>
      </c>
    </row>
    <row r="306" spans="1:28" x14ac:dyDescent="0.25">
      <c r="A306" t="s">
        <v>1618</v>
      </c>
      <c r="B306" s="1">
        <v>45821</v>
      </c>
      <c r="C306" s="2">
        <v>45821.25277777778</v>
      </c>
      <c r="D306" s="2">
        <v>45821.256249999999</v>
      </c>
      <c r="E306" t="s">
        <v>1365</v>
      </c>
      <c r="F306" t="s">
        <v>93</v>
      </c>
      <c r="G306" t="s">
        <v>1368</v>
      </c>
      <c r="H306" t="s">
        <v>95</v>
      </c>
      <c r="I306" t="s">
        <v>96</v>
      </c>
      <c r="J306" t="s">
        <v>97</v>
      </c>
      <c r="K306" t="s">
        <v>918</v>
      </c>
      <c r="L306">
        <v>5.6</v>
      </c>
      <c r="M306">
        <v>75.099999999999994</v>
      </c>
      <c r="N306">
        <v>3.9100000000000003E-2</v>
      </c>
      <c r="O306">
        <v>8.2799999999999999E-2</v>
      </c>
      <c r="P306">
        <v>28.5</v>
      </c>
      <c r="Q306">
        <v>4.2</v>
      </c>
      <c r="R306" t="b">
        <v>1</v>
      </c>
      <c r="S306">
        <v>0.12</v>
      </c>
      <c r="T306">
        <v>3365.85</v>
      </c>
      <c r="U306" s="1">
        <v>45821</v>
      </c>
      <c r="V306" t="s">
        <v>43</v>
      </c>
      <c r="W306" t="s">
        <v>44</v>
      </c>
      <c r="X306" t="s">
        <v>1619</v>
      </c>
      <c r="Y306">
        <v>5</v>
      </c>
      <c r="Z306">
        <v>74.979999999999905</v>
      </c>
      <c r="AA306">
        <v>44.89</v>
      </c>
      <c r="AB306">
        <v>6</v>
      </c>
    </row>
    <row r="307" spans="1:28" x14ac:dyDescent="0.25">
      <c r="A307" t="s">
        <v>1620</v>
      </c>
      <c r="B307" s="1">
        <v>45825</v>
      </c>
      <c r="C307" s="2">
        <v>45825.438194444447</v>
      </c>
      <c r="D307" s="2">
        <v>45825.478472222225</v>
      </c>
      <c r="E307" t="s">
        <v>1313</v>
      </c>
      <c r="F307" t="s">
        <v>194</v>
      </c>
      <c r="G307" t="s">
        <v>301</v>
      </c>
      <c r="H307" t="s">
        <v>196</v>
      </c>
      <c r="I307" t="s">
        <v>197</v>
      </c>
      <c r="J307" t="s">
        <v>198</v>
      </c>
      <c r="K307" t="s">
        <v>681</v>
      </c>
      <c r="L307">
        <v>2.1</v>
      </c>
      <c r="M307">
        <v>18.899999999999999</v>
      </c>
      <c r="N307">
        <v>3.9100000000000003E-2</v>
      </c>
      <c r="O307">
        <v>8.3599999999999994E-2</v>
      </c>
      <c r="P307">
        <v>24.4</v>
      </c>
      <c r="Q307">
        <v>4.0999999999999996</v>
      </c>
      <c r="R307" t="b">
        <v>1</v>
      </c>
      <c r="S307">
        <v>0.08</v>
      </c>
      <c r="T307">
        <v>849.35</v>
      </c>
      <c r="U307" s="1">
        <v>45828</v>
      </c>
      <c r="V307" t="s">
        <v>259</v>
      </c>
      <c r="W307" t="s">
        <v>44</v>
      </c>
      <c r="X307" t="s">
        <v>1621</v>
      </c>
      <c r="Y307">
        <v>58</v>
      </c>
      <c r="Z307">
        <v>18.82</v>
      </c>
      <c r="AA307">
        <v>45.13</v>
      </c>
      <c r="AB307">
        <v>6</v>
      </c>
    </row>
    <row r="308" spans="1:28" x14ac:dyDescent="0.25">
      <c r="A308" t="s">
        <v>1622</v>
      </c>
      <c r="B308" s="1">
        <v>45818</v>
      </c>
      <c r="C308" s="2">
        <v>45818.256944444445</v>
      </c>
      <c r="D308" s="2">
        <v>45818.342361111114</v>
      </c>
      <c r="E308" t="s">
        <v>1623</v>
      </c>
      <c r="F308" t="s">
        <v>37</v>
      </c>
      <c r="G308" t="s">
        <v>1626</v>
      </c>
      <c r="H308" t="s">
        <v>39</v>
      </c>
      <c r="I308" t="s">
        <v>40</v>
      </c>
      <c r="J308" t="s">
        <v>41</v>
      </c>
      <c r="K308" t="s">
        <v>619</v>
      </c>
      <c r="L308">
        <v>32</v>
      </c>
      <c r="M308">
        <v>33</v>
      </c>
      <c r="N308">
        <v>3.9100000000000003E-2</v>
      </c>
      <c r="O308">
        <v>8.5400000000000004E-2</v>
      </c>
      <c r="P308">
        <v>31.7</v>
      </c>
      <c r="Q308">
        <v>12</v>
      </c>
      <c r="R308" t="b">
        <v>1</v>
      </c>
      <c r="S308">
        <v>0.3</v>
      </c>
      <c r="T308">
        <v>1493.41</v>
      </c>
      <c r="U308" s="1">
        <v>45819</v>
      </c>
      <c r="V308" t="s">
        <v>43</v>
      </c>
      <c r="W308" t="s">
        <v>44</v>
      </c>
      <c r="X308" t="s">
        <v>1627</v>
      </c>
      <c r="Y308">
        <v>123</v>
      </c>
      <c r="Z308">
        <v>32.700000000000003</v>
      </c>
      <c r="AA308">
        <v>45.67</v>
      </c>
      <c r="AB308">
        <v>6</v>
      </c>
    </row>
    <row r="309" spans="1:28" x14ac:dyDescent="0.25">
      <c r="A309" t="s">
        <v>1628</v>
      </c>
      <c r="B309" s="1">
        <v>45678</v>
      </c>
      <c r="C309" s="2">
        <v>45678.183333333334</v>
      </c>
      <c r="D309" s="2">
        <v>45678.212500000001</v>
      </c>
      <c r="E309" t="s">
        <v>1309</v>
      </c>
      <c r="F309" t="s">
        <v>215</v>
      </c>
      <c r="G309" t="s">
        <v>439</v>
      </c>
      <c r="H309" t="s">
        <v>217</v>
      </c>
      <c r="I309" t="s">
        <v>218</v>
      </c>
      <c r="J309" t="s">
        <v>219</v>
      </c>
      <c r="K309" t="s">
        <v>542</v>
      </c>
      <c r="L309">
        <v>6.1</v>
      </c>
      <c r="M309">
        <v>30.3</v>
      </c>
      <c r="N309">
        <v>3.9199999999999999E-2</v>
      </c>
      <c r="O309">
        <v>8.7599999999999997E-2</v>
      </c>
      <c r="P309">
        <v>34.1</v>
      </c>
      <c r="Q309">
        <v>9.6</v>
      </c>
      <c r="R309" t="b">
        <v>1</v>
      </c>
      <c r="S309">
        <v>0.18</v>
      </c>
      <c r="T309">
        <v>1396.97</v>
      </c>
      <c r="U309" s="1">
        <v>45685</v>
      </c>
      <c r="V309" t="s">
        <v>43</v>
      </c>
      <c r="W309" t="s">
        <v>208</v>
      </c>
      <c r="X309" t="s">
        <v>1629</v>
      </c>
      <c r="Y309">
        <v>42</v>
      </c>
      <c r="Z309">
        <v>30.12</v>
      </c>
      <c r="AA309">
        <v>46.38</v>
      </c>
      <c r="AB309">
        <v>1</v>
      </c>
    </row>
    <row r="310" spans="1:28" x14ac:dyDescent="0.25">
      <c r="A310" t="s">
        <v>1630</v>
      </c>
      <c r="B310" s="1">
        <v>45671</v>
      </c>
      <c r="C310" s="2">
        <v>45671.354861111111</v>
      </c>
      <c r="D310" s="2">
        <v>45671.402777777781</v>
      </c>
      <c r="E310" t="s">
        <v>1631</v>
      </c>
      <c r="F310" t="s">
        <v>309</v>
      </c>
      <c r="G310" t="s">
        <v>1246</v>
      </c>
      <c r="H310" t="s">
        <v>311</v>
      </c>
      <c r="I310" t="s">
        <v>84</v>
      </c>
      <c r="J310" t="s">
        <v>85</v>
      </c>
      <c r="K310" t="s">
        <v>384</v>
      </c>
      <c r="L310">
        <v>7.1</v>
      </c>
      <c r="M310">
        <v>27.9</v>
      </c>
      <c r="N310">
        <v>3.9199999999999999E-2</v>
      </c>
      <c r="O310">
        <v>8.43E-2</v>
      </c>
      <c r="P310">
        <v>26.6</v>
      </c>
      <c r="Q310">
        <v>3.8</v>
      </c>
      <c r="R310" t="b">
        <v>1</v>
      </c>
      <c r="S310">
        <v>0</v>
      </c>
      <c r="T310">
        <v>1266.3800000000001</v>
      </c>
      <c r="U310" s="1">
        <v>45678</v>
      </c>
      <c r="V310" t="s">
        <v>43</v>
      </c>
      <c r="W310" t="s">
        <v>44</v>
      </c>
      <c r="X310" t="s">
        <v>1633</v>
      </c>
      <c r="Y310">
        <v>69</v>
      </c>
      <c r="Z310">
        <v>27.9</v>
      </c>
      <c r="AA310">
        <v>45.39</v>
      </c>
      <c r="AB310">
        <v>1</v>
      </c>
    </row>
    <row r="311" spans="1:28" x14ac:dyDescent="0.25">
      <c r="A311" t="s">
        <v>1634</v>
      </c>
      <c r="B311" s="1">
        <v>45710</v>
      </c>
      <c r="C311" s="2">
        <v>45710.222916666666</v>
      </c>
      <c r="D311" s="2">
        <v>45710.286805555559</v>
      </c>
      <c r="E311" t="s">
        <v>1635</v>
      </c>
      <c r="F311" t="s">
        <v>162</v>
      </c>
      <c r="G311" t="s">
        <v>1637</v>
      </c>
      <c r="H311" t="s">
        <v>164</v>
      </c>
      <c r="I311" t="s">
        <v>40</v>
      </c>
      <c r="J311" t="s">
        <v>41</v>
      </c>
      <c r="K311" t="s">
        <v>116</v>
      </c>
      <c r="L311">
        <v>3.2</v>
      </c>
      <c r="M311">
        <v>73.900000000000006</v>
      </c>
      <c r="N311">
        <v>3.9199999999999999E-2</v>
      </c>
      <c r="O311">
        <v>8.3000000000000004E-2</v>
      </c>
      <c r="P311">
        <v>30.8</v>
      </c>
      <c r="Q311">
        <v>10.7</v>
      </c>
      <c r="R311" t="b">
        <v>1</v>
      </c>
      <c r="S311">
        <v>0</v>
      </c>
      <c r="T311">
        <v>3325.5</v>
      </c>
      <c r="U311" s="1">
        <v>45717</v>
      </c>
      <c r="V311" t="s">
        <v>43</v>
      </c>
      <c r="W311" t="s">
        <v>208</v>
      </c>
      <c r="X311" t="s">
        <v>1638</v>
      </c>
      <c r="Y311">
        <v>92</v>
      </c>
      <c r="Z311">
        <v>73.900000000000006</v>
      </c>
      <c r="AA311">
        <v>45</v>
      </c>
      <c r="AB311">
        <v>2</v>
      </c>
    </row>
    <row r="312" spans="1:28" x14ac:dyDescent="0.25">
      <c r="A312" t="s">
        <v>1639</v>
      </c>
      <c r="B312" s="1">
        <v>45773</v>
      </c>
      <c r="C312" s="2">
        <v>45773.214583333334</v>
      </c>
      <c r="D312" s="2">
        <v>45773.254861111112</v>
      </c>
      <c r="E312" t="s">
        <v>1640</v>
      </c>
      <c r="F312" t="s">
        <v>234</v>
      </c>
      <c r="G312" t="s">
        <v>235</v>
      </c>
      <c r="H312" t="s">
        <v>236</v>
      </c>
      <c r="I312" t="s">
        <v>237</v>
      </c>
      <c r="J312" t="s">
        <v>238</v>
      </c>
      <c r="K312" t="s">
        <v>725</v>
      </c>
      <c r="L312">
        <v>20</v>
      </c>
      <c r="M312">
        <v>83.4</v>
      </c>
      <c r="N312">
        <v>3.9199999999999999E-2</v>
      </c>
      <c r="O312">
        <v>8.5800000000000001E-2</v>
      </c>
      <c r="P312">
        <v>33.9</v>
      </c>
      <c r="Q312">
        <v>31.4</v>
      </c>
      <c r="R312" t="b">
        <v>1</v>
      </c>
      <c r="S312">
        <v>0.18</v>
      </c>
      <c r="T312">
        <v>3814.8</v>
      </c>
      <c r="U312" s="1">
        <v>45776</v>
      </c>
      <c r="V312" t="s">
        <v>43</v>
      </c>
      <c r="W312" t="s">
        <v>44</v>
      </c>
      <c r="X312" t="s">
        <v>1641</v>
      </c>
      <c r="Y312">
        <v>58</v>
      </c>
      <c r="Z312">
        <v>83.22</v>
      </c>
      <c r="AA312">
        <v>45.84</v>
      </c>
      <c r="AB312">
        <v>4</v>
      </c>
    </row>
    <row r="313" spans="1:28" x14ac:dyDescent="0.25">
      <c r="A313" t="s">
        <v>1642</v>
      </c>
      <c r="B313" s="1">
        <v>45808</v>
      </c>
      <c r="C313" s="2">
        <v>45808.189583333333</v>
      </c>
      <c r="D313" s="2">
        <v>45808.193055555559</v>
      </c>
      <c r="E313" t="s">
        <v>1643</v>
      </c>
      <c r="F313" t="s">
        <v>698</v>
      </c>
      <c r="G313" t="s">
        <v>1470</v>
      </c>
      <c r="H313" t="s">
        <v>700</v>
      </c>
      <c r="I313" t="s">
        <v>141</v>
      </c>
      <c r="J313" t="s">
        <v>142</v>
      </c>
      <c r="K313" t="s">
        <v>333</v>
      </c>
      <c r="L313">
        <v>10.3</v>
      </c>
      <c r="M313">
        <v>57.6</v>
      </c>
      <c r="N313">
        <v>3.9199999999999999E-2</v>
      </c>
      <c r="O313">
        <v>8.5300000000000001E-2</v>
      </c>
      <c r="P313">
        <v>31.3</v>
      </c>
      <c r="Q313">
        <v>7.8</v>
      </c>
      <c r="R313" t="b">
        <v>1</v>
      </c>
      <c r="S313">
        <v>0</v>
      </c>
      <c r="T313">
        <v>2631.74</v>
      </c>
      <c r="U313" s="1">
        <v>45811</v>
      </c>
      <c r="V313" t="s">
        <v>259</v>
      </c>
      <c r="W313" t="s">
        <v>200</v>
      </c>
      <c r="X313" t="s">
        <v>1645</v>
      </c>
      <c r="Y313">
        <v>5</v>
      </c>
      <c r="Z313">
        <v>57.6</v>
      </c>
      <c r="AA313">
        <v>45.69</v>
      </c>
      <c r="AB313">
        <v>5</v>
      </c>
    </row>
    <row r="314" spans="1:28" x14ac:dyDescent="0.25">
      <c r="A314" t="s">
        <v>1646</v>
      </c>
      <c r="B314" s="1">
        <v>45695</v>
      </c>
      <c r="C314" s="2">
        <v>45695.34097222222</v>
      </c>
      <c r="D314" s="2">
        <v>45695.42291666667</v>
      </c>
      <c r="E314" t="s">
        <v>1647</v>
      </c>
      <c r="F314" t="s">
        <v>413</v>
      </c>
      <c r="G314" t="s">
        <v>841</v>
      </c>
      <c r="H314" t="s">
        <v>414</v>
      </c>
      <c r="I314" t="s">
        <v>415</v>
      </c>
      <c r="J314" t="s">
        <v>416</v>
      </c>
      <c r="K314" t="s">
        <v>453</v>
      </c>
      <c r="L314">
        <v>22.5</v>
      </c>
      <c r="M314">
        <v>23.6</v>
      </c>
      <c r="N314">
        <v>3.9199999999999999E-2</v>
      </c>
      <c r="O314">
        <v>8.2799999999999999E-2</v>
      </c>
      <c r="P314">
        <v>35.5</v>
      </c>
      <c r="Q314">
        <v>12</v>
      </c>
      <c r="R314" t="b">
        <v>0</v>
      </c>
      <c r="S314">
        <v>2.0499999999999998</v>
      </c>
      <c r="T314">
        <v>968.46</v>
      </c>
      <c r="U314" s="1">
        <v>45698</v>
      </c>
      <c r="V314" t="s">
        <v>43</v>
      </c>
      <c r="W314" t="s">
        <v>44</v>
      </c>
      <c r="X314" t="s">
        <v>1649</v>
      </c>
      <c r="Y314">
        <v>118</v>
      </c>
      <c r="Z314">
        <v>21.55</v>
      </c>
      <c r="AA314">
        <v>44.94</v>
      </c>
      <c r="AB314">
        <v>2</v>
      </c>
    </row>
    <row r="315" spans="1:28" x14ac:dyDescent="0.25">
      <c r="A315" t="s">
        <v>1650</v>
      </c>
      <c r="B315" s="1">
        <v>45681</v>
      </c>
      <c r="C315" s="2">
        <v>45681.211111111108</v>
      </c>
      <c r="D315" s="2">
        <v>45681.28402777778</v>
      </c>
      <c r="E315" t="s">
        <v>1651</v>
      </c>
      <c r="F315" t="s">
        <v>292</v>
      </c>
      <c r="G315" t="s">
        <v>523</v>
      </c>
      <c r="H315" t="s">
        <v>294</v>
      </c>
      <c r="I315" t="s">
        <v>70</v>
      </c>
      <c r="J315" t="s">
        <v>71</v>
      </c>
      <c r="K315" t="s">
        <v>935</v>
      </c>
      <c r="L315">
        <v>39</v>
      </c>
      <c r="M315">
        <v>24.4</v>
      </c>
      <c r="N315">
        <v>3.9199999999999999E-2</v>
      </c>
      <c r="O315">
        <v>8.6300000000000002E-2</v>
      </c>
      <c r="P315">
        <v>33.299999999999997</v>
      </c>
      <c r="Q315">
        <v>8.3000000000000007</v>
      </c>
      <c r="R315" t="b">
        <v>1</v>
      </c>
      <c r="S315">
        <v>0.62</v>
      </c>
      <c r="T315">
        <v>1093.6400000000001</v>
      </c>
      <c r="U315" s="1">
        <v>45688</v>
      </c>
      <c r="V315" t="s">
        <v>43</v>
      </c>
      <c r="W315" t="s">
        <v>200</v>
      </c>
      <c r="X315" t="s">
        <v>1653</v>
      </c>
      <c r="Y315">
        <v>105</v>
      </c>
      <c r="Z315">
        <v>23.779999999999902</v>
      </c>
      <c r="AA315">
        <v>45.99</v>
      </c>
      <c r="AB315">
        <v>1</v>
      </c>
    </row>
    <row r="316" spans="1:28" x14ac:dyDescent="0.25">
      <c r="A316" t="s">
        <v>1654</v>
      </c>
      <c r="B316" s="1">
        <v>45832</v>
      </c>
      <c r="C316" s="2">
        <v>45832.169444444444</v>
      </c>
      <c r="D316" s="2">
        <v>45832.206944444442</v>
      </c>
      <c r="E316" t="s">
        <v>1655</v>
      </c>
      <c r="F316" t="s">
        <v>604</v>
      </c>
      <c r="G316" t="s">
        <v>485</v>
      </c>
      <c r="H316" t="s">
        <v>606</v>
      </c>
      <c r="I316" t="s">
        <v>153</v>
      </c>
      <c r="J316" t="s">
        <v>154</v>
      </c>
      <c r="K316" t="s">
        <v>918</v>
      </c>
      <c r="L316">
        <v>1.8</v>
      </c>
      <c r="M316">
        <v>22.9</v>
      </c>
      <c r="N316">
        <v>3.9199999999999999E-2</v>
      </c>
      <c r="O316">
        <v>7.7899999999999997E-2</v>
      </c>
      <c r="P316">
        <v>29</v>
      </c>
      <c r="Q316">
        <v>5.0999999999999996</v>
      </c>
      <c r="R316" t="b">
        <v>1</v>
      </c>
      <c r="S316">
        <v>0</v>
      </c>
      <c r="T316">
        <v>995.46</v>
      </c>
      <c r="U316" s="1">
        <v>45834</v>
      </c>
      <c r="V316" t="s">
        <v>43</v>
      </c>
      <c r="W316" t="s">
        <v>44</v>
      </c>
      <c r="X316" t="s">
        <v>1657</v>
      </c>
      <c r="Y316">
        <v>54</v>
      </c>
      <c r="Z316">
        <v>22.9</v>
      </c>
      <c r="AA316">
        <v>43.47</v>
      </c>
      <c r="AB316">
        <v>6</v>
      </c>
    </row>
    <row r="317" spans="1:28" x14ac:dyDescent="0.25">
      <c r="A317" t="s">
        <v>1658</v>
      </c>
      <c r="B317" s="1">
        <v>45782</v>
      </c>
      <c r="C317" s="2">
        <v>45782.390972222223</v>
      </c>
      <c r="D317" s="2">
        <v>45782.445138888892</v>
      </c>
      <c r="E317" t="s">
        <v>836</v>
      </c>
      <c r="F317" t="s">
        <v>604</v>
      </c>
      <c r="G317" t="s">
        <v>465</v>
      </c>
      <c r="H317" t="s">
        <v>606</v>
      </c>
      <c r="I317" t="s">
        <v>153</v>
      </c>
      <c r="J317" t="s">
        <v>154</v>
      </c>
      <c r="K317" t="s">
        <v>643</v>
      </c>
      <c r="L317">
        <v>2</v>
      </c>
      <c r="M317">
        <v>49.8</v>
      </c>
      <c r="N317">
        <v>3.9199999999999999E-2</v>
      </c>
      <c r="O317">
        <v>8.2299999999999998E-2</v>
      </c>
      <c r="P317">
        <v>33.299999999999997</v>
      </c>
      <c r="Q317">
        <v>33.200000000000003</v>
      </c>
      <c r="R317" t="b">
        <v>1</v>
      </c>
      <c r="S317">
        <v>0.49</v>
      </c>
      <c r="T317">
        <v>2208.59</v>
      </c>
      <c r="U317" s="1">
        <v>45789</v>
      </c>
      <c r="V317" t="s">
        <v>43</v>
      </c>
      <c r="W317" t="s">
        <v>44</v>
      </c>
      <c r="X317" t="s">
        <v>1659</v>
      </c>
      <c r="Y317">
        <v>78</v>
      </c>
      <c r="Z317">
        <v>49.309999999999903</v>
      </c>
      <c r="AA317">
        <v>44.79</v>
      </c>
      <c r="AB317">
        <v>5</v>
      </c>
    </row>
    <row r="318" spans="1:28" x14ac:dyDescent="0.25">
      <c r="A318" t="s">
        <v>1660</v>
      </c>
      <c r="B318" s="1">
        <v>45706</v>
      </c>
      <c r="C318" s="2">
        <v>45706.427777777775</v>
      </c>
      <c r="D318" s="2">
        <v>45706.505555555559</v>
      </c>
      <c r="E318" t="s">
        <v>1661</v>
      </c>
      <c r="F318" t="s">
        <v>340</v>
      </c>
      <c r="G318" t="s">
        <v>1663</v>
      </c>
      <c r="H318" t="s">
        <v>342</v>
      </c>
      <c r="I318" t="s">
        <v>197</v>
      </c>
      <c r="J318" t="s">
        <v>198</v>
      </c>
      <c r="K318" t="s">
        <v>876</v>
      </c>
      <c r="L318">
        <v>20.8</v>
      </c>
      <c r="M318">
        <v>17</v>
      </c>
      <c r="N318">
        <v>3.9199999999999999E-2</v>
      </c>
      <c r="O318">
        <v>8.1500000000000003E-2</v>
      </c>
      <c r="P318">
        <v>34</v>
      </c>
      <c r="Q318">
        <v>33.700000000000003</v>
      </c>
      <c r="R318" t="b">
        <v>1</v>
      </c>
      <c r="S318">
        <v>0.36</v>
      </c>
      <c r="T318">
        <v>741.31</v>
      </c>
      <c r="U318" s="1">
        <v>45708</v>
      </c>
      <c r="V318" t="s">
        <v>58</v>
      </c>
      <c r="W318" t="s">
        <v>44</v>
      </c>
      <c r="X318" t="s">
        <v>1664</v>
      </c>
      <c r="Y318">
        <v>112</v>
      </c>
      <c r="Z318">
        <v>16.64</v>
      </c>
      <c r="AA318">
        <v>44.55</v>
      </c>
      <c r="AB318">
        <v>2</v>
      </c>
    </row>
    <row r="319" spans="1:28" x14ac:dyDescent="0.25">
      <c r="A319" t="s">
        <v>1665</v>
      </c>
      <c r="B319" s="1">
        <v>45808</v>
      </c>
      <c r="C319" s="2">
        <v>45808.288888888892</v>
      </c>
      <c r="D319" s="2">
        <v>45808.292361111111</v>
      </c>
      <c r="E319" t="s">
        <v>1666</v>
      </c>
      <c r="F319" t="s">
        <v>698</v>
      </c>
      <c r="G319" t="s">
        <v>1663</v>
      </c>
      <c r="H319" t="s">
        <v>700</v>
      </c>
      <c r="I319" t="s">
        <v>141</v>
      </c>
      <c r="J319" t="s">
        <v>142</v>
      </c>
      <c r="K319" t="s">
        <v>370</v>
      </c>
      <c r="L319">
        <v>9.4</v>
      </c>
      <c r="M319">
        <v>98.9</v>
      </c>
      <c r="N319">
        <v>3.9199999999999999E-2</v>
      </c>
      <c r="O319">
        <v>8.5800000000000001E-2</v>
      </c>
      <c r="P319">
        <v>29.9</v>
      </c>
      <c r="Q319">
        <v>11.2</v>
      </c>
      <c r="R319" t="b">
        <v>0</v>
      </c>
      <c r="S319">
        <v>0</v>
      </c>
      <c r="T319">
        <v>4533.58</v>
      </c>
      <c r="U319" s="1">
        <v>45808</v>
      </c>
      <c r="V319" t="s">
        <v>43</v>
      </c>
      <c r="W319" t="s">
        <v>200</v>
      </c>
      <c r="X319" t="s">
        <v>1667</v>
      </c>
      <c r="Y319">
        <v>5</v>
      </c>
      <c r="Z319">
        <v>98.9</v>
      </c>
      <c r="AA319">
        <v>45.84</v>
      </c>
      <c r="AB319">
        <v>5</v>
      </c>
    </row>
    <row r="320" spans="1:28" x14ac:dyDescent="0.25">
      <c r="A320" t="s">
        <v>1668</v>
      </c>
      <c r="B320" s="1">
        <v>45719</v>
      </c>
      <c r="C320" s="2">
        <v>45719.436111111114</v>
      </c>
      <c r="D320" s="2">
        <v>45719.443749999999</v>
      </c>
      <c r="E320" t="s">
        <v>1537</v>
      </c>
      <c r="F320" t="s">
        <v>604</v>
      </c>
      <c r="G320" t="s">
        <v>630</v>
      </c>
      <c r="H320" t="s">
        <v>606</v>
      </c>
      <c r="I320" t="s">
        <v>153</v>
      </c>
      <c r="J320" t="s">
        <v>154</v>
      </c>
      <c r="K320" t="s">
        <v>57</v>
      </c>
      <c r="L320">
        <v>4.0999999999999996</v>
      </c>
      <c r="M320">
        <v>32.200000000000003</v>
      </c>
      <c r="N320">
        <v>3.9199999999999999E-2</v>
      </c>
      <c r="O320">
        <v>8.0399999999999999E-2</v>
      </c>
      <c r="P320">
        <v>29.8</v>
      </c>
      <c r="Q320">
        <v>10.9</v>
      </c>
      <c r="R320" t="b">
        <v>1</v>
      </c>
      <c r="S320">
        <v>0</v>
      </c>
      <c r="T320">
        <v>1423.88</v>
      </c>
      <c r="U320" s="1">
        <v>45721</v>
      </c>
      <c r="V320" t="s">
        <v>58</v>
      </c>
      <c r="W320" t="s">
        <v>200</v>
      </c>
      <c r="X320" t="s">
        <v>1669</v>
      </c>
      <c r="Y320">
        <v>11</v>
      </c>
      <c r="Z320">
        <v>32.200000000000003</v>
      </c>
      <c r="AA320">
        <v>44.22</v>
      </c>
      <c r="AB320">
        <v>3</v>
      </c>
    </row>
    <row r="321" spans="1:28" x14ac:dyDescent="0.25">
      <c r="A321" t="s">
        <v>1670</v>
      </c>
      <c r="B321" s="1">
        <v>45758</v>
      </c>
      <c r="C321" s="2">
        <v>45758.386111111111</v>
      </c>
      <c r="D321" s="2">
        <v>45758.441666666666</v>
      </c>
      <c r="E321" t="s">
        <v>1671</v>
      </c>
      <c r="F321" t="s">
        <v>215</v>
      </c>
      <c r="G321" t="s">
        <v>1673</v>
      </c>
      <c r="H321" t="s">
        <v>217</v>
      </c>
      <c r="I321" t="s">
        <v>218</v>
      </c>
      <c r="J321" t="s">
        <v>219</v>
      </c>
      <c r="K321" t="s">
        <v>531</v>
      </c>
      <c r="L321">
        <v>7.9</v>
      </c>
      <c r="M321">
        <v>76.7</v>
      </c>
      <c r="N321">
        <v>3.9300000000000002E-2</v>
      </c>
      <c r="O321">
        <v>8.1699999999999995E-2</v>
      </c>
      <c r="P321">
        <v>29.8</v>
      </c>
      <c r="Q321">
        <v>11.2</v>
      </c>
      <c r="R321" t="b">
        <v>1</v>
      </c>
      <c r="S321">
        <v>0.63</v>
      </c>
      <c r="T321">
        <v>3397.29</v>
      </c>
      <c r="U321" s="1">
        <v>45760</v>
      </c>
      <c r="V321" t="s">
        <v>259</v>
      </c>
      <c r="W321" t="s">
        <v>44</v>
      </c>
      <c r="X321" t="s">
        <v>1674</v>
      </c>
      <c r="Y321">
        <v>80</v>
      </c>
      <c r="Z321">
        <v>76.069999999999993</v>
      </c>
      <c r="AA321">
        <v>44.66</v>
      </c>
      <c r="AB321">
        <v>4</v>
      </c>
    </row>
    <row r="322" spans="1:28" x14ac:dyDescent="0.25">
      <c r="A322" t="s">
        <v>1675</v>
      </c>
      <c r="B322" s="1">
        <v>45674</v>
      </c>
      <c r="C322" s="2">
        <v>45674.310416666667</v>
      </c>
      <c r="D322" s="2">
        <v>45674.365972222222</v>
      </c>
      <c r="E322" t="s">
        <v>889</v>
      </c>
      <c r="F322" t="s">
        <v>215</v>
      </c>
      <c r="G322" t="s">
        <v>667</v>
      </c>
      <c r="H322" t="s">
        <v>217</v>
      </c>
      <c r="I322" t="s">
        <v>218</v>
      </c>
      <c r="J322" t="s">
        <v>219</v>
      </c>
      <c r="K322" t="s">
        <v>674</v>
      </c>
      <c r="L322">
        <v>25.2</v>
      </c>
      <c r="M322">
        <v>16.7</v>
      </c>
      <c r="N322">
        <v>3.9300000000000002E-2</v>
      </c>
      <c r="O322">
        <v>8.3299999999999999E-2</v>
      </c>
      <c r="P322">
        <v>34.799999999999997</v>
      </c>
      <c r="Q322">
        <v>12</v>
      </c>
      <c r="R322" t="b">
        <v>1</v>
      </c>
      <c r="S322">
        <v>0.24</v>
      </c>
      <c r="T322">
        <v>743</v>
      </c>
      <c r="U322" s="1">
        <v>45677</v>
      </c>
      <c r="V322" t="s">
        <v>43</v>
      </c>
      <c r="W322" t="s">
        <v>200</v>
      </c>
      <c r="X322" t="s">
        <v>1676</v>
      </c>
      <c r="Y322">
        <v>80</v>
      </c>
      <c r="Z322">
        <v>16.46</v>
      </c>
      <c r="AA322">
        <v>45.14</v>
      </c>
      <c r="AB322">
        <v>1</v>
      </c>
    </row>
    <row r="323" spans="1:28" x14ac:dyDescent="0.25">
      <c r="A323" t="s">
        <v>1677</v>
      </c>
      <c r="B323" s="1">
        <v>45791</v>
      </c>
      <c r="C323" s="2">
        <v>45791.242361111108</v>
      </c>
      <c r="D323" s="2">
        <v>45791.279166666667</v>
      </c>
      <c r="E323" t="s">
        <v>1678</v>
      </c>
      <c r="F323" t="s">
        <v>37</v>
      </c>
      <c r="G323" t="s">
        <v>902</v>
      </c>
      <c r="H323" t="s">
        <v>39</v>
      </c>
      <c r="I323" t="s">
        <v>40</v>
      </c>
      <c r="J323" t="s">
        <v>41</v>
      </c>
      <c r="K323" t="s">
        <v>643</v>
      </c>
      <c r="L323">
        <v>10.5</v>
      </c>
      <c r="M323">
        <v>22.7</v>
      </c>
      <c r="N323">
        <v>3.9300000000000002E-2</v>
      </c>
      <c r="O323">
        <v>0.09</v>
      </c>
      <c r="P323">
        <v>31.3</v>
      </c>
      <c r="Q323">
        <v>12</v>
      </c>
      <c r="R323" t="b">
        <v>0</v>
      </c>
      <c r="S323">
        <v>5.08</v>
      </c>
      <c r="T323">
        <v>830.78</v>
      </c>
      <c r="U323" s="1">
        <v>45794</v>
      </c>
      <c r="V323" t="s">
        <v>43</v>
      </c>
      <c r="W323" t="s">
        <v>44</v>
      </c>
      <c r="X323" t="s">
        <v>1680</v>
      </c>
      <c r="Y323">
        <v>53</v>
      </c>
      <c r="Z323">
        <v>17.619999999999902</v>
      </c>
      <c r="AA323">
        <v>47.15</v>
      </c>
      <c r="AB323">
        <v>5</v>
      </c>
    </row>
    <row r="324" spans="1:28" x14ac:dyDescent="0.25">
      <c r="A324" t="s">
        <v>1681</v>
      </c>
      <c r="B324" s="1">
        <v>45799</v>
      </c>
      <c r="C324" s="2">
        <v>45799.447916666664</v>
      </c>
      <c r="D324" s="2">
        <v>45799.454861111109</v>
      </c>
      <c r="E324" t="s">
        <v>1682</v>
      </c>
      <c r="F324" t="s">
        <v>162</v>
      </c>
      <c r="G324" t="s">
        <v>573</v>
      </c>
      <c r="H324" t="s">
        <v>164</v>
      </c>
      <c r="I324" t="s">
        <v>40</v>
      </c>
      <c r="J324" t="s">
        <v>41</v>
      </c>
      <c r="K324" t="s">
        <v>1390</v>
      </c>
      <c r="L324">
        <v>14</v>
      </c>
      <c r="M324">
        <v>32.1</v>
      </c>
      <c r="N324">
        <v>3.9300000000000002E-2</v>
      </c>
      <c r="O324">
        <v>8.1000000000000003E-2</v>
      </c>
      <c r="P324">
        <v>29.1</v>
      </c>
      <c r="Q324">
        <v>4.8</v>
      </c>
      <c r="R324" t="b">
        <v>1</v>
      </c>
      <c r="S324">
        <v>0.04</v>
      </c>
      <c r="T324">
        <v>1425.07</v>
      </c>
      <c r="U324" s="1">
        <v>45806</v>
      </c>
      <c r="V324" t="s">
        <v>259</v>
      </c>
      <c r="W324" t="s">
        <v>44</v>
      </c>
      <c r="X324" t="s">
        <v>1683</v>
      </c>
      <c r="Y324">
        <v>10</v>
      </c>
      <c r="Z324">
        <v>32.06</v>
      </c>
      <c r="AA324">
        <v>44.45</v>
      </c>
      <c r="AB324">
        <v>5</v>
      </c>
    </row>
    <row r="325" spans="1:28" x14ac:dyDescent="0.25">
      <c r="A325" t="s">
        <v>1684</v>
      </c>
      <c r="B325" s="1">
        <v>45835</v>
      </c>
      <c r="C325" s="2">
        <v>45835.336805555555</v>
      </c>
      <c r="D325" s="2">
        <v>45835.352083333331</v>
      </c>
      <c r="E325" t="s">
        <v>1685</v>
      </c>
      <c r="F325" t="s">
        <v>93</v>
      </c>
      <c r="G325" t="s">
        <v>760</v>
      </c>
      <c r="H325" t="s">
        <v>95</v>
      </c>
      <c r="I325" t="s">
        <v>96</v>
      </c>
      <c r="J325" t="s">
        <v>97</v>
      </c>
      <c r="K325" t="s">
        <v>1143</v>
      </c>
      <c r="L325">
        <v>6.4</v>
      </c>
      <c r="M325">
        <v>35.1</v>
      </c>
      <c r="N325">
        <v>3.9300000000000002E-2</v>
      </c>
      <c r="O325">
        <v>8.0100000000000005E-2</v>
      </c>
      <c r="P325">
        <v>25.3</v>
      </c>
      <c r="Q325">
        <v>7.1</v>
      </c>
      <c r="R325" t="b">
        <v>1</v>
      </c>
      <c r="S325">
        <v>0.01</v>
      </c>
      <c r="T325">
        <v>1550.28</v>
      </c>
      <c r="U325" s="1">
        <v>45836</v>
      </c>
      <c r="V325" t="s">
        <v>43</v>
      </c>
      <c r="W325" t="s">
        <v>44</v>
      </c>
      <c r="X325" t="s">
        <v>1687</v>
      </c>
      <c r="Y325">
        <v>22</v>
      </c>
      <c r="Z325">
        <v>35.090000000000003</v>
      </c>
      <c r="AA325">
        <v>44.18</v>
      </c>
      <c r="AB325">
        <v>6</v>
      </c>
    </row>
    <row r="326" spans="1:28" x14ac:dyDescent="0.25">
      <c r="A326" t="s">
        <v>1688</v>
      </c>
      <c r="B326" s="1">
        <v>45662</v>
      </c>
      <c r="C326" s="2">
        <v>45662.429166666669</v>
      </c>
      <c r="D326" s="2">
        <v>45662.432638888888</v>
      </c>
      <c r="E326" t="s">
        <v>1443</v>
      </c>
      <c r="F326" t="s">
        <v>282</v>
      </c>
      <c r="G326" t="s">
        <v>1183</v>
      </c>
      <c r="H326" t="s">
        <v>284</v>
      </c>
      <c r="I326" t="s">
        <v>237</v>
      </c>
      <c r="J326" t="s">
        <v>238</v>
      </c>
      <c r="K326" t="s">
        <v>116</v>
      </c>
      <c r="L326">
        <v>12.3</v>
      </c>
      <c r="M326">
        <v>30.6</v>
      </c>
      <c r="N326">
        <v>3.9399999999999998E-2</v>
      </c>
      <c r="O326">
        <v>8.1699999999999995E-2</v>
      </c>
      <c r="P326">
        <v>31.7</v>
      </c>
      <c r="Q326">
        <v>10.199999999999999</v>
      </c>
      <c r="R326" t="b">
        <v>1</v>
      </c>
      <c r="S326">
        <v>0.09</v>
      </c>
      <c r="T326">
        <v>1364.1</v>
      </c>
      <c r="U326" s="1">
        <v>45663</v>
      </c>
      <c r="V326" t="s">
        <v>58</v>
      </c>
      <c r="W326" t="s">
        <v>44</v>
      </c>
      <c r="X326" t="s">
        <v>1689</v>
      </c>
      <c r="Y326">
        <v>5</v>
      </c>
      <c r="Z326">
        <v>30.51</v>
      </c>
      <c r="AA326">
        <v>44.71</v>
      </c>
      <c r="AB326">
        <v>1</v>
      </c>
    </row>
    <row r="327" spans="1:28" x14ac:dyDescent="0.25">
      <c r="A327" t="s">
        <v>1690</v>
      </c>
      <c r="B327" s="1">
        <v>45693</v>
      </c>
      <c r="C327" s="2">
        <v>45693.339583333334</v>
      </c>
      <c r="D327" s="2">
        <v>45693.405555555553</v>
      </c>
      <c r="E327" t="s">
        <v>1691</v>
      </c>
      <c r="F327" t="s">
        <v>234</v>
      </c>
      <c r="G327" t="s">
        <v>741</v>
      </c>
      <c r="H327" t="s">
        <v>236</v>
      </c>
      <c r="I327" t="s">
        <v>237</v>
      </c>
      <c r="J327" t="s">
        <v>238</v>
      </c>
      <c r="K327" t="s">
        <v>165</v>
      </c>
      <c r="L327">
        <v>11.9</v>
      </c>
      <c r="M327">
        <v>14.9</v>
      </c>
      <c r="N327">
        <v>3.9399999999999998E-2</v>
      </c>
      <c r="O327">
        <v>8.6099999999999996E-2</v>
      </c>
      <c r="P327">
        <v>35.5</v>
      </c>
      <c r="Q327">
        <v>12</v>
      </c>
      <c r="R327" t="b">
        <v>1</v>
      </c>
      <c r="S327">
        <v>0.01</v>
      </c>
      <c r="T327">
        <v>685.39</v>
      </c>
      <c r="U327" s="1">
        <v>45695</v>
      </c>
      <c r="V327" t="s">
        <v>259</v>
      </c>
      <c r="W327" t="s">
        <v>44</v>
      </c>
      <c r="X327" t="s">
        <v>1693</v>
      </c>
      <c r="Y327">
        <v>95</v>
      </c>
      <c r="Z327">
        <v>14.89</v>
      </c>
      <c r="AA327">
        <v>46.03</v>
      </c>
      <c r="AB327">
        <v>2</v>
      </c>
    </row>
    <row r="328" spans="1:28" x14ac:dyDescent="0.25">
      <c r="A328" t="s">
        <v>1694</v>
      </c>
      <c r="B328" s="1">
        <v>45810</v>
      </c>
      <c r="C328" s="2">
        <v>45810.209722222222</v>
      </c>
      <c r="D328" s="2">
        <v>45810.284722222219</v>
      </c>
      <c r="E328" t="s">
        <v>1695</v>
      </c>
      <c r="F328" t="s">
        <v>381</v>
      </c>
      <c r="G328" t="s">
        <v>1192</v>
      </c>
      <c r="H328" t="s">
        <v>383</v>
      </c>
      <c r="I328" t="s">
        <v>84</v>
      </c>
      <c r="J328" t="s">
        <v>85</v>
      </c>
      <c r="K328" t="s">
        <v>143</v>
      </c>
      <c r="L328">
        <v>14.4</v>
      </c>
      <c r="M328">
        <v>69.400000000000006</v>
      </c>
      <c r="N328">
        <v>3.9399999999999998E-2</v>
      </c>
      <c r="O328">
        <v>8.5300000000000001E-2</v>
      </c>
      <c r="P328">
        <v>28.6</v>
      </c>
      <c r="Q328">
        <v>24.7</v>
      </c>
      <c r="R328" t="b">
        <v>1</v>
      </c>
      <c r="S328">
        <v>0.25</v>
      </c>
      <c r="T328">
        <v>3166.38</v>
      </c>
      <c r="U328" s="1">
        <v>45817</v>
      </c>
      <c r="V328" t="s">
        <v>43</v>
      </c>
      <c r="W328" t="s">
        <v>44</v>
      </c>
      <c r="X328" t="s">
        <v>1697</v>
      </c>
      <c r="Y328">
        <v>108</v>
      </c>
      <c r="Z328">
        <v>69.150000000000006</v>
      </c>
      <c r="AA328">
        <v>45.79</v>
      </c>
      <c r="AB328">
        <v>6</v>
      </c>
    </row>
    <row r="329" spans="1:28" x14ac:dyDescent="0.25">
      <c r="A329" t="s">
        <v>1698</v>
      </c>
      <c r="B329" s="1">
        <v>45837</v>
      </c>
      <c r="C329" s="2">
        <v>45837.213194444441</v>
      </c>
      <c r="D329" s="2">
        <v>45837.248611111114</v>
      </c>
      <c r="E329" t="s">
        <v>1699</v>
      </c>
      <c r="F329" t="s">
        <v>234</v>
      </c>
      <c r="G329" t="s">
        <v>1534</v>
      </c>
      <c r="H329" t="s">
        <v>236</v>
      </c>
      <c r="I329" t="s">
        <v>237</v>
      </c>
      <c r="J329" t="s">
        <v>238</v>
      </c>
      <c r="K329" t="s">
        <v>155</v>
      </c>
      <c r="L329">
        <v>6.8</v>
      </c>
      <c r="M329">
        <v>16</v>
      </c>
      <c r="N329">
        <v>3.9399999999999998E-2</v>
      </c>
      <c r="O329">
        <v>8.0799999999999997E-2</v>
      </c>
      <c r="P329">
        <v>34</v>
      </c>
      <c r="Q329">
        <v>12</v>
      </c>
      <c r="R329" t="b">
        <v>0</v>
      </c>
      <c r="S329">
        <v>2.2599999999999998</v>
      </c>
      <c r="T329">
        <v>610.61</v>
      </c>
      <c r="U329" s="1">
        <v>45838</v>
      </c>
      <c r="V329" t="s">
        <v>43</v>
      </c>
      <c r="W329" t="s">
        <v>44</v>
      </c>
      <c r="X329" t="s">
        <v>1701</v>
      </c>
      <c r="Y329">
        <v>51</v>
      </c>
      <c r="Z329">
        <v>13.74</v>
      </c>
      <c r="AA329">
        <v>44.44</v>
      </c>
      <c r="AB329">
        <v>6</v>
      </c>
    </row>
    <row r="330" spans="1:28" x14ac:dyDescent="0.25">
      <c r="A330" t="s">
        <v>1702</v>
      </c>
      <c r="B330" s="1">
        <v>45680</v>
      </c>
      <c r="C330" s="2">
        <v>45680.322916666664</v>
      </c>
      <c r="D330" s="2">
        <v>45680.326388888891</v>
      </c>
      <c r="E330" t="s">
        <v>514</v>
      </c>
      <c r="F330" t="s">
        <v>172</v>
      </c>
      <c r="G330" t="s">
        <v>517</v>
      </c>
      <c r="H330" t="s">
        <v>174</v>
      </c>
      <c r="I330" t="s">
        <v>84</v>
      </c>
      <c r="J330" t="s">
        <v>85</v>
      </c>
      <c r="K330" t="s">
        <v>524</v>
      </c>
      <c r="L330">
        <v>10.6</v>
      </c>
      <c r="M330">
        <v>38.799999999999997</v>
      </c>
      <c r="N330">
        <v>3.9399999999999998E-2</v>
      </c>
      <c r="O330">
        <v>8.3500000000000005E-2</v>
      </c>
      <c r="P330">
        <v>33</v>
      </c>
      <c r="Q330">
        <v>28.8</v>
      </c>
      <c r="R330" t="b">
        <v>0</v>
      </c>
      <c r="S330">
        <v>1.43</v>
      </c>
      <c r="T330">
        <v>1690.99</v>
      </c>
      <c r="U330" s="1">
        <v>45687</v>
      </c>
      <c r="V330" t="s">
        <v>43</v>
      </c>
      <c r="W330" t="s">
        <v>200</v>
      </c>
      <c r="X330" t="s">
        <v>1703</v>
      </c>
      <c r="Y330">
        <v>5</v>
      </c>
      <c r="Z330">
        <v>37.369999999999997</v>
      </c>
      <c r="AA330">
        <v>45.25</v>
      </c>
      <c r="AB330">
        <v>1</v>
      </c>
    </row>
    <row r="331" spans="1:28" x14ac:dyDescent="0.25">
      <c r="A331" t="s">
        <v>1704</v>
      </c>
      <c r="B331" s="1">
        <v>45658</v>
      </c>
      <c r="C331" s="2">
        <v>45658.368055555555</v>
      </c>
      <c r="D331" s="2">
        <v>45658.371527777781</v>
      </c>
      <c r="E331" t="s">
        <v>288</v>
      </c>
      <c r="F331" t="s">
        <v>292</v>
      </c>
      <c r="G331" t="s">
        <v>293</v>
      </c>
      <c r="H331" t="s">
        <v>294</v>
      </c>
      <c r="I331" t="s">
        <v>70</v>
      </c>
      <c r="J331" t="s">
        <v>71</v>
      </c>
      <c r="K331" t="s">
        <v>1070</v>
      </c>
      <c r="L331">
        <v>3.6</v>
      </c>
      <c r="M331">
        <v>8.5</v>
      </c>
      <c r="N331">
        <v>3.9399999999999998E-2</v>
      </c>
      <c r="O331">
        <v>8.8200000000000001E-2</v>
      </c>
      <c r="P331">
        <v>26.2</v>
      </c>
      <c r="Q331">
        <v>3.2</v>
      </c>
      <c r="R331" t="b">
        <v>1</v>
      </c>
      <c r="S331">
        <v>0</v>
      </c>
      <c r="T331">
        <v>396.61</v>
      </c>
      <c r="U331" s="1">
        <v>45659</v>
      </c>
      <c r="V331" t="s">
        <v>43</v>
      </c>
      <c r="W331" t="s">
        <v>44</v>
      </c>
      <c r="X331" t="s">
        <v>1705</v>
      </c>
      <c r="Y331">
        <v>5</v>
      </c>
      <c r="Z331">
        <v>8.5</v>
      </c>
      <c r="AA331">
        <v>46.66</v>
      </c>
      <c r="AB331">
        <v>1</v>
      </c>
    </row>
    <row r="332" spans="1:28" x14ac:dyDescent="0.25">
      <c r="A332" t="s">
        <v>1706</v>
      </c>
      <c r="B332" s="1">
        <v>45664</v>
      </c>
      <c r="C332" s="2">
        <v>45664.183333333334</v>
      </c>
      <c r="D332" s="2">
        <v>45664.205555555556</v>
      </c>
      <c r="E332" t="s">
        <v>1707</v>
      </c>
      <c r="F332" t="s">
        <v>172</v>
      </c>
      <c r="G332" t="s">
        <v>806</v>
      </c>
      <c r="H332" t="s">
        <v>174</v>
      </c>
      <c r="I332" t="s">
        <v>84</v>
      </c>
      <c r="J332" t="s">
        <v>85</v>
      </c>
      <c r="K332" t="s">
        <v>643</v>
      </c>
      <c r="L332">
        <v>11.1</v>
      </c>
      <c r="M332">
        <v>68</v>
      </c>
      <c r="N332">
        <v>3.9399999999999998E-2</v>
      </c>
      <c r="O332">
        <v>8.7599999999999997E-2</v>
      </c>
      <c r="P332">
        <v>32.4</v>
      </c>
      <c r="Q332">
        <v>10.199999999999999</v>
      </c>
      <c r="R332" t="b">
        <v>0</v>
      </c>
      <c r="S332">
        <v>0</v>
      </c>
      <c r="T332">
        <v>3160.64</v>
      </c>
      <c r="U332" s="1">
        <v>45667</v>
      </c>
      <c r="V332" t="s">
        <v>43</v>
      </c>
      <c r="W332" t="s">
        <v>44</v>
      </c>
      <c r="X332" t="s">
        <v>1708</v>
      </c>
      <c r="Y332">
        <v>32</v>
      </c>
      <c r="Z332">
        <v>68</v>
      </c>
      <c r="AA332">
        <v>46.48</v>
      </c>
      <c r="AB332">
        <v>1</v>
      </c>
    </row>
    <row r="333" spans="1:28" x14ac:dyDescent="0.25">
      <c r="A333" t="s">
        <v>1709</v>
      </c>
      <c r="B333" s="1">
        <v>45758</v>
      </c>
      <c r="C333" s="2">
        <v>45758.2</v>
      </c>
      <c r="D333" s="2">
        <v>45758.261805555558</v>
      </c>
      <c r="E333" t="s">
        <v>1710</v>
      </c>
      <c r="F333" t="s">
        <v>37</v>
      </c>
      <c r="G333" t="s">
        <v>38</v>
      </c>
      <c r="H333" t="s">
        <v>39</v>
      </c>
      <c r="I333" t="s">
        <v>40</v>
      </c>
      <c r="J333" t="s">
        <v>41</v>
      </c>
      <c r="K333" t="s">
        <v>1088</v>
      </c>
      <c r="L333">
        <v>17.899999999999999</v>
      </c>
      <c r="M333">
        <v>16.399999999999999</v>
      </c>
      <c r="N333">
        <v>3.9399999999999998E-2</v>
      </c>
      <c r="O333">
        <v>8.7099999999999997E-2</v>
      </c>
      <c r="P333">
        <v>29.9</v>
      </c>
      <c r="Q333">
        <v>11.8</v>
      </c>
      <c r="R333" t="b">
        <v>0</v>
      </c>
      <c r="S333">
        <v>0</v>
      </c>
      <c r="T333">
        <v>759.81</v>
      </c>
      <c r="U333" s="1">
        <v>45758</v>
      </c>
      <c r="V333" t="s">
        <v>259</v>
      </c>
      <c r="W333" t="s">
        <v>44</v>
      </c>
      <c r="X333" t="s">
        <v>1711</v>
      </c>
      <c r="Y333">
        <v>89</v>
      </c>
      <c r="Z333">
        <v>16.399999999999999</v>
      </c>
      <c r="AA333">
        <v>46.33</v>
      </c>
      <c r="AB333">
        <v>4</v>
      </c>
    </row>
    <row r="334" spans="1:28" x14ac:dyDescent="0.25">
      <c r="A334" t="s">
        <v>1712</v>
      </c>
      <c r="B334" s="1">
        <v>45756</v>
      </c>
      <c r="C334" s="2">
        <v>45756.237500000003</v>
      </c>
      <c r="D334" s="2">
        <v>45756.276388888888</v>
      </c>
      <c r="E334" t="s">
        <v>1385</v>
      </c>
      <c r="F334" t="s">
        <v>318</v>
      </c>
      <c r="G334" t="s">
        <v>1171</v>
      </c>
      <c r="H334" t="s">
        <v>320</v>
      </c>
      <c r="I334" t="s">
        <v>197</v>
      </c>
      <c r="J334" t="s">
        <v>198</v>
      </c>
      <c r="K334" t="s">
        <v>479</v>
      </c>
      <c r="L334">
        <v>13.7</v>
      </c>
      <c r="M334">
        <v>50.4</v>
      </c>
      <c r="N334">
        <v>3.95E-2</v>
      </c>
      <c r="O334">
        <v>8.4900000000000003E-2</v>
      </c>
      <c r="P334">
        <v>29.6</v>
      </c>
      <c r="Q334">
        <v>4.3</v>
      </c>
      <c r="R334" t="b">
        <v>1</v>
      </c>
      <c r="S334">
        <v>0.28999999999999998</v>
      </c>
      <c r="T334">
        <v>2291.0300000000002</v>
      </c>
      <c r="U334" s="1">
        <v>45763</v>
      </c>
      <c r="V334" t="s">
        <v>43</v>
      </c>
      <c r="W334" t="s">
        <v>44</v>
      </c>
      <c r="X334" t="s">
        <v>1146</v>
      </c>
      <c r="Y334">
        <v>56</v>
      </c>
      <c r="Z334">
        <v>50.11</v>
      </c>
      <c r="AA334">
        <v>45.72</v>
      </c>
      <c r="AB334">
        <v>4</v>
      </c>
    </row>
    <row r="335" spans="1:28" x14ac:dyDescent="0.25">
      <c r="A335" t="s">
        <v>1713</v>
      </c>
      <c r="B335" s="1">
        <v>45705</v>
      </c>
      <c r="C335" s="2">
        <v>45705.208333333336</v>
      </c>
      <c r="D335" s="2">
        <v>45705.298611111109</v>
      </c>
      <c r="E335" t="s">
        <v>1714</v>
      </c>
      <c r="F335" t="s">
        <v>698</v>
      </c>
      <c r="G335" t="s">
        <v>1717</v>
      </c>
      <c r="H335" t="s">
        <v>700</v>
      </c>
      <c r="I335" t="s">
        <v>141</v>
      </c>
      <c r="J335" t="s">
        <v>142</v>
      </c>
      <c r="K335" t="s">
        <v>123</v>
      </c>
      <c r="L335">
        <v>10</v>
      </c>
      <c r="M335">
        <v>18.600000000000001</v>
      </c>
      <c r="N335">
        <v>3.95E-2</v>
      </c>
      <c r="O335">
        <v>8.6499999999999994E-2</v>
      </c>
      <c r="P335">
        <v>25.8</v>
      </c>
      <c r="Q335">
        <v>1.1000000000000001</v>
      </c>
      <c r="R335" t="b">
        <v>1</v>
      </c>
      <c r="S335">
        <v>0.27</v>
      </c>
      <c r="T335">
        <v>846.85</v>
      </c>
      <c r="U335" s="1">
        <v>45706</v>
      </c>
      <c r="V335" t="s">
        <v>58</v>
      </c>
      <c r="W335" t="s">
        <v>186</v>
      </c>
      <c r="X335" t="s">
        <v>1718</v>
      </c>
      <c r="Y335">
        <v>130</v>
      </c>
      <c r="Z335">
        <v>18.329999999999998</v>
      </c>
      <c r="AA335">
        <v>46.2</v>
      </c>
      <c r="AB335">
        <v>2</v>
      </c>
    </row>
    <row r="336" spans="1:28" x14ac:dyDescent="0.25">
      <c r="A336" t="s">
        <v>1719</v>
      </c>
      <c r="B336" s="1">
        <v>45678</v>
      </c>
      <c r="C336" s="2">
        <v>45678.359722222223</v>
      </c>
      <c r="D336" s="2">
        <v>45678.390972222223</v>
      </c>
      <c r="E336" t="s">
        <v>1720</v>
      </c>
      <c r="F336" t="s">
        <v>172</v>
      </c>
      <c r="G336" t="s">
        <v>863</v>
      </c>
      <c r="H336" t="s">
        <v>174</v>
      </c>
      <c r="I336" t="s">
        <v>84</v>
      </c>
      <c r="J336" t="s">
        <v>85</v>
      </c>
      <c r="K336" t="s">
        <v>155</v>
      </c>
      <c r="L336">
        <v>7</v>
      </c>
      <c r="M336">
        <v>35.4</v>
      </c>
      <c r="N336">
        <v>3.95E-2</v>
      </c>
      <c r="O336">
        <v>8.4599999999999995E-2</v>
      </c>
      <c r="P336">
        <v>32.200000000000003</v>
      </c>
      <c r="Q336">
        <v>12</v>
      </c>
      <c r="R336" t="b">
        <v>1</v>
      </c>
      <c r="S336">
        <v>0</v>
      </c>
      <c r="T336">
        <v>1615.3</v>
      </c>
      <c r="U336" s="1">
        <v>45680</v>
      </c>
      <c r="V336" t="s">
        <v>43</v>
      </c>
      <c r="W336" t="s">
        <v>208</v>
      </c>
      <c r="X336" t="s">
        <v>1722</v>
      </c>
      <c r="Y336">
        <v>45</v>
      </c>
      <c r="Z336">
        <v>35.4</v>
      </c>
      <c r="AA336">
        <v>45.63</v>
      </c>
      <c r="AB336">
        <v>1</v>
      </c>
    </row>
    <row r="337" spans="1:28" x14ac:dyDescent="0.25">
      <c r="A337" t="s">
        <v>1723</v>
      </c>
      <c r="B337" s="1">
        <v>45804</v>
      </c>
      <c r="C337" s="2">
        <v>45804.365972222222</v>
      </c>
      <c r="D337" s="2">
        <v>45804.369444444441</v>
      </c>
      <c r="E337" t="s">
        <v>1211</v>
      </c>
      <c r="F337" t="s">
        <v>604</v>
      </c>
      <c r="G337" t="s">
        <v>394</v>
      </c>
      <c r="H337" t="s">
        <v>606</v>
      </c>
      <c r="I337" t="s">
        <v>153</v>
      </c>
      <c r="J337" t="s">
        <v>154</v>
      </c>
      <c r="K337" t="s">
        <v>1358</v>
      </c>
      <c r="L337">
        <v>17.100000000000001</v>
      </c>
      <c r="M337">
        <v>28.5</v>
      </c>
      <c r="N337">
        <v>3.95E-2</v>
      </c>
      <c r="O337">
        <v>8.6499999999999994E-2</v>
      </c>
      <c r="P337">
        <v>32.9</v>
      </c>
      <c r="Q337">
        <v>8</v>
      </c>
      <c r="R337" t="b">
        <v>1</v>
      </c>
      <c r="S337">
        <v>0</v>
      </c>
      <c r="T337">
        <v>1316.7</v>
      </c>
      <c r="U337" s="1">
        <v>45805</v>
      </c>
      <c r="V337" t="s">
        <v>43</v>
      </c>
      <c r="W337" t="s">
        <v>44</v>
      </c>
      <c r="X337" t="s">
        <v>1724</v>
      </c>
      <c r="Y337">
        <v>5</v>
      </c>
      <c r="Z337">
        <v>28.5</v>
      </c>
      <c r="AA337">
        <v>46.2</v>
      </c>
      <c r="AB337">
        <v>5</v>
      </c>
    </row>
    <row r="338" spans="1:28" x14ac:dyDescent="0.25">
      <c r="A338" t="s">
        <v>1725</v>
      </c>
      <c r="B338" s="1">
        <v>45810</v>
      </c>
      <c r="C338" s="2">
        <v>45810.1875</v>
      </c>
      <c r="D338" s="2">
        <v>45810.256944444445</v>
      </c>
      <c r="E338" t="s">
        <v>1726</v>
      </c>
      <c r="F338" t="s">
        <v>37</v>
      </c>
      <c r="G338" t="s">
        <v>349</v>
      </c>
      <c r="H338" t="s">
        <v>39</v>
      </c>
      <c r="I338" t="s">
        <v>40</v>
      </c>
      <c r="J338" t="s">
        <v>41</v>
      </c>
      <c r="K338" t="s">
        <v>220</v>
      </c>
      <c r="L338">
        <v>7.5</v>
      </c>
      <c r="M338">
        <v>40</v>
      </c>
      <c r="N338">
        <v>3.95E-2</v>
      </c>
      <c r="O338">
        <v>8.1799999999999998E-2</v>
      </c>
      <c r="P338">
        <v>27.6</v>
      </c>
      <c r="Q338">
        <v>6.2</v>
      </c>
      <c r="R338" t="b">
        <v>1</v>
      </c>
      <c r="S338">
        <v>0.24</v>
      </c>
      <c r="T338">
        <v>1780.85</v>
      </c>
      <c r="U338" s="1">
        <v>45813</v>
      </c>
      <c r="V338" t="s">
        <v>259</v>
      </c>
      <c r="W338" t="s">
        <v>59</v>
      </c>
      <c r="X338" t="s">
        <v>1728</v>
      </c>
      <c r="Y338">
        <v>100</v>
      </c>
      <c r="Z338">
        <v>39.76</v>
      </c>
      <c r="AA338">
        <v>44.79</v>
      </c>
      <c r="AB338">
        <v>6</v>
      </c>
    </row>
    <row r="339" spans="1:28" x14ac:dyDescent="0.25">
      <c r="A339" t="s">
        <v>1729</v>
      </c>
      <c r="B339" s="1">
        <v>45724</v>
      </c>
      <c r="C339" s="2">
        <v>45724.22152777778</v>
      </c>
      <c r="D339" s="2">
        <v>45724.275000000001</v>
      </c>
      <c r="E339" t="s">
        <v>1204</v>
      </c>
      <c r="F339" t="s">
        <v>93</v>
      </c>
      <c r="G339" t="s">
        <v>1206</v>
      </c>
      <c r="H339" t="s">
        <v>95</v>
      </c>
      <c r="I339" t="s">
        <v>96</v>
      </c>
      <c r="J339" t="s">
        <v>97</v>
      </c>
      <c r="K339" t="s">
        <v>42</v>
      </c>
      <c r="L339">
        <v>21</v>
      </c>
      <c r="M339">
        <v>26.6</v>
      </c>
      <c r="N339">
        <v>3.95E-2</v>
      </c>
      <c r="O339">
        <v>8.5400000000000004E-2</v>
      </c>
      <c r="P339">
        <v>28.6</v>
      </c>
      <c r="Q339">
        <v>9.6999999999999993</v>
      </c>
      <c r="R339" t="b">
        <v>1</v>
      </c>
      <c r="S339">
        <v>0</v>
      </c>
      <c r="T339">
        <v>1220.1400000000001</v>
      </c>
      <c r="U339" s="1">
        <v>45726</v>
      </c>
      <c r="V339" t="s">
        <v>43</v>
      </c>
      <c r="W339" t="s">
        <v>44</v>
      </c>
      <c r="X339" t="s">
        <v>1730</v>
      </c>
      <c r="Y339">
        <v>77</v>
      </c>
      <c r="Z339">
        <v>26.6</v>
      </c>
      <c r="AA339">
        <v>45.87</v>
      </c>
      <c r="AB339">
        <v>3</v>
      </c>
    </row>
    <row r="340" spans="1:28" x14ac:dyDescent="0.25">
      <c r="A340" t="s">
        <v>1731</v>
      </c>
      <c r="B340" s="1">
        <v>45693</v>
      </c>
      <c r="C340" s="2">
        <v>45693.246527777781</v>
      </c>
      <c r="D340" s="2">
        <v>45693.322916666664</v>
      </c>
      <c r="E340" t="s">
        <v>551</v>
      </c>
      <c r="F340" t="s">
        <v>150</v>
      </c>
      <c r="G340" t="s">
        <v>554</v>
      </c>
      <c r="H340" t="s">
        <v>152</v>
      </c>
      <c r="I340" t="s">
        <v>153</v>
      </c>
      <c r="J340" t="s">
        <v>154</v>
      </c>
      <c r="K340" t="s">
        <v>350</v>
      </c>
      <c r="L340">
        <v>11</v>
      </c>
      <c r="M340">
        <v>21</v>
      </c>
      <c r="N340">
        <v>3.95E-2</v>
      </c>
      <c r="O340">
        <v>8.3400000000000002E-2</v>
      </c>
      <c r="P340">
        <v>29</v>
      </c>
      <c r="Q340">
        <v>27.3</v>
      </c>
      <c r="R340" t="b">
        <v>1</v>
      </c>
      <c r="S340">
        <v>0</v>
      </c>
      <c r="T340">
        <v>950.67</v>
      </c>
      <c r="U340" s="1">
        <v>45696</v>
      </c>
      <c r="V340" t="s">
        <v>43</v>
      </c>
      <c r="W340" t="s">
        <v>44</v>
      </c>
      <c r="X340" t="s">
        <v>1732</v>
      </c>
      <c r="Y340">
        <v>110</v>
      </c>
      <c r="Z340">
        <v>21</v>
      </c>
      <c r="AA340">
        <v>45.27</v>
      </c>
      <c r="AB340">
        <v>2</v>
      </c>
    </row>
    <row r="341" spans="1:28" x14ac:dyDescent="0.25">
      <c r="A341" t="s">
        <v>1733</v>
      </c>
      <c r="B341" s="1">
        <v>45798</v>
      </c>
      <c r="C341" s="2">
        <v>45798.355555555558</v>
      </c>
      <c r="D341" s="2">
        <v>45798.388888888891</v>
      </c>
      <c r="E341" t="s">
        <v>1148</v>
      </c>
      <c r="F341" t="s">
        <v>604</v>
      </c>
      <c r="G341" t="s">
        <v>1151</v>
      </c>
      <c r="H341" t="s">
        <v>606</v>
      </c>
      <c r="I341" t="s">
        <v>153</v>
      </c>
      <c r="J341" t="s">
        <v>154</v>
      </c>
      <c r="K341" t="s">
        <v>574</v>
      </c>
      <c r="L341">
        <v>2.2999999999999998</v>
      </c>
      <c r="M341">
        <v>108.4</v>
      </c>
      <c r="N341">
        <v>3.95E-2</v>
      </c>
      <c r="O341">
        <v>8.5400000000000004E-2</v>
      </c>
      <c r="P341">
        <v>29.9</v>
      </c>
      <c r="Q341">
        <v>4.5999999999999996</v>
      </c>
      <c r="R341" t="b">
        <v>1</v>
      </c>
      <c r="S341">
        <v>0.64</v>
      </c>
      <c r="T341">
        <v>4942.95</v>
      </c>
      <c r="U341" s="1">
        <v>45801</v>
      </c>
      <c r="V341" t="s">
        <v>43</v>
      </c>
      <c r="W341" t="s">
        <v>44</v>
      </c>
      <c r="X341" t="s">
        <v>1734</v>
      </c>
      <c r="Y341">
        <v>48</v>
      </c>
      <c r="Z341">
        <v>107.76</v>
      </c>
      <c r="AA341">
        <v>45.87</v>
      </c>
      <c r="AB341">
        <v>5</v>
      </c>
    </row>
    <row r="342" spans="1:28" x14ac:dyDescent="0.25">
      <c r="A342" t="s">
        <v>1735</v>
      </c>
      <c r="B342" s="1">
        <v>45790</v>
      </c>
      <c r="C342" s="2">
        <v>45790.343055555553</v>
      </c>
      <c r="D342" s="2">
        <v>45790.377083333333</v>
      </c>
      <c r="E342" t="s">
        <v>101</v>
      </c>
      <c r="F342" t="s">
        <v>37</v>
      </c>
      <c r="G342" t="s">
        <v>104</v>
      </c>
      <c r="H342" t="s">
        <v>39</v>
      </c>
      <c r="I342" t="s">
        <v>40</v>
      </c>
      <c r="J342" t="s">
        <v>41</v>
      </c>
      <c r="K342" t="s">
        <v>748</v>
      </c>
      <c r="L342">
        <v>22.5</v>
      </c>
      <c r="M342">
        <v>69.8</v>
      </c>
      <c r="N342">
        <v>3.95E-2</v>
      </c>
      <c r="O342">
        <v>8.6400000000000005E-2</v>
      </c>
      <c r="P342">
        <v>34.1</v>
      </c>
      <c r="Q342">
        <v>11.1</v>
      </c>
      <c r="R342" t="b">
        <v>0</v>
      </c>
      <c r="S342">
        <v>2.14</v>
      </c>
      <c r="T342">
        <v>3123.86</v>
      </c>
      <c r="U342" s="1">
        <v>45792</v>
      </c>
      <c r="V342" t="s">
        <v>43</v>
      </c>
      <c r="W342" t="s">
        <v>44</v>
      </c>
      <c r="X342" t="s">
        <v>1736</v>
      </c>
      <c r="Y342">
        <v>49</v>
      </c>
      <c r="Z342">
        <v>67.66</v>
      </c>
      <c r="AA342">
        <v>46.17</v>
      </c>
      <c r="AB342">
        <v>5</v>
      </c>
    </row>
    <row r="343" spans="1:28" x14ac:dyDescent="0.25">
      <c r="A343" t="s">
        <v>1737</v>
      </c>
      <c r="B343" s="1">
        <v>45729</v>
      </c>
      <c r="C343" s="2">
        <v>45729.255555555559</v>
      </c>
      <c r="D343" s="2">
        <v>45729.298611111109</v>
      </c>
      <c r="E343" t="s">
        <v>1726</v>
      </c>
      <c r="F343" t="s">
        <v>37</v>
      </c>
      <c r="G343" t="s">
        <v>349</v>
      </c>
      <c r="H343" t="s">
        <v>39</v>
      </c>
      <c r="I343" t="s">
        <v>40</v>
      </c>
      <c r="J343" t="s">
        <v>41</v>
      </c>
      <c r="K343" t="s">
        <v>72</v>
      </c>
      <c r="L343">
        <v>20.2</v>
      </c>
      <c r="M343">
        <v>31.7</v>
      </c>
      <c r="N343">
        <v>3.9600000000000003E-2</v>
      </c>
      <c r="O343">
        <v>8.4000000000000005E-2</v>
      </c>
      <c r="P343">
        <v>35.299999999999997</v>
      </c>
      <c r="Q343">
        <v>31.7</v>
      </c>
      <c r="R343" t="b">
        <v>1</v>
      </c>
      <c r="S343">
        <v>0</v>
      </c>
      <c r="T343">
        <v>1442.35</v>
      </c>
      <c r="U343" s="1">
        <v>45731</v>
      </c>
      <c r="V343" t="s">
        <v>58</v>
      </c>
      <c r="W343" t="s">
        <v>44</v>
      </c>
      <c r="X343" t="s">
        <v>1738</v>
      </c>
      <c r="Y343">
        <v>62</v>
      </c>
      <c r="Z343">
        <v>31.7</v>
      </c>
      <c r="AA343">
        <v>45.5</v>
      </c>
      <c r="AB343">
        <v>3</v>
      </c>
    </row>
    <row r="344" spans="1:28" x14ac:dyDescent="0.25">
      <c r="A344" t="s">
        <v>1739</v>
      </c>
      <c r="B344" s="1">
        <v>45701</v>
      </c>
      <c r="C344" s="2">
        <v>45701.448611111111</v>
      </c>
      <c r="D344" s="2">
        <v>45701.564583333333</v>
      </c>
      <c r="E344" t="s">
        <v>1740</v>
      </c>
      <c r="F344" t="s">
        <v>81</v>
      </c>
      <c r="G344" t="s">
        <v>951</v>
      </c>
      <c r="H344" t="s">
        <v>83</v>
      </c>
      <c r="I344" t="s">
        <v>84</v>
      </c>
      <c r="J344" t="s">
        <v>85</v>
      </c>
      <c r="K344" t="s">
        <v>479</v>
      </c>
      <c r="L344">
        <v>23.4</v>
      </c>
      <c r="M344">
        <v>6.5</v>
      </c>
      <c r="N344">
        <v>3.9600000000000003E-2</v>
      </c>
      <c r="O344">
        <v>8.5500000000000007E-2</v>
      </c>
      <c r="P344">
        <v>27.9</v>
      </c>
      <c r="Q344">
        <v>27.4</v>
      </c>
      <c r="R344" t="b">
        <v>0</v>
      </c>
      <c r="S344">
        <v>3.25</v>
      </c>
      <c r="T344">
        <v>149.34</v>
      </c>
      <c r="U344" s="1">
        <v>45704</v>
      </c>
      <c r="V344" t="s">
        <v>58</v>
      </c>
      <c r="W344" t="s">
        <v>44</v>
      </c>
      <c r="X344" t="s">
        <v>1741</v>
      </c>
      <c r="Y344">
        <v>167</v>
      </c>
      <c r="Z344">
        <v>3.25</v>
      </c>
      <c r="AA344">
        <v>45.95</v>
      </c>
      <c r="AB344">
        <v>2</v>
      </c>
    </row>
    <row r="345" spans="1:28" x14ac:dyDescent="0.25">
      <c r="A345" t="s">
        <v>1742</v>
      </c>
      <c r="B345" s="1">
        <v>45669</v>
      </c>
      <c r="C345" s="2">
        <v>45669.364583333336</v>
      </c>
      <c r="D345" s="2">
        <v>45669.368055555555</v>
      </c>
      <c r="E345" t="s">
        <v>1743</v>
      </c>
      <c r="F345" t="s">
        <v>328</v>
      </c>
      <c r="G345" t="s">
        <v>932</v>
      </c>
      <c r="H345" t="s">
        <v>330</v>
      </c>
      <c r="I345" t="s">
        <v>331</v>
      </c>
      <c r="J345" t="s">
        <v>332</v>
      </c>
      <c r="K345" t="s">
        <v>776</v>
      </c>
      <c r="L345">
        <v>2.9</v>
      </c>
      <c r="M345">
        <v>5.7</v>
      </c>
      <c r="N345">
        <v>3.9600000000000003E-2</v>
      </c>
      <c r="O345">
        <v>8.1199999999999994E-2</v>
      </c>
      <c r="P345">
        <v>26.3</v>
      </c>
      <c r="Q345">
        <v>9.1999999999999993</v>
      </c>
      <c r="R345" t="b">
        <v>1</v>
      </c>
      <c r="S345">
        <v>0.26</v>
      </c>
      <c r="T345">
        <v>242.95</v>
      </c>
      <c r="U345" s="1">
        <v>45670</v>
      </c>
      <c r="V345" t="s">
        <v>259</v>
      </c>
      <c r="W345" t="s">
        <v>44</v>
      </c>
      <c r="X345" t="s">
        <v>1745</v>
      </c>
      <c r="Y345">
        <v>5</v>
      </c>
      <c r="Z345">
        <v>5.44</v>
      </c>
      <c r="AA345">
        <v>44.66</v>
      </c>
      <c r="AB345">
        <v>1</v>
      </c>
    </row>
    <row r="346" spans="1:28" x14ac:dyDescent="0.25">
      <c r="A346" t="s">
        <v>1746</v>
      </c>
      <c r="B346" s="1">
        <v>45803</v>
      </c>
      <c r="C346" s="2">
        <v>45803.252083333333</v>
      </c>
      <c r="D346" s="2">
        <v>45803.290277777778</v>
      </c>
      <c r="E346" t="s">
        <v>551</v>
      </c>
      <c r="F346" t="s">
        <v>150</v>
      </c>
      <c r="G346" t="s">
        <v>554</v>
      </c>
      <c r="H346" t="s">
        <v>152</v>
      </c>
      <c r="I346" t="s">
        <v>153</v>
      </c>
      <c r="J346" t="s">
        <v>154</v>
      </c>
      <c r="K346" t="s">
        <v>285</v>
      </c>
      <c r="L346">
        <v>2.7</v>
      </c>
      <c r="M346">
        <v>27.7</v>
      </c>
      <c r="N346">
        <v>3.9600000000000003E-2</v>
      </c>
      <c r="O346">
        <v>8.7900000000000006E-2</v>
      </c>
      <c r="P346">
        <v>34.200000000000003</v>
      </c>
      <c r="Q346">
        <v>12</v>
      </c>
      <c r="R346" t="b">
        <v>0</v>
      </c>
      <c r="S346">
        <v>0</v>
      </c>
      <c r="T346">
        <v>1292.76</v>
      </c>
      <c r="U346" s="1">
        <v>45805</v>
      </c>
      <c r="V346" t="s">
        <v>43</v>
      </c>
      <c r="W346" t="s">
        <v>59</v>
      </c>
      <c r="X346" t="s">
        <v>1747</v>
      </c>
      <c r="Y346">
        <v>55</v>
      </c>
      <c r="Z346">
        <v>27.7</v>
      </c>
      <c r="AA346">
        <v>46.67</v>
      </c>
      <c r="AB346">
        <v>5</v>
      </c>
    </row>
    <row r="347" spans="1:28" x14ac:dyDescent="0.25">
      <c r="A347" t="s">
        <v>1748</v>
      </c>
      <c r="B347" s="1">
        <v>45770</v>
      </c>
      <c r="C347" s="2">
        <v>45770.203472222223</v>
      </c>
      <c r="D347" s="2">
        <v>45770.206944444442</v>
      </c>
      <c r="E347" t="s">
        <v>1749</v>
      </c>
      <c r="F347" t="s">
        <v>93</v>
      </c>
      <c r="G347" t="s">
        <v>1626</v>
      </c>
      <c r="H347" t="s">
        <v>95</v>
      </c>
      <c r="I347" t="s">
        <v>96</v>
      </c>
      <c r="J347" t="s">
        <v>97</v>
      </c>
      <c r="K347" t="s">
        <v>57</v>
      </c>
      <c r="L347">
        <v>6.8</v>
      </c>
      <c r="M347">
        <v>60.6</v>
      </c>
      <c r="N347">
        <v>3.9600000000000003E-2</v>
      </c>
      <c r="O347">
        <v>7.8200000000000006E-2</v>
      </c>
      <c r="P347">
        <v>28.9</v>
      </c>
      <c r="Q347">
        <v>3.1</v>
      </c>
      <c r="R347" t="b">
        <v>1</v>
      </c>
      <c r="S347">
        <v>0</v>
      </c>
      <c r="T347">
        <v>2651.86</v>
      </c>
      <c r="U347" s="1">
        <v>45772</v>
      </c>
      <c r="V347" t="s">
        <v>43</v>
      </c>
      <c r="W347" t="s">
        <v>44</v>
      </c>
      <c r="X347" t="s">
        <v>1751</v>
      </c>
      <c r="Y347">
        <v>5</v>
      </c>
      <c r="Z347">
        <v>60.6</v>
      </c>
      <c r="AA347">
        <v>43.76</v>
      </c>
      <c r="AB347">
        <v>4</v>
      </c>
    </row>
    <row r="348" spans="1:28" x14ac:dyDescent="0.25">
      <c r="A348" t="s">
        <v>1752</v>
      </c>
      <c r="B348" s="1">
        <v>45813</v>
      </c>
      <c r="C348" s="2">
        <v>45813.232638888891</v>
      </c>
      <c r="D348" s="2">
        <v>45813.236111111109</v>
      </c>
      <c r="E348" t="s">
        <v>1753</v>
      </c>
      <c r="F348" t="s">
        <v>81</v>
      </c>
      <c r="G348" t="s">
        <v>1009</v>
      </c>
      <c r="H348" t="s">
        <v>83</v>
      </c>
      <c r="I348" t="s">
        <v>84</v>
      </c>
      <c r="J348" t="s">
        <v>85</v>
      </c>
      <c r="K348" t="s">
        <v>86</v>
      </c>
      <c r="L348">
        <v>6.3</v>
      </c>
      <c r="M348">
        <v>50.9</v>
      </c>
      <c r="N348">
        <v>3.9600000000000003E-2</v>
      </c>
      <c r="O348">
        <v>8.0600000000000005E-2</v>
      </c>
      <c r="P348">
        <v>33.1</v>
      </c>
      <c r="Q348">
        <v>7.7</v>
      </c>
      <c r="R348" t="b">
        <v>1</v>
      </c>
      <c r="S348">
        <v>0</v>
      </c>
      <c r="T348">
        <v>2264.0300000000002</v>
      </c>
      <c r="U348" s="1">
        <v>45813</v>
      </c>
      <c r="V348" t="s">
        <v>43</v>
      </c>
      <c r="W348" t="s">
        <v>208</v>
      </c>
      <c r="X348" t="s">
        <v>1755</v>
      </c>
      <c r="Y348">
        <v>5</v>
      </c>
      <c r="Z348">
        <v>50.9</v>
      </c>
      <c r="AA348">
        <v>44.48</v>
      </c>
      <c r="AB348">
        <v>6</v>
      </c>
    </row>
    <row r="349" spans="1:28" x14ac:dyDescent="0.25">
      <c r="A349" t="s">
        <v>1756</v>
      </c>
      <c r="B349" s="1">
        <v>45775</v>
      </c>
      <c r="C349" s="2">
        <v>45775.305555555555</v>
      </c>
      <c r="D349" s="2">
        <v>45775.323611111111</v>
      </c>
      <c r="E349" t="s">
        <v>1757</v>
      </c>
      <c r="F349" t="s">
        <v>81</v>
      </c>
      <c r="G349" t="s">
        <v>1759</v>
      </c>
      <c r="H349" t="s">
        <v>83</v>
      </c>
      <c r="I349" t="s">
        <v>84</v>
      </c>
      <c r="J349" t="s">
        <v>85</v>
      </c>
      <c r="K349" t="s">
        <v>909</v>
      </c>
      <c r="L349">
        <v>5.2</v>
      </c>
      <c r="M349">
        <v>53.9</v>
      </c>
      <c r="N349">
        <v>3.9600000000000003E-2</v>
      </c>
      <c r="O349">
        <v>7.8799999999999995E-2</v>
      </c>
      <c r="P349">
        <v>33</v>
      </c>
      <c r="Q349">
        <v>9.6</v>
      </c>
      <c r="R349" t="b">
        <v>1</v>
      </c>
      <c r="S349">
        <v>0.28000000000000003</v>
      </c>
      <c r="T349">
        <v>2356.06</v>
      </c>
      <c r="U349" s="1">
        <v>45776</v>
      </c>
      <c r="V349" t="s">
        <v>58</v>
      </c>
      <c r="W349" t="s">
        <v>44</v>
      </c>
      <c r="X349" t="s">
        <v>1760</v>
      </c>
      <c r="Y349">
        <v>26</v>
      </c>
      <c r="Z349">
        <v>53.62</v>
      </c>
      <c r="AA349">
        <v>43.94</v>
      </c>
      <c r="AB349">
        <v>4</v>
      </c>
    </row>
    <row r="350" spans="1:28" x14ac:dyDescent="0.25">
      <c r="A350" t="s">
        <v>1761</v>
      </c>
      <c r="B350" s="1">
        <v>45662</v>
      </c>
      <c r="C350" s="2">
        <v>45662.44027777778</v>
      </c>
      <c r="D350" s="2">
        <v>45662.503472222219</v>
      </c>
      <c r="E350" t="s">
        <v>1762</v>
      </c>
      <c r="F350" t="s">
        <v>309</v>
      </c>
      <c r="G350" t="s">
        <v>68</v>
      </c>
      <c r="H350" t="s">
        <v>311</v>
      </c>
      <c r="I350" t="s">
        <v>84</v>
      </c>
      <c r="J350" t="s">
        <v>85</v>
      </c>
      <c r="K350" t="s">
        <v>72</v>
      </c>
      <c r="L350">
        <v>5.2</v>
      </c>
      <c r="M350">
        <v>74.599999999999994</v>
      </c>
      <c r="N350">
        <v>3.9600000000000003E-2</v>
      </c>
      <c r="O350">
        <v>8.6199999999999999E-2</v>
      </c>
      <c r="P350">
        <v>31.2</v>
      </c>
      <c r="Q350">
        <v>10.8</v>
      </c>
      <c r="R350" t="b">
        <v>1</v>
      </c>
      <c r="S350">
        <v>0.41</v>
      </c>
      <c r="T350">
        <v>3424.61</v>
      </c>
      <c r="U350" s="1">
        <v>45669</v>
      </c>
      <c r="V350" t="s">
        <v>43</v>
      </c>
      <c r="W350" t="s">
        <v>44</v>
      </c>
      <c r="X350" t="s">
        <v>1763</v>
      </c>
      <c r="Y350">
        <v>91</v>
      </c>
      <c r="Z350">
        <v>74.19</v>
      </c>
      <c r="AA350">
        <v>46.16</v>
      </c>
      <c r="AB350">
        <v>1</v>
      </c>
    </row>
    <row r="351" spans="1:28" x14ac:dyDescent="0.25">
      <c r="A351" t="s">
        <v>1764</v>
      </c>
      <c r="B351" s="1">
        <v>45756</v>
      </c>
      <c r="C351" s="2">
        <v>45756.231249999997</v>
      </c>
      <c r="D351" s="2">
        <v>45756.268055555556</v>
      </c>
      <c r="E351" t="s">
        <v>1765</v>
      </c>
      <c r="F351" t="s">
        <v>255</v>
      </c>
      <c r="G351" t="s">
        <v>1534</v>
      </c>
      <c r="H351" t="s">
        <v>257</v>
      </c>
      <c r="I351" t="s">
        <v>96</v>
      </c>
      <c r="J351" t="s">
        <v>97</v>
      </c>
      <c r="K351" t="s">
        <v>819</v>
      </c>
      <c r="L351">
        <v>5.8</v>
      </c>
      <c r="M351">
        <v>32.5</v>
      </c>
      <c r="N351">
        <v>3.9699999999999999E-2</v>
      </c>
      <c r="O351">
        <v>8.7800000000000003E-2</v>
      </c>
      <c r="P351">
        <v>32</v>
      </c>
      <c r="Q351">
        <v>9.1999999999999993</v>
      </c>
      <c r="R351" t="b">
        <v>1</v>
      </c>
      <c r="S351">
        <v>0.04</v>
      </c>
      <c r="T351">
        <v>1515.56</v>
      </c>
      <c r="U351" s="1">
        <v>45759</v>
      </c>
      <c r="V351" t="s">
        <v>43</v>
      </c>
      <c r="W351" t="s">
        <v>44</v>
      </c>
      <c r="X351" t="s">
        <v>1767</v>
      </c>
      <c r="Y351">
        <v>53</v>
      </c>
      <c r="Z351">
        <v>32.46</v>
      </c>
      <c r="AA351">
        <v>46.69</v>
      </c>
      <c r="AB351">
        <v>4</v>
      </c>
    </row>
    <row r="352" spans="1:28" x14ac:dyDescent="0.25">
      <c r="A352" t="s">
        <v>1768</v>
      </c>
      <c r="B352" s="1">
        <v>45817</v>
      </c>
      <c r="C352" s="2">
        <v>45817.447222222225</v>
      </c>
      <c r="D352" s="2">
        <v>45817.490972222222</v>
      </c>
      <c r="E352" t="s">
        <v>1769</v>
      </c>
      <c r="F352" t="s">
        <v>113</v>
      </c>
      <c r="G352" t="s">
        <v>329</v>
      </c>
      <c r="H352" t="s">
        <v>115</v>
      </c>
      <c r="I352" t="s">
        <v>84</v>
      </c>
      <c r="J352" t="s">
        <v>85</v>
      </c>
      <c r="K352" t="s">
        <v>302</v>
      </c>
      <c r="L352">
        <v>2.5</v>
      </c>
      <c r="M352">
        <v>119.6</v>
      </c>
      <c r="N352">
        <v>3.9699999999999999E-2</v>
      </c>
      <c r="O352">
        <v>8.5199999999999998E-2</v>
      </c>
      <c r="P352">
        <v>36.6</v>
      </c>
      <c r="Q352">
        <v>35</v>
      </c>
      <c r="R352" t="b">
        <v>0</v>
      </c>
      <c r="S352">
        <v>3.83</v>
      </c>
      <c r="T352">
        <v>5315</v>
      </c>
      <c r="U352" s="1">
        <v>45817</v>
      </c>
      <c r="V352" t="s">
        <v>58</v>
      </c>
      <c r="W352" t="s">
        <v>44</v>
      </c>
      <c r="X352" t="s">
        <v>1771</v>
      </c>
      <c r="Y352">
        <v>63</v>
      </c>
      <c r="Z352">
        <v>115.77</v>
      </c>
      <c r="AA352">
        <v>45.91</v>
      </c>
      <c r="AB352">
        <v>6</v>
      </c>
    </row>
    <row r="353" spans="1:28" x14ac:dyDescent="0.25">
      <c r="A353" t="s">
        <v>1772</v>
      </c>
      <c r="B353" s="1">
        <v>45709</v>
      </c>
      <c r="C353" s="2">
        <v>45709.348611111112</v>
      </c>
      <c r="D353" s="2">
        <v>45709.386111111111</v>
      </c>
      <c r="E353" t="s">
        <v>1773</v>
      </c>
      <c r="F353" t="s">
        <v>81</v>
      </c>
      <c r="G353" t="s">
        <v>1319</v>
      </c>
      <c r="H353" t="s">
        <v>83</v>
      </c>
      <c r="I353" t="s">
        <v>84</v>
      </c>
      <c r="J353" t="s">
        <v>85</v>
      </c>
      <c r="K353" t="s">
        <v>268</v>
      </c>
      <c r="L353">
        <v>6.5</v>
      </c>
      <c r="M353">
        <v>38.5</v>
      </c>
      <c r="N353">
        <v>3.9699999999999999E-2</v>
      </c>
      <c r="O353">
        <v>7.6499999999999999E-2</v>
      </c>
      <c r="P353">
        <v>30.1</v>
      </c>
      <c r="Q353">
        <v>8.3000000000000007</v>
      </c>
      <c r="R353" t="b">
        <v>1</v>
      </c>
      <c r="S353">
        <v>0</v>
      </c>
      <c r="T353">
        <v>1667.05</v>
      </c>
      <c r="U353" s="1">
        <v>45709</v>
      </c>
      <c r="V353" t="s">
        <v>73</v>
      </c>
      <c r="W353" t="s">
        <v>44</v>
      </c>
      <c r="X353" t="s">
        <v>1775</v>
      </c>
      <c r="Y353">
        <v>54</v>
      </c>
      <c r="Z353">
        <v>38.5</v>
      </c>
      <c r="AA353">
        <v>43.3</v>
      </c>
      <c r="AB353">
        <v>2</v>
      </c>
    </row>
    <row r="354" spans="1:28" x14ac:dyDescent="0.25">
      <c r="A354" t="s">
        <v>1776</v>
      </c>
      <c r="B354" s="1">
        <v>45665</v>
      </c>
      <c r="C354" s="2">
        <v>45665.414583333331</v>
      </c>
      <c r="D354" s="2">
        <v>45665.433333333334</v>
      </c>
      <c r="E354" t="s">
        <v>779</v>
      </c>
      <c r="F354" t="s">
        <v>113</v>
      </c>
      <c r="G354" t="s">
        <v>782</v>
      </c>
      <c r="H354" t="s">
        <v>115</v>
      </c>
      <c r="I354" t="s">
        <v>84</v>
      </c>
      <c r="J354" t="s">
        <v>85</v>
      </c>
      <c r="K354" t="s">
        <v>624</v>
      </c>
      <c r="L354">
        <v>33.5</v>
      </c>
      <c r="M354">
        <v>15</v>
      </c>
      <c r="N354">
        <v>3.9699999999999999E-2</v>
      </c>
      <c r="O354">
        <v>8.9099999999999999E-2</v>
      </c>
      <c r="P354">
        <v>28</v>
      </c>
      <c r="Q354">
        <v>6</v>
      </c>
      <c r="R354" t="b">
        <v>1</v>
      </c>
      <c r="S354">
        <v>0</v>
      </c>
      <c r="T354">
        <v>706.2</v>
      </c>
      <c r="U354" s="1">
        <v>45666</v>
      </c>
      <c r="V354" t="s">
        <v>43</v>
      </c>
      <c r="W354" t="s">
        <v>186</v>
      </c>
      <c r="X354" t="s">
        <v>1777</v>
      </c>
      <c r="Y354">
        <v>27</v>
      </c>
      <c r="Z354">
        <v>15</v>
      </c>
      <c r="AA354">
        <v>47.08</v>
      </c>
      <c r="AB354">
        <v>1</v>
      </c>
    </row>
    <row r="355" spans="1:28" x14ac:dyDescent="0.25">
      <c r="A355" t="s">
        <v>1778</v>
      </c>
      <c r="B355" s="1">
        <v>45837</v>
      </c>
      <c r="C355" s="2">
        <v>45837.199305555558</v>
      </c>
      <c r="D355" s="2">
        <v>45837.213194444441</v>
      </c>
      <c r="E355" t="s">
        <v>710</v>
      </c>
      <c r="F355" t="s">
        <v>604</v>
      </c>
      <c r="G355" t="s">
        <v>523</v>
      </c>
      <c r="H355" t="s">
        <v>606</v>
      </c>
      <c r="I355" t="s">
        <v>153</v>
      </c>
      <c r="J355" t="s">
        <v>154</v>
      </c>
      <c r="K355" t="s">
        <v>302</v>
      </c>
      <c r="L355">
        <v>10.8</v>
      </c>
      <c r="M355">
        <v>24.7</v>
      </c>
      <c r="N355">
        <v>3.9699999999999999E-2</v>
      </c>
      <c r="O355">
        <v>8.8300000000000003E-2</v>
      </c>
      <c r="P355">
        <v>30.6</v>
      </c>
      <c r="Q355">
        <v>7.7</v>
      </c>
      <c r="R355" t="b">
        <v>1</v>
      </c>
      <c r="S355">
        <v>0</v>
      </c>
      <c r="T355">
        <v>1156.95</v>
      </c>
      <c r="U355" s="1">
        <v>45840</v>
      </c>
      <c r="V355" t="s">
        <v>43</v>
      </c>
      <c r="W355" t="s">
        <v>186</v>
      </c>
      <c r="X355" t="s">
        <v>1779</v>
      </c>
      <c r="Y355">
        <v>20</v>
      </c>
      <c r="Z355">
        <v>24.7</v>
      </c>
      <c r="AA355">
        <v>46.84</v>
      </c>
      <c r="AB355">
        <v>6</v>
      </c>
    </row>
    <row r="356" spans="1:28" x14ac:dyDescent="0.25">
      <c r="A356" t="s">
        <v>1780</v>
      </c>
      <c r="B356" s="1">
        <v>45766</v>
      </c>
      <c r="C356" s="2">
        <v>45766.384722222225</v>
      </c>
      <c r="D356" s="2">
        <v>45766.481249999997</v>
      </c>
      <c r="E356" t="s">
        <v>1781</v>
      </c>
      <c r="F356" t="s">
        <v>138</v>
      </c>
      <c r="G356" t="s">
        <v>394</v>
      </c>
      <c r="H356" t="s">
        <v>140</v>
      </c>
      <c r="I356" t="s">
        <v>141</v>
      </c>
      <c r="J356" t="s">
        <v>142</v>
      </c>
      <c r="K356" t="s">
        <v>220</v>
      </c>
      <c r="L356">
        <v>2.6</v>
      </c>
      <c r="M356">
        <v>53</v>
      </c>
      <c r="N356">
        <v>3.9699999999999999E-2</v>
      </c>
      <c r="O356">
        <v>9.01E-2</v>
      </c>
      <c r="P356">
        <v>29.7</v>
      </c>
      <c r="Q356">
        <v>7.1</v>
      </c>
      <c r="R356" t="b">
        <v>1</v>
      </c>
      <c r="S356">
        <v>0.43</v>
      </c>
      <c r="T356">
        <v>2490.77</v>
      </c>
      <c r="U356" s="1">
        <v>45767</v>
      </c>
      <c r="V356" t="s">
        <v>58</v>
      </c>
      <c r="W356" t="s">
        <v>59</v>
      </c>
      <c r="X356" t="s">
        <v>1783</v>
      </c>
      <c r="Y356">
        <v>139</v>
      </c>
      <c r="Z356">
        <v>52.57</v>
      </c>
      <c r="AA356">
        <v>47.38</v>
      </c>
      <c r="AB356">
        <v>4</v>
      </c>
    </row>
    <row r="357" spans="1:28" x14ac:dyDescent="0.25">
      <c r="A357" t="s">
        <v>1784</v>
      </c>
      <c r="B357" s="1">
        <v>45739</v>
      </c>
      <c r="C357" s="2">
        <v>45739.381944444445</v>
      </c>
      <c r="D357" s="2">
        <v>45739.413194444445</v>
      </c>
      <c r="E357" t="s">
        <v>1785</v>
      </c>
      <c r="F357" t="s">
        <v>309</v>
      </c>
      <c r="G357" t="s">
        <v>1048</v>
      </c>
      <c r="H357" t="s">
        <v>311</v>
      </c>
      <c r="I357" t="s">
        <v>84</v>
      </c>
      <c r="J357" t="s">
        <v>85</v>
      </c>
      <c r="K357" t="s">
        <v>1088</v>
      </c>
      <c r="L357">
        <v>45.8</v>
      </c>
      <c r="M357">
        <v>48.4</v>
      </c>
      <c r="N357">
        <v>3.9699999999999999E-2</v>
      </c>
      <c r="O357">
        <v>8.8400000000000006E-2</v>
      </c>
      <c r="P357">
        <v>37.1</v>
      </c>
      <c r="Q357">
        <v>35</v>
      </c>
      <c r="R357" t="b">
        <v>1</v>
      </c>
      <c r="S357">
        <v>0</v>
      </c>
      <c r="T357">
        <v>2268.5100000000002</v>
      </c>
      <c r="U357" s="1">
        <v>45742</v>
      </c>
      <c r="V357" t="s">
        <v>259</v>
      </c>
      <c r="W357" t="s">
        <v>44</v>
      </c>
      <c r="X357" t="s">
        <v>1787</v>
      </c>
      <c r="Y357">
        <v>45</v>
      </c>
      <c r="Z357">
        <v>48.4</v>
      </c>
      <c r="AA357">
        <v>46.87</v>
      </c>
      <c r="AB357">
        <v>3</v>
      </c>
    </row>
    <row r="358" spans="1:28" x14ac:dyDescent="0.25">
      <c r="A358" t="s">
        <v>1788</v>
      </c>
      <c r="B358" s="1">
        <v>45752</v>
      </c>
      <c r="C358" s="2">
        <v>45752.252083333333</v>
      </c>
      <c r="D358" s="2">
        <v>45752.255555555559</v>
      </c>
      <c r="E358" t="s">
        <v>1789</v>
      </c>
      <c r="F358" t="s">
        <v>245</v>
      </c>
      <c r="G358" t="s">
        <v>1048</v>
      </c>
      <c r="H358" t="s">
        <v>247</v>
      </c>
      <c r="I358" t="s">
        <v>55</v>
      </c>
      <c r="J358" t="s">
        <v>56</v>
      </c>
      <c r="K358" t="s">
        <v>466</v>
      </c>
      <c r="L358">
        <v>26.5</v>
      </c>
      <c r="M358">
        <v>86.7</v>
      </c>
      <c r="N358">
        <v>3.9699999999999999E-2</v>
      </c>
      <c r="O358">
        <v>8.2500000000000004E-2</v>
      </c>
      <c r="P358">
        <v>23.7</v>
      </c>
      <c r="Q358">
        <v>1.5</v>
      </c>
      <c r="R358" t="b">
        <v>1</v>
      </c>
      <c r="S358">
        <v>0</v>
      </c>
      <c r="T358">
        <v>3910.17</v>
      </c>
      <c r="U358" s="1">
        <v>45754</v>
      </c>
      <c r="V358" t="s">
        <v>43</v>
      </c>
      <c r="W358" t="s">
        <v>208</v>
      </c>
      <c r="X358" t="s">
        <v>1791</v>
      </c>
      <c r="Y358">
        <v>5</v>
      </c>
      <c r="Z358">
        <v>86.7</v>
      </c>
      <c r="AA358">
        <v>45.1</v>
      </c>
      <c r="AB358">
        <v>4</v>
      </c>
    </row>
    <row r="359" spans="1:28" x14ac:dyDescent="0.25">
      <c r="A359" t="s">
        <v>1792</v>
      </c>
      <c r="B359" s="1">
        <v>45790</v>
      </c>
      <c r="C359" s="2">
        <v>45790.25</v>
      </c>
      <c r="D359" s="2">
        <v>45790.302777777775</v>
      </c>
      <c r="E359" t="s">
        <v>482</v>
      </c>
      <c r="F359" t="s">
        <v>113</v>
      </c>
      <c r="G359" t="s">
        <v>485</v>
      </c>
      <c r="H359" t="s">
        <v>115</v>
      </c>
      <c r="I359" t="s">
        <v>84</v>
      </c>
      <c r="J359" t="s">
        <v>85</v>
      </c>
      <c r="K359" t="s">
        <v>674</v>
      </c>
      <c r="L359">
        <v>10.7</v>
      </c>
      <c r="M359">
        <v>32.700000000000003</v>
      </c>
      <c r="N359">
        <v>3.9699999999999999E-2</v>
      </c>
      <c r="O359">
        <v>8.4199999999999997E-2</v>
      </c>
      <c r="P359">
        <v>28.1</v>
      </c>
      <c r="Q359">
        <v>26.6</v>
      </c>
      <c r="R359" t="b">
        <v>0</v>
      </c>
      <c r="S359">
        <v>0</v>
      </c>
      <c r="T359">
        <v>1491.45</v>
      </c>
      <c r="U359" s="1">
        <v>45793</v>
      </c>
      <c r="V359" t="s">
        <v>58</v>
      </c>
      <c r="W359" t="s">
        <v>44</v>
      </c>
      <c r="X359" t="s">
        <v>1793</v>
      </c>
      <c r="Y359">
        <v>76</v>
      </c>
      <c r="Z359">
        <v>32.700000000000003</v>
      </c>
      <c r="AA359">
        <v>45.61</v>
      </c>
      <c r="AB359">
        <v>5</v>
      </c>
    </row>
    <row r="360" spans="1:28" x14ac:dyDescent="0.25">
      <c r="A360" t="s">
        <v>1794</v>
      </c>
      <c r="B360" s="1">
        <v>45770</v>
      </c>
      <c r="C360" s="2">
        <v>45770.313194444447</v>
      </c>
      <c r="D360" s="2">
        <v>45770.322916666664</v>
      </c>
      <c r="E360" t="s">
        <v>387</v>
      </c>
      <c r="F360" t="s">
        <v>67</v>
      </c>
      <c r="G360" t="s">
        <v>129</v>
      </c>
      <c r="H360" t="s">
        <v>69</v>
      </c>
      <c r="I360" t="s">
        <v>70</v>
      </c>
      <c r="J360" t="s">
        <v>71</v>
      </c>
      <c r="K360" t="s">
        <v>175</v>
      </c>
      <c r="L360">
        <v>2.5</v>
      </c>
      <c r="M360">
        <v>199.8</v>
      </c>
      <c r="N360">
        <v>3.9699999999999999E-2</v>
      </c>
      <c r="O360">
        <v>8.5599999999999996E-2</v>
      </c>
      <c r="P360">
        <v>27.4</v>
      </c>
      <c r="Q360">
        <v>7.1</v>
      </c>
      <c r="R360" t="b">
        <v>1</v>
      </c>
      <c r="S360">
        <v>0.24</v>
      </c>
      <c r="T360">
        <v>9185.75</v>
      </c>
      <c r="U360" s="1">
        <v>45771</v>
      </c>
      <c r="V360" t="s">
        <v>73</v>
      </c>
      <c r="W360" t="s">
        <v>44</v>
      </c>
      <c r="X360" t="s">
        <v>1795</v>
      </c>
      <c r="Y360">
        <v>14</v>
      </c>
      <c r="Z360">
        <v>199.56</v>
      </c>
      <c r="AA360">
        <v>46.03</v>
      </c>
      <c r="AB360">
        <v>4</v>
      </c>
    </row>
    <row r="361" spans="1:28" x14ac:dyDescent="0.25">
      <c r="A361" t="s">
        <v>1796</v>
      </c>
      <c r="B361" s="1">
        <v>45837</v>
      </c>
      <c r="C361" s="2">
        <v>45837.261805555558</v>
      </c>
      <c r="D361" s="2">
        <v>45837.289583333331</v>
      </c>
      <c r="E361" t="s">
        <v>1473</v>
      </c>
      <c r="F361" t="s">
        <v>698</v>
      </c>
      <c r="G361" t="s">
        <v>561</v>
      </c>
      <c r="H361" t="s">
        <v>700</v>
      </c>
      <c r="I361" t="s">
        <v>141</v>
      </c>
      <c r="J361" t="s">
        <v>142</v>
      </c>
      <c r="K361" t="s">
        <v>123</v>
      </c>
      <c r="L361">
        <v>7</v>
      </c>
      <c r="M361">
        <v>10.7</v>
      </c>
      <c r="N361">
        <v>3.9800000000000002E-2</v>
      </c>
      <c r="O361">
        <v>8.6599999999999996E-2</v>
      </c>
      <c r="P361">
        <v>33.1</v>
      </c>
      <c r="Q361">
        <v>12</v>
      </c>
      <c r="R361" t="b">
        <v>1</v>
      </c>
      <c r="S361">
        <v>0</v>
      </c>
      <c r="T361">
        <v>496.27</v>
      </c>
      <c r="U361" s="1">
        <v>45839</v>
      </c>
      <c r="V361" t="s">
        <v>43</v>
      </c>
      <c r="W361" t="s">
        <v>186</v>
      </c>
      <c r="X361" t="s">
        <v>1797</v>
      </c>
      <c r="Y361">
        <v>40</v>
      </c>
      <c r="Z361">
        <v>10.7</v>
      </c>
      <c r="AA361">
        <v>46.38</v>
      </c>
      <c r="AB361">
        <v>6</v>
      </c>
    </row>
    <row r="362" spans="1:28" x14ac:dyDescent="0.25">
      <c r="A362" t="s">
        <v>1798</v>
      </c>
      <c r="B362" s="1">
        <v>45780</v>
      </c>
      <c r="C362" s="2">
        <v>45780.245833333334</v>
      </c>
      <c r="D362" s="2">
        <v>45780.274305555555</v>
      </c>
      <c r="E362" t="s">
        <v>944</v>
      </c>
      <c r="F362" t="s">
        <v>255</v>
      </c>
      <c r="G362" t="s">
        <v>439</v>
      </c>
      <c r="H362" t="s">
        <v>257</v>
      </c>
      <c r="I362" t="s">
        <v>96</v>
      </c>
      <c r="J362" t="s">
        <v>97</v>
      </c>
      <c r="K362" t="s">
        <v>130</v>
      </c>
      <c r="L362">
        <v>6.8</v>
      </c>
      <c r="M362">
        <v>8.4</v>
      </c>
      <c r="N362">
        <v>3.9800000000000002E-2</v>
      </c>
      <c r="O362">
        <v>8.8599999999999998E-2</v>
      </c>
      <c r="P362">
        <v>32.200000000000003</v>
      </c>
      <c r="Q362">
        <v>12</v>
      </c>
      <c r="R362" t="b">
        <v>0</v>
      </c>
      <c r="S362">
        <v>4.12</v>
      </c>
      <c r="T362">
        <v>201.07</v>
      </c>
      <c r="U362" s="1">
        <v>45783</v>
      </c>
      <c r="V362" t="s">
        <v>73</v>
      </c>
      <c r="W362" t="s">
        <v>44</v>
      </c>
      <c r="X362" t="s">
        <v>1799</v>
      </c>
      <c r="Y362">
        <v>41</v>
      </c>
      <c r="Z362">
        <v>4.28</v>
      </c>
      <c r="AA362">
        <v>46.98</v>
      </c>
      <c r="AB362">
        <v>5</v>
      </c>
    </row>
    <row r="363" spans="1:28" x14ac:dyDescent="0.25">
      <c r="A363" t="s">
        <v>1800</v>
      </c>
      <c r="B363" s="1">
        <v>45820</v>
      </c>
      <c r="C363" s="2">
        <v>45820.334722222222</v>
      </c>
      <c r="D363" s="2">
        <v>45820.385416666664</v>
      </c>
      <c r="E363" t="s">
        <v>189</v>
      </c>
      <c r="F363" t="s">
        <v>194</v>
      </c>
      <c r="G363" t="s">
        <v>195</v>
      </c>
      <c r="H363" t="s">
        <v>196</v>
      </c>
      <c r="I363" t="s">
        <v>197</v>
      </c>
      <c r="J363" t="s">
        <v>198</v>
      </c>
      <c r="K363" t="s">
        <v>819</v>
      </c>
      <c r="L363">
        <v>1.2</v>
      </c>
      <c r="M363">
        <v>13.3</v>
      </c>
      <c r="N363">
        <v>3.9800000000000002E-2</v>
      </c>
      <c r="O363">
        <v>8.7099999999999997E-2</v>
      </c>
      <c r="P363">
        <v>35.5</v>
      </c>
      <c r="Q363">
        <v>10.4</v>
      </c>
      <c r="R363" t="b">
        <v>1</v>
      </c>
      <c r="S363">
        <v>0.05</v>
      </c>
      <c r="T363">
        <v>616.52</v>
      </c>
      <c r="U363" s="1">
        <v>45821</v>
      </c>
      <c r="V363" t="s">
        <v>43</v>
      </c>
      <c r="W363" t="s">
        <v>44</v>
      </c>
      <c r="X363" t="s">
        <v>1801</v>
      </c>
      <c r="Y363">
        <v>73</v>
      </c>
      <c r="Z363">
        <v>13.25</v>
      </c>
      <c r="AA363">
        <v>46.53</v>
      </c>
      <c r="AB363">
        <v>6</v>
      </c>
    </row>
    <row r="364" spans="1:28" x14ac:dyDescent="0.25">
      <c r="A364" t="s">
        <v>1802</v>
      </c>
      <c r="B364" s="1">
        <v>45731</v>
      </c>
      <c r="C364" s="2">
        <v>45731.286805555559</v>
      </c>
      <c r="D364" s="2">
        <v>45731.306944444441</v>
      </c>
      <c r="E364" t="s">
        <v>1803</v>
      </c>
      <c r="F364" t="s">
        <v>37</v>
      </c>
      <c r="G364" t="s">
        <v>1806</v>
      </c>
      <c r="H364" t="s">
        <v>39</v>
      </c>
      <c r="I364" t="s">
        <v>40</v>
      </c>
      <c r="J364" t="s">
        <v>41</v>
      </c>
      <c r="K364" t="s">
        <v>524</v>
      </c>
      <c r="L364">
        <v>8.4</v>
      </c>
      <c r="M364">
        <v>33.4</v>
      </c>
      <c r="N364">
        <v>3.9800000000000002E-2</v>
      </c>
      <c r="O364">
        <v>8.72E-2</v>
      </c>
      <c r="P364">
        <v>27.2</v>
      </c>
      <c r="Q364">
        <v>5.0999999999999996</v>
      </c>
      <c r="R364" t="b">
        <v>1</v>
      </c>
      <c r="S364">
        <v>0.62</v>
      </c>
      <c r="T364">
        <v>1526.24</v>
      </c>
      <c r="U364" s="1">
        <v>45733</v>
      </c>
      <c r="V364" t="s">
        <v>43</v>
      </c>
      <c r="W364" t="s">
        <v>44</v>
      </c>
      <c r="X364" t="s">
        <v>1807</v>
      </c>
      <c r="Y364">
        <v>29</v>
      </c>
      <c r="Z364">
        <v>32.78</v>
      </c>
      <c r="AA364">
        <v>46.56</v>
      </c>
      <c r="AB364">
        <v>3</v>
      </c>
    </row>
    <row r="365" spans="1:28" x14ac:dyDescent="0.25">
      <c r="A365" t="s">
        <v>1808</v>
      </c>
      <c r="B365" s="1">
        <v>45793</v>
      </c>
      <c r="C365" s="2">
        <v>45793.349305555559</v>
      </c>
      <c r="D365" s="2">
        <v>45793.375</v>
      </c>
      <c r="E365" t="s">
        <v>1647</v>
      </c>
      <c r="F365" t="s">
        <v>413</v>
      </c>
      <c r="G365" t="s">
        <v>841</v>
      </c>
      <c r="H365" t="s">
        <v>414</v>
      </c>
      <c r="I365" t="s">
        <v>415</v>
      </c>
      <c r="J365" t="s">
        <v>416</v>
      </c>
      <c r="K365" t="s">
        <v>1390</v>
      </c>
      <c r="L365">
        <v>69.599999999999994</v>
      </c>
      <c r="M365">
        <v>9.1999999999999993</v>
      </c>
      <c r="N365">
        <v>3.9899999999999998E-2</v>
      </c>
      <c r="O365">
        <v>8.3199999999999996E-2</v>
      </c>
      <c r="P365">
        <v>29.1</v>
      </c>
      <c r="Q365">
        <v>6.3</v>
      </c>
      <c r="R365" t="b">
        <v>1</v>
      </c>
      <c r="S365">
        <v>0</v>
      </c>
      <c r="T365">
        <v>417.77</v>
      </c>
      <c r="U365" s="1">
        <v>45800</v>
      </c>
      <c r="V365" t="s">
        <v>43</v>
      </c>
      <c r="W365" t="s">
        <v>44</v>
      </c>
      <c r="X365" t="s">
        <v>1809</v>
      </c>
      <c r="Y365">
        <v>37</v>
      </c>
      <c r="Z365">
        <v>9.1999999999999993</v>
      </c>
      <c r="AA365">
        <v>45.41</v>
      </c>
      <c r="AB365">
        <v>5</v>
      </c>
    </row>
    <row r="366" spans="1:28" x14ac:dyDescent="0.25">
      <c r="A366" t="s">
        <v>1810</v>
      </c>
      <c r="B366" s="1">
        <v>45753</v>
      </c>
      <c r="C366" s="2">
        <v>45753.404166666667</v>
      </c>
      <c r="D366" s="2">
        <v>45753.429861111108</v>
      </c>
      <c r="E366" t="s">
        <v>1811</v>
      </c>
      <c r="F366" t="s">
        <v>604</v>
      </c>
      <c r="G366" t="s">
        <v>329</v>
      </c>
      <c r="H366" t="s">
        <v>606</v>
      </c>
      <c r="I366" t="s">
        <v>153</v>
      </c>
      <c r="J366" t="s">
        <v>154</v>
      </c>
      <c r="K366" t="s">
        <v>440</v>
      </c>
      <c r="L366">
        <v>23.1</v>
      </c>
      <c r="M366">
        <v>17.2</v>
      </c>
      <c r="N366">
        <v>3.9899999999999998E-2</v>
      </c>
      <c r="O366">
        <v>8.9800000000000005E-2</v>
      </c>
      <c r="P366">
        <v>29</v>
      </c>
      <c r="Q366">
        <v>4.9000000000000004</v>
      </c>
      <c r="R366" t="b">
        <v>1</v>
      </c>
      <c r="S366">
        <v>0.47</v>
      </c>
      <c r="T366">
        <v>792.83</v>
      </c>
      <c r="U366" s="1">
        <v>45756</v>
      </c>
      <c r="V366" t="s">
        <v>43</v>
      </c>
      <c r="W366" t="s">
        <v>44</v>
      </c>
      <c r="X366" t="s">
        <v>1813</v>
      </c>
      <c r="Y366">
        <v>37</v>
      </c>
      <c r="Z366">
        <v>16.73</v>
      </c>
      <c r="AA366">
        <v>47.39</v>
      </c>
      <c r="AB366">
        <v>4</v>
      </c>
    </row>
    <row r="367" spans="1:28" x14ac:dyDescent="0.25">
      <c r="A367" t="s">
        <v>1814</v>
      </c>
      <c r="B367" s="1">
        <v>45687</v>
      </c>
      <c r="C367" s="2">
        <v>45687.269444444442</v>
      </c>
      <c r="D367" s="2">
        <v>45687.3125</v>
      </c>
      <c r="E367" t="s">
        <v>1815</v>
      </c>
      <c r="F367" t="s">
        <v>234</v>
      </c>
      <c r="G367" t="s">
        <v>1818</v>
      </c>
      <c r="H367" t="s">
        <v>236</v>
      </c>
      <c r="I367" t="s">
        <v>237</v>
      </c>
      <c r="J367" t="s">
        <v>238</v>
      </c>
      <c r="K367" t="s">
        <v>388</v>
      </c>
      <c r="L367">
        <v>44.7</v>
      </c>
      <c r="M367">
        <v>5.4</v>
      </c>
      <c r="N367">
        <v>3.9899999999999998E-2</v>
      </c>
      <c r="O367">
        <v>8.3000000000000004E-2</v>
      </c>
      <c r="P367">
        <v>33</v>
      </c>
      <c r="Q367">
        <v>12</v>
      </c>
      <c r="R367" t="b">
        <v>1</v>
      </c>
      <c r="S367">
        <v>0.55000000000000004</v>
      </c>
      <c r="T367">
        <v>219.95</v>
      </c>
      <c r="U367" s="1">
        <v>45687</v>
      </c>
      <c r="V367" t="s">
        <v>73</v>
      </c>
      <c r="W367" t="s">
        <v>44</v>
      </c>
      <c r="X367" t="s">
        <v>1819</v>
      </c>
      <c r="Y367">
        <v>62</v>
      </c>
      <c r="Z367">
        <v>4.8499999999999996</v>
      </c>
      <c r="AA367">
        <v>45.35</v>
      </c>
      <c r="AB367">
        <v>1</v>
      </c>
    </row>
    <row r="368" spans="1:28" x14ac:dyDescent="0.25">
      <c r="A368" t="s">
        <v>1820</v>
      </c>
      <c r="B368" s="1">
        <v>45809</v>
      </c>
      <c r="C368" s="2">
        <v>45809.224999999999</v>
      </c>
      <c r="D368" s="2">
        <v>45809.229166666664</v>
      </c>
      <c r="E368" t="s">
        <v>1699</v>
      </c>
      <c r="F368" t="s">
        <v>234</v>
      </c>
      <c r="G368" t="s">
        <v>1534</v>
      </c>
      <c r="H368" t="s">
        <v>236</v>
      </c>
      <c r="I368" t="s">
        <v>237</v>
      </c>
      <c r="J368" t="s">
        <v>238</v>
      </c>
      <c r="K368" t="s">
        <v>748</v>
      </c>
      <c r="L368">
        <v>15.1</v>
      </c>
      <c r="M368">
        <v>118.1</v>
      </c>
      <c r="N368">
        <v>3.9899999999999998E-2</v>
      </c>
      <c r="O368">
        <v>8.6699999999999999E-2</v>
      </c>
      <c r="P368">
        <v>30.6</v>
      </c>
      <c r="Q368">
        <v>11.2</v>
      </c>
      <c r="R368" t="b">
        <v>1</v>
      </c>
      <c r="S368">
        <v>0.32</v>
      </c>
      <c r="T368">
        <v>5472.06</v>
      </c>
      <c r="U368" s="1">
        <v>45810</v>
      </c>
      <c r="V368" t="s">
        <v>259</v>
      </c>
      <c r="W368" t="s">
        <v>44</v>
      </c>
      <c r="X368" t="s">
        <v>1821</v>
      </c>
      <c r="Y368">
        <v>6</v>
      </c>
      <c r="Z368">
        <v>117.78</v>
      </c>
      <c r="AA368">
        <v>46.46</v>
      </c>
      <c r="AB368">
        <v>6</v>
      </c>
    </row>
    <row r="369" spans="1:28" x14ac:dyDescent="0.25">
      <c r="A369" t="s">
        <v>1822</v>
      </c>
      <c r="B369" s="1">
        <v>45677</v>
      </c>
      <c r="C369" s="2">
        <v>45677.243750000001</v>
      </c>
      <c r="D369" s="2">
        <v>45677.307638888888</v>
      </c>
      <c r="E369" t="s">
        <v>1823</v>
      </c>
      <c r="F369" t="s">
        <v>340</v>
      </c>
      <c r="G369" t="s">
        <v>586</v>
      </c>
      <c r="H369" t="s">
        <v>342</v>
      </c>
      <c r="I369" t="s">
        <v>197</v>
      </c>
      <c r="J369" t="s">
        <v>198</v>
      </c>
      <c r="K369" t="s">
        <v>130</v>
      </c>
      <c r="L369">
        <v>3.2</v>
      </c>
      <c r="M369">
        <v>50.5</v>
      </c>
      <c r="N369">
        <v>3.9899999999999998E-2</v>
      </c>
      <c r="O369">
        <v>8.8099999999999998E-2</v>
      </c>
      <c r="P369">
        <v>32.6</v>
      </c>
      <c r="Q369">
        <v>10.4</v>
      </c>
      <c r="R369" t="b">
        <v>1</v>
      </c>
      <c r="S369">
        <v>0</v>
      </c>
      <c r="T369">
        <v>2367.44</v>
      </c>
      <c r="U369" s="1">
        <v>45684</v>
      </c>
      <c r="V369" t="s">
        <v>43</v>
      </c>
      <c r="W369" t="s">
        <v>44</v>
      </c>
      <c r="X369" t="s">
        <v>1825</v>
      </c>
      <c r="Y369">
        <v>92</v>
      </c>
      <c r="Z369">
        <v>50.5</v>
      </c>
      <c r="AA369">
        <v>46.88</v>
      </c>
      <c r="AB369">
        <v>1</v>
      </c>
    </row>
    <row r="370" spans="1:28" x14ac:dyDescent="0.25">
      <c r="A370" t="s">
        <v>1826</v>
      </c>
      <c r="B370" s="1">
        <v>45692</v>
      </c>
      <c r="C370" s="2">
        <v>45692.359027777777</v>
      </c>
      <c r="D370" s="2">
        <v>45692.44027777778</v>
      </c>
      <c r="E370" t="s">
        <v>1827</v>
      </c>
      <c r="F370" t="s">
        <v>604</v>
      </c>
      <c r="G370" t="s">
        <v>1829</v>
      </c>
      <c r="H370" t="s">
        <v>606</v>
      </c>
      <c r="I370" t="s">
        <v>153</v>
      </c>
      <c r="J370" t="s">
        <v>154</v>
      </c>
      <c r="K370" t="s">
        <v>268</v>
      </c>
      <c r="L370">
        <v>6.2</v>
      </c>
      <c r="M370">
        <v>67.099999999999994</v>
      </c>
      <c r="N370">
        <v>3.9899999999999998E-2</v>
      </c>
      <c r="O370">
        <v>8.0799999999999997E-2</v>
      </c>
      <c r="P370">
        <v>30.9</v>
      </c>
      <c r="Q370">
        <v>8</v>
      </c>
      <c r="R370" t="b">
        <v>1</v>
      </c>
      <c r="S370">
        <v>0.03</v>
      </c>
      <c r="T370">
        <v>2997.36</v>
      </c>
      <c r="U370" s="1">
        <v>45695</v>
      </c>
      <c r="V370" t="s">
        <v>43</v>
      </c>
      <c r="W370" t="s">
        <v>44</v>
      </c>
      <c r="X370" t="s">
        <v>1830</v>
      </c>
      <c r="Y370">
        <v>117</v>
      </c>
      <c r="Z370">
        <v>67.069999999999993</v>
      </c>
      <c r="AA370">
        <v>44.69</v>
      </c>
      <c r="AB370">
        <v>2</v>
      </c>
    </row>
    <row r="371" spans="1:28" x14ac:dyDescent="0.25">
      <c r="A371" t="s">
        <v>1831</v>
      </c>
      <c r="B371" s="1">
        <v>45677</v>
      </c>
      <c r="C371" s="2">
        <v>45677.309027777781</v>
      </c>
      <c r="D371" s="2">
        <v>45677.353472222225</v>
      </c>
      <c r="E371" t="s">
        <v>1753</v>
      </c>
      <c r="F371" t="s">
        <v>81</v>
      </c>
      <c r="G371" t="s">
        <v>1009</v>
      </c>
      <c r="H371" t="s">
        <v>83</v>
      </c>
      <c r="I371" t="s">
        <v>84</v>
      </c>
      <c r="J371" t="s">
        <v>85</v>
      </c>
      <c r="K371" t="s">
        <v>619</v>
      </c>
      <c r="L371">
        <v>25.6</v>
      </c>
      <c r="M371">
        <v>102.2</v>
      </c>
      <c r="N371">
        <v>3.9899999999999998E-2</v>
      </c>
      <c r="O371">
        <v>7.8299999999999995E-2</v>
      </c>
      <c r="P371">
        <v>32</v>
      </c>
      <c r="Q371">
        <v>32.299999999999997</v>
      </c>
      <c r="R371" t="b">
        <v>0</v>
      </c>
      <c r="S371">
        <v>3.54</v>
      </c>
      <c r="T371">
        <v>4335.12</v>
      </c>
      <c r="U371" s="1">
        <v>45679</v>
      </c>
      <c r="V371" t="s">
        <v>43</v>
      </c>
      <c r="W371" t="s">
        <v>44</v>
      </c>
      <c r="X371" t="s">
        <v>1832</v>
      </c>
      <c r="Y371">
        <v>64</v>
      </c>
      <c r="Z371">
        <v>98.66</v>
      </c>
      <c r="AA371">
        <v>43.94</v>
      </c>
      <c r="AB371">
        <v>1</v>
      </c>
    </row>
    <row r="372" spans="1:28" x14ac:dyDescent="0.25">
      <c r="A372" t="s">
        <v>1833</v>
      </c>
      <c r="B372" s="1">
        <v>45736</v>
      </c>
      <c r="C372" s="2">
        <v>45736.342361111114</v>
      </c>
      <c r="D372" s="2">
        <v>45736.404861111114</v>
      </c>
      <c r="E372" t="s">
        <v>744</v>
      </c>
      <c r="F372" t="s">
        <v>234</v>
      </c>
      <c r="G372" t="s">
        <v>747</v>
      </c>
      <c r="H372" t="s">
        <v>236</v>
      </c>
      <c r="I372" t="s">
        <v>237</v>
      </c>
      <c r="J372" t="s">
        <v>238</v>
      </c>
      <c r="K372" t="s">
        <v>613</v>
      </c>
      <c r="L372">
        <v>6</v>
      </c>
      <c r="M372">
        <v>32.4</v>
      </c>
      <c r="N372">
        <v>3.9899999999999998E-2</v>
      </c>
      <c r="O372">
        <v>8.0100000000000005E-2</v>
      </c>
      <c r="P372">
        <v>31.7</v>
      </c>
      <c r="Q372">
        <v>7.9</v>
      </c>
      <c r="R372" t="b">
        <v>1</v>
      </c>
      <c r="S372">
        <v>7.0000000000000007E-2</v>
      </c>
      <c r="T372">
        <v>1438.04</v>
      </c>
      <c r="U372" s="1">
        <v>45737</v>
      </c>
      <c r="V372" t="s">
        <v>43</v>
      </c>
      <c r="W372" t="s">
        <v>208</v>
      </c>
      <c r="X372" t="s">
        <v>1834</v>
      </c>
      <c r="Y372">
        <v>90</v>
      </c>
      <c r="Z372">
        <v>32.33</v>
      </c>
      <c r="AA372">
        <v>44.48</v>
      </c>
      <c r="AB372">
        <v>3</v>
      </c>
    </row>
    <row r="373" spans="1:28" x14ac:dyDescent="0.25">
      <c r="A373" t="s">
        <v>1835</v>
      </c>
      <c r="B373" s="1">
        <v>45751</v>
      </c>
      <c r="C373" s="2">
        <v>45751.245138888888</v>
      </c>
      <c r="D373" s="2">
        <v>45751.338194444441</v>
      </c>
      <c r="E373" t="s">
        <v>1836</v>
      </c>
      <c r="F373" t="s">
        <v>162</v>
      </c>
      <c r="G373" t="s">
        <v>183</v>
      </c>
      <c r="H373" t="s">
        <v>164</v>
      </c>
      <c r="I373" t="s">
        <v>40</v>
      </c>
      <c r="J373" t="s">
        <v>41</v>
      </c>
      <c r="K373" t="s">
        <v>674</v>
      </c>
      <c r="L373">
        <v>9.5</v>
      </c>
      <c r="M373">
        <v>18.600000000000001</v>
      </c>
      <c r="N373">
        <v>3.9899999999999998E-2</v>
      </c>
      <c r="O373">
        <v>8.4000000000000005E-2</v>
      </c>
      <c r="P373">
        <v>26.6</v>
      </c>
      <c r="Q373">
        <v>2.5</v>
      </c>
      <c r="R373" t="b">
        <v>1</v>
      </c>
      <c r="S373">
        <v>0.13</v>
      </c>
      <c r="T373">
        <v>843.16</v>
      </c>
      <c r="U373" s="1">
        <v>45752</v>
      </c>
      <c r="V373" t="s">
        <v>259</v>
      </c>
      <c r="W373" t="s">
        <v>208</v>
      </c>
      <c r="X373" t="s">
        <v>1838</v>
      </c>
      <c r="Y373">
        <v>134</v>
      </c>
      <c r="Z373">
        <v>18.47</v>
      </c>
      <c r="AA373">
        <v>45.65</v>
      </c>
      <c r="AB373">
        <v>4</v>
      </c>
    </row>
    <row r="374" spans="1:28" x14ac:dyDescent="0.25">
      <c r="A374" t="s">
        <v>1839</v>
      </c>
      <c r="B374" s="1">
        <v>45683</v>
      </c>
      <c r="C374" s="2">
        <v>45683.308333333334</v>
      </c>
      <c r="D374" s="2">
        <v>45683.424305555556</v>
      </c>
      <c r="E374" t="s">
        <v>1840</v>
      </c>
      <c r="F374" t="s">
        <v>309</v>
      </c>
      <c r="G374" t="s">
        <v>1843</v>
      </c>
      <c r="H374" t="s">
        <v>311</v>
      </c>
      <c r="I374" t="s">
        <v>84</v>
      </c>
      <c r="J374" t="s">
        <v>85</v>
      </c>
      <c r="K374" t="s">
        <v>643</v>
      </c>
      <c r="L374">
        <v>13.1</v>
      </c>
      <c r="M374">
        <v>95.1</v>
      </c>
      <c r="N374">
        <v>3.9899999999999998E-2</v>
      </c>
      <c r="O374">
        <v>8.2699999999999996E-2</v>
      </c>
      <c r="P374">
        <v>29.7</v>
      </c>
      <c r="Q374">
        <v>5.4</v>
      </c>
      <c r="R374" t="b">
        <v>1</v>
      </c>
      <c r="S374">
        <v>0.03</v>
      </c>
      <c r="T374">
        <v>4302.87</v>
      </c>
      <c r="U374" s="1">
        <v>45690</v>
      </c>
      <c r="V374" t="s">
        <v>58</v>
      </c>
      <c r="W374" t="s">
        <v>44</v>
      </c>
      <c r="X374" t="s">
        <v>1844</v>
      </c>
      <c r="Y374">
        <v>167</v>
      </c>
      <c r="Z374">
        <v>95.07</v>
      </c>
      <c r="AA374">
        <v>45.26</v>
      </c>
      <c r="AB374">
        <v>1</v>
      </c>
    </row>
    <row r="375" spans="1:28" x14ac:dyDescent="0.25">
      <c r="A375" t="s">
        <v>1845</v>
      </c>
      <c r="B375" s="1">
        <v>45697</v>
      </c>
      <c r="C375" s="2">
        <v>45697.345833333333</v>
      </c>
      <c r="D375" s="2">
        <v>45697.404166666667</v>
      </c>
      <c r="E375" t="s">
        <v>1846</v>
      </c>
      <c r="F375" t="s">
        <v>113</v>
      </c>
      <c r="G375" t="s">
        <v>932</v>
      </c>
      <c r="H375" t="s">
        <v>115</v>
      </c>
      <c r="I375" t="s">
        <v>84</v>
      </c>
      <c r="J375" t="s">
        <v>85</v>
      </c>
      <c r="K375" t="s">
        <v>1556</v>
      </c>
      <c r="L375">
        <v>3.8</v>
      </c>
      <c r="M375">
        <v>29.5</v>
      </c>
      <c r="N375">
        <v>3.9899999999999998E-2</v>
      </c>
      <c r="O375">
        <v>9.1600000000000001E-2</v>
      </c>
      <c r="P375">
        <v>32.9</v>
      </c>
      <c r="Q375">
        <v>12</v>
      </c>
      <c r="R375" t="b">
        <v>1</v>
      </c>
      <c r="S375">
        <v>0.06</v>
      </c>
      <c r="T375">
        <v>1411.06</v>
      </c>
      <c r="U375" s="1">
        <v>45700</v>
      </c>
      <c r="V375" t="s">
        <v>43</v>
      </c>
      <c r="W375" t="s">
        <v>44</v>
      </c>
      <c r="X375" t="s">
        <v>1848</v>
      </c>
      <c r="Y375">
        <v>84</v>
      </c>
      <c r="Z375">
        <v>29.44</v>
      </c>
      <c r="AA375">
        <v>47.93</v>
      </c>
      <c r="AB375">
        <v>2</v>
      </c>
    </row>
    <row r="376" spans="1:28" x14ac:dyDescent="0.25">
      <c r="A376" t="s">
        <v>1849</v>
      </c>
      <c r="B376" s="1">
        <v>45679</v>
      </c>
      <c r="C376" s="2">
        <v>45679.378472222219</v>
      </c>
      <c r="D376" s="2">
        <v>45679.381944444445</v>
      </c>
      <c r="E376" t="s">
        <v>1258</v>
      </c>
      <c r="F376" t="s">
        <v>52</v>
      </c>
      <c r="G376" t="s">
        <v>382</v>
      </c>
      <c r="H376" t="s">
        <v>54</v>
      </c>
      <c r="I376" t="s">
        <v>55</v>
      </c>
      <c r="J376" t="s">
        <v>56</v>
      </c>
      <c r="K376" t="s">
        <v>876</v>
      </c>
      <c r="L376">
        <v>2.2000000000000002</v>
      </c>
      <c r="M376">
        <v>33.700000000000003</v>
      </c>
      <c r="N376">
        <v>0.04</v>
      </c>
      <c r="O376">
        <v>8.6900000000000005E-2</v>
      </c>
      <c r="P376">
        <v>32.9</v>
      </c>
      <c r="Q376">
        <v>11.2</v>
      </c>
      <c r="R376" t="b">
        <v>1</v>
      </c>
      <c r="S376">
        <v>0.44</v>
      </c>
      <c r="T376">
        <v>1548.92</v>
      </c>
      <c r="U376" s="1">
        <v>45686</v>
      </c>
      <c r="V376" t="s">
        <v>43</v>
      </c>
      <c r="W376" t="s">
        <v>44</v>
      </c>
      <c r="X376" t="s">
        <v>1850</v>
      </c>
      <c r="Y376">
        <v>5</v>
      </c>
      <c r="Z376">
        <v>33.26</v>
      </c>
      <c r="AA376">
        <v>46.57</v>
      </c>
      <c r="AB376">
        <v>1</v>
      </c>
    </row>
    <row r="377" spans="1:28" x14ac:dyDescent="0.25">
      <c r="A377" t="s">
        <v>1851</v>
      </c>
      <c r="B377" s="1">
        <v>45717</v>
      </c>
      <c r="C377" s="2">
        <v>45717.296527777777</v>
      </c>
      <c r="D377" s="2">
        <v>45717.3</v>
      </c>
      <c r="E377" t="s">
        <v>1559</v>
      </c>
      <c r="F377" t="s">
        <v>309</v>
      </c>
      <c r="G377" t="s">
        <v>724</v>
      </c>
      <c r="H377" t="s">
        <v>311</v>
      </c>
      <c r="I377" t="s">
        <v>84</v>
      </c>
      <c r="J377" t="s">
        <v>85</v>
      </c>
      <c r="K377" t="s">
        <v>995</v>
      </c>
      <c r="L377">
        <v>4</v>
      </c>
      <c r="M377">
        <v>39.9</v>
      </c>
      <c r="N377">
        <v>0.04</v>
      </c>
      <c r="O377">
        <v>8.0699999999999994E-2</v>
      </c>
      <c r="P377">
        <v>23.4</v>
      </c>
      <c r="Q377">
        <v>4.9000000000000004</v>
      </c>
      <c r="R377" t="b">
        <v>1</v>
      </c>
      <c r="S377">
        <v>0.4</v>
      </c>
      <c r="T377">
        <v>1766.05</v>
      </c>
      <c r="U377" s="1">
        <v>45718</v>
      </c>
      <c r="V377" t="s">
        <v>259</v>
      </c>
      <c r="W377" t="s">
        <v>44</v>
      </c>
      <c r="X377" t="s">
        <v>1852</v>
      </c>
      <c r="Y377">
        <v>5</v>
      </c>
      <c r="Z377">
        <v>39.5</v>
      </c>
      <c r="AA377">
        <v>44.71</v>
      </c>
      <c r="AB377">
        <v>3</v>
      </c>
    </row>
    <row r="378" spans="1:28" x14ac:dyDescent="0.25">
      <c r="A378" t="s">
        <v>1853</v>
      </c>
      <c r="B378" s="1">
        <v>45781</v>
      </c>
      <c r="C378" s="2">
        <v>45781.327777777777</v>
      </c>
      <c r="D378" s="2">
        <v>45781.359722222223</v>
      </c>
      <c r="E378" t="s">
        <v>1854</v>
      </c>
      <c r="F378" t="s">
        <v>245</v>
      </c>
      <c r="G378" t="s">
        <v>301</v>
      </c>
      <c r="H378" t="s">
        <v>247</v>
      </c>
      <c r="I378" t="s">
        <v>55</v>
      </c>
      <c r="J378" t="s">
        <v>56</v>
      </c>
      <c r="K378" t="s">
        <v>505</v>
      </c>
      <c r="L378">
        <v>2</v>
      </c>
      <c r="M378">
        <v>11.4</v>
      </c>
      <c r="N378">
        <v>0.04</v>
      </c>
      <c r="O378">
        <v>8.5900000000000004E-2</v>
      </c>
      <c r="P378">
        <v>32.299999999999997</v>
      </c>
      <c r="Q378">
        <v>12</v>
      </c>
      <c r="R378" t="b">
        <v>1</v>
      </c>
      <c r="S378">
        <v>0</v>
      </c>
      <c r="T378">
        <v>527.48</v>
      </c>
      <c r="U378" s="1">
        <v>45782</v>
      </c>
      <c r="V378" t="s">
        <v>43</v>
      </c>
      <c r="W378" t="s">
        <v>44</v>
      </c>
      <c r="X378" t="s">
        <v>1856</v>
      </c>
      <c r="Y378">
        <v>46</v>
      </c>
      <c r="Z378">
        <v>11.4</v>
      </c>
      <c r="AA378">
        <v>46.27</v>
      </c>
      <c r="AB378">
        <v>5</v>
      </c>
    </row>
    <row r="379" spans="1:28" x14ac:dyDescent="0.25">
      <c r="A379" t="s">
        <v>1857</v>
      </c>
      <c r="B379" s="1">
        <v>45690</v>
      </c>
      <c r="C379" s="2">
        <v>45690.290277777778</v>
      </c>
      <c r="D379" s="2">
        <v>45690.379861111112</v>
      </c>
      <c r="E379" t="s">
        <v>1858</v>
      </c>
      <c r="F379" t="s">
        <v>405</v>
      </c>
      <c r="G379" t="s">
        <v>1171</v>
      </c>
      <c r="H379" t="s">
        <v>407</v>
      </c>
      <c r="I379" t="s">
        <v>218</v>
      </c>
      <c r="J379" t="s">
        <v>219</v>
      </c>
      <c r="K379" t="s">
        <v>350</v>
      </c>
      <c r="L379">
        <v>5.9</v>
      </c>
      <c r="M379">
        <v>25.5</v>
      </c>
      <c r="N379">
        <v>0.04</v>
      </c>
      <c r="O379">
        <v>8.0799999999999997E-2</v>
      </c>
      <c r="P379">
        <v>31.9</v>
      </c>
      <c r="Q379">
        <v>30.3</v>
      </c>
      <c r="R379" t="b">
        <v>1</v>
      </c>
      <c r="S379">
        <v>0.05</v>
      </c>
      <c r="T379">
        <v>1138.6300000000001</v>
      </c>
      <c r="U379" s="1">
        <v>45690</v>
      </c>
      <c r="V379" t="s">
        <v>43</v>
      </c>
      <c r="W379" t="s">
        <v>208</v>
      </c>
      <c r="X379" t="s">
        <v>1860</v>
      </c>
      <c r="Y379">
        <v>129</v>
      </c>
      <c r="Z379">
        <v>25.45</v>
      </c>
      <c r="AA379">
        <v>44.74</v>
      </c>
      <c r="AB379">
        <v>2</v>
      </c>
    </row>
    <row r="380" spans="1:28" x14ac:dyDescent="0.25">
      <c r="A380" t="s">
        <v>1861</v>
      </c>
      <c r="B380" s="1">
        <v>45703</v>
      </c>
      <c r="C380" s="2">
        <v>45703.169444444444</v>
      </c>
      <c r="D380" s="2">
        <v>45703.203472222223</v>
      </c>
      <c r="E380" t="s">
        <v>1862</v>
      </c>
      <c r="F380" t="s">
        <v>340</v>
      </c>
      <c r="G380" t="s">
        <v>699</v>
      </c>
      <c r="H380" t="s">
        <v>342</v>
      </c>
      <c r="I380" t="s">
        <v>197</v>
      </c>
      <c r="J380" t="s">
        <v>198</v>
      </c>
      <c r="K380" t="s">
        <v>165</v>
      </c>
      <c r="L380">
        <v>10.6</v>
      </c>
      <c r="M380">
        <v>38.200000000000003</v>
      </c>
      <c r="N380">
        <v>0.04</v>
      </c>
      <c r="O380">
        <v>8.2299999999999998E-2</v>
      </c>
      <c r="P380">
        <v>28.4</v>
      </c>
      <c r="Q380">
        <v>7.7</v>
      </c>
      <c r="R380" t="b">
        <v>1</v>
      </c>
      <c r="S380">
        <v>0</v>
      </c>
      <c r="T380">
        <v>1726.26</v>
      </c>
      <c r="U380" s="1">
        <v>45710</v>
      </c>
      <c r="V380" t="s">
        <v>43</v>
      </c>
      <c r="W380" t="s">
        <v>44</v>
      </c>
      <c r="X380" t="s">
        <v>1864</v>
      </c>
      <c r="Y380">
        <v>49</v>
      </c>
      <c r="Z380">
        <v>38.200000000000003</v>
      </c>
      <c r="AA380">
        <v>45.19</v>
      </c>
      <c r="AB380">
        <v>2</v>
      </c>
    </row>
    <row r="381" spans="1:28" x14ac:dyDescent="0.25">
      <c r="A381" t="s">
        <v>1865</v>
      </c>
      <c r="B381" s="1">
        <v>45666</v>
      </c>
      <c r="C381" s="2">
        <v>45666.352777777778</v>
      </c>
      <c r="D381" s="2">
        <v>45666.415277777778</v>
      </c>
      <c r="E381" t="s">
        <v>1002</v>
      </c>
      <c r="F381" t="s">
        <v>405</v>
      </c>
      <c r="G381" t="s">
        <v>256</v>
      </c>
      <c r="H381" t="s">
        <v>407</v>
      </c>
      <c r="I381" t="s">
        <v>218</v>
      </c>
      <c r="J381" t="s">
        <v>219</v>
      </c>
      <c r="K381" t="s">
        <v>370</v>
      </c>
      <c r="L381">
        <v>16.5</v>
      </c>
      <c r="M381">
        <v>101.1</v>
      </c>
      <c r="N381">
        <v>0.04</v>
      </c>
      <c r="O381">
        <v>8.5900000000000004E-2</v>
      </c>
      <c r="P381">
        <v>28.5</v>
      </c>
      <c r="Q381">
        <v>9.1</v>
      </c>
      <c r="R381" t="b">
        <v>0</v>
      </c>
      <c r="S381">
        <v>0</v>
      </c>
      <c r="T381">
        <v>4677.8999999999996</v>
      </c>
      <c r="U381" s="1">
        <v>45667</v>
      </c>
      <c r="V381" t="s">
        <v>58</v>
      </c>
      <c r="W381" t="s">
        <v>186</v>
      </c>
      <c r="X381" t="s">
        <v>1866</v>
      </c>
      <c r="Y381">
        <v>90</v>
      </c>
      <c r="Z381">
        <v>101.1</v>
      </c>
      <c r="AA381">
        <v>46.27</v>
      </c>
      <c r="AB381">
        <v>1</v>
      </c>
    </row>
    <row r="382" spans="1:28" x14ac:dyDescent="0.25">
      <c r="A382" t="s">
        <v>1867</v>
      </c>
      <c r="B382" s="1">
        <v>45725</v>
      </c>
      <c r="C382" s="2">
        <v>45725.17291666667</v>
      </c>
      <c r="D382" s="2">
        <v>45725.195138888892</v>
      </c>
      <c r="E382" t="s">
        <v>1868</v>
      </c>
      <c r="F382" t="s">
        <v>93</v>
      </c>
      <c r="G382" t="s">
        <v>1673</v>
      </c>
      <c r="H382" t="s">
        <v>95</v>
      </c>
      <c r="I382" t="s">
        <v>96</v>
      </c>
      <c r="J382" t="s">
        <v>97</v>
      </c>
      <c r="K382" t="s">
        <v>1270</v>
      </c>
      <c r="L382">
        <v>6.6</v>
      </c>
      <c r="M382">
        <v>108.4</v>
      </c>
      <c r="N382">
        <v>0.04</v>
      </c>
      <c r="O382">
        <v>8.7800000000000003E-2</v>
      </c>
      <c r="P382">
        <v>32.799999999999997</v>
      </c>
      <c r="Q382">
        <v>29.1</v>
      </c>
      <c r="R382" t="b">
        <v>0</v>
      </c>
      <c r="S382">
        <v>0.15</v>
      </c>
      <c r="T382">
        <v>5070.43</v>
      </c>
      <c r="U382" s="1">
        <v>45726</v>
      </c>
      <c r="V382" t="s">
        <v>43</v>
      </c>
      <c r="W382" t="s">
        <v>59</v>
      </c>
      <c r="X382" t="s">
        <v>1869</v>
      </c>
      <c r="Y382">
        <v>32</v>
      </c>
      <c r="Z382">
        <v>108.25</v>
      </c>
      <c r="AA382">
        <v>46.84</v>
      </c>
      <c r="AB382">
        <v>3</v>
      </c>
    </row>
    <row r="383" spans="1:28" x14ac:dyDescent="0.25">
      <c r="A383" t="s">
        <v>1870</v>
      </c>
      <c r="B383" s="1">
        <v>45720</v>
      </c>
      <c r="C383" s="2">
        <v>45720.258333333331</v>
      </c>
      <c r="D383" s="2">
        <v>45720.331250000003</v>
      </c>
      <c r="E383" t="s">
        <v>1871</v>
      </c>
      <c r="F383" t="s">
        <v>255</v>
      </c>
      <c r="G383" t="s">
        <v>1290</v>
      </c>
      <c r="H383" t="s">
        <v>257</v>
      </c>
      <c r="I383" t="s">
        <v>96</v>
      </c>
      <c r="J383" t="s">
        <v>97</v>
      </c>
      <c r="K383" t="s">
        <v>175</v>
      </c>
      <c r="L383">
        <v>5.8</v>
      </c>
      <c r="M383">
        <v>9.6999999999999993</v>
      </c>
      <c r="N383">
        <v>4.0099999999999997E-2</v>
      </c>
      <c r="O383">
        <v>8.5500000000000007E-2</v>
      </c>
      <c r="P383">
        <v>31.3</v>
      </c>
      <c r="Q383">
        <v>10.6</v>
      </c>
      <c r="R383" t="b">
        <v>0</v>
      </c>
      <c r="S383">
        <v>1.94</v>
      </c>
      <c r="T383">
        <v>358.51</v>
      </c>
      <c r="U383" s="1">
        <v>45727</v>
      </c>
      <c r="V383" t="s">
        <v>43</v>
      </c>
      <c r="W383" t="s">
        <v>200</v>
      </c>
      <c r="X383" t="s">
        <v>1873</v>
      </c>
      <c r="Y383">
        <v>105</v>
      </c>
      <c r="Z383">
        <v>7.76</v>
      </c>
      <c r="AA383">
        <v>46.2</v>
      </c>
      <c r="AB383">
        <v>3</v>
      </c>
    </row>
    <row r="384" spans="1:28" x14ac:dyDescent="0.25">
      <c r="A384" t="s">
        <v>1874</v>
      </c>
      <c r="B384" s="1">
        <v>45795</v>
      </c>
      <c r="C384" s="2">
        <v>45795.402777777781</v>
      </c>
      <c r="D384" s="2">
        <v>45795.461111111108</v>
      </c>
      <c r="E384" t="s">
        <v>251</v>
      </c>
      <c r="F384" t="s">
        <v>255</v>
      </c>
      <c r="G384" t="s">
        <v>256</v>
      </c>
      <c r="H384" t="s">
        <v>257</v>
      </c>
      <c r="I384" t="s">
        <v>96</v>
      </c>
      <c r="J384" t="s">
        <v>97</v>
      </c>
      <c r="K384" t="s">
        <v>505</v>
      </c>
      <c r="L384">
        <v>5.0999999999999996</v>
      </c>
      <c r="M384">
        <v>101.3</v>
      </c>
      <c r="N384">
        <v>4.0099999999999997E-2</v>
      </c>
      <c r="O384">
        <v>8.8999999999999996E-2</v>
      </c>
      <c r="P384">
        <v>27.6</v>
      </c>
      <c r="Q384">
        <v>9</v>
      </c>
      <c r="R384" t="b">
        <v>1</v>
      </c>
      <c r="S384">
        <v>0.54</v>
      </c>
      <c r="T384">
        <v>4760.91</v>
      </c>
      <c r="U384" s="1">
        <v>45797</v>
      </c>
      <c r="V384" t="s">
        <v>43</v>
      </c>
      <c r="W384" t="s">
        <v>208</v>
      </c>
      <c r="X384" t="s">
        <v>1875</v>
      </c>
      <c r="Y384">
        <v>84</v>
      </c>
      <c r="Z384">
        <v>100.759999999999</v>
      </c>
      <c r="AA384">
        <v>47.25</v>
      </c>
      <c r="AB384">
        <v>5</v>
      </c>
    </row>
    <row r="385" spans="1:28" x14ac:dyDescent="0.25">
      <c r="A385" t="s">
        <v>1876</v>
      </c>
      <c r="B385" s="1">
        <v>45786</v>
      </c>
      <c r="C385" s="2">
        <v>45786.298611111109</v>
      </c>
      <c r="D385" s="2">
        <v>45786.302083333336</v>
      </c>
      <c r="E385" t="s">
        <v>1877</v>
      </c>
      <c r="F385" t="s">
        <v>413</v>
      </c>
      <c r="G385" t="s">
        <v>319</v>
      </c>
      <c r="H385" t="s">
        <v>414</v>
      </c>
      <c r="I385" t="s">
        <v>415</v>
      </c>
      <c r="J385" t="s">
        <v>416</v>
      </c>
      <c r="K385" t="s">
        <v>531</v>
      </c>
      <c r="L385">
        <v>6</v>
      </c>
      <c r="M385">
        <v>36.5</v>
      </c>
      <c r="N385">
        <v>4.02E-2</v>
      </c>
      <c r="O385">
        <v>8.7099999999999997E-2</v>
      </c>
      <c r="P385">
        <v>29</v>
      </c>
      <c r="Q385">
        <v>5.2</v>
      </c>
      <c r="R385" t="b">
        <v>1</v>
      </c>
      <c r="S385">
        <v>0</v>
      </c>
      <c r="T385">
        <v>1705.64</v>
      </c>
      <c r="U385" s="1">
        <v>45786</v>
      </c>
      <c r="V385" t="s">
        <v>58</v>
      </c>
      <c r="W385" t="s">
        <v>44</v>
      </c>
      <c r="X385" t="s">
        <v>1879</v>
      </c>
      <c r="Y385">
        <v>5</v>
      </c>
      <c r="Z385">
        <v>36.5</v>
      </c>
      <c r="AA385">
        <v>46.73</v>
      </c>
      <c r="AB385">
        <v>5</v>
      </c>
    </row>
    <row r="386" spans="1:28" x14ac:dyDescent="0.25">
      <c r="A386" t="s">
        <v>1880</v>
      </c>
      <c r="B386" s="1">
        <v>45660</v>
      </c>
      <c r="C386" s="2">
        <v>45660.305555555555</v>
      </c>
      <c r="D386" s="2">
        <v>45660.363888888889</v>
      </c>
      <c r="E386" t="s">
        <v>1881</v>
      </c>
      <c r="F386" t="s">
        <v>604</v>
      </c>
      <c r="G386" t="s">
        <v>82</v>
      </c>
      <c r="H386" t="s">
        <v>606</v>
      </c>
      <c r="I386" t="s">
        <v>153</v>
      </c>
      <c r="J386" t="s">
        <v>154</v>
      </c>
      <c r="K386" t="s">
        <v>466</v>
      </c>
      <c r="L386">
        <v>11.7</v>
      </c>
      <c r="M386">
        <v>38</v>
      </c>
      <c r="N386">
        <v>4.02E-2</v>
      </c>
      <c r="O386">
        <v>8.4599999999999995E-2</v>
      </c>
      <c r="P386">
        <v>26.5</v>
      </c>
      <c r="Q386">
        <v>2.8</v>
      </c>
      <c r="R386" t="b">
        <v>1</v>
      </c>
      <c r="S386">
        <v>0.08</v>
      </c>
      <c r="T386">
        <v>1743.56</v>
      </c>
      <c r="U386" s="1">
        <v>45660</v>
      </c>
      <c r="V386" t="s">
        <v>58</v>
      </c>
      <c r="W386" t="s">
        <v>44</v>
      </c>
      <c r="X386" t="s">
        <v>1883</v>
      </c>
      <c r="Y386">
        <v>84</v>
      </c>
      <c r="Z386">
        <v>37.92</v>
      </c>
      <c r="AA386">
        <v>45.98</v>
      </c>
      <c r="AB386">
        <v>1</v>
      </c>
    </row>
    <row r="387" spans="1:28" x14ac:dyDescent="0.25">
      <c r="A387" t="s">
        <v>1884</v>
      </c>
      <c r="B387" s="1">
        <v>45761</v>
      </c>
      <c r="C387" s="2">
        <v>45761.413888888892</v>
      </c>
      <c r="D387" s="2">
        <v>45761.459722222222</v>
      </c>
      <c r="E387" t="s">
        <v>1803</v>
      </c>
      <c r="F387" t="s">
        <v>37</v>
      </c>
      <c r="G387" t="s">
        <v>1806</v>
      </c>
      <c r="H387" t="s">
        <v>39</v>
      </c>
      <c r="I387" t="s">
        <v>40</v>
      </c>
      <c r="J387" t="s">
        <v>41</v>
      </c>
      <c r="K387" t="s">
        <v>72</v>
      </c>
      <c r="L387">
        <v>2.7</v>
      </c>
      <c r="M387">
        <v>9.9</v>
      </c>
      <c r="N387">
        <v>4.02E-2</v>
      </c>
      <c r="O387">
        <v>8.8800000000000004E-2</v>
      </c>
      <c r="P387">
        <v>23.3</v>
      </c>
      <c r="Q387">
        <v>2.6</v>
      </c>
      <c r="R387" t="b">
        <v>1</v>
      </c>
      <c r="S387">
        <v>0.1</v>
      </c>
      <c r="T387">
        <v>462.95</v>
      </c>
      <c r="U387" s="1">
        <v>45764</v>
      </c>
      <c r="V387" t="s">
        <v>73</v>
      </c>
      <c r="W387" t="s">
        <v>44</v>
      </c>
      <c r="X387" t="s">
        <v>1885</v>
      </c>
      <c r="Y387">
        <v>66</v>
      </c>
      <c r="Z387">
        <v>9.8000000000000007</v>
      </c>
      <c r="AA387">
        <v>47.24</v>
      </c>
      <c r="AB387">
        <v>4</v>
      </c>
    </row>
    <row r="388" spans="1:28" x14ac:dyDescent="0.25">
      <c r="A388" t="s">
        <v>1886</v>
      </c>
      <c r="B388" s="1">
        <v>45749</v>
      </c>
      <c r="C388" s="2">
        <v>45749.251388888886</v>
      </c>
      <c r="D388" s="2">
        <v>45749.300694444442</v>
      </c>
      <c r="E388" t="s">
        <v>1570</v>
      </c>
      <c r="F388" t="s">
        <v>536</v>
      </c>
      <c r="G388" t="s">
        <v>329</v>
      </c>
      <c r="H388" t="s">
        <v>537</v>
      </c>
      <c r="I388" t="s">
        <v>84</v>
      </c>
      <c r="J388" t="s">
        <v>85</v>
      </c>
      <c r="K388" t="s">
        <v>248</v>
      </c>
      <c r="L388">
        <v>1</v>
      </c>
      <c r="M388">
        <v>18.8</v>
      </c>
      <c r="N388">
        <v>4.02E-2</v>
      </c>
      <c r="O388">
        <v>8.8099999999999998E-2</v>
      </c>
      <c r="P388">
        <v>29.9</v>
      </c>
      <c r="Q388">
        <v>8.4</v>
      </c>
      <c r="R388" t="b">
        <v>1</v>
      </c>
      <c r="S388">
        <v>0.12</v>
      </c>
      <c r="T388">
        <v>878.52</v>
      </c>
      <c r="U388" s="1">
        <v>45750</v>
      </c>
      <c r="V388" t="s">
        <v>73</v>
      </c>
      <c r="W388" t="s">
        <v>44</v>
      </c>
      <c r="X388" t="s">
        <v>1887</v>
      </c>
      <c r="Y388">
        <v>71</v>
      </c>
      <c r="Z388">
        <v>18.68</v>
      </c>
      <c r="AA388">
        <v>47.03</v>
      </c>
      <c r="AB388">
        <v>4</v>
      </c>
    </row>
    <row r="389" spans="1:28" x14ac:dyDescent="0.25">
      <c r="A389" t="s">
        <v>1888</v>
      </c>
      <c r="B389" s="1">
        <v>45679</v>
      </c>
      <c r="C389" s="2">
        <v>45679.223611111112</v>
      </c>
      <c r="D389" s="2">
        <v>45679.318055555559</v>
      </c>
      <c r="E389" t="s">
        <v>779</v>
      </c>
      <c r="F389" t="s">
        <v>113</v>
      </c>
      <c r="G389" t="s">
        <v>782</v>
      </c>
      <c r="H389" t="s">
        <v>115</v>
      </c>
      <c r="I389" t="s">
        <v>84</v>
      </c>
      <c r="J389" t="s">
        <v>85</v>
      </c>
      <c r="K389" t="s">
        <v>505</v>
      </c>
      <c r="L389">
        <v>12.4</v>
      </c>
      <c r="M389">
        <v>35.9</v>
      </c>
      <c r="N389">
        <v>4.02E-2</v>
      </c>
      <c r="O389">
        <v>8.3900000000000002E-2</v>
      </c>
      <c r="P389">
        <v>31.9</v>
      </c>
      <c r="Q389">
        <v>12</v>
      </c>
      <c r="R389" t="b">
        <v>1</v>
      </c>
      <c r="S389">
        <v>0</v>
      </c>
      <c r="T389">
        <v>1643.14</v>
      </c>
      <c r="U389" s="1">
        <v>45680</v>
      </c>
      <c r="V389" t="s">
        <v>43</v>
      </c>
      <c r="W389" t="s">
        <v>208</v>
      </c>
      <c r="X389" t="s">
        <v>1889</v>
      </c>
      <c r="Y389">
        <v>136</v>
      </c>
      <c r="Z389">
        <v>35.9</v>
      </c>
      <c r="AA389">
        <v>45.77</v>
      </c>
      <c r="AB389">
        <v>1</v>
      </c>
    </row>
    <row r="390" spans="1:28" x14ac:dyDescent="0.25">
      <c r="A390" t="s">
        <v>1890</v>
      </c>
      <c r="B390" s="1">
        <v>45665</v>
      </c>
      <c r="C390" s="2">
        <v>45665.351388888892</v>
      </c>
      <c r="D390" s="2">
        <v>45665.430555555555</v>
      </c>
      <c r="E390" t="s">
        <v>1273</v>
      </c>
      <c r="F390" t="s">
        <v>113</v>
      </c>
      <c r="G390" t="s">
        <v>630</v>
      </c>
      <c r="H390" t="s">
        <v>115</v>
      </c>
      <c r="I390" t="s">
        <v>84</v>
      </c>
      <c r="J390" t="s">
        <v>85</v>
      </c>
      <c r="K390" t="s">
        <v>207</v>
      </c>
      <c r="L390">
        <v>7</v>
      </c>
      <c r="M390">
        <v>77.2</v>
      </c>
      <c r="N390">
        <v>4.02E-2</v>
      </c>
      <c r="O390">
        <v>8.5500000000000007E-2</v>
      </c>
      <c r="P390">
        <v>30</v>
      </c>
      <c r="Q390">
        <v>7.7</v>
      </c>
      <c r="R390" t="b">
        <v>1</v>
      </c>
      <c r="S390">
        <v>0.5</v>
      </c>
      <c r="T390">
        <v>3547.38</v>
      </c>
      <c r="U390" s="1">
        <v>45667</v>
      </c>
      <c r="V390" t="s">
        <v>43</v>
      </c>
      <c r="W390" t="s">
        <v>44</v>
      </c>
      <c r="X390" t="s">
        <v>1891</v>
      </c>
      <c r="Y390">
        <v>114</v>
      </c>
      <c r="Z390">
        <v>76.7</v>
      </c>
      <c r="AA390">
        <v>46.25</v>
      </c>
      <c r="AB390">
        <v>1</v>
      </c>
    </row>
    <row r="391" spans="1:28" x14ac:dyDescent="0.25">
      <c r="A391" t="s">
        <v>1892</v>
      </c>
      <c r="B391" s="1">
        <v>45811</v>
      </c>
      <c r="C391" s="2">
        <v>45811.45416666667</v>
      </c>
      <c r="D391" s="2">
        <v>45811.467361111114</v>
      </c>
      <c r="E391" t="s">
        <v>1893</v>
      </c>
      <c r="F391" t="s">
        <v>381</v>
      </c>
      <c r="G391" t="s">
        <v>1896</v>
      </c>
      <c r="H391" t="s">
        <v>383</v>
      </c>
      <c r="I391" t="s">
        <v>84</v>
      </c>
      <c r="J391" t="s">
        <v>85</v>
      </c>
      <c r="K391" t="s">
        <v>613</v>
      </c>
      <c r="L391">
        <v>34.5</v>
      </c>
      <c r="M391">
        <v>24.5</v>
      </c>
      <c r="N391">
        <v>4.02E-2</v>
      </c>
      <c r="O391">
        <v>8.4400000000000003E-2</v>
      </c>
      <c r="P391">
        <v>32.200000000000003</v>
      </c>
      <c r="Q391">
        <v>7.3</v>
      </c>
      <c r="R391" t="b">
        <v>1</v>
      </c>
      <c r="S391">
        <v>0.76</v>
      </c>
      <c r="T391">
        <v>1090.1400000000001</v>
      </c>
      <c r="U391" s="1">
        <v>45812</v>
      </c>
      <c r="V391" t="s">
        <v>43</v>
      </c>
      <c r="W391" t="s">
        <v>44</v>
      </c>
      <c r="X391" t="s">
        <v>1897</v>
      </c>
      <c r="Y391">
        <v>19</v>
      </c>
      <c r="Z391">
        <v>23.74</v>
      </c>
      <c r="AA391">
        <v>45.92</v>
      </c>
      <c r="AB391">
        <v>6</v>
      </c>
    </row>
    <row r="392" spans="1:28" x14ac:dyDescent="0.25">
      <c r="A392" t="s">
        <v>1898</v>
      </c>
      <c r="B392" s="1">
        <v>45671</v>
      </c>
      <c r="C392" s="2">
        <v>45671.395833333336</v>
      </c>
      <c r="D392" s="2">
        <v>45671.429166666669</v>
      </c>
      <c r="E392" t="s">
        <v>1899</v>
      </c>
      <c r="F392" t="s">
        <v>138</v>
      </c>
      <c r="G392" t="s">
        <v>667</v>
      </c>
      <c r="H392" t="s">
        <v>140</v>
      </c>
      <c r="I392" t="s">
        <v>141</v>
      </c>
      <c r="J392" t="s">
        <v>142</v>
      </c>
      <c r="K392" t="s">
        <v>185</v>
      </c>
      <c r="L392">
        <v>10.1</v>
      </c>
      <c r="M392">
        <v>6</v>
      </c>
      <c r="N392">
        <v>4.02E-2</v>
      </c>
      <c r="O392">
        <v>0.08</v>
      </c>
      <c r="P392">
        <v>30</v>
      </c>
      <c r="Q392">
        <v>28.1</v>
      </c>
      <c r="R392" t="b">
        <v>0</v>
      </c>
      <c r="S392">
        <v>3</v>
      </c>
      <c r="T392">
        <v>133.80000000000001</v>
      </c>
      <c r="U392" s="1">
        <v>45678</v>
      </c>
      <c r="V392" t="s">
        <v>259</v>
      </c>
      <c r="W392" t="s">
        <v>44</v>
      </c>
      <c r="X392" t="s">
        <v>1016</v>
      </c>
      <c r="Y392">
        <v>48</v>
      </c>
      <c r="Z392">
        <v>3</v>
      </c>
      <c r="AA392">
        <v>44.6</v>
      </c>
      <c r="AB392">
        <v>1</v>
      </c>
    </row>
    <row r="393" spans="1:28" x14ac:dyDescent="0.25">
      <c r="A393" t="s">
        <v>1900</v>
      </c>
      <c r="B393" s="1">
        <v>45679</v>
      </c>
      <c r="C393" s="2">
        <v>45679.215277777781</v>
      </c>
      <c r="D393" s="2">
        <v>45679.245833333334</v>
      </c>
      <c r="E393" t="s">
        <v>1901</v>
      </c>
      <c r="F393" t="s">
        <v>282</v>
      </c>
      <c r="G393" t="s">
        <v>630</v>
      </c>
      <c r="H393" t="s">
        <v>284</v>
      </c>
      <c r="I393" t="s">
        <v>237</v>
      </c>
      <c r="J393" t="s">
        <v>238</v>
      </c>
      <c r="K393" t="s">
        <v>220</v>
      </c>
      <c r="L393">
        <v>4.2</v>
      </c>
      <c r="M393">
        <v>34</v>
      </c>
      <c r="N393">
        <v>4.0300000000000002E-2</v>
      </c>
      <c r="O393">
        <v>8.4699999999999998E-2</v>
      </c>
      <c r="P393">
        <v>28.4</v>
      </c>
      <c r="Q393">
        <v>9.4</v>
      </c>
      <c r="R393" t="b">
        <v>1</v>
      </c>
      <c r="S393">
        <v>0.41</v>
      </c>
      <c r="T393">
        <v>1547.16</v>
      </c>
      <c r="U393" s="1">
        <v>45681</v>
      </c>
      <c r="V393" t="s">
        <v>259</v>
      </c>
      <c r="W393" t="s">
        <v>44</v>
      </c>
      <c r="X393" t="s">
        <v>1903</v>
      </c>
      <c r="Y393">
        <v>44</v>
      </c>
      <c r="Z393">
        <v>33.590000000000003</v>
      </c>
      <c r="AA393">
        <v>46.06</v>
      </c>
      <c r="AB393">
        <v>1</v>
      </c>
    </row>
    <row r="394" spans="1:28" x14ac:dyDescent="0.25">
      <c r="A394" t="s">
        <v>1904</v>
      </c>
      <c r="B394" s="1">
        <v>45827</v>
      </c>
      <c r="C394" s="2">
        <v>45827.206944444442</v>
      </c>
      <c r="D394" s="2">
        <v>45827.240277777775</v>
      </c>
      <c r="E394" t="s">
        <v>944</v>
      </c>
      <c r="F394" t="s">
        <v>255</v>
      </c>
      <c r="G394" t="s">
        <v>439</v>
      </c>
      <c r="H394" t="s">
        <v>257</v>
      </c>
      <c r="I394" t="s">
        <v>96</v>
      </c>
      <c r="J394" t="s">
        <v>97</v>
      </c>
      <c r="K394" t="s">
        <v>613</v>
      </c>
      <c r="L394">
        <v>21.8</v>
      </c>
      <c r="M394">
        <v>13.3</v>
      </c>
      <c r="N394">
        <v>4.0300000000000002E-2</v>
      </c>
      <c r="O394">
        <v>8.7900000000000006E-2</v>
      </c>
      <c r="P394">
        <v>25.9</v>
      </c>
      <c r="Q394">
        <v>2.7</v>
      </c>
      <c r="R394" t="b">
        <v>1</v>
      </c>
      <c r="S394">
        <v>0.52</v>
      </c>
      <c r="T394">
        <v>600.91999999999996</v>
      </c>
      <c r="U394" s="1">
        <v>45830</v>
      </c>
      <c r="V394" t="s">
        <v>58</v>
      </c>
      <c r="W394" t="s">
        <v>44</v>
      </c>
      <c r="X394" t="s">
        <v>1905</v>
      </c>
      <c r="Y394">
        <v>48</v>
      </c>
      <c r="Z394">
        <v>12.78</v>
      </c>
      <c r="AA394">
        <v>47.02</v>
      </c>
      <c r="AB394">
        <v>6</v>
      </c>
    </row>
    <row r="395" spans="1:28" x14ac:dyDescent="0.25">
      <c r="A395" t="s">
        <v>1906</v>
      </c>
      <c r="B395" s="1">
        <v>45726</v>
      </c>
      <c r="C395" s="2">
        <v>45726.2</v>
      </c>
      <c r="D395" s="2">
        <v>45726.217361111114</v>
      </c>
      <c r="E395" t="s">
        <v>1907</v>
      </c>
      <c r="F395" t="s">
        <v>405</v>
      </c>
      <c r="G395" t="s">
        <v>1094</v>
      </c>
      <c r="H395" t="s">
        <v>407</v>
      </c>
      <c r="I395" t="s">
        <v>218</v>
      </c>
      <c r="J395" t="s">
        <v>219</v>
      </c>
      <c r="K395" t="s">
        <v>130</v>
      </c>
      <c r="L395">
        <v>2.2999999999999998</v>
      </c>
      <c r="M395">
        <v>50.4</v>
      </c>
      <c r="N395">
        <v>4.0300000000000002E-2</v>
      </c>
      <c r="O395">
        <v>8.7599999999999997E-2</v>
      </c>
      <c r="P395">
        <v>31.3</v>
      </c>
      <c r="Q395">
        <v>5.4</v>
      </c>
      <c r="R395" t="b">
        <v>1</v>
      </c>
      <c r="S395">
        <v>0.24</v>
      </c>
      <c r="T395">
        <v>2354.0100000000002</v>
      </c>
      <c r="U395" s="1">
        <v>45728</v>
      </c>
      <c r="V395" t="s">
        <v>43</v>
      </c>
      <c r="W395" t="s">
        <v>59</v>
      </c>
      <c r="X395" t="s">
        <v>1909</v>
      </c>
      <c r="Y395">
        <v>25</v>
      </c>
      <c r="Z395">
        <v>50.16</v>
      </c>
      <c r="AA395">
        <v>46.93</v>
      </c>
      <c r="AB395">
        <v>3</v>
      </c>
    </row>
    <row r="396" spans="1:28" x14ac:dyDescent="0.25">
      <c r="A396" t="s">
        <v>1910</v>
      </c>
      <c r="B396" s="1">
        <v>45770</v>
      </c>
      <c r="C396" s="2">
        <v>45770.447222222225</v>
      </c>
      <c r="D396" s="2">
        <v>45770.553472222222</v>
      </c>
      <c r="E396" t="s">
        <v>1911</v>
      </c>
      <c r="F396" t="s">
        <v>536</v>
      </c>
      <c r="G396" t="s">
        <v>1218</v>
      </c>
      <c r="H396" t="s">
        <v>537</v>
      </c>
      <c r="I396" t="s">
        <v>84</v>
      </c>
      <c r="J396" t="s">
        <v>85</v>
      </c>
      <c r="K396" t="s">
        <v>220</v>
      </c>
      <c r="L396">
        <v>16.100000000000001</v>
      </c>
      <c r="M396">
        <v>5.4</v>
      </c>
      <c r="N396">
        <v>4.0300000000000002E-2</v>
      </c>
      <c r="O396">
        <v>8.4900000000000003E-2</v>
      </c>
      <c r="P396">
        <v>26.4</v>
      </c>
      <c r="Q396">
        <v>21.4</v>
      </c>
      <c r="R396" t="b">
        <v>0</v>
      </c>
      <c r="S396">
        <v>0</v>
      </c>
      <c r="T396">
        <v>249.05</v>
      </c>
      <c r="U396" s="1">
        <v>45777</v>
      </c>
      <c r="V396" t="s">
        <v>58</v>
      </c>
      <c r="W396" t="s">
        <v>44</v>
      </c>
      <c r="X396" t="s">
        <v>1913</v>
      </c>
      <c r="Y396">
        <v>153</v>
      </c>
      <c r="Z396">
        <v>5.4</v>
      </c>
      <c r="AA396">
        <v>46.12</v>
      </c>
      <c r="AB396">
        <v>4</v>
      </c>
    </row>
    <row r="397" spans="1:28" x14ac:dyDescent="0.25">
      <c r="A397" t="s">
        <v>1914</v>
      </c>
      <c r="B397" s="1">
        <v>45759</v>
      </c>
      <c r="C397" s="2">
        <v>45759.250694444447</v>
      </c>
      <c r="D397" s="2">
        <v>45759.299305555556</v>
      </c>
      <c r="E397" t="s">
        <v>1915</v>
      </c>
      <c r="F397" t="s">
        <v>113</v>
      </c>
      <c r="G397" t="s">
        <v>504</v>
      </c>
      <c r="H397" t="s">
        <v>115</v>
      </c>
      <c r="I397" t="s">
        <v>84</v>
      </c>
      <c r="J397" t="s">
        <v>85</v>
      </c>
      <c r="K397" t="s">
        <v>654</v>
      </c>
      <c r="L397">
        <v>38.700000000000003</v>
      </c>
      <c r="M397">
        <v>28.6</v>
      </c>
      <c r="N397">
        <v>4.0300000000000002E-2</v>
      </c>
      <c r="O397">
        <v>8.5999999999999993E-2</v>
      </c>
      <c r="P397">
        <v>27.9</v>
      </c>
      <c r="Q397">
        <v>5.5</v>
      </c>
      <c r="R397" t="b">
        <v>1</v>
      </c>
      <c r="S397">
        <v>0.56000000000000005</v>
      </c>
      <c r="T397">
        <v>1302.46</v>
      </c>
      <c r="U397" s="1">
        <v>45760</v>
      </c>
      <c r="V397" t="s">
        <v>58</v>
      </c>
      <c r="W397" t="s">
        <v>44</v>
      </c>
      <c r="X397" t="s">
        <v>1917</v>
      </c>
      <c r="Y397">
        <v>70</v>
      </c>
      <c r="Z397">
        <v>28.04</v>
      </c>
      <c r="AA397">
        <v>46.45</v>
      </c>
      <c r="AB397">
        <v>4</v>
      </c>
    </row>
    <row r="398" spans="1:28" x14ac:dyDescent="0.25">
      <c r="A398" t="s">
        <v>1918</v>
      </c>
      <c r="B398" s="1">
        <v>45817</v>
      </c>
      <c r="C398" s="2">
        <v>45817.440972222219</v>
      </c>
      <c r="D398" s="2">
        <v>45817.505555555559</v>
      </c>
      <c r="E398" t="s">
        <v>1584</v>
      </c>
      <c r="F398" t="s">
        <v>604</v>
      </c>
      <c r="G398" t="s">
        <v>1528</v>
      </c>
      <c r="H398" t="s">
        <v>606</v>
      </c>
      <c r="I398" t="s">
        <v>153</v>
      </c>
      <c r="J398" t="s">
        <v>154</v>
      </c>
      <c r="K398" t="s">
        <v>285</v>
      </c>
      <c r="L398">
        <v>22.3</v>
      </c>
      <c r="M398">
        <v>12.1</v>
      </c>
      <c r="N398">
        <v>4.0300000000000002E-2</v>
      </c>
      <c r="O398">
        <v>8.4099999999999994E-2</v>
      </c>
      <c r="P398">
        <v>30.9</v>
      </c>
      <c r="Q398">
        <v>7.1</v>
      </c>
      <c r="R398" t="b">
        <v>1</v>
      </c>
      <c r="S398">
        <v>0.69</v>
      </c>
      <c r="T398">
        <v>523.49</v>
      </c>
      <c r="U398" s="1">
        <v>45820</v>
      </c>
      <c r="V398" t="s">
        <v>58</v>
      </c>
      <c r="W398" t="s">
        <v>44</v>
      </c>
      <c r="X398" t="s">
        <v>1919</v>
      </c>
      <c r="Y398">
        <v>93</v>
      </c>
      <c r="Z398">
        <v>11.41</v>
      </c>
      <c r="AA398">
        <v>45.88</v>
      </c>
      <c r="AB398">
        <v>6</v>
      </c>
    </row>
    <row r="399" spans="1:28" x14ac:dyDescent="0.25">
      <c r="A399" t="s">
        <v>1920</v>
      </c>
      <c r="B399" s="1">
        <v>45835</v>
      </c>
      <c r="C399" s="2">
        <v>45835.20416666667</v>
      </c>
      <c r="D399" s="2">
        <v>45835.209027777775</v>
      </c>
      <c r="E399" t="s">
        <v>1086</v>
      </c>
      <c r="F399" t="s">
        <v>413</v>
      </c>
      <c r="G399" t="s">
        <v>246</v>
      </c>
      <c r="H399" t="s">
        <v>414</v>
      </c>
      <c r="I399" t="s">
        <v>415</v>
      </c>
      <c r="J399" t="s">
        <v>416</v>
      </c>
      <c r="K399" t="s">
        <v>619</v>
      </c>
      <c r="L399">
        <v>19.2</v>
      </c>
      <c r="M399">
        <v>62.8</v>
      </c>
      <c r="N399">
        <v>4.0300000000000002E-2</v>
      </c>
      <c r="O399">
        <v>9.4799999999999995E-2</v>
      </c>
      <c r="P399">
        <v>31.6</v>
      </c>
      <c r="Q399">
        <v>8.3000000000000007</v>
      </c>
      <c r="R399" t="b">
        <v>1</v>
      </c>
      <c r="S399">
        <v>0.51</v>
      </c>
      <c r="T399">
        <v>3057.82</v>
      </c>
      <c r="U399" s="1">
        <v>45837</v>
      </c>
      <c r="V399" t="s">
        <v>58</v>
      </c>
      <c r="W399" t="s">
        <v>44</v>
      </c>
      <c r="X399" t="s">
        <v>1921</v>
      </c>
      <c r="Y399">
        <v>7</v>
      </c>
      <c r="Z399">
        <v>62.29</v>
      </c>
      <c r="AA399">
        <v>49.09</v>
      </c>
      <c r="AB399">
        <v>6</v>
      </c>
    </row>
    <row r="400" spans="1:28" x14ac:dyDescent="0.25">
      <c r="A400" t="s">
        <v>1922</v>
      </c>
      <c r="B400" s="1">
        <v>45796</v>
      </c>
      <c r="C400" s="2">
        <v>45796.258333333331</v>
      </c>
      <c r="D400" s="2">
        <v>45796.333333333336</v>
      </c>
      <c r="E400" t="s">
        <v>1923</v>
      </c>
      <c r="F400" t="s">
        <v>309</v>
      </c>
      <c r="G400" t="s">
        <v>1926</v>
      </c>
      <c r="H400" t="s">
        <v>311</v>
      </c>
      <c r="I400" t="s">
        <v>84</v>
      </c>
      <c r="J400" t="s">
        <v>85</v>
      </c>
      <c r="K400" t="s">
        <v>654</v>
      </c>
      <c r="L400">
        <v>2.8</v>
      </c>
      <c r="M400">
        <v>30.7</v>
      </c>
      <c r="N400">
        <v>4.0399999999999998E-2</v>
      </c>
      <c r="O400">
        <v>8.3299999999999999E-2</v>
      </c>
      <c r="P400">
        <v>22.2</v>
      </c>
      <c r="Q400">
        <v>4.9000000000000004</v>
      </c>
      <c r="R400" t="b">
        <v>1</v>
      </c>
      <c r="S400">
        <v>0</v>
      </c>
      <c r="T400">
        <v>1402.68</v>
      </c>
      <c r="U400" s="1">
        <v>45797</v>
      </c>
      <c r="V400" t="s">
        <v>259</v>
      </c>
      <c r="W400" t="s">
        <v>44</v>
      </c>
      <c r="X400" t="s">
        <v>1927</v>
      </c>
      <c r="Y400">
        <v>108</v>
      </c>
      <c r="Z400">
        <v>30.7</v>
      </c>
      <c r="AA400">
        <v>45.69</v>
      </c>
      <c r="AB400">
        <v>5</v>
      </c>
    </row>
    <row r="401" spans="1:28" x14ac:dyDescent="0.25">
      <c r="A401" t="s">
        <v>1928</v>
      </c>
      <c r="B401" s="1">
        <v>45799</v>
      </c>
      <c r="C401" s="2">
        <v>45799.208333333336</v>
      </c>
      <c r="D401" s="2">
        <v>45799.227083333331</v>
      </c>
      <c r="E401" t="s">
        <v>1459</v>
      </c>
      <c r="F401" t="s">
        <v>381</v>
      </c>
      <c r="G401" t="s">
        <v>1462</v>
      </c>
      <c r="H401" t="s">
        <v>383</v>
      </c>
      <c r="I401" t="s">
        <v>84</v>
      </c>
      <c r="J401" t="s">
        <v>85</v>
      </c>
      <c r="K401" t="s">
        <v>185</v>
      </c>
      <c r="L401">
        <v>2.5</v>
      </c>
      <c r="M401">
        <v>10.3</v>
      </c>
      <c r="N401">
        <v>4.0399999999999998E-2</v>
      </c>
      <c r="O401">
        <v>8.2799999999999999E-2</v>
      </c>
      <c r="P401">
        <v>28.8</v>
      </c>
      <c r="Q401">
        <v>26.4</v>
      </c>
      <c r="R401" t="b">
        <v>0</v>
      </c>
      <c r="S401">
        <v>5.15</v>
      </c>
      <c r="T401">
        <v>234.53</v>
      </c>
      <c r="U401" s="1">
        <v>45801</v>
      </c>
      <c r="V401" t="s">
        <v>73</v>
      </c>
      <c r="W401" t="s">
        <v>44</v>
      </c>
      <c r="X401" t="s">
        <v>1929</v>
      </c>
      <c r="Y401">
        <v>27</v>
      </c>
      <c r="Z401">
        <v>5.15</v>
      </c>
      <c r="AA401">
        <v>45.54</v>
      </c>
      <c r="AB401">
        <v>5</v>
      </c>
    </row>
    <row r="402" spans="1:28" x14ac:dyDescent="0.25">
      <c r="A402" t="s">
        <v>1930</v>
      </c>
      <c r="B402" s="1">
        <v>45669</v>
      </c>
      <c r="C402" s="2">
        <v>45669.17291666667</v>
      </c>
      <c r="D402" s="2">
        <v>45669.248611111114</v>
      </c>
      <c r="E402" t="s">
        <v>401</v>
      </c>
      <c r="F402" t="s">
        <v>405</v>
      </c>
      <c r="G402" t="s">
        <v>406</v>
      </c>
      <c r="H402" t="s">
        <v>407</v>
      </c>
      <c r="I402" t="s">
        <v>218</v>
      </c>
      <c r="J402" t="s">
        <v>219</v>
      </c>
      <c r="K402" t="s">
        <v>918</v>
      </c>
      <c r="L402">
        <v>14.6</v>
      </c>
      <c r="M402">
        <v>108</v>
      </c>
      <c r="N402">
        <v>4.0399999999999998E-2</v>
      </c>
      <c r="O402">
        <v>8.6900000000000005E-2</v>
      </c>
      <c r="P402">
        <v>27.4</v>
      </c>
      <c r="Q402">
        <v>25.2</v>
      </c>
      <c r="R402" t="b">
        <v>1</v>
      </c>
      <c r="S402">
        <v>0.21</v>
      </c>
      <c r="T402">
        <v>5041.34</v>
      </c>
      <c r="U402" s="1">
        <v>45676</v>
      </c>
      <c r="V402" t="s">
        <v>43</v>
      </c>
      <c r="W402" t="s">
        <v>44</v>
      </c>
      <c r="X402" t="s">
        <v>1931</v>
      </c>
      <c r="Y402">
        <v>109</v>
      </c>
      <c r="Z402">
        <v>107.79</v>
      </c>
      <c r="AA402">
        <v>46.77</v>
      </c>
      <c r="AB402">
        <v>1</v>
      </c>
    </row>
    <row r="403" spans="1:28" x14ac:dyDescent="0.25">
      <c r="A403" t="s">
        <v>1932</v>
      </c>
      <c r="B403" s="1">
        <v>45703</v>
      </c>
      <c r="C403" s="2">
        <v>45703.302083333336</v>
      </c>
      <c r="D403" s="2">
        <v>45703.338194444441</v>
      </c>
      <c r="E403" t="s">
        <v>1139</v>
      </c>
      <c r="F403" t="s">
        <v>67</v>
      </c>
      <c r="G403" t="s">
        <v>1142</v>
      </c>
      <c r="H403" t="s">
        <v>69</v>
      </c>
      <c r="I403" t="s">
        <v>70</v>
      </c>
      <c r="J403" t="s">
        <v>71</v>
      </c>
      <c r="K403" t="s">
        <v>268</v>
      </c>
      <c r="L403">
        <v>14.1</v>
      </c>
      <c r="M403">
        <v>6</v>
      </c>
      <c r="N403">
        <v>4.0399999999999998E-2</v>
      </c>
      <c r="O403">
        <v>8.1799999999999998E-2</v>
      </c>
      <c r="P403">
        <v>39.6</v>
      </c>
      <c r="Q403">
        <v>35</v>
      </c>
      <c r="R403" t="b">
        <v>1</v>
      </c>
      <c r="S403">
        <v>0</v>
      </c>
      <c r="T403">
        <v>271.44</v>
      </c>
      <c r="U403" s="1">
        <v>45705</v>
      </c>
      <c r="V403" t="s">
        <v>259</v>
      </c>
      <c r="W403" t="s">
        <v>44</v>
      </c>
      <c r="X403" t="s">
        <v>1933</v>
      </c>
      <c r="Y403">
        <v>52</v>
      </c>
      <c r="Z403">
        <v>6</v>
      </c>
      <c r="AA403">
        <v>45.24</v>
      </c>
      <c r="AB403">
        <v>2</v>
      </c>
    </row>
    <row r="404" spans="1:28" x14ac:dyDescent="0.25">
      <c r="A404" t="s">
        <v>1934</v>
      </c>
      <c r="B404" s="1">
        <v>45771</v>
      </c>
      <c r="C404" s="2">
        <v>45771.311111111114</v>
      </c>
      <c r="D404" s="2">
        <v>45771.35833333333</v>
      </c>
      <c r="E404" t="s">
        <v>1935</v>
      </c>
      <c r="F404" t="s">
        <v>37</v>
      </c>
      <c r="G404" t="s">
        <v>605</v>
      </c>
      <c r="H404" t="s">
        <v>39</v>
      </c>
      <c r="I404" t="s">
        <v>40</v>
      </c>
      <c r="J404" t="s">
        <v>41</v>
      </c>
      <c r="K404" t="s">
        <v>130</v>
      </c>
      <c r="L404">
        <v>8.9</v>
      </c>
      <c r="M404">
        <v>38.799999999999997</v>
      </c>
      <c r="N404">
        <v>4.0399999999999998E-2</v>
      </c>
      <c r="O404">
        <v>8.9800000000000005E-2</v>
      </c>
      <c r="P404">
        <v>32.4</v>
      </c>
      <c r="Q404">
        <v>11.7</v>
      </c>
      <c r="R404" t="b">
        <v>1</v>
      </c>
      <c r="S404">
        <v>0.74</v>
      </c>
      <c r="T404">
        <v>1813.18</v>
      </c>
      <c r="U404" s="1">
        <v>45774</v>
      </c>
      <c r="V404" t="s">
        <v>43</v>
      </c>
      <c r="W404" t="s">
        <v>186</v>
      </c>
      <c r="X404" t="s">
        <v>1936</v>
      </c>
      <c r="Y404">
        <v>68</v>
      </c>
      <c r="Z404">
        <v>38.059999999999903</v>
      </c>
      <c r="AA404">
        <v>47.64</v>
      </c>
      <c r="AB404">
        <v>4</v>
      </c>
    </row>
    <row r="405" spans="1:28" x14ac:dyDescent="0.25">
      <c r="A405" t="s">
        <v>1937</v>
      </c>
      <c r="B405" s="1">
        <v>45783</v>
      </c>
      <c r="C405" s="2">
        <v>45783.39166666667</v>
      </c>
      <c r="D405" s="2">
        <v>45783.436111111114</v>
      </c>
      <c r="E405" t="s">
        <v>1938</v>
      </c>
      <c r="F405" t="s">
        <v>340</v>
      </c>
      <c r="G405" t="s">
        <v>104</v>
      </c>
      <c r="H405" t="s">
        <v>342</v>
      </c>
      <c r="I405" t="s">
        <v>197</v>
      </c>
      <c r="J405" t="s">
        <v>198</v>
      </c>
      <c r="K405" t="s">
        <v>725</v>
      </c>
      <c r="L405">
        <v>3.5</v>
      </c>
      <c r="M405">
        <v>75.400000000000006</v>
      </c>
      <c r="N405">
        <v>4.0399999999999998E-2</v>
      </c>
      <c r="O405">
        <v>8.0299999999999996E-2</v>
      </c>
      <c r="P405">
        <v>38.5</v>
      </c>
      <c r="Q405">
        <v>12</v>
      </c>
      <c r="R405" t="b">
        <v>1</v>
      </c>
      <c r="S405">
        <v>0</v>
      </c>
      <c r="T405">
        <v>3377.17</v>
      </c>
      <c r="U405" s="1">
        <v>45790</v>
      </c>
      <c r="V405" t="s">
        <v>43</v>
      </c>
      <c r="W405" t="s">
        <v>208</v>
      </c>
      <c r="X405" t="s">
        <v>1940</v>
      </c>
      <c r="Y405">
        <v>64</v>
      </c>
      <c r="Z405">
        <v>75.400000000000006</v>
      </c>
      <c r="AA405">
        <v>44.79</v>
      </c>
      <c r="AB405">
        <v>5</v>
      </c>
    </row>
    <row r="406" spans="1:28" x14ac:dyDescent="0.25">
      <c r="A406" t="s">
        <v>1941</v>
      </c>
      <c r="B406" s="1">
        <v>45738</v>
      </c>
      <c r="C406" s="2">
        <v>45738.381249999999</v>
      </c>
      <c r="D406" s="2">
        <v>45738.472222222219</v>
      </c>
      <c r="E406" t="s">
        <v>1942</v>
      </c>
      <c r="F406" t="s">
        <v>194</v>
      </c>
      <c r="G406" t="s">
        <v>863</v>
      </c>
      <c r="H406" t="s">
        <v>196</v>
      </c>
      <c r="I406" t="s">
        <v>197</v>
      </c>
      <c r="J406" t="s">
        <v>198</v>
      </c>
      <c r="K406" t="s">
        <v>995</v>
      </c>
      <c r="L406">
        <v>19.3</v>
      </c>
      <c r="M406">
        <v>98.9</v>
      </c>
      <c r="N406">
        <v>4.0399999999999998E-2</v>
      </c>
      <c r="O406">
        <v>8.3500000000000005E-2</v>
      </c>
      <c r="P406">
        <v>34.200000000000003</v>
      </c>
      <c r="Q406">
        <v>33.299999999999997</v>
      </c>
      <c r="R406" t="b">
        <v>0</v>
      </c>
      <c r="S406">
        <v>4.8099999999999996</v>
      </c>
      <c r="T406">
        <v>4304.62</v>
      </c>
      <c r="U406" s="1">
        <v>45745</v>
      </c>
      <c r="V406" t="s">
        <v>259</v>
      </c>
      <c r="W406" t="s">
        <v>44</v>
      </c>
      <c r="X406" t="s">
        <v>1944</v>
      </c>
      <c r="Y406">
        <v>131</v>
      </c>
      <c r="Z406">
        <v>94.09</v>
      </c>
      <c r="AA406">
        <v>45.75</v>
      </c>
      <c r="AB406">
        <v>3</v>
      </c>
    </row>
    <row r="407" spans="1:28" x14ac:dyDescent="0.25">
      <c r="A407" t="s">
        <v>1945</v>
      </c>
      <c r="B407" s="1">
        <v>45735</v>
      </c>
      <c r="C407" s="2">
        <v>45735.344444444447</v>
      </c>
      <c r="D407" s="2">
        <v>45735.348611111112</v>
      </c>
      <c r="E407" t="s">
        <v>688</v>
      </c>
      <c r="F407" t="s">
        <v>604</v>
      </c>
      <c r="G407" t="s">
        <v>691</v>
      </c>
      <c r="H407" t="s">
        <v>606</v>
      </c>
      <c r="I407" t="s">
        <v>153</v>
      </c>
      <c r="J407" t="s">
        <v>154</v>
      </c>
      <c r="K407" t="s">
        <v>1270</v>
      </c>
      <c r="L407">
        <v>12</v>
      </c>
      <c r="M407">
        <v>112.9</v>
      </c>
      <c r="N407">
        <v>4.0399999999999998E-2</v>
      </c>
      <c r="O407">
        <v>8.3400000000000002E-2</v>
      </c>
      <c r="P407">
        <v>27.5</v>
      </c>
      <c r="Q407">
        <v>5</v>
      </c>
      <c r="R407" t="b">
        <v>1</v>
      </c>
      <c r="S407">
        <v>0</v>
      </c>
      <c r="T407">
        <v>5161.79</v>
      </c>
      <c r="U407" s="1">
        <v>45737</v>
      </c>
      <c r="V407" t="s">
        <v>58</v>
      </c>
      <c r="W407" t="s">
        <v>44</v>
      </c>
      <c r="X407" t="s">
        <v>1946</v>
      </c>
      <c r="Y407">
        <v>6</v>
      </c>
      <c r="Z407">
        <v>112.9</v>
      </c>
      <c r="AA407">
        <v>45.72</v>
      </c>
      <c r="AB407">
        <v>3</v>
      </c>
    </row>
    <row r="408" spans="1:28" x14ac:dyDescent="0.25">
      <c r="A408" t="s">
        <v>1947</v>
      </c>
      <c r="B408" s="1">
        <v>45801</v>
      </c>
      <c r="C408" s="2">
        <v>45801.40347222222</v>
      </c>
      <c r="D408" s="2">
        <v>45801.45416666667</v>
      </c>
      <c r="E408" t="s">
        <v>1948</v>
      </c>
      <c r="F408" t="s">
        <v>536</v>
      </c>
      <c r="G408" t="s">
        <v>517</v>
      </c>
      <c r="H408" t="s">
        <v>537</v>
      </c>
      <c r="I408" t="s">
        <v>84</v>
      </c>
      <c r="J408" t="s">
        <v>85</v>
      </c>
      <c r="K408" t="s">
        <v>574</v>
      </c>
      <c r="L408">
        <v>10.4</v>
      </c>
      <c r="M408">
        <v>35.9</v>
      </c>
      <c r="N408">
        <v>4.0500000000000001E-2</v>
      </c>
      <c r="O408">
        <v>8.2600000000000007E-2</v>
      </c>
      <c r="P408">
        <v>31.7</v>
      </c>
      <c r="Q408">
        <v>29.9</v>
      </c>
      <c r="R408" t="b">
        <v>0</v>
      </c>
      <c r="S408">
        <v>3.38</v>
      </c>
      <c r="T408">
        <v>1480.64</v>
      </c>
      <c r="U408" s="1">
        <v>45803</v>
      </c>
      <c r="V408" t="s">
        <v>58</v>
      </c>
      <c r="W408" t="s">
        <v>44</v>
      </c>
      <c r="X408" t="s">
        <v>1949</v>
      </c>
      <c r="Y408">
        <v>73</v>
      </c>
      <c r="Z408">
        <v>32.519999999999897</v>
      </c>
      <c r="AA408">
        <v>45.53</v>
      </c>
      <c r="AB408">
        <v>5</v>
      </c>
    </row>
    <row r="409" spans="1:28" x14ac:dyDescent="0.25">
      <c r="A409" t="s">
        <v>1950</v>
      </c>
      <c r="B409" s="1">
        <v>45720</v>
      </c>
      <c r="C409" s="2">
        <v>45720.444444444445</v>
      </c>
      <c r="D409" s="2">
        <v>45720.511111111111</v>
      </c>
      <c r="E409" t="s">
        <v>1012</v>
      </c>
      <c r="F409" t="s">
        <v>67</v>
      </c>
      <c r="G409" t="s">
        <v>1015</v>
      </c>
      <c r="H409" t="s">
        <v>69</v>
      </c>
      <c r="I409" t="s">
        <v>70</v>
      </c>
      <c r="J409" t="s">
        <v>71</v>
      </c>
      <c r="K409" t="s">
        <v>370</v>
      </c>
      <c r="L409">
        <v>5.6</v>
      </c>
      <c r="M409">
        <v>36.700000000000003</v>
      </c>
      <c r="N409">
        <v>4.0500000000000001E-2</v>
      </c>
      <c r="O409">
        <v>7.8799999999999995E-2</v>
      </c>
      <c r="P409">
        <v>29.7</v>
      </c>
      <c r="Q409">
        <v>9.9</v>
      </c>
      <c r="R409" t="b">
        <v>1</v>
      </c>
      <c r="S409">
        <v>0</v>
      </c>
      <c r="T409">
        <v>1629.11</v>
      </c>
      <c r="U409" s="1">
        <v>45722</v>
      </c>
      <c r="V409" t="s">
        <v>43</v>
      </c>
      <c r="W409" t="s">
        <v>44</v>
      </c>
      <c r="X409" t="s">
        <v>1951</v>
      </c>
      <c r="Y409">
        <v>96</v>
      </c>
      <c r="Z409">
        <v>36.700000000000003</v>
      </c>
      <c r="AA409">
        <v>44.39</v>
      </c>
      <c r="AB409">
        <v>3</v>
      </c>
    </row>
    <row r="410" spans="1:28" x14ac:dyDescent="0.25">
      <c r="A410" t="s">
        <v>1952</v>
      </c>
      <c r="B410" s="1">
        <v>45661</v>
      </c>
      <c r="C410" s="2">
        <v>45661.284722222219</v>
      </c>
      <c r="D410" s="2">
        <v>45661.331944444442</v>
      </c>
      <c r="E410" t="s">
        <v>1046</v>
      </c>
      <c r="F410" t="s">
        <v>52</v>
      </c>
      <c r="G410" t="s">
        <v>1048</v>
      </c>
      <c r="H410" t="s">
        <v>54</v>
      </c>
      <c r="I410" t="s">
        <v>55</v>
      </c>
      <c r="J410" t="s">
        <v>56</v>
      </c>
      <c r="K410" t="s">
        <v>1953</v>
      </c>
      <c r="L410">
        <v>18.2</v>
      </c>
      <c r="M410">
        <v>36.9</v>
      </c>
      <c r="N410">
        <v>4.0500000000000001E-2</v>
      </c>
      <c r="O410">
        <v>8.9599999999999999E-2</v>
      </c>
      <c r="P410">
        <v>25.9</v>
      </c>
      <c r="Q410">
        <v>3.1</v>
      </c>
      <c r="R410" t="b">
        <v>1</v>
      </c>
      <c r="S410">
        <v>0</v>
      </c>
      <c r="T410">
        <v>1757.55</v>
      </c>
      <c r="U410" s="1">
        <v>45668</v>
      </c>
      <c r="V410" t="s">
        <v>43</v>
      </c>
      <c r="W410" t="s">
        <v>44</v>
      </c>
      <c r="X410" t="s">
        <v>1954</v>
      </c>
      <c r="Y410">
        <v>68</v>
      </c>
      <c r="Z410">
        <v>36.9</v>
      </c>
      <c r="AA410">
        <v>47.63</v>
      </c>
      <c r="AB410">
        <v>1</v>
      </c>
    </row>
    <row r="411" spans="1:28" x14ac:dyDescent="0.25">
      <c r="A411" t="s">
        <v>1955</v>
      </c>
      <c r="B411" s="1">
        <v>45835</v>
      </c>
      <c r="C411" s="2">
        <v>45835.229861111111</v>
      </c>
      <c r="D411" s="2">
        <v>45835.272916666669</v>
      </c>
      <c r="E411" t="s">
        <v>1956</v>
      </c>
      <c r="F411" t="s">
        <v>381</v>
      </c>
      <c r="G411" t="s">
        <v>788</v>
      </c>
      <c r="H411" t="s">
        <v>383</v>
      </c>
      <c r="I411" t="s">
        <v>84</v>
      </c>
      <c r="J411" t="s">
        <v>85</v>
      </c>
      <c r="K411" t="s">
        <v>574</v>
      </c>
      <c r="L411">
        <v>16.8</v>
      </c>
      <c r="M411">
        <v>76.400000000000006</v>
      </c>
      <c r="N411">
        <v>4.0500000000000001E-2</v>
      </c>
      <c r="O411">
        <v>8.43E-2</v>
      </c>
      <c r="P411">
        <v>30</v>
      </c>
      <c r="Q411">
        <v>8.6</v>
      </c>
      <c r="R411" t="b">
        <v>1</v>
      </c>
      <c r="S411">
        <v>0.62</v>
      </c>
      <c r="T411">
        <v>3488.91</v>
      </c>
      <c r="U411" s="1">
        <v>45842</v>
      </c>
      <c r="V411" t="s">
        <v>43</v>
      </c>
      <c r="W411" t="s">
        <v>44</v>
      </c>
      <c r="X411" t="s">
        <v>1957</v>
      </c>
      <c r="Y411">
        <v>62</v>
      </c>
      <c r="Z411">
        <v>75.78</v>
      </c>
      <c r="AA411">
        <v>46.04</v>
      </c>
      <c r="AB411">
        <v>6</v>
      </c>
    </row>
    <row r="412" spans="1:28" x14ac:dyDescent="0.25">
      <c r="A412" t="s">
        <v>1958</v>
      </c>
      <c r="B412" s="1">
        <v>45759</v>
      </c>
      <c r="C412" s="2">
        <v>45759.347916666666</v>
      </c>
      <c r="D412" s="2">
        <v>45759.415972222225</v>
      </c>
      <c r="E412" t="s">
        <v>1032</v>
      </c>
      <c r="F412" t="s">
        <v>604</v>
      </c>
      <c r="G412" t="s">
        <v>902</v>
      </c>
      <c r="H412" t="s">
        <v>606</v>
      </c>
      <c r="I412" t="s">
        <v>153</v>
      </c>
      <c r="J412" t="s">
        <v>154</v>
      </c>
      <c r="K412" t="s">
        <v>542</v>
      </c>
      <c r="L412">
        <v>22.4</v>
      </c>
      <c r="M412">
        <v>24.9</v>
      </c>
      <c r="N412">
        <v>4.0500000000000001E-2</v>
      </c>
      <c r="O412">
        <v>8.2799999999999999E-2</v>
      </c>
      <c r="P412">
        <v>29.7</v>
      </c>
      <c r="Q412">
        <v>8.9</v>
      </c>
      <c r="R412" t="b">
        <v>1</v>
      </c>
      <c r="S412">
        <v>0.45</v>
      </c>
      <c r="T412">
        <v>1114.68</v>
      </c>
      <c r="U412" s="1">
        <v>45761</v>
      </c>
      <c r="V412" t="s">
        <v>259</v>
      </c>
      <c r="W412" t="s">
        <v>44</v>
      </c>
      <c r="X412" t="s">
        <v>1959</v>
      </c>
      <c r="Y412">
        <v>98</v>
      </c>
      <c r="Z412">
        <v>24.45</v>
      </c>
      <c r="AA412">
        <v>45.59</v>
      </c>
      <c r="AB412">
        <v>4</v>
      </c>
    </row>
    <row r="413" spans="1:28" x14ac:dyDescent="0.25">
      <c r="A413" t="s">
        <v>1960</v>
      </c>
      <c r="B413" s="1">
        <v>45823</v>
      </c>
      <c r="C413" s="2">
        <v>45823.336111111108</v>
      </c>
      <c r="D413" s="2">
        <v>45823.359722222223</v>
      </c>
      <c r="E413" t="s">
        <v>1942</v>
      </c>
      <c r="F413" t="s">
        <v>194</v>
      </c>
      <c r="G413" t="s">
        <v>863</v>
      </c>
      <c r="H413" t="s">
        <v>196</v>
      </c>
      <c r="I413" t="s">
        <v>197</v>
      </c>
      <c r="J413" t="s">
        <v>198</v>
      </c>
      <c r="K413" t="s">
        <v>591</v>
      </c>
      <c r="L413">
        <v>1.9</v>
      </c>
      <c r="M413">
        <v>14.5</v>
      </c>
      <c r="N413">
        <v>4.0500000000000001E-2</v>
      </c>
      <c r="O413">
        <v>8.4199999999999997E-2</v>
      </c>
      <c r="P413">
        <v>30</v>
      </c>
      <c r="Q413">
        <v>11.8</v>
      </c>
      <c r="R413" t="b">
        <v>1</v>
      </c>
      <c r="S413">
        <v>0</v>
      </c>
      <c r="T413">
        <v>667.14</v>
      </c>
      <c r="U413" s="1">
        <v>45830</v>
      </c>
      <c r="V413" t="s">
        <v>259</v>
      </c>
      <c r="W413" t="s">
        <v>44</v>
      </c>
      <c r="X413" t="s">
        <v>1961</v>
      </c>
      <c r="Y413">
        <v>34</v>
      </c>
      <c r="Z413">
        <v>14.5</v>
      </c>
      <c r="AA413">
        <v>46.01</v>
      </c>
      <c r="AB413">
        <v>6</v>
      </c>
    </row>
    <row r="414" spans="1:28" x14ac:dyDescent="0.25">
      <c r="A414" t="s">
        <v>1962</v>
      </c>
      <c r="B414" s="1">
        <v>45836</v>
      </c>
      <c r="C414" s="2">
        <v>45836.204861111109</v>
      </c>
      <c r="D414" s="2">
        <v>45836.208333333336</v>
      </c>
      <c r="E414" t="s">
        <v>1661</v>
      </c>
      <c r="F414" t="s">
        <v>340</v>
      </c>
      <c r="G414" t="s">
        <v>1663</v>
      </c>
      <c r="H414" t="s">
        <v>342</v>
      </c>
      <c r="I414" t="s">
        <v>197</v>
      </c>
      <c r="J414" t="s">
        <v>198</v>
      </c>
      <c r="K414" t="s">
        <v>248</v>
      </c>
      <c r="L414">
        <v>30.9</v>
      </c>
      <c r="M414">
        <v>158.5</v>
      </c>
      <c r="N414">
        <v>4.0500000000000001E-2</v>
      </c>
      <c r="O414">
        <v>8.7300000000000003E-2</v>
      </c>
      <c r="P414">
        <v>34.6</v>
      </c>
      <c r="Q414">
        <v>33.799999999999997</v>
      </c>
      <c r="R414" t="b">
        <v>1</v>
      </c>
      <c r="S414">
        <v>0.28000000000000003</v>
      </c>
      <c r="T414">
        <v>7426.85</v>
      </c>
      <c r="U414" s="1">
        <v>45839</v>
      </c>
      <c r="V414" t="s">
        <v>259</v>
      </c>
      <c r="W414" t="s">
        <v>200</v>
      </c>
      <c r="X414" t="s">
        <v>1963</v>
      </c>
      <c r="Y414">
        <v>5</v>
      </c>
      <c r="Z414">
        <v>158.22</v>
      </c>
      <c r="AA414">
        <v>46.94</v>
      </c>
      <c r="AB414">
        <v>6</v>
      </c>
    </row>
    <row r="415" spans="1:28" x14ac:dyDescent="0.25">
      <c r="A415" t="s">
        <v>1964</v>
      </c>
      <c r="B415" s="1">
        <v>45677</v>
      </c>
      <c r="C415" s="2">
        <v>45677.447222222225</v>
      </c>
      <c r="D415" s="2">
        <v>45677.467361111114</v>
      </c>
      <c r="E415" t="s">
        <v>1965</v>
      </c>
      <c r="F415" t="s">
        <v>194</v>
      </c>
      <c r="G415" t="s">
        <v>472</v>
      </c>
      <c r="H415" t="s">
        <v>196</v>
      </c>
      <c r="I415" t="s">
        <v>197</v>
      </c>
      <c r="J415" t="s">
        <v>198</v>
      </c>
      <c r="K415" t="s">
        <v>295</v>
      </c>
      <c r="L415">
        <v>5</v>
      </c>
      <c r="M415">
        <v>22.7</v>
      </c>
      <c r="N415">
        <v>4.0500000000000001E-2</v>
      </c>
      <c r="O415">
        <v>7.8200000000000006E-2</v>
      </c>
      <c r="P415">
        <v>31.3</v>
      </c>
      <c r="Q415">
        <v>12</v>
      </c>
      <c r="R415" t="b">
        <v>1</v>
      </c>
      <c r="S415">
        <v>0.64</v>
      </c>
      <c r="T415">
        <v>975.27</v>
      </c>
      <c r="U415" s="1">
        <v>45679</v>
      </c>
      <c r="V415" t="s">
        <v>43</v>
      </c>
      <c r="W415" t="s">
        <v>44</v>
      </c>
      <c r="X415" t="s">
        <v>1967</v>
      </c>
      <c r="Y415">
        <v>29</v>
      </c>
      <c r="Z415">
        <v>22.06</v>
      </c>
      <c r="AA415">
        <v>44.21</v>
      </c>
      <c r="AB415">
        <v>1</v>
      </c>
    </row>
    <row r="416" spans="1:28" x14ac:dyDescent="0.25">
      <c r="A416" t="s">
        <v>1968</v>
      </c>
      <c r="B416" s="1">
        <v>45787</v>
      </c>
      <c r="C416" s="2">
        <v>45787.370138888888</v>
      </c>
      <c r="D416" s="2">
        <v>45787.444444444445</v>
      </c>
      <c r="E416" t="s">
        <v>1969</v>
      </c>
      <c r="F416" t="s">
        <v>234</v>
      </c>
      <c r="G416" t="s">
        <v>1972</v>
      </c>
      <c r="H416" t="s">
        <v>236</v>
      </c>
      <c r="I416" t="s">
        <v>237</v>
      </c>
      <c r="J416" t="s">
        <v>238</v>
      </c>
      <c r="K416" t="s">
        <v>909</v>
      </c>
      <c r="L416">
        <v>18.2</v>
      </c>
      <c r="M416">
        <v>64.8</v>
      </c>
      <c r="N416">
        <v>4.0500000000000001E-2</v>
      </c>
      <c r="O416">
        <v>8.8800000000000004E-2</v>
      </c>
      <c r="P416">
        <v>33.6</v>
      </c>
      <c r="Q416">
        <v>12</v>
      </c>
      <c r="R416" t="b">
        <v>0</v>
      </c>
      <c r="S416">
        <v>0.52</v>
      </c>
      <c r="T416">
        <v>3046.23</v>
      </c>
      <c r="U416" s="1">
        <v>45788</v>
      </c>
      <c r="V416" t="s">
        <v>259</v>
      </c>
      <c r="W416" t="s">
        <v>44</v>
      </c>
      <c r="X416" t="s">
        <v>1973</v>
      </c>
      <c r="Y416">
        <v>107</v>
      </c>
      <c r="Z416">
        <v>64.28</v>
      </c>
      <c r="AA416">
        <v>47.39</v>
      </c>
      <c r="AB416">
        <v>5</v>
      </c>
    </row>
    <row r="417" spans="1:28" x14ac:dyDescent="0.25">
      <c r="A417" t="s">
        <v>1974</v>
      </c>
      <c r="B417" s="1">
        <v>45735</v>
      </c>
      <c r="C417" s="2">
        <v>45735.324999999997</v>
      </c>
      <c r="D417" s="2">
        <v>45735.359027777777</v>
      </c>
      <c r="E417" t="s">
        <v>1975</v>
      </c>
      <c r="F417" t="s">
        <v>318</v>
      </c>
      <c r="G417" t="s">
        <v>1978</v>
      </c>
      <c r="H417" t="s">
        <v>320</v>
      </c>
      <c r="I417" t="s">
        <v>197</v>
      </c>
      <c r="J417" t="s">
        <v>198</v>
      </c>
      <c r="K417" t="s">
        <v>384</v>
      </c>
      <c r="L417">
        <v>11.7</v>
      </c>
      <c r="M417">
        <v>275.3</v>
      </c>
      <c r="N417">
        <v>4.0500000000000001E-2</v>
      </c>
      <c r="O417">
        <v>8.6999999999999994E-2</v>
      </c>
      <c r="P417">
        <v>25.8</v>
      </c>
      <c r="Q417">
        <v>22.7</v>
      </c>
      <c r="R417" t="b">
        <v>0</v>
      </c>
      <c r="S417">
        <v>1.96</v>
      </c>
      <c r="T417">
        <v>12805.98</v>
      </c>
      <c r="U417" s="1">
        <v>45742</v>
      </c>
      <c r="V417" t="s">
        <v>259</v>
      </c>
      <c r="W417" t="s">
        <v>186</v>
      </c>
      <c r="X417" t="s">
        <v>1979</v>
      </c>
      <c r="Y417">
        <v>49</v>
      </c>
      <c r="Z417">
        <v>273.33999999999997</v>
      </c>
      <c r="AA417">
        <v>46.85</v>
      </c>
      <c r="AB417">
        <v>3</v>
      </c>
    </row>
    <row r="418" spans="1:28" x14ac:dyDescent="0.25">
      <c r="A418" t="s">
        <v>1980</v>
      </c>
      <c r="B418" s="1">
        <v>45774</v>
      </c>
      <c r="C418" s="2">
        <v>45774.240277777775</v>
      </c>
      <c r="D418" s="2">
        <v>45774.275000000001</v>
      </c>
      <c r="E418" t="s">
        <v>1981</v>
      </c>
      <c r="F418" t="s">
        <v>52</v>
      </c>
      <c r="G418" t="s">
        <v>841</v>
      </c>
      <c r="H418" t="s">
        <v>54</v>
      </c>
      <c r="I418" t="s">
        <v>55</v>
      </c>
      <c r="J418" t="s">
        <v>56</v>
      </c>
      <c r="K418" t="s">
        <v>175</v>
      </c>
      <c r="L418">
        <v>1.2</v>
      </c>
      <c r="M418">
        <v>79.900000000000006</v>
      </c>
      <c r="N418">
        <v>4.0599999999999997E-2</v>
      </c>
      <c r="O418">
        <v>8.7400000000000005E-2</v>
      </c>
      <c r="P418">
        <v>29.5</v>
      </c>
      <c r="Q418">
        <v>10.8</v>
      </c>
      <c r="R418" t="b">
        <v>1</v>
      </c>
      <c r="S418">
        <v>0.44</v>
      </c>
      <c r="T418">
        <v>3736.21</v>
      </c>
      <c r="U418" s="1">
        <v>45777</v>
      </c>
      <c r="V418" t="s">
        <v>259</v>
      </c>
      <c r="W418" t="s">
        <v>44</v>
      </c>
      <c r="X418" t="s">
        <v>1982</v>
      </c>
      <c r="Y418">
        <v>50</v>
      </c>
      <c r="Z418">
        <v>79.459999999999994</v>
      </c>
      <c r="AA418">
        <v>47.02</v>
      </c>
      <c r="AB418">
        <v>4</v>
      </c>
    </row>
    <row r="419" spans="1:28" x14ac:dyDescent="0.25">
      <c r="A419" t="s">
        <v>1983</v>
      </c>
      <c r="B419" s="1">
        <v>45708</v>
      </c>
      <c r="C419" s="2">
        <v>45708.26666666667</v>
      </c>
      <c r="D419" s="2">
        <v>45708.296527777777</v>
      </c>
      <c r="E419" t="s">
        <v>661</v>
      </c>
      <c r="F419" t="s">
        <v>150</v>
      </c>
      <c r="G419" t="s">
        <v>129</v>
      </c>
      <c r="H419" t="s">
        <v>152</v>
      </c>
      <c r="I419" t="s">
        <v>153</v>
      </c>
      <c r="J419" t="s">
        <v>154</v>
      </c>
      <c r="K419" t="s">
        <v>350</v>
      </c>
      <c r="L419">
        <v>6.8</v>
      </c>
      <c r="M419">
        <v>17.399999999999999</v>
      </c>
      <c r="N419">
        <v>4.0599999999999997E-2</v>
      </c>
      <c r="O419">
        <v>8.2000000000000003E-2</v>
      </c>
      <c r="P419">
        <v>27.8</v>
      </c>
      <c r="Q419">
        <v>26.8</v>
      </c>
      <c r="R419" t="b">
        <v>1</v>
      </c>
      <c r="S419">
        <v>0.17</v>
      </c>
      <c r="T419">
        <v>782.24</v>
      </c>
      <c r="U419" s="1">
        <v>45710</v>
      </c>
      <c r="V419" t="s">
        <v>58</v>
      </c>
      <c r="W419" t="s">
        <v>200</v>
      </c>
      <c r="X419" t="s">
        <v>1984</v>
      </c>
      <c r="Y419">
        <v>43</v>
      </c>
      <c r="Z419">
        <v>17.229999999999901</v>
      </c>
      <c r="AA419">
        <v>45.4</v>
      </c>
      <c r="AB419">
        <v>2</v>
      </c>
    </row>
    <row r="420" spans="1:28" x14ac:dyDescent="0.25">
      <c r="A420" t="s">
        <v>1985</v>
      </c>
      <c r="B420" s="1">
        <v>45778</v>
      </c>
      <c r="C420" s="2">
        <v>45778.418749999997</v>
      </c>
      <c r="D420" s="2">
        <v>45778.422222222223</v>
      </c>
      <c r="E420" t="s">
        <v>1986</v>
      </c>
      <c r="F420" t="s">
        <v>604</v>
      </c>
      <c r="G420" t="s">
        <v>1183</v>
      </c>
      <c r="H420" t="s">
        <v>606</v>
      </c>
      <c r="I420" t="s">
        <v>153</v>
      </c>
      <c r="J420" t="s">
        <v>154</v>
      </c>
      <c r="K420" t="s">
        <v>1543</v>
      </c>
      <c r="L420">
        <v>7</v>
      </c>
      <c r="M420">
        <v>39.799999999999997</v>
      </c>
      <c r="N420">
        <v>4.0599999999999997E-2</v>
      </c>
      <c r="O420">
        <v>8.5900000000000004E-2</v>
      </c>
      <c r="P420">
        <v>32.700000000000003</v>
      </c>
      <c r="Q420">
        <v>9.5</v>
      </c>
      <c r="R420" t="b">
        <v>1</v>
      </c>
      <c r="S420">
        <v>0.25</v>
      </c>
      <c r="T420">
        <v>1841.84</v>
      </c>
      <c r="U420" s="1">
        <v>45785</v>
      </c>
      <c r="V420" t="s">
        <v>43</v>
      </c>
      <c r="W420" t="s">
        <v>44</v>
      </c>
      <c r="X420" t="s">
        <v>1987</v>
      </c>
      <c r="Y420">
        <v>5</v>
      </c>
      <c r="Z420">
        <v>39.549999999999997</v>
      </c>
      <c r="AA420">
        <v>46.57</v>
      </c>
      <c r="AB420">
        <v>5</v>
      </c>
    </row>
    <row r="421" spans="1:28" x14ac:dyDescent="0.25">
      <c r="A421" t="s">
        <v>1988</v>
      </c>
      <c r="B421" s="1">
        <v>45821</v>
      </c>
      <c r="C421" s="2">
        <v>45821.19027777778</v>
      </c>
      <c r="D421" s="2">
        <v>45821.216666666667</v>
      </c>
      <c r="E421" t="s">
        <v>1989</v>
      </c>
      <c r="F421" t="s">
        <v>52</v>
      </c>
      <c r="G421" t="s">
        <v>341</v>
      </c>
      <c r="H421" t="s">
        <v>54</v>
      </c>
      <c r="I421" t="s">
        <v>55</v>
      </c>
      <c r="J421" t="s">
        <v>56</v>
      </c>
      <c r="K421" t="s">
        <v>370</v>
      </c>
      <c r="L421">
        <v>15.7</v>
      </c>
      <c r="M421">
        <v>26</v>
      </c>
      <c r="N421">
        <v>4.0599999999999997E-2</v>
      </c>
      <c r="O421">
        <v>8.9499999999999996E-2</v>
      </c>
      <c r="P421">
        <v>33.700000000000003</v>
      </c>
      <c r="Q421">
        <v>12</v>
      </c>
      <c r="R421" t="b">
        <v>1</v>
      </c>
      <c r="S421">
        <v>0</v>
      </c>
      <c r="T421">
        <v>1238.9000000000001</v>
      </c>
      <c r="U421" s="1">
        <v>45821</v>
      </c>
      <c r="V421" t="s">
        <v>259</v>
      </c>
      <c r="W421" t="s">
        <v>44</v>
      </c>
      <c r="X421" t="s">
        <v>1991</v>
      </c>
      <c r="Y421">
        <v>38</v>
      </c>
      <c r="Z421">
        <v>26</v>
      </c>
      <c r="AA421">
        <v>47.65</v>
      </c>
      <c r="AB421">
        <v>6</v>
      </c>
    </row>
    <row r="422" spans="1:28" x14ac:dyDescent="0.25">
      <c r="A422" t="s">
        <v>1992</v>
      </c>
      <c r="B422" s="1">
        <v>45663</v>
      </c>
      <c r="C422" s="2">
        <v>45663.269444444442</v>
      </c>
      <c r="D422" s="2">
        <v>45663.28125</v>
      </c>
      <c r="E422" t="s">
        <v>1993</v>
      </c>
      <c r="F422" t="s">
        <v>413</v>
      </c>
      <c r="G422" t="s">
        <v>1058</v>
      </c>
      <c r="H422" t="s">
        <v>414</v>
      </c>
      <c r="I422" t="s">
        <v>415</v>
      </c>
      <c r="J422" t="s">
        <v>416</v>
      </c>
      <c r="K422" t="s">
        <v>363</v>
      </c>
      <c r="L422">
        <v>14.5</v>
      </c>
      <c r="M422">
        <v>97.2</v>
      </c>
      <c r="N422">
        <v>4.0599999999999997E-2</v>
      </c>
      <c r="O422">
        <v>8.5699999999999998E-2</v>
      </c>
      <c r="P422">
        <v>24.4</v>
      </c>
      <c r="Q422">
        <v>1.6</v>
      </c>
      <c r="R422" t="b">
        <v>1</v>
      </c>
      <c r="S422">
        <v>0.15</v>
      </c>
      <c r="T422">
        <v>4513.8</v>
      </c>
      <c r="U422" s="1">
        <v>45665</v>
      </c>
      <c r="V422" t="s">
        <v>43</v>
      </c>
      <c r="W422" t="s">
        <v>44</v>
      </c>
      <c r="X422" t="s">
        <v>1995</v>
      </c>
      <c r="Y422">
        <v>17</v>
      </c>
      <c r="Z422">
        <v>97.05</v>
      </c>
      <c r="AA422">
        <v>46.51</v>
      </c>
      <c r="AB422">
        <v>1</v>
      </c>
    </row>
    <row r="423" spans="1:28" x14ac:dyDescent="0.25">
      <c r="A423" t="s">
        <v>1996</v>
      </c>
      <c r="B423" s="1">
        <v>45750</v>
      </c>
      <c r="C423" s="2">
        <v>45750.328472222223</v>
      </c>
      <c r="D423" s="2">
        <v>45750.352083333331</v>
      </c>
      <c r="E423" t="s">
        <v>1997</v>
      </c>
      <c r="F423" t="s">
        <v>328</v>
      </c>
      <c r="G423" t="s">
        <v>1806</v>
      </c>
      <c r="H423" t="s">
        <v>330</v>
      </c>
      <c r="I423" t="s">
        <v>331</v>
      </c>
      <c r="J423" t="s">
        <v>332</v>
      </c>
      <c r="K423" t="s">
        <v>72</v>
      </c>
      <c r="L423">
        <v>5.8</v>
      </c>
      <c r="M423">
        <v>11.2</v>
      </c>
      <c r="N423">
        <v>4.0599999999999997E-2</v>
      </c>
      <c r="O423">
        <v>8.4900000000000003E-2</v>
      </c>
      <c r="P423">
        <v>30.8</v>
      </c>
      <c r="Q423">
        <v>10.4</v>
      </c>
      <c r="R423" t="b">
        <v>0</v>
      </c>
      <c r="S423">
        <v>2.1800000000000002</v>
      </c>
      <c r="T423">
        <v>417.36</v>
      </c>
      <c r="U423" s="1">
        <v>45757</v>
      </c>
      <c r="V423" t="s">
        <v>43</v>
      </c>
      <c r="W423" t="s">
        <v>44</v>
      </c>
      <c r="X423" t="s">
        <v>1999</v>
      </c>
      <c r="Y423">
        <v>34</v>
      </c>
      <c r="Z423">
        <v>9.02</v>
      </c>
      <c r="AA423">
        <v>46.27</v>
      </c>
      <c r="AB423">
        <v>4</v>
      </c>
    </row>
    <row r="424" spans="1:28" x14ac:dyDescent="0.25">
      <c r="A424" t="s">
        <v>2000</v>
      </c>
      <c r="B424" s="1">
        <v>45753</v>
      </c>
      <c r="C424" s="2">
        <v>45753.433333333334</v>
      </c>
      <c r="D424" s="2">
        <v>45753.459027777775</v>
      </c>
      <c r="E424" t="s">
        <v>278</v>
      </c>
      <c r="F424" t="s">
        <v>282</v>
      </c>
      <c r="G424" t="s">
        <v>283</v>
      </c>
      <c r="H424" t="s">
        <v>284</v>
      </c>
      <c r="I424" t="s">
        <v>237</v>
      </c>
      <c r="J424" t="s">
        <v>238</v>
      </c>
      <c r="K424" t="s">
        <v>116</v>
      </c>
      <c r="L424">
        <v>2.2000000000000002</v>
      </c>
      <c r="M424">
        <v>10</v>
      </c>
      <c r="N424">
        <v>4.0599999999999997E-2</v>
      </c>
      <c r="O424">
        <v>8.4500000000000006E-2</v>
      </c>
      <c r="P424">
        <v>27.3</v>
      </c>
      <c r="Q424">
        <v>2.6</v>
      </c>
      <c r="R424" t="b">
        <v>1</v>
      </c>
      <c r="S424">
        <v>0.26</v>
      </c>
      <c r="T424">
        <v>449.5</v>
      </c>
      <c r="U424" s="1">
        <v>45760</v>
      </c>
      <c r="V424" t="s">
        <v>43</v>
      </c>
      <c r="W424" t="s">
        <v>44</v>
      </c>
      <c r="X424" t="s">
        <v>2001</v>
      </c>
      <c r="Y424">
        <v>37</v>
      </c>
      <c r="Z424">
        <v>9.74</v>
      </c>
      <c r="AA424">
        <v>46.15</v>
      </c>
      <c r="AB424">
        <v>4</v>
      </c>
    </row>
    <row r="425" spans="1:28" x14ac:dyDescent="0.25">
      <c r="A425" t="s">
        <v>2002</v>
      </c>
      <c r="B425" s="1">
        <v>45714</v>
      </c>
      <c r="C425" s="2">
        <v>45714.375</v>
      </c>
      <c r="D425" s="2">
        <v>45714.378472222219</v>
      </c>
      <c r="E425" t="s">
        <v>2003</v>
      </c>
      <c r="F425" t="s">
        <v>113</v>
      </c>
      <c r="G425" t="s">
        <v>2005</v>
      </c>
      <c r="H425" t="s">
        <v>115</v>
      </c>
      <c r="I425" t="s">
        <v>84</v>
      </c>
      <c r="J425" t="s">
        <v>85</v>
      </c>
      <c r="K425" t="s">
        <v>542</v>
      </c>
      <c r="L425">
        <v>7.8</v>
      </c>
      <c r="M425">
        <v>38.700000000000003</v>
      </c>
      <c r="N425">
        <v>4.0599999999999997E-2</v>
      </c>
      <c r="O425">
        <v>8.3099999999999993E-2</v>
      </c>
      <c r="P425">
        <v>29.1</v>
      </c>
      <c r="Q425">
        <v>7.2</v>
      </c>
      <c r="R425" t="b">
        <v>1</v>
      </c>
      <c r="S425">
        <v>0</v>
      </c>
      <c r="T425">
        <v>1769.75</v>
      </c>
      <c r="U425" s="1">
        <v>45716</v>
      </c>
      <c r="V425" t="s">
        <v>43</v>
      </c>
      <c r="W425" t="s">
        <v>44</v>
      </c>
      <c r="X425" t="s">
        <v>2006</v>
      </c>
      <c r="Y425">
        <v>5</v>
      </c>
      <c r="Z425">
        <v>38.700000000000003</v>
      </c>
      <c r="AA425">
        <v>45.73</v>
      </c>
      <c r="AB425">
        <v>2</v>
      </c>
    </row>
    <row r="426" spans="1:28" x14ac:dyDescent="0.25">
      <c r="A426" t="s">
        <v>2007</v>
      </c>
      <c r="B426" s="1">
        <v>45769</v>
      </c>
      <c r="C426" s="2">
        <v>45769.311805555553</v>
      </c>
      <c r="D426" s="2">
        <v>45769.324305555558</v>
      </c>
      <c r="E426" t="s">
        <v>2008</v>
      </c>
      <c r="F426" t="s">
        <v>340</v>
      </c>
      <c r="G426" t="s">
        <v>567</v>
      </c>
      <c r="H426" t="s">
        <v>342</v>
      </c>
      <c r="I426" t="s">
        <v>197</v>
      </c>
      <c r="J426" t="s">
        <v>198</v>
      </c>
      <c r="K426" t="s">
        <v>1095</v>
      </c>
      <c r="L426">
        <v>59</v>
      </c>
      <c r="M426">
        <v>22.7</v>
      </c>
      <c r="N426">
        <v>4.0599999999999997E-2</v>
      </c>
      <c r="O426">
        <v>8.48E-2</v>
      </c>
      <c r="P426">
        <v>27.7</v>
      </c>
      <c r="Q426">
        <v>24.5</v>
      </c>
      <c r="R426" t="b">
        <v>1</v>
      </c>
      <c r="S426">
        <v>0</v>
      </c>
      <c r="T426">
        <v>1049.6500000000001</v>
      </c>
      <c r="U426" s="1">
        <v>45770</v>
      </c>
      <c r="V426" t="s">
        <v>58</v>
      </c>
      <c r="W426" t="s">
        <v>44</v>
      </c>
      <c r="X426" t="s">
        <v>2010</v>
      </c>
      <c r="Y426">
        <v>18</v>
      </c>
      <c r="Z426">
        <v>22.7</v>
      </c>
      <c r="AA426">
        <v>46.24</v>
      </c>
      <c r="AB426">
        <v>4</v>
      </c>
    </row>
    <row r="427" spans="1:28" x14ac:dyDescent="0.25">
      <c r="A427" t="s">
        <v>2011</v>
      </c>
      <c r="B427" s="1">
        <v>45776</v>
      </c>
      <c r="C427" s="2">
        <v>45776.354861111111</v>
      </c>
      <c r="D427" s="2">
        <v>45776.4375</v>
      </c>
      <c r="E427" t="s">
        <v>2012</v>
      </c>
      <c r="F427" t="s">
        <v>194</v>
      </c>
      <c r="G427" t="s">
        <v>2014</v>
      </c>
      <c r="H427" t="s">
        <v>196</v>
      </c>
      <c r="I427" t="s">
        <v>197</v>
      </c>
      <c r="J427" t="s">
        <v>198</v>
      </c>
      <c r="K427" t="s">
        <v>268</v>
      </c>
      <c r="L427">
        <v>2.9</v>
      </c>
      <c r="M427">
        <v>23.4</v>
      </c>
      <c r="N427">
        <v>4.0599999999999997E-2</v>
      </c>
      <c r="O427">
        <v>8.1600000000000006E-2</v>
      </c>
      <c r="P427">
        <v>27.4</v>
      </c>
      <c r="Q427">
        <v>7.7</v>
      </c>
      <c r="R427" t="b">
        <v>1</v>
      </c>
      <c r="S427">
        <v>0.23</v>
      </c>
      <c r="T427">
        <v>1049.1400000000001</v>
      </c>
      <c r="U427" s="1">
        <v>45776</v>
      </c>
      <c r="V427" t="s">
        <v>43</v>
      </c>
      <c r="W427" t="s">
        <v>44</v>
      </c>
      <c r="X427" t="s">
        <v>2015</v>
      </c>
      <c r="Y427">
        <v>119</v>
      </c>
      <c r="Z427">
        <v>23.169999999999899</v>
      </c>
      <c r="AA427">
        <v>45.28</v>
      </c>
      <c r="AB427">
        <v>4</v>
      </c>
    </row>
    <row r="428" spans="1:28" x14ac:dyDescent="0.25">
      <c r="A428" t="s">
        <v>2016</v>
      </c>
      <c r="B428" s="1">
        <v>45658</v>
      </c>
      <c r="C428" s="2">
        <v>45658.43472222222</v>
      </c>
      <c r="D428" s="2">
        <v>45658.507638888892</v>
      </c>
      <c r="E428" t="s">
        <v>609</v>
      </c>
      <c r="F428" t="s">
        <v>93</v>
      </c>
      <c r="G428" t="s">
        <v>612</v>
      </c>
      <c r="H428" t="s">
        <v>95</v>
      </c>
      <c r="I428" t="s">
        <v>96</v>
      </c>
      <c r="J428" t="s">
        <v>97</v>
      </c>
      <c r="K428" t="s">
        <v>116</v>
      </c>
      <c r="L428">
        <v>4.9000000000000004</v>
      </c>
      <c r="M428">
        <v>161.4</v>
      </c>
      <c r="N428">
        <v>4.0599999999999997E-2</v>
      </c>
      <c r="O428">
        <v>8.5699999999999998E-2</v>
      </c>
      <c r="P428">
        <v>29.5</v>
      </c>
      <c r="Q428">
        <v>8</v>
      </c>
      <c r="R428" t="b">
        <v>1</v>
      </c>
      <c r="S428">
        <v>7.0000000000000007E-2</v>
      </c>
      <c r="T428">
        <v>7503.46</v>
      </c>
      <c r="U428" s="1">
        <v>45660</v>
      </c>
      <c r="V428" t="s">
        <v>43</v>
      </c>
      <c r="W428" t="s">
        <v>44</v>
      </c>
      <c r="X428" t="s">
        <v>2017</v>
      </c>
      <c r="Y428">
        <v>105</v>
      </c>
      <c r="Z428">
        <v>161.33000000000001</v>
      </c>
      <c r="AA428">
        <v>46.51</v>
      </c>
      <c r="AB428">
        <v>1</v>
      </c>
    </row>
    <row r="429" spans="1:28" x14ac:dyDescent="0.25">
      <c r="A429" t="s">
        <v>2018</v>
      </c>
      <c r="B429" s="1">
        <v>45706</v>
      </c>
      <c r="C429" s="2">
        <v>45706.304861111108</v>
      </c>
      <c r="D429" s="2">
        <v>45706.345833333333</v>
      </c>
      <c r="E429" t="s">
        <v>2019</v>
      </c>
      <c r="F429" t="s">
        <v>536</v>
      </c>
      <c r="G429" t="s">
        <v>1368</v>
      </c>
      <c r="H429" t="s">
        <v>537</v>
      </c>
      <c r="I429" t="s">
        <v>84</v>
      </c>
      <c r="J429" t="s">
        <v>85</v>
      </c>
      <c r="K429" t="s">
        <v>57</v>
      </c>
      <c r="L429">
        <v>2.5</v>
      </c>
      <c r="M429">
        <v>9.6</v>
      </c>
      <c r="N429">
        <v>4.0599999999999997E-2</v>
      </c>
      <c r="O429">
        <v>8.1600000000000006E-2</v>
      </c>
      <c r="P429">
        <v>31.9</v>
      </c>
      <c r="Q429">
        <v>11.1</v>
      </c>
      <c r="R429" t="b">
        <v>0</v>
      </c>
      <c r="S429">
        <v>0</v>
      </c>
      <c r="T429">
        <v>434.69</v>
      </c>
      <c r="U429" s="1">
        <v>45708</v>
      </c>
      <c r="V429" t="s">
        <v>43</v>
      </c>
      <c r="W429" t="s">
        <v>208</v>
      </c>
      <c r="X429" t="s">
        <v>2020</v>
      </c>
      <c r="Y429">
        <v>59</v>
      </c>
      <c r="Z429">
        <v>9.6</v>
      </c>
      <c r="AA429">
        <v>45.28</v>
      </c>
      <c r="AB429">
        <v>2</v>
      </c>
    </row>
    <row r="430" spans="1:28" x14ac:dyDescent="0.25">
      <c r="A430" t="s">
        <v>2021</v>
      </c>
      <c r="B430" s="1">
        <v>45662</v>
      </c>
      <c r="C430" s="2">
        <v>45662.243055555555</v>
      </c>
      <c r="D430" s="2">
        <v>45662.275694444441</v>
      </c>
      <c r="E430" t="s">
        <v>2022</v>
      </c>
      <c r="F430" t="s">
        <v>113</v>
      </c>
      <c r="G430" t="s">
        <v>642</v>
      </c>
      <c r="H430" t="s">
        <v>115</v>
      </c>
      <c r="I430" t="s">
        <v>84</v>
      </c>
      <c r="J430" t="s">
        <v>85</v>
      </c>
      <c r="K430" t="s">
        <v>130</v>
      </c>
      <c r="L430">
        <v>47.9</v>
      </c>
      <c r="M430">
        <v>26.5</v>
      </c>
      <c r="N430">
        <v>4.07E-2</v>
      </c>
      <c r="O430">
        <v>8.6900000000000005E-2</v>
      </c>
      <c r="P430">
        <v>33.700000000000003</v>
      </c>
      <c r="Q430">
        <v>11.3</v>
      </c>
      <c r="R430" t="b">
        <v>1</v>
      </c>
      <c r="S430">
        <v>0.38</v>
      </c>
      <c r="T430">
        <v>1225.55</v>
      </c>
      <c r="U430" s="1">
        <v>45662</v>
      </c>
      <c r="V430" t="s">
        <v>43</v>
      </c>
      <c r="W430" t="s">
        <v>208</v>
      </c>
      <c r="X430" t="s">
        <v>2023</v>
      </c>
      <c r="Y430">
        <v>47</v>
      </c>
      <c r="Z430">
        <v>26.12</v>
      </c>
      <c r="AA430">
        <v>46.92</v>
      </c>
      <c r="AB430">
        <v>1</v>
      </c>
    </row>
    <row r="431" spans="1:28" x14ac:dyDescent="0.25">
      <c r="A431" t="s">
        <v>2024</v>
      </c>
      <c r="B431" s="1">
        <v>45780</v>
      </c>
      <c r="C431" s="2">
        <v>45780.265277777777</v>
      </c>
      <c r="D431" s="2">
        <v>45780.291666666664</v>
      </c>
      <c r="E431" t="s">
        <v>2025</v>
      </c>
      <c r="F431" t="s">
        <v>255</v>
      </c>
      <c r="G431" t="s">
        <v>1192</v>
      </c>
      <c r="H431" t="s">
        <v>257</v>
      </c>
      <c r="I431" t="s">
        <v>96</v>
      </c>
      <c r="J431" t="s">
        <v>97</v>
      </c>
      <c r="K431" t="s">
        <v>591</v>
      </c>
      <c r="L431">
        <v>3.2</v>
      </c>
      <c r="M431">
        <v>5</v>
      </c>
      <c r="N431">
        <v>4.07E-2</v>
      </c>
      <c r="O431">
        <v>8.8700000000000001E-2</v>
      </c>
      <c r="P431">
        <v>29.4</v>
      </c>
      <c r="Q431">
        <v>6.6</v>
      </c>
      <c r="R431" t="b">
        <v>1</v>
      </c>
      <c r="S431">
        <v>0</v>
      </c>
      <c r="T431">
        <v>237.3</v>
      </c>
      <c r="U431" s="1">
        <v>45782</v>
      </c>
      <c r="V431" t="s">
        <v>259</v>
      </c>
      <c r="W431" t="s">
        <v>44</v>
      </c>
      <c r="X431" t="s">
        <v>2027</v>
      </c>
      <c r="Y431">
        <v>38</v>
      </c>
      <c r="Z431">
        <v>5</v>
      </c>
      <c r="AA431">
        <v>47.46</v>
      </c>
      <c r="AB431">
        <v>5</v>
      </c>
    </row>
    <row r="432" spans="1:28" x14ac:dyDescent="0.25">
      <c r="A432" t="s">
        <v>2028</v>
      </c>
      <c r="B432" s="1">
        <v>45765</v>
      </c>
      <c r="C432" s="2">
        <v>45765.398611111108</v>
      </c>
      <c r="D432" s="2">
        <v>45765.452777777777</v>
      </c>
      <c r="E432" t="s">
        <v>2029</v>
      </c>
      <c r="F432" t="s">
        <v>245</v>
      </c>
      <c r="G432" t="s">
        <v>53</v>
      </c>
      <c r="H432" t="s">
        <v>247</v>
      </c>
      <c r="I432" t="s">
        <v>55</v>
      </c>
      <c r="J432" t="s">
        <v>56</v>
      </c>
      <c r="K432" t="s">
        <v>492</v>
      </c>
      <c r="L432">
        <v>4.5999999999999996</v>
      </c>
      <c r="M432">
        <v>65.7</v>
      </c>
      <c r="N432">
        <v>4.07E-2</v>
      </c>
      <c r="O432">
        <v>8.3099999999999993E-2</v>
      </c>
      <c r="P432">
        <v>30.2</v>
      </c>
      <c r="Q432">
        <v>11.5</v>
      </c>
      <c r="R432" t="b">
        <v>0</v>
      </c>
      <c r="S432">
        <v>4.9400000000000004</v>
      </c>
      <c r="T432">
        <v>2781.59</v>
      </c>
      <c r="U432" s="1">
        <v>45766</v>
      </c>
      <c r="V432" t="s">
        <v>73</v>
      </c>
      <c r="W432" t="s">
        <v>44</v>
      </c>
      <c r="X432" t="s">
        <v>2031</v>
      </c>
      <c r="Y432">
        <v>78</v>
      </c>
      <c r="Z432">
        <v>60.76</v>
      </c>
      <c r="AA432">
        <v>45.78</v>
      </c>
      <c r="AB432">
        <v>4</v>
      </c>
    </row>
    <row r="433" spans="1:28" x14ac:dyDescent="0.25">
      <c r="A433" t="s">
        <v>2032</v>
      </c>
      <c r="B433" s="1">
        <v>45668</v>
      </c>
      <c r="C433" s="2">
        <v>45668.168055555558</v>
      </c>
      <c r="D433" s="2">
        <v>45668.238888888889</v>
      </c>
      <c r="E433" t="s">
        <v>2033</v>
      </c>
      <c r="F433" t="s">
        <v>138</v>
      </c>
      <c r="G433" t="s">
        <v>806</v>
      </c>
      <c r="H433" t="s">
        <v>140</v>
      </c>
      <c r="I433" t="s">
        <v>141</v>
      </c>
      <c r="J433" t="s">
        <v>142</v>
      </c>
      <c r="K433" t="s">
        <v>935</v>
      </c>
      <c r="L433">
        <v>12.3</v>
      </c>
      <c r="M433">
        <v>60.1</v>
      </c>
      <c r="N433">
        <v>4.07E-2</v>
      </c>
      <c r="O433">
        <v>8.5099999999999995E-2</v>
      </c>
      <c r="P433">
        <v>30.6</v>
      </c>
      <c r="Q433">
        <v>5.8</v>
      </c>
      <c r="R433" t="b">
        <v>1</v>
      </c>
      <c r="S433">
        <v>0.53</v>
      </c>
      <c r="T433">
        <v>2762.86</v>
      </c>
      <c r="U433" s="1">
        <v>45675</v>
      </c>
      <c r="V433" t="s">
        <v>43</v>
      </c>
      <c r="W433" t="s">
        <v>44</v>
      </c>
      <c r="X433" t="s">
        <v>2035</v>
      </c>
      <c r="Y433">
        <v>102</v>
      </c>
      <c r="Z433">
        <v>59.57</v>
      </c>
      <c r="AA433">
        <v>46.38</v>
      </c>
      <c r="AB433">
        <v>1</v>
      </c>
    </row>
    <row r="434" spans="1:28" x14ac:dyDescent="0.25">
      <c r="A434" t="s">
        <v>2036</v>
      </c>
      <c r="B434" s="1">
        <v>45808</v>
      </c>
      <c r="C434" s="2">
        <v>45808.325694444444</v>
      </c>
      <c r="D434" s="2">
        <v>45808.383333333331</v>
      </c>
      <c r="E434" t="s">
        <v>1868</v>
      </c>
      <c r="F434" t="s">
        <v>93</v>
      </c>
      <c r="G434" t="s">
        <v>1673</v>
      </c>
      <c r="H434" t="s">
        <v>95</v>
      </c>
      <c r="I434" t="s">
        <v>96</v>
      </c>
      <c r="J434" t="s">
        <v>97</v>
      </c>
      <c r="K434" t="s">
        <v>424</v>
      </c>
      <c r="L434">
        <v>8.6</v>
      </c>
      <c r="M434">
        <v>109.6</v>
      </c>
      <c r="N434">
        <v>4.07E-2</v>
      </c>
      <c r="O434">
        <v>7.9299999999999995E-2</v>
      </c>
      <c r="P434">
        <v>31.9</v>
      </c>
      <c r="Q434">
        <v>9.9</v>
      </c>
      <c r="R434" t="b">
        <v>1</v>
      </c>
      <c r="S434">
        <v>0</v>
      </c>
      <c r="T434">
        <v>4892.54</v>
      </c>
      <c r="U434" s="1">
        <v>45815</v>
      </c>
      <c r="V434" t="s">
        <v>43</v>
      </c>
      <c r="W434" t="s">
        <v>44</v>
      </c>
      <c r="X434" t="s">
        <v>2037</v>
      </c>
      <c r="Y434">
        <v>83</v>
      </c>
      <c r="Z434">
        <v>109.6</v>
      </c>
      <c r="AA434">
        <v>44.64</v>
      </c>
      <c r="AB434">
        <v>5</v>
      </c>
    </row>
    <row r="435" spans="1:28" x14ac:dyDescent="0.25">
      <c r="A435" t="s">
        <v>2038</v>
      </c>
      <c r="B435" s="1">
        <v>45811</v>
      </c>
      <c r="C435" s="2">
        <v>45811.425694444442</v>
      </c>
      <c r="D435" s="2">
        <v>45811.531944444447</v>
      </c>
      <c r="E435" t="s">
        <v>2039</v>
      </c>
      <c r="F435" t="s">
        <v>234</v>
      </c>
      <c r="G435" t="s">
        <v>1325</v>
      </c>
      <c r="H435" t="s">
        <v>236</v>
      </c>
      <c r="I435" t="s">
        <v>237</v>
      </c>
      <c r="J435" t="s">
        <v>238</v>
      </c>
      <c r="K435" t="s">
        <v>619</v>
      </c>
      <c r="L435">
        <v>22.7</v>
      </c>
      <c r="M435">
        <v>38.1</v>
      </c>
      <c r="N435">
        <v>4.0800000000000003E-2</v>
      </c>
      <c r="O435">
        <v>8.8499999999999995E-2</v>
      </c>
      <c r="P435">
        <v>37</v>
      </c>
      <c r="Q435">
        <v>12</v>
      </c>
      <c r="R435" t="b">
        <v>0</v>
      </c>
      <c r="S435">
        <v>2.33</v>
      </c>
      <c r="T435">
        <v>1697.29</v>
      </c>
      <c r="U435" s="1">
        <v>45814</v>
      </c>
      <c r="V435" t="s">
        <v>259</v>
      </c>
      <c r="W435" t="s">
        <v>44</v>
      </c>
      <c r="X435" t="s">
        <v>2041</v>
      </c>
      <c r="Y435">
        <v>153</v>
      </c>
      <c r="Z435">
        <v>35.770000000000003</v>
      </c>
      <c r="AA435">
        <v>47.45</v>
      </c>
      <c r="AB435">
        <v>6</v>
      </c>
    </row>
    <row r="436" spans="1:28" x14ac:dyDescent="0.25">
      <c r="A436" t="s">
        <v>2042</v>
      </c>
      <c r="B436" s="1">
        <v>45686</v>
      </c>
      <c r="C436" s="2">
        <v>45686.216666666667</v>
      </c>
      <c r="D436" s="2">
        <v>45686.220138888886</v>
      </c>
      <c r="E436" t="s">
        <v>2043</v>
      </c>
      <c r="F436" t="s">
        <v>245</v>
      </c>
      <c r="G436" t="s">
        <v>2046</v>
      </c>
      <c r="H436" t="s">
        <v>247</v>
      </c>
      <c r="I436" t="s">
        <v>55</v>
      </c>
      <c r="J436" t="s">
        <v>56</v>
      </c>
      <c r="K436" t="s">
        <v>1095</v>
      </c>
      <c r="L436">
        <v>17.2</v>
      </c>
      <c r="M436">
        <v>80.400000000000006</v>
      </c>
      <c r="N436">
        <v>4.0800000000000003E-2</v>
      </c>
      <c r="O436">
        <v>8.5900000000000004E-2</v>
      </c>
      <c r="P436">
        <v>31.4</v>
      </c>
      <c r="Q436">
        <v>8.1</v>
      </c>
      <c r="R436" t="b">
        <v>0</v>
      </c>
      <c r="S436">
        <v>2.11</v>
      </c>
      <c r="T436">
        <v>3653.79</v>
      </c>
      <c r="U436" s="1">
        <v>45686</v>
      </c>
      <c r="V436" t="s">
        <v>43</v>
      </c>
      <c r="W436" t="s">
        <v>44</v>
      </c>
      <c r="X436" t="s">
        <v>2047</v>
      </c>
      <c r="Y436">
        <v>5</v>
      </c>
      <c r="Z436">
        <v>78.290000000000006</v>
      </c>
      <c r="AA436">
        <v>46.67</v>
      </c>
      <c r="AB436">
        <v>1</v>
      </c>
    </row>
    <row r="437" spans="1:28" x14ac:dyDescent="0.25">
      <c r="A437" t="s">
        <v>2048</v>
      </c>
      <c r="B437" s="1">
        <v>45753</v>
      </c>
      <c r="C437" s="2">
        <v>45753.446527777778</v>
      </c>
      <c r="D437" s="2">
        <v>45753.496527777781</v>
      </c>
      <c r="E437" t="s">
        <v>2049</v>
      </c>
      <c r="F437" t="s">
        <v>245</v>
      </c>
      <c r="G437" t="s">
        <v>1818</v>
      </c>
      <c r="H437" t="s">
        <v>247</v>
      </c>
      <c r="I437" t="s">
        <v>55</v>
      </c>
      <c r="J437" t="s">
        <v>56</v>
      </c>
      <c r="K437" t="s">
        <v>275</v>
      </c>
      <c r="L437">
        <v>5.9</v>
      </c>
      <c r="M437">
        <v>26.6</v>
      </c>
      <c r="N437">
        <v>4.0800000000000003E-2</v>
      </c>
      <c r="O437">
        <v>8.1199999999999994E-2</v>
      </c>
      <c r="P437">
        <v>29.1</v>
      </c>
      <c r="Q437">
        <v>3.7</v>
      </c>
      <c r="R437" t="b">
        <v>1</v>
      </c>
      <c r="S437">
        <v>0.3</v>
      </c>
      <c r="T437">
        <v>1190.3399999999999</v>
      </c>
      <c r="U437" s="1">
        <v>45754</v>
      </c>
      <c r="V437" t="s">
        <v>43</v>
      </c>
      <c r="W437" t="s">
        <v>44</v>
      </c>
      <c r="X437" t="s">
        <v>2051</v>
      </c>
      <c r="Y437">
        <v>72</v>
      </c>
      <c r="Z437">
        <v>26.3</v>
      </c>
      <c r="AA437">
        <v>45.26</v>
      </c>
      <c r="AB437">
        <v>4</v>
      </c>
    </row>
    <row r="438" spans="1:28" x14ac:dyDescent="0.25">
      <c r="A438" t="s">
        <v>2052</v>
      </c>
      <c r="B438" s="1">
        <v>45794</v>
      </c>
      <c r="C438" s="2">
        <v>45794.370833333334</v>
      </c>
      <c r="D438" s="2">
        <v>45794.407638888886</v>
      </c>
      <c r="E438" t="s">
        <v>2053</v>
      </c>
      <c r="F438" t="s">
        <v>318</v>
      </c>
      <c r="G438" t="s">
        <v>1978</v>
      </c>
      <c r="H438" t="s">
        <v>320</v>
      </c>
      <c r="I438" t="s">
        <v>197</v>
      </c>
      <c r="J438" t="s">
        <v>198</v>
      </c>
      <c r="K438" t="s">
        <v>876</v>
      </c>
      <c r="L438">
        <v>12.9</v>
      </c>
      <c r="M438">
        <v>6.6</v>
      </c>
      <c r="N438">
        <v>4.0800000000000003E-2</v>
      </c>
      <c r="O438">
        <v>8.7400000000000005E-2</v>
      </c>
      <c r="P438">
        <v>31.4</v>
      </c>
      <c r="Q438">
        <v>10.5</v>
      </c>
      <c r="R438" t="b">
        <v>1</v>
      </c>
      <c r="S438">
        <v>0.31</v>
      </c>
      <c r="T438">
        <v>296.38</v>
      </c>
      <c r="U438" s="1">
        <v>45795</v>
      </c>
      <c r="V438" t="s">
        <v>43</v>
      </c>
      <c r="W438" t="s">
        <v>44</v>
      </c>
      <c r="X438" t="s">
        <v>2055</v>
      </c>
      <c r="Y438">
        <v>53</v>
      </c>
      <c r="Z438">
        <v>6.29</v>
      </c>
      <c r="AA438">
        <v>47.12</v>
      </c>
      <c r="AB438">
        <v>5</v>
      </c>
    </row>
    <row r="439" spans="1:28" x14ac:dyDescent="0.25">
      <c r="A439" t="s">
        <v>2056</v>
      </c>
      <c r="B439" s="1">
        <v>45697</v>
      </c>
      <c r="C439" s="2">
        <v>45697.388194444444</v>
      </c>
      <c r="D439" s="2">
        <v>45697.402083333334</v>
      </c>
      <c r="E439" t="s">
        <v>677</v>
      </c>
      <c r="F439" t="s">
        <v>162</v>
      </c>
      <c r="G439" t="s">
        <v>680</v>
      </c>
      <c r="H439" t="s">
        <v>164</v>
      </c>
      <c r="I439" t="s">
        <v>40</v>
      </c>
      <c r="J439" t="s">
        <v>41</v>
      </c>
      <c r="K439" t="s">
        <v>1033</v>
      </c>
      <c r="L439">
        <v>11.1</v>
      </c>
      <c r="M439">
        <v>11.3</v>
      </c>
      <c r="N439">
        <v>4.0899999999999999E-2</v>
      </c>
      <c r="O439">
        <v>8.2100000000000006E-2</v>
      </c>
      <c r="P439">
        <v>31.7</v>
      </c>
      <c r="Q439">
        <v>9.4</v>
      </c>
      <c r="R439" t="b">
        <v>1</v>
      </c>
      <c r="S439">
        <v>0.2</v>
      </c>
      <c r="T439">
        <v>505.94</v>
      </c>
      <c r="U439" s="1">
        <v>45704</v>
      </c>
      <c r="V439" t="s">
        <v>43</v>
      </c>
      <c r="W439" t="s">
        <v>208</v>
      </c>
      <c r="X439" t="s">
        <v>2057</v>
      </c>
      <c r="Y439">
        <v>20</v>
      </c>
      <c r="Z439">
        <v>11.1</v>
      </c>
      <c r="AA439">
        <v>45.58</v>
      </c>
      <c r="AB439">
        <v>2</v>
      </c>
    </row>
    <row r="440" spans="1:28" x14ac:dyDescent="0.25">
      <c r="A440" t="s">
        <v>2058</v>
      </c>
      <c r="B440" s="1">
        <v>45732</v>
      </c>
      <c r="C440" s="2">
        <v>45732.177777777775</v>
      </c>
      <c r="D440" s="2">
        <v>45732.188194444447</v>
      </c>
      <c r="E440" t="s">
        <v>2059</v>
      </c>
      <c r="F440" t="s">
        <v>536</v>
      </c>
      <c r="G440" t="s">
        <v>446</v>
      </c>
      <c r="H440" t="s">
        <v>537</v>
      </c>
      <c r="I440" t="s">
        <v>84</v>
      </c>
      <c r="J440" t="s">
        <v>85</v>
      </c>
      <c r="K440" t="s">
        <v>466</v>
      </c>
      <c r="L440">
        <v>6</v>
      </c>
      <c r="M440">
        <v>111.2</v>
      </c>
      <c r="N440">
        <v>4.0899999999999999E-2</v>
      </c>
      <c r="O440">
        <v>8.2100000000000006E-2</v>
      </c>
      <c r="P440">
        <v>28.7</v>
      </c>
      <c r="Q440">
        <v>11.8</v>
      </c>
      <c r="R440" t="b">
        <v>1</v>
      </c>
      <c r="S440">
        <v>0.52</v>
      </c>
      <c r="T440">
        <v>5044.79</v>
      </c>
      <c r="U440" s="1">
        <v>45734</v>
      </c>
      <c r="V440" t="s">
        <v>43</v>
      </c>
      <c r="W440" t="s">
        <v>44</v>
      </c>
      <c r="X440" t="s">
        <v>2061</v>
      </c>
      <c r="Y440">
        <v>15</v>
      </c>
      <c r="Z440">
        <v>110.68</v>
      </c>
      <c r="AA440">
        <v>45.58</v>
      </c>
      <c r="AB440">
        <v>3</v>
      </c>
    </row>
    <row r="441" spans="1:28" x14ac:dyDescent="0.25">
      <c r="A441" t="s">
        <v>2062</v>
      </c>
      <c r="B441" s="1">
        <v>45808</v>
      </c>
      <c r="C441" s="2">
        <v>45808.363888888889</v>
      </c>
      <c r="D441" s="2">
        <v>45808.392361111109</v>
      </c>
      <c r="E441" t="s">
        <v>2063</v>
      </c>
      <c r="F441" t="s">
        <v>93</v>
      </c>
      <c r="G441" t="s">
        <v>636</v>
      </c>
      <c r="H441" t="s">
        <v>95</v>
      </c>
      <c r="I441" t="s">
        <v>96</v>
      </c>
      <c r="J441" t="s">
        <v>97</v>
      </c>
      <c r="K441" t="s">
        <v>116</v>
      </c>
      <c r="L441">
        <v>2</v>
      </c>
      <c r="M441">
        <v>10.9</v>
      </c>
      <c r="N441">
        <v>4.0899999999999999E-2</v>
      </c>
      <c r="O441">
        <v>8.0100000000000005E-2</v>
      </c>
      <c r="P441">
        <v>30.4</v>
      </c>
      <c r="Q441">
        <v>10.9</v>
      </c>
      <c r="R441" t="b">
        <v>1</v>
      </c>
      <c r="S441">
        <v>0</v>
      </c>
      <c r="T441">
        <v>490.28</v>
      </c>
      <c r="U441" s="1">
        <v>45808</v>
      </c>
      <c r="V441" t="s">
        <v>58</v>
      </c>
      <c r="W441" t="s">
        <v>44</v>
      </c>
      <c r="X441" t="s">
        <v>2064</v>
      </c>
      <c r="Y441">
        <v>41</v>
      </c>
      <c r="Z441">
        <v>10.9</v>
      </c>
      <c r="AA441">
        <v>44.98</v>
      </c>
      <c r="AB441">
        <v>5</v>
      </c>
    </row>
    <row r="442" spans="1:28" x14ac:dyDescent="0.25">
      <c r="A442" t="s">
        <v>2065</v>
      </c>
      <c r="B442" s="1">
        <v>45784</v>
      </c>
      <c r="C442" s="2">
        <v>45784.427083333336</v>
      </c>
      <c r="D442" s="2">
        <v>45784.495833333334</v>
      </c>
      <c r="E442" t="s">
        <v>677</v>
      </c>
      <c r="F442" t="s">
        <v>162</v>
      </c>
      <c r="G442" t="s">
        <v>680</v>
      </c>
      <c r="H442" t="s">
        <v>164</v>
      </c>
      <c r="I442" t="s">
        <v>40</v>
      </c>
      <c r="J442" t="s">
        <v>41</v>
      </c>
      <c r="K442" t="s">
        <v>505</v>
      </c>
      <c r="L442">
        <v>5.0999999999999996</v>
      </c>
      <c r="M442">
        <v>56.3</v>
      </c>
      <c r="N442">
        <v>4.0899999999999999E-2</v>
      </c>
      <c r="O442">
        <v>8.5699999999999998E-2</v>
      </c>
      <c r="P442">
        <v>33.799999999999997</v>
      </c>
      <c r="Q442">
        <v>12</v>
      </c>
      <c r="R442" t="b">
        <v>1</v>
      </c>
      <c r="S442">
        <v>0.24</v>
      </c>
      <c r="T442">
        <v>2615.7600000000002</v>
      </c>
      <c r="U442" s="1">
        <v>45787</v>
      </c>
      <c r="V442" t="s">
        <v>259</v>
      </c>
      <c r="W442" t="s">
        <v>200</v>
      </c>
      <c r="X442" t="s">
        <v>2066</v>
      </c>
      <c r="Y442">
        <v>99</v>
      </c>
      <c r="Z442">
        <v>56.059999999999903</v>
      </c>
      <c r="AA442">
        <v>46.66</v>
      </c>
      <c r="AB442">
        <v>5</v>
      </c>
    </row>
    <row r="443" spans="1:28" x14ac:dyDescent="0.25">
      <c r="A443" t="s">
        <v>2067</v>
      </c>
      <c r="B443" s="1">
        <v>45732</v>
      </c>
      <c r="C443" s="2">
        <v>45732.288194444445</v>
      </c>
      <c r="D443" s="2">
        <v>45732.350694444445</v>
      </c>
      <c r="E443" t="s">
        <v>2068</v>
      </c>
      <c r="F443" t="s">
        <v>182</v>
      </c>
      <c r="G443" t="s">
        <v>122</v>
      </c>
      <c r="H443" t="s">
        <v>184</v>
      </c>
      <c r="I443" t="s">
        <v>84</v>
      </c>
      <c r="J443" t="s">
        <v>85</v>
      </c>
      <c r="K443" t="s">
        <v>86</v>
      </c>
      <c r="L443">
        <v>12.5</v>
      </c>
      <c r="M443">
        <v>89.2</v>
      </c>
      <c r="N443">
        <v>4.0899999999999999E-2</v>
      </c>
      <c r="O443">
        <v>8.6999999999999994E-2</v>
      </c>
      <c r="P443">
        <v>31.4</v>
      </c>
      <c r="Q443">
        <v>31.5</v>
      </c>
      <c r="R443" t="b">
        <v>0</v>
      </c>
      <c r="S443">
        <v>0</v>
      </c>
      <c r="T443">
        <v>4196.8599999999997</v>
      </c>
      <c r="U443" s="1">
        <v>45733</v>
      </c>
      <c r="V443" t="s">
        <v>43</v>
      </c>
      <c r="W443" t="s">
        <v>44</v>
      </c>
      <c r="X443" t="s">
        <v>2070</v>
      </c>
      <c r="Y443">
        <v>90</v>
      </c>
      <c r="Z443">
        <v>89.2</v>
      </c>
      <c r="AA443">
        <v>47.05</v>
      </c>
      <c r="AB443">
        <v>3</v>
      </c>
    </row>
    <row r="444" spans="1:28" x14ac:dyDescent="0.25">
      <c r="A444" t="s">
        <v>2071</v>
      </c>
      <c r="B444" s="1">
        <v>45808</v>
      </c>
      <c r="C444" s="2">
        <v>45808.42291666667</v>
      </c>
      <c r="D444" s="2">
        <v>45808.489583333336</v>
      </c>
      <c r="E444" t="s">
        <v>2072</v>
      </c>
      <c r="F444" t="s">
        <v>194</v>
      </c>
      <c r="G444" t="s">
        <v>869</v>
      </c>
      <c r="H444" t="s">
        <v>196</v>
      </c>
      <c r="I444" t="s">
        <v>197</v>
      </c>
      <c r="J444" t="s">
        <v>198</v>
      </c>
      <c r="K444" t="s">
        <v>542</v>
      </c>
      <c r="L444">
        <v>16.899999999999999</v>
      </c>
      <c r="M444">
        <v>18.399999999999999</v>
      </c>
      <c r="N444">
        <v>4.0899999999999999E-2</v>
      </c>
      <c r="O444">
        <v>8.4500000000000006E-2</v>
      </c>
      <c r="P444">
        <v>35.1</v>
      </c>
      <c r="Q444">
        <v>12</v>
      </c>
      <c r="R444" t="b">
        <v>1</v>
      </c>
      <c r="S444">
        <v>0.33</v>
      </c>
      <c r="T444">
        <v>836.64</v>
      </c>
      <c r="U444" s="1">
        <v>45808</v>
      </c>
      <c r="V444" t="s">
        <v>259</v>
      </c>
      <c r="W444" t="s">
        <v>44</v>
      </c>
      <c r="X444" t="s">
        <v>2073</v>
      </c>
      <c r="Y444">
        <v>96</v>
      </c>
      <c r="Z444">
        <v>18.07</v>
      </c>
      <c r="AA444">
        <v>46.3</v>
      </c>
      <c r="AB444">
        <v>5</v>
      </c>
    </row>
    <row r="445" spans="1:28" x14ac:dyDescent="0.25">
      <c r="A445" t="s">
        <v>2074</v>
      </c>
      <c r="B445" s="1">
        <v>45666</v>
      </c>
      <c r="C445" s="2">
        <v>45666.2</v>
      </c>
      <c r="D445" s="2">
        <v>45666.265972222223</v>
      </c>
      <c r="E445" t="s">
        <v>1714</v>
      </c>
      <c r="F445" t="s">
        <v>698</v>
      </c>
      <c r="G445" t="s">
        <v>1717</v>
      </c>
      <c r="H445" t="s">
        <v>700</v>
      </c>
      <c r="I445" t="s">
        <v>141</v>
      </c>
      <c r="J445" t="s">
        <v>142</v>
      </c>
      <c r="K445" t="s">
        <v>1095</v>
      </c>
      <c r="L445">
        <v>3.5</v>
      </c>
      <c r="M445">
        <v>58.4</v>
      </c>
      <c r="N445">
        <v>4.1000000000000002E-2</v>
      </c>
      <c r="O445">
        <v>8.1199999999999994E-2</v>
      </c>
      <c r="P445">
        <v>37.799999999999997</v>
      </c>
      <c r="Q445">
        <v>34.799999999999997</v>
      </c>
      <c r="R445" t="b">
        <v>1</v>
      </c>
      <c r="S445">
        <v>0.09</v>
      </c>
      <c r="T445">
        <v>2644.94</v>
      </c>
      <c r="U445" s="1">
        <v>45668</v>
      </c>
      <c r="V445" t="s">
        <v>43</v>
      </c>
      <c r="W445" t="s">
        <v>208</v>
      </c>
      <c r="X445" t="s">
        <v>2075</v>
      </c>
      <c r="Y445">
        <v>95</v>
      </c>
      <c r="Z445">
        <v>58.309999999999903</v>
      </c>
      <c r="AA445">
        <v>45.36</v>
      </c>
      <c r="AB445">
        <v>1</v>
      </c>
    </row>
    <row r="446" spans="1:28" x14ac:dyDescent="0.25">
      <c r="A446" t="s">
        <v>2076</v>
      </c>
      <c r="B446" s="1">
        <v>45788</v>
      </c>
      <c r="C446" s="2">
        <v>45788.231944444444</v>
      </c>
      <c r="D446" s="2">
        <v>45788.270138888889</v>
      </c>
      <c r="E446" t="s">
        <v>2077</v>
      </c>
      <c r="F446" t="s">
        <v>215</v>
      </c>
      <c r="G446" t="s">
        <v>1378</v>
      </c>
      <c r="H446" t="s">
        <v>217</v>
      </c>
      <c r="I446" t="s">
        <v>218</v>
      </c>
      <c r="J446" t="s">
        <v>219</v>
      </c>
      <c r="K446" t="s">
        <v>1095</v>
      </c>
      <c r="L446">
        <v>8.1999999999999993</v>
      </c>
      <c r="M446">
        <v>60.9</v>
      </c>
      <c r="N446">
        <v>4.1000000000000002E-2</v>
      </c>
      <c r="O446">
        <v>8.6099999999999996E-2</v>
      </c>
      <c r="P446">
        <v>29.3</v>
      </c>
      <c r="Q446">
        <v>10.5</v>
      </c>
      <c r="R446" t="b">
        <v>0</v>
      </c>
      <c r="S446">
        <v>0</v>
      </c>
      <c r="T446">
        <v>2851.95</v>
      </c>
      <c r="U446" s="1">
        <v>45789</v>
      </c>
      <c r="V446" t="s">
        <v>43</v>
      </c>
      <c r="W446" t="s">
        <v>44</v>
      </c>
      <c r="X446" t="s">
        <v>2079</v>
      </c>
      <c r="Y446">
        <v>55</v>
      </c>
      <c r="Z446">
        <v>60.9</v>
      </c>
      <c r="AA446">
        <v>46.83</v>
      </c>
      <c r="AB446">
        <v>5</v>
      </c>
    </row>
    <row r="447" spans="1:28" x14ac:dyDescent="0.25">
      <c r="A447" t="s">
        <v>2080</v>
      </c>
      <c r="B447" s="1">
        <v>45699</v>
      </c>
      <c r="C447" s="2">
        <v>45699.196527777778</v>
      </c>
      <c r="D447" s="2">
        <v>45699.259027777778</v>
      </c>
      <c r="E447" t="s">
        <v>1336</v>
      </c>
      <c r="F447" t="s">
        <v>328</v>
      </c>
      <c r="G447" t="s">
        <v>139</v>
      </c>
      <c r="H447" t="s">
        <v>330</v>
      </c>
      <c r="I447" t="s">
        <v>331</v>
      </c>
      <c r="J447" t="s">
        <v>332</v>
      </c>
      <c r="K447" t="s">
        <v>343</v>
      </c>
      <c r="L447">
        <v>29.4</v>
      </c>
      <c r="M447">
        <v>82.6</v>
      </c>
      <c r="N447">
        <v>4.1000000000000002E-2</v>
      </c>
      <c r="O447">
        <v>8.6499999999999994E-2</v>
      </c>
      <c r="P447">
        <v>28.6</v>
      </c>
      <c r="Q447">
        <v>26.3</v>
      </c>
      <c r="R447" t="b">
        <v>0</v>
      </c>
      <c r="S447">
        <v>0.64</v>
      </c>
      <c r="T447">
        <v>3848.02</v>
      </c>
      <c r="U447" s="1">
        <v>45701</v>
      </c>
      <c r="V447" t="s">
        <v>43</v>
      </c>
      <c r="W447" t="s">
        <v>44</v>
      </c>
      <c r="X447" t="s">
        <v>2081</v>
      </c>
      <c r="Y447">
        <v>90</v>
      </c>
      <c r="Z447">
        <v>81.96</v>
      </c>
      <c r="AA447">
        <v>46.95</v>
      </c>
      <c r="AB447">
        <v>2</v>
      </c>
    </row>
    <row r="448" spans="1:28" x14ac:dyDescent="0.25">
      <c r="A448" t="s">
        <v>2082</v>
      </c>
      <c r="B448" s="1">
        <v>45794</v>
      </c>
      <c r="C448" s="2">
        <v>45794.378472222219</v>
      </c>
      <c r="D448" s="2">
        <v>45794.45208333333</v>
      </c>
      <c r="E448" t="s">
        <v>2083</v>
      </c>
      <c r="F448" t="s">
        <v>536</v>
      </c>
      <c r="G448" t="s">
        <v>1198</v>
      </c>
      <c r="H448" t="s">
        <v>537</v>
      </c>
      <c r="I448" t="s">
        <v>84</v>
      </c>
      <c r="J448" t="s">
        <v>85</v>
      </c>
      <c r="K448" t="s">
        <v>123</v>
      </c>
      <c r="L448">
        <v>16.399999999999999</v>
      </c>
      <c r="M448">
        <v>111.4</v>
      </c>
      <c r="N448">
        <v>4.1000000000000002E-2</v>
      </c>
      <c r="O448">
        <v>8.6800000000000002E-2</v>
      </c>
      <c r="P448">
        <v>21.2</v>
      </c>
      <c r="Q448">
        <v>1</v>
      </c>
      <c r="R448" t="b">
        <v>1</v>
      </c>
      <c r="S448">
        <v>0.03</v>
      </c>
      <c r="T448">
        <v>5238.84</v>
      </c>
      <c r="U448" s="1">
        <v>45797</v>
      </c>
      <c r="V448" t="s">
        <v>43</v>
      </c>
      <c r="W448" t="s">
        <v>44</v>
      </c>
      <c r="X448" t="s">
        <v>2084</v>
      </c>
      <c r="Y448">
        <v>106</v>
      </c>
      <c r="Z448">
        <v>111.37</v>
      </c>
      <c r="AA448">
        <v>47.04</v>
      </c>
      <c r="AB448">
        <v>5</v>
      </c>
    </row>
    <row r="449" spans="1:28" x14ac:dyDescent="0.25">
      <c r="A449" t="s">
        <v>2085</v>
      </c>
      <c r="B449" s="1">
        <v>45809</v>
      </c>
      <c r="C449" s="2">
        <v>45809.431250000001</v>
      </c>
      <c r="D449" s="2">
        <v>45809.458333333336</v>
      </c>
      <c r="E449" t="s">
        <v>2086</v>
      </c>
      <c r="F449" t="s">
        <v>536</v>
      </c>
      <c r="G449" t="s">
        <v>833</v>
      </c>
      <c r="H449" t="s">
        <v>537</v>
      </c>
      <c r="I449" t="s">
        <v>84</v>
      </c>
      <c r="J449" t="s">
        <v>85</v>
      </c>
      <c r="K449" t="s">
        <v>492</v>
      </c>
      <c r="L449">
        <v>1.9</v>
      </c>
      <c r="M449">
        <v>118</v>
      </c>
      <c r="N449">
        <v>4.1000000000000002E-2</v>
      </c>
      <c r="O449">
        <v>8.5999999999999993E-2</v>
      </c>
      <c r="P449">
        <v>30.9</v>
      </c>
      <c r="Q449">
        <v>6.1</v>
      </c>
      <c r="R449" t="b">
        <v>1</v>
      </c>
      <c r="S449">
        <v>0</v>
      </c>
      <c r="T449">
        <v>5522.4</v>
      </c>
      <c r="U449" s="1">
        <v>45812</v>
      </c>
      <c r="V449" t="s">
        <v>43</v>
      </c>
      <c r="W449" t="s">
        <v>186</v>
      </c>
      <c r="X449" t="s">
        <v>2088</v>
      </c>
      <c r="Y449">
        <v>39</v>
      </c>
      <c r="Z449">
        <v>118</v>
      </c>
      <c r="AA449">
        <v>46.8</v>
      </c>
      <c r="AB449">
        <v>6</v>
      </c>
    </row>
    <row r="450" spans="1:28" x14ac:dyDescent="0.25">
      <c r="A450" t="s">
        <v>2089</v>
      </c>
      <c r="B450" s="1">
        <v>45835</v>
      </c>
      <c r="C450" s="2">
        <v>45835.378472222219</v>
      </c>
      <c r="D450" s="2">
        <v>45835.453472222223</v>
      </c>
      <c r="E450" t="s">
        <v>2090</v>
      </c>
      <c r="F450" t="s">
        <v>245</v>
      </c>
      <c r="G450" t="s">
        <v>1171</v>
      </c>
      <c r="H450" t="s">
        <v>247</v>
      </c>
      <c r="I450" t="s">
        <v>55</v>
      </c>
      <c r="J450" t="s">
        <v>56</v>
      </c>
      <c r="K450" t="s">
        <v>574</v>
      </c>
      <c r="L450">
        <v>13.5</v>
      </c>
      <c r="M450">
        <v>14.3</v>
      </c>
      <c r="N450">
        <v>4.1000000000000002E-2</v>
      </c>
      <c r="O450">
        <v>9.01E-2</v>
      </c>
      <c r="P450">
        <v>23.1</v>
      </c>
      <c r="Q450">
        <v>1</v>
      </c>
      <c r="R450" t="b">
        <v>1</v>
      </c>
      <c r="S450">
        <v>0.5</v>
      </c>
      <c r="T450">
        <v>662.81</v>
      </c>
      <c r="U450" s="1">
        <v>45835</v>
      </c>
      <c r="V450" t="s">
        <v>43</v>
      </c>
      <c r="W450" t="s">
        <v>44</v>
      </c>
      <c r="X450" t="s">
        <v>2092</v>
      </c>
      <c r="Y450">
        <v>108</v>
      </c>
      <c r="Z450">
        <v>13.8</v>
      </c>
      <c r="AA450">
        <v>48.03</v>
      </c>
      <c r="AB450">
        <v>6</v>
      </c>
    </row>
    <row r="451" spans="1:28" x14ac:dyDescent="0.25">
      <c r="A451" t="s">
        <v>2093</v>
      </c>
      <c r="B451" s="1">
        <v>45725</v>
      </c>
      <c r="C451" s="2">
        <v>45725.272222222222</v>
      </c>
      <c r="D451" s="2">
        <v>45725.334722222222</v>
      </c>
      <c r="E451" t="s">
        <v>1640</v>
      </c>
      <c r="F451" t="s">
        <v>234</v>
      </c>
      <c r="G451" t="s">
        <v>235</v>
      </c>
      <c r="H451" t="s">
        <v>236</v>
      </c>
      <c r="I451" t="s">
        <v>237</v>
      </c>
      <c r="J451" t="s">
        <v>238</v>
      </c>
      <c r="K451" t="s">
        <v>824</v>
      </c>
      <c r="L451">
        <v>2.8</v>
      </c>
      <c r="M451">
        <v>142.6</v>
      </c>
      <c r="N451">
        <v>4.1000000000000002E-2</v>
      </c>
      <c r="O451">
        <v>7.9600000000000004E-2</v>
      </c>
      <c r="P451">
        <v>27.1</v>
      </c>
      <c r="Q451">
        <v>6.9</v>
      </c>
      <c r="R451" t="b">
        <v>1</v>
      </c>
      <c r="S451">
        <v>0</v>
      </c>
      <c r="T451">
        <v>6399.89</v>
      </c>
      <c r="U451" s="1">
        <v>45726</v>
      </c>
      <c r="V451" t="s">
        <v>43</v>
      </c>
      <c r="W451" t="s">
        <v>208</v>
      </c>
      <c r="X451" t="s">
        <v>2094</v>
      </c>
      <c r="Y451">
        <v>90</v>
      </c>
      <c r="Z451">
        <v>142.6</v>
      </c>
      <c r="AA451">
        <v>44.88</v>
      </c>
      <c r="AB451">
        <v>3</v>
      </c>
    </row>
    <row r="452" spans="1:28" x14ac:dyDescent="0.25">
      <c r="A452" t="s">
        <v>2095</v>
      </c>
      <c r="B452" s="1">
        <v>45757</v>
      </c>
      <c r="C452" s="2">
        <v>45757.29583333333</v>
      </c>
      <c r="D452" s="2">
        <v>45757.354166666664</v>
      </c>
      <c r="E452" t="s">
        <v>146</v>
      </c>
      <c r="F452" t="s">
        <v>150</v>
      </c>
      <c r="G452" t="s">
        <v>151</v>
      </c>
      <c r="H452" t="s">
        <v>152</v>
      </c>
      <c r="I452" t="s">
        <v>153</v>
      </c>
      <c r="J452" t="s">
        <v>154</v>
      </c>
      <c r="K452" t="s">
        <v>776</v>
      </c>
      <c r="L452">
        <v>5.5</v>
      </c>
      <c r="M452">
        <v>29.5</v>
      </c>
      <c r="N452">
        <v>4.1000000000000002E-2</v>
      </c>
      <c r="O452">
        <v>8.6300000000000002E-2</v>
      </c>
      <c r="P452">
        <v>25.2</v>
      </c>
      <c r="Q452">
        <v>3.7</v>
      </c>
      <c r="R452" t="b">
        <v>1</v>
      </c>
      <c r="S452">
        <v>0</v>
      </c>
      <c r="T452">
        <v>1383.26</v>
      </c>
      <c r="U452" s="1">
        <v>45760</v>
      </c>
      <c r="V452" t="s">
        <v>43</v>
      </c>
      <c r="W452" t="s">
        <v>44</v>
      </c>
      <c r="X452" t="s">
        <v>2096</v>
      </c>
      <c r="Y452">
        <v>84</v>
      </c>
      <c r="Z452">
        <v>29.5</v>
      </c>
      <c r="AA452">
        <v>46.89</v>
      </c>
      <c r="AB452">
        <v>4</v>
      </c>
    </row>
    <row r="453" spans="1:28" x14ac:dyDescent="0.25">
      <c r="A453" t="s">
        <v>2097</v>
      </c>
      <c r="B453" s="1">
        <v>45695</v>
      </c>
      <c r="C453" s="2">
        <v>45695.174305555556</v>
      </c>
      <c r="D453" s="2">
        <v>45695.220138888886</v>
      </c>
      <c r="E453" t="s">
        <v>2098</v>
      </c>
      <c r="F453" t="s">
        <v>255</v>
      </c>
      <c r="G453" t="s">
        <v>649</v>
      </c>
      <c r="H453" t="s">
        <v>257</v>
      </c>
      <c r="I453" t="s">
        <v>96</v>
      </c>
      <c r="J453" t="s">
        <v>97</v>
      </c>
      <c r="K453" t="s">
        <v>363</v>
      </c>
      <c r="L453">
        <v>4.8</v>
      </c>
      <c r="M453">
        <v>118.8</v>
      </c>
      <c r="N453">
        <v>4.1099999999999998E-2</v>
      </c>
      <c r="O453">
        <v>8.1100000000000005E-2</v>
      </c>
      <c r="P453">
        <v>32.4</v>
      </c>
      <c r="Q453">
        <v>31.5</v>
      </c>
      <c r="R453" t="b">
        <v>1</v>
      </c>
      <c r="S453">
        <v>0</v>
      </c>
      <c r="T453">
        <v>5391.14</v>
      </c>
      <c r="U453" s="1">
        <v>45696</v>
      </c>
      <c r="V453" t="s">
        <v>43</v>
      </c>
      <c r="W453" t="s">
        <v>186</v>
      </c>
      <c r="X453" t="s">
        <v>2100</v>
      </c>
      <c r="Y453">
        <v>66</v>
      </c>
      <c r="Z453">
        <v>118.8</v>
      </c>
      <c r="AA453">
        <v>45.38</v>
      </c>
      <c r="AB453">
        <v>2</v>
      </c>
    </row>
    <row r="454" spans="1:28" x14ac:dyDescent="0.25">
      <c r="A454" t="s">
        <v>2101</v>
      </c>
      <c r="B454" s="1">
        <v>45723</v>
      </c>
      <c r="C454" s="2">
        <v>45723.357638888891</v>
      </c>
      <c r="D454" s="2">
        <v>45723.395833333336</v>
      </c>
      <c r="E454" t="s">
        <v>2102</v>
      </c>
      <c r="F454" t="s">
        <v>234</v>
      </c>
      <c r="G454" t="s">
        <v>2105</v>
      </c>
      <c r="H454" t="s">
        <v>236</v>
      </c>
      <c r="I454" t="s">
        <v>237</v>
      </c>
      <c r="J454" t="s">
        <v>238</v>
      </c>
      <c r="K454" t="s">
        <v>624</v>
      </c>
      <c r="L454">
        <v>3.6</v>
      </c>
      <c r="M454">
        <v>17.7</v>
      </c>
      <c r="N454">
        <v>4.1099999999999998E-2</v>
      </c>
      <c r="O454">
        <v>8.3199999999999996E-2</v>
      </c>
      <c r="P454">
        <v>29.9</v>
      </c>
      <c r="Q454">
        <v>10.7</v>
      </c>
      <c r="R454" t="b">
        <v>0</v>
      </c>
      <c r="S454">
        <v>0</v>
      </c>
      <c r="T454">
        <v>814.38</v>
      </c>
      <c r="U454" s="1">
        <v>45723</v>
      </c>
      <c r="V454" t="s">
        <v>43</v>
      </c>
      <c r="W454" t="s">
        <v>208</v>
      </c>
      <c r="X454" t="s">
        <v>2106</v>
      </c>
      <c r="Y454">
        <v>55</v>
      </c>
      <c r="Z454">
        <v>17.7</v>
      </c>
      <c r="AA454">
        <v>46.01</v>
      </c>
      <c r="AB454">
        <v>3</v>
      </c>
    </row>
    <row r="455" spans="1:28" x14ac:dyDescent="0.25">
      <c r="A455" t="s">
        <v>2107</v>
      </c>
      <c r="B455" s="1">
        <v>45690</v>
      </c>
      <c r="C455" s="2">
        <v>45690.17291666667</v>
      </c>
      <c r="D455" s="2">
        <v>45690.225694444445</v>
      </c>
      <c r="E455" t="s">
        <v>1720</v>
      </c>
      <c r="F455" t="s">
        <v>172</v>
      </c>
      <c r="G455" t="s">
        <v>863</v>
      </c>
      <c r="H455" t="s">
        <v>174</v>
      </c>
      <c r="I455" t="s">
        <v>84</v>
      </c>
      <c r="J455" t="s">
        <v>85</v>
      </c>
      <c r="K455" t="s">
        <v>268</v>
      </c>
      <c r="L455">
        <v>7.3</v>
      </c>
      <c r="M455">
        <v>9.1999999999999993</v>
      </c>
      <c r="N455">
        <v>4.1099999999999998E-2</v>
      </c>
      <c r="O455">
        <v>8.5599999999999996E-2</v>
      </c>
      <c r="P455">
        <v>31.3</v>
      </c>
      <c r="Q455">
        <v>9.6</v>
      </c>
      <c r="R455" t="b">
        <v>0</v>
      </c>
      <c r="S455">
        <v>0.47</v>
      </c>
      <c r="T455">
        <v>407.95</v>
      </c>
      <c r="U455" s="1">
        <v>45693</v>
      </c>
      <c r="V455" t="s">
        <v>43</v>
      </c>
      <c r="W455" t="s">
        <v>44</v>
      </c>
      <c r="X455" t="s">
        <v>2108</v>
      </c>
      <c r="Y455">
        <v>76</v>
      </c>
      <c r="Z455">
        <v>8.7299999999999898</v>
      </c>
      <c r="AA455">
        <v>46.73</v>
      </c>
      <c r="AB455">
        <v>2</v>
      </c>
    </row>
    <row r="456" spans="1:28" x14ac:dyDescent="0.25">
      <c r="A456" t="s">
        <v>2109</v>
      </c>
      <c r="B456" s="1">
        <v>45808</v>
      </c>
      <c r="C456" s="2">
        <v>45808.298611111109</v>
      </c>
      <c r="D456" s="2">
        <v>45808.354166666664</v>
      </c>
      <c r="E456" t="s">
        <v>1123</v>
      </c>
      <c r="F456" t="s">
        <v>215</v>
      </c>
      <c r="G456" t="s">
        <v>1126</v>
      </c>
      <c r="H456" t="s">
        <v>217</v>
      </c>
      <c r="I456" t="s">
        <v>218</v>
      </c>
      <c r="J456" t="s">
        <v>219</v>
      </c>
      <c r="K456" t="s">
        <v>453</v>
      </c>
      <c r="L456">
        <v>10.1</v>
      </c>
      <c r="M456">
        <v>113</v>
      </c>
      <c r="N456">
        <v>4.1099999999999998E-2</v>
      </c>
      <c r="O456">
        <v>8.72E-2</v>
      </c>
      <c r="P456">
        <v>31.6</v>
      </c>
      <c r="Q456">
        <v>7.1</v>
      </c>
      <c r="R456" t="b">
        <v>1</v>
      </c>
      <c r="S456">
        <v>0.37</v>
      </c>
      <c r="T456">
        <v>5317.26</v>
      </c>
      <c r="U456" s="1">
        <v>45810</v>
      </c>
      <c r="V456" t="s">
        <v>43</v>
      </c>
      <c r="W456" t="s">
        <v>44</v>
      </c>
      <c r="X456" t="s">
        <v>2110</v>
      </c>
      <c r="Y456">
        <v>80</v>
      </c>
      <c r="Z456">
        <v>112.63</v>
      </c>
      <c r="AA456">
        <v>47.21</v>
      </c>
      <c r="AB456">
        <v>5</v>
      </c>
    </row>
    <row r="457" spans="1:28" x14ac:dyDescent="0.25">
      <c r="A457" t="s">
        <v>2111</v>
      </c>
      <c r="B457" s="1">
        <v>45685</v>
      </c>
      <c r="C457" s="2">
        <v>45685.324305555558</v>
      </c>
      <c r="D457" s="2">
        <v>45685.390972222223</v>
      </c>
      <c r="E457" t="s">
        <v>2112</v>
      </c>
      <c r="F457" t="s">
        <v>413</v>
      </c>
      <c r="G457" t="s">
        <v>2115</v>
      </c>
      <c r="H457" t="s">
        <v>414</v>
      </c>
      <c r="I457" t="s">
        <v>415</v>
      </c>
      <c r="J457" t="s">
        <v>416</v>
      </c>
      <c r="K457" t="s">
        <v>343</v>
      </c>
      <c r="L457">
        <v>31.6</v>
      </c>
      <c r="M457">
        <v>118.6</v>
      </c>
      <c r="N457">
        <v>4.1099999999999998E-2</v>
      </c>
      <c r="O457">
        <v>8.1900000000000001E-2</v>
      </c>
      <c r="P457">
        <v>31.3</v>
      </c>
      <c r="Q457">
        <v>5.7</v>
      </c>
      <c r="R457" t="b">
        <v>1</v>
      </c>
      <c r="S457">
        <v>0.12</v>
      </c>
      <c r="T457">
        <v>5405.06</v>
      </c>
      <c r="U457" s="1">
        <v>45685</v>
      </c>
      <c r="V457" t="s">
        <v>43</v>
      </c>
      <c r="W457" t="s">
        <v>59</v>
      </c>
      <c r="X457" t="s">
        <v>2116</v>
      </c>
      <c r="Y457">
        <v>96</v>
      </c>
      <c r="Z457">
        <v>118.479999999999</v>
      </c>
      <c r="AA457">
        <v>45.62</v>
      </c>
      <c r="AB457">
        <v>1</v>
      </c>
    </row>
    <row r="458" spans="1:28" x14ac:dyDescent="0.25">
      <c r="A458" t="s">
        <v>2117</v>
      </c>
      <c r="B458" s="1">
        <v>45790</v>
      </c>
      <c r="C458" s="2">
        <v>45790.25</v>
      </c>
      <c r="D458" s="2">
        <v>45790.289583333331</v>
      </c>
      <c r="E458" t="s">
        <v>2118</v>
      </c>
      <c r="F458" t="s">
        <v>52</v>
      </c>
      <c r="G458" t="s">
        <v>2121</v>
      </c>
      <c r="H458" t="s">
        <v>54</v>
      </c>
      <c r="I458" t="s">
        <v>55</v>
      </c>
      <c r="J458" t="s">
        <v>56</v>
      </c>
      <c r="K458" t="s">
        <v>1095</v>
      </c>
      <c r="L458">
        <v>9.4</v>
      </c>
      <c r="M458">
        <v>25.1</v>
      </c>
      <c r="N458">
        <v>4.1099999999999998E-2</v>
      </c>
      <c r="O458">
        <v>8.2900000000000001E-2</v>
      </c>
      <c r="P458">
        <v>29.2</v>
      </c>
      <c r="Q458">
        <v>27.9</v>
      </c>
      <c r="R458" t="b">
        <v>1</v>
      </c>
      <c r="S458">
        <v>0.51</v>
      </c>
      <c r="T458">
        <v>1129.17</v>
      </c>
      <c r="U458" s="1">
        <v>45790</v>
      </c>
      <c r="V458" t="s">
        <v>43</v>
      </c>
      <c r="W458" t="s">
        <v>186</v>
      </c>
      <c r="X458" t="s">
        <v>2122</v>
      </c>
      <c r="Y458">
        <v>57</v>
      </c>
      <c r="Z458">
        <v>24.59</v>
      </c>
      <c r="AA458">
        <v>45.92</v>
      </c>
      <c r="AB458">
        <v>5</v>
      </c>
    </row>
    <row r="459" spans="1:28" x14ac:dyDescent="0.25">
      <c r="A459" t="s">
        <v>2123</v>
      </c>
      <c r="B459" s="1">
        <v>45826</v>
      </c>
      <c r="C459" s="2">
        <v>45826.237500000003</v>
      </c>
      <c r="D459" s="2">
        <v>45826.286805555559</v>
      </c>
      <c r="E459" t="s">
        <v>2124</v>
      </c>
      <c r="F459" t="s">
        <v>255</v>
      </c>
      <c r="G459" t="s">
        <v>452</v>
      </c>
      <c r="H459" t="s">
        <v>257</v>
      </c>
      <c r="I459" t="s">
        <v>96</v>
      </c>
      <c r="J459" t="s">
        <v>97</v>
      </c>
      <c r="K459" t="s">
        <v>302</v>
      </c>
      <c r="L459">
        <v>3.5</v>
      </c>
      <c r="M459">
        <v>15.8</v>
      </c>
      <c r="N459">
        <v>4.1099999999999998E-2</v>
      </c>
      <c r="O459">
        <v>8.5800000000000001E-2</v>
      </c>
      <c r="P459">
        <v>39.299999999999997</v>
      </c>
      <c r="Q459">
        <v>35</v>
      </c>
      <c r="R459" t="b">
        <v>1</v>
      </c>
      <c r="S459">
        <v>0</v>
      </c>
      <c r="T459">
        <v>739.28</v>
      </c>
      <c r="U459" s="1">
        <v>45826</v>
      </c>
      <c r="V459" t="s">
        <v>43</v>
      </c>
      <c r="W459" t="s">
        <v>44</v>
      </c>
      <c r="X459" t="s">
        <v>2126</v>
      </c>
      <c r="Y459">
        <v>71</v>
      </c>
      <c r="Z459">
        <v>15.8</v>
      </c>
      <c r="AA459">
        <v>46.79</v>
      </c>
      <c r="AB459">
        <v>6</v>
      </c>
    </row>
    <row r="460" spans="1:28" x14ac:dyDescent="0.25">
      <c r="A460" t="s">
        <v>2127</v>
      </c>
      <c r="B460" s="1">
        <v>45721</v>
      </c>
      <c r="C460" s="2">
        <v>45721.446527777778</v>
      </c>
      <c r="D460" s="2">
        <v>45721.474305555559</v>
      </c>
      <c r="E460" t="s">
        <v>2128</v>
      </c>
      <c r="F460" t="s">
        <v>245</v>
      </c>
      <c r="G460" t="s">
        <v>246</v>
      </c>
      <c r="H460" t="s">
        <v>247</v>
      </c>
      <c r="I460" t="s">
        <v>55</v>
      </c>
      <c r="J460" t="s">
        <v>56</v>
      </c>
      <c r="K460" t="s">
        <v>613</v>
      </c>
      <c r="L460">
        <v>4.0999999999999996</v>
      </c>
      <c r="M460">
        <v>38.9</v>
      </c>
      <c r="N460">
        <v>4.1200000000000001E-2</v>
      </c>
      <c r="O460">
        <v>8.9300000000000004E-2</v>
      </c>
      <c r="P460">
        <v>28.3</v>
      </c>
      <c r="Q460">
        <v>5.8</v>
      </c>
      <c r="R460" t="b">
        <v>1</v>
      </c>
      <c r="S460">
        <v>0</v>
      </c>
      <c r="T460">
        <v>1862.92</v>
      </c>
      <c r="U460" s="1">
        <v>45721</v>
      </c>
      <c r="V460" t="s">
        <v>58</v>
      </c>
      <c r="W460" t="s">
        <v>44</v>
      </c>
      <c r="X460" t="s">
        <v>2130</v>
      </c>
      <c r="Y460">
        <v>40</v>
      </c>
      <c r="Z460">
        <v>38.9</v>
      </c>
      <c r="AA460">
        <v>47.89</v>
      </c>
      <c r="AB460">
        <v>3</v>
      </c>
    </row>
    <row r="461" spans="1:28" x14ac:dyDescent="0.25">
      <c r="A461" t="s">
        <v>2131</v>
      </c>
      <c r="B461" s="1">
        <v>45685</v>
      </c>
      <c r="C461" s="2">
        <v>45685.200694444444</v>
      </c>
      <c r="D461" s="2">
        <v>45685.256249999999</v>
      </c>
      <c r="E461" t="s">
        <v>2132</v>
      </c>
      <c r="F461" t="s">
        <v>698</v>
      </c>
      <c r="G461" t="s">
        <v>94</v>
      </c>
      <c r="H461" t="s">
        <v>700</v>
      </c>
      <c r="I461" t="s">
        <v>141</v>
      </c>
      <c r="J461" t="s">
        <v>142</v>
      </c>
      <c r="K461" t="s">
        <v>1390</v>
      </c>
      <c r="L461">
        <v>25.8</v>
      </c>
      <c r="M461">
        <v>28.4</v>
      </c>
      <c r="N461">
        <v>4.1200000000000001E-2</v>
      </c>
      <c r="O461">
        <v>8.1699999999999995E-2</v>
      </c>
      <c r="P461">
        <v>34.200000000000003</v>
      </c>
      <c r="Q461">
        <v>12</v>
      </c>
      <c r="R461" t="b">
        <v>1</v>
      </c>
      <c r="S461">
        <v>0.33</v>
      </c>
      <c r="T461">
        <v>1280.27</v>
      </c>
      <c r="U461" s="1">
        <v>45686</v>
      </c>
      <c r="V461" t="s">
        <v>58</v>
      </c>
      <c r="W461" t="s">
        <v>44</v>
      </c>
      <c r="X461" t="s">
        <v>2134</v>
      </c>
      <c r="Y461">
        <v>80</v>
      </c>
      <c r="Z461">
        <v>28.07</v>
      </c>
      <c r="AA461">
        <v>45.61</v>
      </c>
      <c r="AB461">
        <v>1</v>
      </c>
    </row>
    <row r="462" spans="1:28" x14ac:dyDescent="0.25">
      <c r="A462" t="s">
        <v>2135</v>
      </c>
      <c r="B462" s="1">
        <v>45777</v>
      </c>
      <c r="C462" s="2">
        <v>45777.356944444444</v>
      </c>
      <c r="D462" s="2">
        <v>45777.385416666664</v>
      </c>
      <c r="E462" t="s">
        <v>2136</v>
      </c>
      <c r="F462" t="s">
        <v>182</v>
      </c>
      <c r="G462" t="s">
        <v>707</v>
      </c>
      <c r="H462" t="s">
        <v>184</v>
      </c>
      <c r="I462" t="s">
        <v>84</v>
      </c>
      <c r="J462" t="s">
        <v>85</v>
      </c>
      <c r="K462" t="s">
        <v>258</v>
      </c>
      <c r="L462">
        <v>24.9</v>
      </c>
      <c r="M462">
        <v>6.1</v>
      </c>
      <c r="N462">
        <v>4.1200000000000001E-2</v>
      </c>
      <c r="O462">
        <v>8.2600000000000007E-2</v>
      </c>
      <c r="P462">
        <v>29.6</v>
      </c>
      <c r="Q462">
        <v>6.2</v>
      </c>
      <c r="R462" t="b">
        <v>1</v>
      </c>
      <c r="S462">
        <v>0.28999999999999998</v>
      </c>
      <c r="T462">
        <v>266.56</v>
      </c>
      <c r="U462" s="1">
        <v>45780</v>
      </c>
      <c r="V462" t="s">
        <v>58</v>
      </c>
      <c r="W462" t="s">
        <v>200</v>
      </c>
      <c r="X462" t="s">
        <v>2138</v>
      </c>
      <c r="Y462">
        <v>41</v>
      </c>
      <c r="Z462">
        <v>5.81</v>
      </c>
      <c r="AA462">
        <v>45.88</v>
      </c>
      <c r="AB462">
        <v>4</v>
      </c>
    </row>
    <row r="463" spans="1:28" x14ac:dyDescent="0.25">
      <c r="A463" t="s">
        <v>2139</v>
      </c>
      <c r="B463" s="1">
        <v>45769</v>
      </c>
      <c r="C463" s="2">
        <v>45769.350694444445</v>
      </c>
      <c r="D463" s="2">
        <v>45769.453472222223</v>
      </c>
      <c r="E463" t="s">
        <v>1344</v>
      </c>
      <c r="F463" t="s">
        <v>309</v>
      </c>
      <c r="G463" t="s">
        <v>932</v>
      </c>
      <c r="H463" t="s">
        <v>311</v>
      </c>
      <c r="I463" t="s">
        <v>84</v>
      </c>
      <c r="J463" t="s">
        <v>85</v>
      </c>
      <c r="K463" t="s">
        <v>302</v>
      </c>
      <c r="L463">
        <v>3.5</v>
      </c>
      <c r="M463">
        <v>58.4</v>
      </c>
      <c r="N463">
        <v>4.1200000000000001E-2</v>
      </c>
      <c r="O463">
        <v>7.8700000000000006E-2</v>
      </c>
      <c r="P463">
        <v>32.6</v>
      </c>
      <c r="Q463">
        <v>10.199999999999999</v>
      </c>
      <c r="R463" t="b">
        <v>1</v>
      </c>
      <c r="S463">
        <v>0</v>
      </c>
      <c r="T463">
        <v>2611.06</v>
      </c>
      <c r="U463" s="1">
        <v>45769</v>
      </c>
      <c r="V463" t="s">
        <v>43</v>
      </c>
      <c r="W463" t="s">
        <v>44</v>
      </c>
      <c r="X463" t="s">
        <v>2140</v>
      </c>
      <c r="Y463">
        <v>148</v>
      </c>
      <c r="Z463">
        <v>58.4</v>
      </c>
      <c r="AA463">
        <v>44.71</v>
      </c>
      <c r="AB463">
        <v>4</v>
      </c>
    </row>
    <row r="464" spans="1:28" x14ac:dyDescent="0.25">
      <c r="A464" t="s">
        <v>2141</v>
      </c>
      <c r="B464" s="1">
        <v>45724</v>
      </c>
      <c r="C464" s="2">
        <v>45724.35833333333</v>
      </c>
      <c r="D464" s="2">
        <v>45724.383333333331</v>
      </c>
      <c r="E464" t="s">
        <v>2142</v>
      </c>
      <c r="F464" t="s">
        <v>292</v>
      </c>
      <c r="G464" t="s">
        <v>82</v>
      </c>
      <c r="H464" t="s">
        <v>294</v>
      </c>
      <c r="I464" t="s">
        <v>70</v>
      </c>
      <c r="J464" t="s">
        <v>71</v>
      </c>
      <c r="K464" t="s">
        <v>725</v>
      </c>
      <c r="L464">
        <v>2.5</v>
      </c>
      <c r="M464">
        <v>16.899999999999999</v>
      </c>
      <c r="N464">
        <v>4.1200000000000001E-2</v>
      </c>
      <c r="O464">
        <v>8.1199999999999994E-2</v>
      </c>
      <c r="P464">
        <v>32.1</v>
      </c>
      <c r="Q464">
        <v>28.3</v>
      </c>
      <c r="R464" t="b">
        <v>1</v>
      </c>
      <c r="S464">
        <v>0</v>
      </c>
      <c r="T464">
        <v>768.27</v>
      </c>
      <c r="U464" s="1">
        <v>45727</v>
      </c>
      <c r="V464" t="s">
        <v>43</v>
      </c>
      <c r="W464" t="s">
        <v>208</v>
      </c>
      <c r="X464" t="s">
        <v>2143</v>
      </c>
      <c r="Y464">
        <v>36</v>
      </c>
      <c r="Z464">
        <v>16.899999999999999</v>
      </c>
      <c r="AA464">
        <v>45.46</v>
      </c>
      <c r="AB464">
        <v>3</v>
      </c>
    </row>
    <row r="465" spans="1:28" x14ac:dyDescent="0.25">
      <c r="A465" t="s">
        <v>2144</v>
      </c>
      <c r="B465" s="1">
        <v>45722</v>
      </c>
      <c r="C465" s="2">
        <v>45722.238888888889</v>
      </c>
      <c r="D465" s="2">
        <v>45722.281944444447</v>
      </c>
      <c r="E465" t="s">
        <v>2145</v>
      </c>
      <c r="F465" t="s">
        <v>604</v>
      </c>
      <c r="G465" t="s">
        <v>1663</v>
      </c>
      <c r="H465" t="s">
        <v>606</v>
      </c>
      <c r="I465" t="s">
        <v>153</v>
      </c>
      <c r="J465" t="s">
        <v>154</v>
      </c>
      <c r="K465" t="s">
        <v>824</v>
      </c>
      <c r="L465">
        <v>3.5</v>
      </c>
      <c r="M465">
        <v>21.6</v>
      </c>
      <c r="N465">
        <v>4.1200000000000001E-2</v>
      </c>
      <c r="O465">
        <v>8.3900000000000002E-2</v>
      </c>
      <c r="P465">
        <v>36.200000000000003</v>
      </c>
      <c r="Q465">
        <v>35</v>
      </c>
      <c r="R465" t="b">
        <v>0</v>
      </c>
      <c r="S465">
        <v>3.96</v>
      </c>
      <c r="T465">
        <v>816.2</v>
      </c>
      <c r="U465" s="1">
        <v>45722</v>
      </c>
      <c r="V465" t="s">
        <v>259</v>
      </c>
      <c r="W465" t="s">
        <v>44</v>
      </c>
      <c r="X465" t="s">
        <v>2146</v>
      </c>
      <c r="Y465">
        <v>62</v>
      </c>
      <c r="Z465">
        <v>17.64</v>
      </c>
      <c r="AA465">
        <v>46.27</v>
      </c>
      <c r="AB465">
        <v>3</v>
      </c>
    </row>
    <row r="466" spans="1:28" x14ac:dyDescent="0.25">
      <c r="A466" t="s">
        <v>2147</v>
      </c>
      <c r="B466" s="1">
        <v>45703</v>
      </c>
      <c r="C466" s="2">
        <v>45703.243750000001</v>
      </c>
      <c r="D466" s="2">
        <v>45703.28125</v>
      </c>
      <c r="E466" t="s">
        <v>2148</v>
      </c>
      <c r="F466" t="s">
        <v>37</v>
      </c>
      <c r="G466" t="s">
        <v>1048</v>
      </c>
      <c r="H466" t="s">
        <v>39</v>
      </c>
      <c r="I466" t="s">
        <v>40</v>
      </c>
      <c r="J466" t="s">
        <v>41</v>
      </c>
      <c r="K466" t="s">
        <v>591</v>
      </c>
      <c r="L466">
        <v>8.9</v>
      </c>
      <c r="M466">
        <v>116.8</v>
      </c>
      <c r="N466">
        <v>4.1200000000000001E-2</v>
      </c>
      <c r="O466">
        <v>8.7900000000000006E-2</v>
      </c>
      <c r="P466">
        <v>31.9</v>
      </c>
      <c r="Q466">
        <v>9.9</v>
      </c>
      <c r="R466" t="b">
        <v>1</v>
      </c>
      <c r="S466">
        <v>0</v>
      </c>
      <c r="T466">
        <v>5544.5</v>
      </c>
      <c r="U466" s="1">
        <v>45703</v>
      </c>
      <c r="V466" t="s">
        <v>58</v>
      </c>
      <c r="W466" t="s">
        <v>44</v>
      </c>
      <c r="X466" t="s">
        <v>2150</v>
      </c>
      <c r="Y466">
        <v>54</v>
      </c>
      <c r="Z466">
        <v>116.8</v>
      </c>
      <c r="AA466">
        <v>47.47</v>
      </c>
      <c r="AB466">
        <v>2</v>
      </c>
    </row>
    <row r="467" spans="1:28" x14ac:dyDescent="0.25">
      <c r="A467" t="s">
        <v>2151</v>
      </c>
      <c r="B467" s="1">
        <v>45786</v>
      </c>
      <c r="C467" s="2">
        <v>45786.171527777777</v>
      </c>
      <c r="D467" s="2">
        <v>45786.186805555553</v>
      </c>
      <c r="E467" t="s">
        <v>804</v>
      </c>
      <c r="F467" t="s">
        <v>194</v>
      </c>
      <c r="G467" t="s">
        <v>806</v>
      </c>
      <c r="H467" t="s">
        <v>196</v>
      </c>
      <c r="I467" t="s">
        <v>197</v>
      </c>
      <c r="J467" t="s">
        <v>198</v>
      </c>
      <c r="K467" t="s">
        <v>466</v>
      </c>
      <c r="L467">
        <v>1.7</v>
      </c>
      <c r="M467">
        <v>91.3</v>
      </c>
      <c r="N467">
        <v>4.1300000000000003E-2</v>
      </c>
      <c r="O467">
        <v>8.6599999999999996E-2</v>
      </c>
      <c r="P467">
        <v>26.2</v>
      </c>
      <c r="Q467">
        <v>3.4</v>
      </c>
      <c r="R467" t="b">
        <v>1</v>
      </c>
      <c r="S467">
        <v>0.55000000000000004</v>
      </c>
      <c r="T467">
        <v>4277.05</v>
      </c>
      <c r="U467" s="1">
        <v>45793</v>
      </c>
      <c r="V467" t="s">
        <v>43</v>
      </c>
      <c r="W467" t="s">
        <v>208</v>
      </c>
      <c r="X467" t="s">
        <v>2152</v>
      </c>
      <c r="Y467">
        <v>22</v>
      </c>
      <c r="Z467">
        <v>90.75</v>
      </c>
      <c r="AA467">
        <v>47.13</v>
      </c>
      <c r="AB467">
        <v>5</v>
      </c>
    </row>
    <row r="468" spans="1:28" x14ac:dyDescent="0.25">
      <c r="A468" t="s">
        <v>2153</v>
      </c>
      <c r="B468" s="1">
        <v>45829</v>
      </c>
      <c r="C468" s="2">
        <v>45829.313888888886</v>
      </c>
      <c r="D468" s="2">
        <v>45829.331944444442</v>
      </c>
      <c r="E468" t="s">
        <v>2154</v>
      </c>
      <c r="F468" t="s">
        <v>340</v>
      </c>
      <c r="G468" t="s">
        <v>567</v>
      </c>
      <c r="H468" t="s">
        <v>342</v>
      </c>
      <c r="I468" t="s">
        <v>197</v>
      </c>
      <c r="J468" t="s">
        <v>198</v>
      </c>
      <c r="K468" t="s">
        <v>1543</v>
      </c>
      <c r="L468">
        <v>7.6</v>
      </c>
      <c r="M468">
        <v>159.69999999999999</v>
      </c>
      <c r="N468">
        <v>4.1300000000000003E-2</v>
      </c>
      <c r="O468">
        <v>8.9499999999999996E-2</v>
      </c>
      <c r="P468">
        <v>31.9</v>
      </c>
      <c r="Q468">
        <v>7.1</v>
      </c>
      <c r="R468" t="b">
        <v>1</v>
      </c>
      <c r="S468">
        <v>0.27</v>
      </c>
      <c r="T468">
        <v>7652.64</v>
      </c>
      <c r="U468" s="1">
        <v>45829</v>
      </c>
      <c r="V468" t="s">
        <v>58</v>
      </c>
      <c r="W468" t="s">
        <v>44</v>
      </c>
      <c r="X468" t="s">
        <v>2156</v>
      </c>
      <c r="Y468">
        <v>26</v>
      </c>
      <c r="Z468">
        <v>159.42999999999901</v>
      </c>
      <c r="AA468">
        <v>48</v>
      </c>
      <c r="AB468">
        <v>6</v>
      </c>
    </row>
    <row r="469" spans="1:28" x14ac:dyDescent="0.25">
      <c r="A469" t="s">
        <v>2157</v>
      </c>
      <c r="B469" s="1">
        <v>45716</v>
      </c>
      <c r="C469" s="2">
        <v>45716.398611111108</v>
      </c>
      <c r="D469" s="2">
        <v>45716.402083333334</v>
      </c>
      <c r="E469" t="s">
        <v>916</v>
      </c>
      <c r="F469" t="s">
        <v>113</v>
      </c>
      <c r="G469" t="s">
        <v>597</v>
      </c>
      <c r="H469" t="s">
        <v>115</v>
      </c>
      <c r="I469" t="s">
        <v>84</v>
      </c>
      <c r="J469" t="s">
        <v>85</v>
      </c>
      <c r="K469" t="s">
        <v>1390</v>
      </c>
      <c r="L469">
        <v>27.3</v>
      </c>
      <c r="M469">
        <v>27.4</v>
      </c>
      <c r="N469">
        <v>4.1300000000000003E-2</v>
      </c>
      <c r="O469">
        <v>8.5199999999999998E-2</v>
      </c>
      <c r="P469">
        <v>30.8</v>
      </c>
      <c r="Q469">
        <v>9.4</v>
      </c>
      <c r="R469" t="b">
        <v>0</v>
      </c>
      <c r="S469">
        <v>2.17</v>
      </c>
      <c r="T469">
        <v>1178.49</v>
      </c>
      <c r="U469" s="1">
        <v>45716</v>
      </c>
      <c r="V469" t="s">
        <v>43</v>
      </c>
      <c r="W469" t="s">
        <v>44</v>
      </c>
      <c r="X469" t="s">
        <v>2158</v>
      </c>
      <c r="Y469">
        <v>5</v>
      </c>
      <c r="Z469">
        <v>25.229999999999901</v>
      </c>
      <c r="AA469">
        <v>46.71</v>
      </c>
      <c r="AB469">
        <v>2</v>
      </c>
    </row>
    <row r="470" spans="1:28" x14ac:dyDescent="0.25">
      <c r="A470" t="s">
        <v>2159</v>
      </c>
      <c r="B470" s="1">
        <v>45770</v>
      </c>
      <c r="C470" s="2">
        <v>45770.349305555559</v>
      </c>
      <c r="D470" s="2">
        <v>45770.414583333331</v>
      </c>
      <c r="E470" t="s">
        <v>1492</v>
      </c>
      <c r="F470" t="s">
        <v>413</v>
      </c>
      <c r="G470" t="s">
        <v>1495</v>
      </c>
      <c r="H470" t="s">
        <v>414</v>
      </c>
      <c r="I470" t="s">
        <v>415</v>
      </c>
      <c r="J470" t="s">
        <v>416</v>
      </c>
      <c r="K470" t="s">
        <v>1556</v>
      </c>
      <c r="L470">
        <v>1.1000000000000001</v>
      </c>
      <c r="M470">
        <v>18.2</v>
      </c>
      <c r="N470">
        <v>4.1300000000000003E-2</v>
      </c>
      <c r="O470">
        <v>8.48E-2</v>
      </c>
      <c r="P470">
        <v>35.9</v>
      </c>
      <c r="Q470">
        <v>12</v>
      </c>
      <c r="R470" t="b">
        <v>1</v>
      </c>
      <c r="S470">
        <v>0.38</v>
      </c>
      <c r="T470">
        <v>830.23</v>
      </c>
      <c r="U470" s="1">
        <v>45770</v>
      </c>
      <c r="V470" t="s">
        <v>43</v>
      </c>
      <c r="W470" t="s">
        <v>44</v>
      </c>
      <c r="X470" t="s">
        <v>2160</v>
      </c>
      <c r="Y470">
        <v>94</v>
      </c>
      <c r="Z470">
        <v>17.82</v>
      </c>
      <c r="AA470">
        <v>46.59</v>
      </c>
      <c r="AB470">
        <v>4</v>
      </c>
    </row>
    <row r="471" spans="1:28" x14ac:dyDescent="0.25">
      <c r="A471" t="s">
        <v>2161</v>
      </c>
      <c r="B471" s="1">
        <v>45787</v>
      </c>
      <c r="C471" s="2">
        <v>45787.305555555555</v>
      </c>
      <c r="D471" s="2">
        <v>45787.352083333331</v>
      </c>
      <c r="E471" t="s">
        <v>2162</v>
      </c>
      <c r="F471" t="s">
        <v>182</v>
      </c>
      <c r="G471" t="s">
        <v>1058</v>
      </c>
      <c r="H471" t="s">
        <v>184</v>
      </c>
      <c r="I471" t="s">
        <v>84</v>
      </c>
      <c r="J471" t="s">
        <v>85</v>
      </c>
      <c r="K471" t="s">
        <v>624</v>
      </c>
      <c r="L471">
        <v>22.7</v>
      </c>
      <c r="M471">
        <v>15.1</v>
      </c>
      <c r="N471">
        <v>4.1300000000000003E-2</v>
      </c>
      <c r="O471">
        <v>8.3400000000000002E-2</v>
      </c>
      <c r="P471">
        <v>29.5</v>
      </c>
      <c r="Q471">
        <v>9</v>
      </c>
      <c r="R471" t="b">
        <v>1</v>
      </c>
      <c r="S471">
        <v>0.14000000000000001</v>
      </c>
      <c r="T471">
        <v>690.7</v>
      </c>
      <c r="U471" s="1">
        <v>45788</v>
      </c>
      <c r="V471" t="s">
        <v>43</v>
      </c>
      <c r="W471" t="s">
        <v>44</v>
      </c>
      <c r="X471" t="s">
        <v>1281</v>
      </c>
      <c r="Y471">
        <v>67</v>
      </c>
      <c r="Z471">
        <v>14.9599999999999</v>
      </c>
      <c r="AA471">
        <v>46.17</v>
      </c>
      <c r="AB471">
        <v>5</v>
      </c>
    </row>
    <row r="472" spans="1:28" x14ac:dyDescent="0.25">
      <c r="A472" t="s">
        <v>2164</v>
      </c>
      <c r="B472" s="1">
        <v>45758</v>
      </c>
      <c r="C472" s="2">
        <v>45758.413888888892</v>
      </c>
      <c r="D472" s="2">
        <v>45758.46597222222</v>
      </c>
      <c r="E472" t="s">
        <v>2165</v>
      </c>
      <c r="F472" t="s">
        <v>215</v>
      </c>
      <c r="G472" t="s">
        <v>2167</v>
      </c>
      <c r="H472" t="s">
        <v>217</v>
      </c>
      <c r="I472" t="s">
        <v>218</v>
      </c>
      <c r="J472" t="s">
        <v>219</v>
      </c>
      <c r="K472" t="s">
        <v>302</v>
      </c>
      <c r="L472">
        <v>4.0999999999999996</v>
      </c>
      <c r="M472">
        <v>30.8</v>
      </c>
      <c r="N472">
        <v>4.1300000000000003E-2</v>
      </c>
      <c r="O472">
        <v>8.7900000000000006E-2</v>
      </c>
      <c r="P472">
        <v>33</v>
      </c>
      <c r="Q472">
        <v>32.6</v>
      </c>
      <c r="R472" t="b">
        <v>1</v>
      </c>
      <c r="S472">
        <v>0</v>
      </c>
      <c r="T472">
        <v>1463.62</v>
      </c>
      <c r="U472" s="1">
        <v>45761</v>
      </c>
      <c r="V472" t="s">
        <v>43</v>
      </c>
      <c r="W472" t="s">
        <v>200</v>
      </c>
      <c r="X472" t="s">
        <v>2168</v>
      </c>
      <c r="Y472">
        <v>75</v>
      </c>
      <c r="Z472">
        <v>30.8</v>
      </c>
      <c r="AA472">
        <v>47.52</v>
      </c>
      <c r="AB472">
        <v>4</v>
      </c>
    </row>
    <row r="473" spans="1:28" x14ac:dyDescent="0.25">
      <c r="A473" t="s">
        <v>2169</v>
      </c>
      <c r="B473" s="1">
        <v>45760</v>
      </c>
      <c r="C473" s="2">
        <v>45760.231249999997</v>
      </c>
      <c r="D473" s="2">
        <v>45760.243750000001</v>
      </c>
      <c r="E473" t="s">
        <v>879</v>
      </c>
      <c r="F473" t="s">
        <v>245</v>
      </c>
      <c r="G473" t="s">
        <v>530</v>
      </c>
      <c r="H473" t="s">
        <v>247</v>
      </c>
      <c r="I473" t="s">
        <v>55</v>
      </c>
      <c r="J473" t="s">
        <v>56</v>
      </c>
      <c r="K473" t="s">
        <v>776</v>
      </c>
      <c r="L473">
        <v>12</v>
      </c>
      <c r="M473">
        <v>12.2</v>
      </c>
      <c r="N473">
        <v>4.1300000000000003E-2</v>
      </c>
      <c r="O473">
        <v>8.7900000000000006E-2</v>
      </c>
      <c r="P473">
        <v>31.4</v>
      </c>
      <c r="Q473">
        <v>10</v>
      </c>
      <c r="R473" t="b">
        <v>1</v>
      </c>
      <c r="S473">
        <v>0</v>
      </c>
      <c r="T473">
        <v>579.74</v>
      </c>
      <c r="U473" s="1">
        <v>45763</v>
      </c>
      <c r="V473" t="s">
        <v>43</v>
      </c>
      <c r="W473" t="s">
        <v>44</v>
      </c>
      <c r="X473" t="s">
        <v>2170</v>
      </c>
      <c r="Y473">
        <v>18</v>
      </c>
      <c r="Z473">
        <v>12.2</v>
      </c>
      <c r="AA473">
        <v>47.52</v>
      </c>
      <c r="AB473">
        <v>4</v>
      </c>
    </row>
    <row r="474" spans="1:28" x14ac:dyDescent="0.25">
      <c r="A474" t="s">
        <v>2171</v>
      </c>
      <c r="B474" s="1">
        <v>45802</v>
      </c>
      <c r="C474" s="2">
        <v>45802.34652777778</v>
      </c>
      <c r="D474" s="2">
        <v>45802.35</v>
      </c>
      <c r="E474" t="s">
        <v>2172</v>
      </c>
      <c r="F474" t="s">
        <v>234</v>
      </c>
      <c r="G474" t="s">
        <v>1470</v>
      </c>
      <c r="H474" t="s">
        <v>236</v>
      </c>
      <c r="I474" t="s">
        <v>237</v>
      </c>
      <c r="J474" t="s">
        <v>238</v>
      </c>
      <c r="K474" t="s">
        <v>876</v>
      </c>
      <c r="L474">
        <v>3.7</v>
      </c>
      <c r="M474">
        <v>26.6</v>
      </c>
      <c r="N474">
        <v>4.1300000000000003E-2</v>
      </c>
      <c r="O474">
        <v>8.4699999999999998E-2</v>
      </c>
      <c r="P474">
        <v>29.3</v>
      </c>
      <c r="Q474">
        <v>7.6</v>
      </c>
      <c r="R474" t="b">
        <v>1</v>
      </c>
      <c r="S474">
        <v>0.01</v>
      </c>
      <c r="T474">
        <v>1238.03</v>
      </c>
      <c r="U474" s="1">
        <v>45805</v>
      </c>
      <c r="V474" t="s">
        <v>43</v>
      </c>
      <c r="W474" t="s">
        <v>186</v>
      </c>
      <c r="X474" t="s">
        <v>2174</v>
      </c>
      <c r="Y474">
        <v>5</v>
      </c>
      <c r="Z474">
        <v>26.59</v>
      </c>
      <c r="AA474">
        <v>46.56</v>
      </c>
      <c r="AB474">
        <v>5</v>
      </c>
    </row>
    <row r="475" spans="1:28" x14ac:dyDescent="0.25">
      <c r="A475" t="s">
        <v>2175</v>
      </c>
      <c r="B475" s="1">
        <v>45775</v>
      </c>
      <c r="C475" s="2">
        <v>45775.326388888891</v>
      </c>
      <c r="D475" s="2">
        <v>45775.393055555556</v>
      </c>
      <c r="E475" t="s">
        <v>2176</v>
      </c>
      <c r="F475" t="s">
        <v>405</v>
      </c>
      <c r="G475" t="s">
        <v>902</v>
      </c>
      <c r="H475" t="s">
        <v>407</v>
      </c>
      <c r="I475" t="s">
        <v>218</v>
      </c>
      <c r="J475" t="s">
        <v>219</v>
      </c>
      <c r="K475" t="s">
        <v>130</v>
      </c>
      <c r="L475">
        <v>12.7</v>
      </c>
      <c r="M475">
        <v>31.3</v>
      </c>
      <c r="N475">
        <v>4.1300000000000003E-2</v>
      </c>
      <c r="O475">
        <v>9.2499999999999999E-2</v>
      </c>
      <c r="P475">
        <v>29.2</v>
      </c>
      <c r="Q475">
        <v>8.8000000000000007</v>
      </c>
      <c r="R475" t="b">
        <v>1</v>
      </c>
      <c r="S475">
        <v>0.01</v>
      </c>
      <c r="T475">
        <v>1530.08</v>
      </c>
      <c r="U475" s="1">
        <v>45777</v>
      </c>
      <c r="V475" t="s">
        <v>43</v>
      </c>
      <c r="W475" t="s">
        <v>44</v>
      </c>
      <c r="X475" t="s">
        <v>2178</v>
      </c>
      <c r="Y475">
        <v>96</v>
      </c>
      <c r="Z475">
        <v>31.29</v>
      </c>
      <c r="AA475">
        <v>48.9</v>
      </c>
      <c r="AB475">
        <v>4</v>
      </c>
    </row>
    <row r="476" spans="1:28" x14ac:dyDescent="0.25">
      <c r="A476" t="s">
        <v>2179</v>
      </c>
      <c r="B476" s="1">
        <v>45663</v>
      </c>
      <c r="C476" s="2">
        <v>45663.409722222219</v>
      </c>
      <c r="D476" s="2">
        <v>45663.42083333333</v>
      </c>
      <c r="E476" t="s">
        <v>2180</v>
      </c>
      <c r="F476" t="s">
        <v>52</v>
      </c>
      <c r="G476" t="s">
        <v>932</v>
      </c>
      <c r="H476" t="s">
        <v>54</v>
      </c>
      <c r="I476" t="s">
        <v>55</v>
      </c>
      <c r="J476" t="s">
        <v>56</v>
      </c>
      <c r="K476" t="s">
        <v>918</v>
      </c>
      <c r="L476">
        <v>4.5</v>
      </c>
      <c r="M476">
        <v>6.7</v>
      </c>
      <c r="N476">
        <v>4.1300000000000003E-2</v>
      </c>
      <c r="O476">
        <v>8.6099999999999996E-2</v>
      </c>
      <c r="P476">
        <v>34.4</v>
      </c>
      <c r="Q476">
        <v>11.3</v>
      </c>
      <c r="R476" t="b">
        <v>0</v>
      </c>
      <c r="S476">
        <v>0</v>
      </c>
      <c r="T476">
        <v>314.77</v>
      </c>
      <c r="U476" s="1">
        <v>45666</v>
      </c>
      <c r="V476" t="s">
        <v>58</v>
      </c>
      <c r="W476" t="s">
        <v>44</v>
      </c>
      <c r="X476" t="s">
        <v>2182</v>
      </c>
      <c r="Y476">
        <v>16</v>
      </c>
      <c r="Z476">
        <v>6.7</v>
      </c>
      <c r="AA476">
        <v>46.98</v>
      </c>
      <c r="AB476">
        <v>1</v>
      </c>
    </row>
    <row r="477" spans="1:28" x14ac:dyDescent="0.25">
      <c r="A477" t="s">
        <v>2183</v>
      </c>
      <c r="B477" s="1">
        <v>45740</v>
      </c>
      <c r="C477" s="2">
        <v>45740.29791666667</v>
      </c>
      <c r="D477" s="2">
        <v>45740.37222222222</v>
      </c>
      <c r="E477" t="s">
        <v>2184</v>
      </c>
      <c r="F477" t="s">
        <v>215</v>
      </c>
      <c r="G477" t="s">
        <v>1126</v>
      </c>
      <c r="H477" t="s">
        <v>217</v>
      </c>
      <c r="I477" t="s">
        <v>218</v>
      </c>
      <c r="J477" t="s">
        <v>219</v>
      </c>
      <c r="K477" t="s">
        <v>681</v>
      </c>
      <c r="L477">
        <v>8</v>
      </c>
      <c r="M477">
        <v>20.8</v>
      </c>
      <c r="N477">
        <v>4.1300000000000003E-2</v>
      </c>
      <c r="O477">
        <v>8.1500000000000003E-2</v>
      </c>
      <c r="P477">
        <v>29.2</v>
      </c>
      <c r="Q477">
        <v>7.8</v>
      </c>
      <c r="R477" t="b">
        <v>1</v>
      </c>
      <c r="S477">
        <v>0.11</v>
      </c>
      <c r="T477">
        <v>943.46</v>
      </c>
      <c r="U477" s="1">
        <v>45741</v>
      </c>
      <c r="V477" t="s">
        <v>73</v>
      </c>
      <c r="W477" t="s">
        <v>208</v>
      </c>
      <c r="X477" t="s">
        <v>2186</v>
      </c>
      <c r="Y477">
        <v>107</v>
      </c>
      <c r="Z477">
        <v>20.69</v>
      </c>
      <c r="AA477">
        <v>45.6</v>
      </c>
      <c r="AB477">
        <v>3</v>
      </c>
    </row>
    <row r="478" spans="1:28" x14ac:dyDescent="0.25">
      <c r="A478" t="s">
        <v>2187</v>
      </c>
      <c r="B478" s="1">
        <v>45732</v>
      </c>
      <c r="C478" s="2">
        <v>45732.272916666669</v>
      </c>
      <c r="D478" s="2">
        <v>45732.286805555559</v>
      </c>
      <c r="E478" t="s">
        <v>1455</v>
      </c>
      <c r="F478" t="s">
        <v>292</v>
      </c>
      <c r="G478" t="s">
        <v>941</v>
      </c>
      <c r="H478" t="s">
        <v>294</v>
      </c>
      <c r="I478" t="s">
        <v>70</v>
      </c>
      <c r="J478" t="s">
        <v>71</v>
      </c>
      <c r="K478" t="s">
        <v>876</v>
      </c>
      <c r="L478">
        <v>20.5</v>
      </c>
      <c r="M478">
        <v>118.8</v>
      </c>
      <c r="N478">
        <v>4.1399999999999999E-2</v>
      </c>
      <c r="O478">
        <v>9.2600000000000002E-2</v>
      </c>
      <c r="P478">
        <v>31.6</v>
      </c>
      <c r="Q478">
        <v>10.6</v>
      </c>
      <c r="R478" t="b">
        <v>0</v>
      </c>
      <c r="S478">
        <v>0.65</v>
      </c>
      <c r="T478">
        <v>5786.99</v>
      </c>
      <c r="U478" s="1">
        <v>45739</v>
      </c>
      <c r="V478" t="s">
        <v>58</v>
      </c>
      <c r="W478" t="s">
        <v>44</v>
      </c>
      <c r="X478" t="s">
        <v>2188</v>
      </c>
      <c r="Y478">
        <v>20</v>
      </c>
      <c r="Z478">
        <v>118.149999999999</v>
      </c>
      <c r="AA478">
        <v>48.98</v>
      </c>
      <c r="AB478">
        <v>3</v>
      </c>
    </row>
    <row r="479" spans="1:28" x14ac:dyDescent="0.25">
      <c r="A479" t="s">
        <v>2189</v>
      </c>
      <c r="B479" s="1">
        <v>45743</v>
      </c>
      <c r="C479" s="2">
        <v>45743.38958333333</v>
      </c>
      <c r="D479" s="2">
        <v>45743.420138888891</v>
      </c>
      <c r="E479" t="s">
        <v>2190</v>
      </c>
      <c r="F479" t="s">
        <v>604</v>
      </c>
      <c r="G479" t="s">
        <v>875</v>
      </c>
      <c r="H479" t="s">
        <v>606</v>
      </c>
      <c r="I479" t="s">
        <v>153</v>
      </c>
      <c r="J479" t="s">
        <v>154</v>
      </c>
      <c r="K479" t="s">
        <v>295</v>
      </c>
      <c r="L479">
        <v>48.7</v>
      </c>
      <c r="M479">
        <v>11.3</v>
      </c>
      <c r="N479">
        <v>4.1399999999999999E-2</v>
      </c>
      <c r="O479">
        <v>8.6699999999999999E-2</v>
      </c>
      <c r="P479">
        <v>29.6</v>
      </c>
      <c r="Q479">
        <v>10.199999999999999</v>
      </c>
      <c r="R479" t="b">
        <v>0</v>
      </c>
      <c r="S479">
        <v>2.04</v>
      </c>
      <c r="T479">
        <v>437.16</v>
      </c>
      <c r="U479" s="1">
        <v>45745</v>
      </c>
      <c r="V479" t="s">
        <v>43</v>
      </c>
      <c r="W479" t="s">
        <v>186</v>
      </c>
      <c r="X479" t="s">
        <v>2192</v>
      </c>
      <c r="Y479">
        <v>44</v>
      </c>
      <c r="Z479">
        <v>9.26</v>
      </c>
      <c r="AA479">
        <v>47.21</v>
      </c>
      <c r="AB479">
        <v>3</v>
      </c>
    </row>
    <row r="480" spans="1:28" x14ac:dyDescent="0.25">
      <c r="A480" t="s">
        <v>2193</v>
      </c>
      <c r="B480" s="1">
        <v>45726</v>
      </c>
      <c r="C480" s="2">
        <v>45726.399305555555</v>
      </c>
      <c r="D480" s="2">
        <v>45726.467361111114</v>
      </c>
      <c r="E480" t="s">
        <v>1580</v>
      </c>
      <c r="F480" t="s">
        <v>172</v>
      </c>
      <c r="G480" t="s">
        <v>283</v>
      </c>
      <c r="H480" t="s">
        <v>174</v>
      </c>
      <c r="I480" t="s">
        <v>84</v>
      </c>
      <c r="J480" t="s">
        <v>85</v>
      </c>
      <c r="K480" t="s">
        <v>130</v>
      </c>
      <c r="L480">
        <v>20.2</v>
      </c>
      <c r="M480">
        <v>24.9</v>
      </c>
      <c r="N480">
        <v>4.1399999999999999E-2</v>
      </c>
      <c r="O480">
        <v>8.6499999999999994E-2</v>
      </c>
      <c r="P480">
        <v>27.4</v>
      </c>
      <c r="Q480">
        <v>3.6</v>
      </c>
      <c r="R480" t="b">
        <v>1</v>
      </c>
      <c r="S480">
        <v>0.34</v>
      </c>
      <c r="T480">
        <v>1158</v>
      </c>
      <c r="U480" s="1">
        <v>45733</v>
      </c>
      <c r="V480" t="s">
        <v>43</v>
      </c>
      <c r="W480" t="s">
        <v>44</v>
      </c>
      <c r="X480" t="s">
        <v>2194</v>
      </c>
      <c r="Y480">
        <v>98</v>
      </c>
      <c r="Z480">
        <v>24.56</v>
      </c>
      <c r="AA480">
        <v>47.15</v>
      </c>
      <c r="AB480">
        <v>3</v>
      </c>
    </row>
    <row r="481" spans="1:28" x14ac:dyDescent="0.25">
      <c r="A481" t="s">
        <v>2195</v>
      </c>
      <c r="B481" s="1">
        <v>45673</v>
      </c>
      <c r="C481" s="2">
        <v>45673.302777777775</v>
      </c>
      <c r="D481" s="2">
        <v>45673.347916666666</v>
      </c>
      <c r="E481" t="s">
        <v>2196</v>
      </c>
      <c r="F481" t="s">
        <v>604</v>
      </c>
      <c r="G481" t="s">
        <v>465</v>
      </c>
      <c r="H481" t="s">
        <v>606</v>
      </c>
      <c r="I481" t="s">
        <v>153</v>
      </c>
      <c r="J481" t="s">
        <v>154</v>
      </c>
      <c r="K481" t="s">
        <v>321</v>
      </c>
      <c r="L481">
        <v>16.3</v>
      </c>
      <c r="M481">
        <v>30.8</v>
      </c>
      <c r="N481">
        <v>4.1399999999999999E-2</v>
      </c>
      <c r="O481">
        <v>8.4699999999999998E-2</v>
      </c>
      <c r="P481">
        <v>29.8</v>
      </c>
      <c r="Q481">
        <v>10.199999999999999</v>
      </c>
      <c r="R481" t="b">
        <v>1</v>
      </c>
      <c r="S481">
        <v>0.32</v>
      </c>
      <c r="T481">
        <v>1420.67</v>
      </c>
      <c r="U481" s="1">
        <v>45680</v>
      </c>
      <c r="V481" t="s">
        <v>43</v>
      </c>
      <c r="W481" t="s">
        <v>208</v>
      </c>
      <c r="X481" t="s">
        <v>2198</v>
      </c>
      <c r="Y481">
        <v>65</v>
      </c>
      <c r="Z481">
        <v>30.48</v>
      </c>
      <c r="AA481">
        <v>46.61</v>
      </c>
      <c r="AB481">
        <v>1</v>
      </c>
    </row>
    <row r="482" spans="1:28" x14ac:dyDescent="0.25">
      <c r="A482" t="s">
        <v>2199</v>
      </c>
      <c r="B482" s="1">
        <v>45722</v>
      </c>
      <c r="C482" s="2">
        <v>45722.369444444441</v>
      </c>
      <c r="D482" s="2">
        <v>45722.427083333336</v>
      </c>
      <c r="E482" t="s">
        <v>2200</v>
      </c>
      <c r="F482" t="s">
        <v>405</v>
      </c>
      <c r="G482" t="s">
        <v>782</v>
      </c>
      <c r="H482" t="s">
        <v>407</v>
      </c>
      <c r="I482" t="s">
        <v>218</v>
      </c>
      <c r="J482" t="s">
        <v>219</v>
      </c>
      <c r="K482" t="s">
        <v>1143</v>
      </c>
      <c r="L482">
        <v>20.6</v>
      </c>
      <c r="M482">
        <v>72.5</v>
      </c>
      <c r="N482">
        <v>4.1399999999999999E-2</v>
      </c>
      <c r="O482">
        <v>8.4699999999999998E-2</v>
      </c>
      <c r="P482">
        <v>34.700000000000003</v>
      </c>
      <c r="Q482">
        <v>9.8000000000000007</v>
      </c>
      <c r="R482" t="b">
        <v>1</v>
      </c>
      <c r="S482">
        <v>0.28000000000000003</v>
      </c>
      <c r="T482">
        <v>3366.17</v>
      </c>
      <c r="U482" s="1">
        <v>45723</v>
      </c>
      <c r="V482" t="s">
        <v>73</v>
      </c>
      <c r="W482" t="s">
        <v>44</v>
      </c>
      <c r="X482" t="s">
        <v>2202</v>
      </c>
      <c r="Y482">
        <v>83</v>
      </c>
      <c r="Z482">
        <v>72.22</v>
      </c>
      <c r="AA482">
        <v>46.61</v>
      </c>
      <c r="AB482">
        <v>3</v>
      </c>
    </row>
    <row r="483" spans="1:28" x14ac:dyDescent="0.25">
      <c r="A483" t="s">
        <v>2203</v>
      </c>
      <c r="B483" s="1">
        <v>45795</v>
      </c>
      <c r="C483" s="2">
        <v>45795.411111111112</v>
      </c>
      <c r="D483" s="2">
        <v>45795.466666666667</v>
      </c>
      <c r="E483" t="s">
        <v>2204</v>
      </c>
      <c r="F483" t="s">
        <v>52</v>
      </c>
      <c r="G483" t="s">
        <v>2206</v>
      </c>
      <c r="H483" t="s">
        <v>54</v>
      </c>
      <c r="I483" t="s">
        <v>55</v>
      </c>
      <c r="J483" t="s">
        <v>56</v>
      </c>
      <c r="K483" t="s">
        <v>492</v>
      </c>
      <c r="L483">
        <v>8</v>
      </c>
      <c r="M483">
        <v>16.2</v>
      </c>
      <c r="N483">
        <v>4.1399999999999999E-2</v>
      </c>
      <c r="O483">
        <v>8.3000000000000004E-2</v>
      </c>
      <c r="P483">
        <v>29.3</v>
      </c>
      <c r="Q483">
        <v>7.3</v>
      </c>
      <c r="R483" t="b">
        <v>1</v>
      </c>
      <c r="S483">
        <v>0</v>
      </c>
      <c r="T483">
        <v>746.82</v>
      </c>
      <c r="U483" s="1">
        <v>45795</v>
      </c>
      <c r="V483" t="s">
        <v>43</v>
      </c>
      <c r="W483" t="s">
        <v>44</v>
      </c>
      <c r="X483" t="s">
        <v>2207</v>
      </c>
      <c r="Y483">
        <v>80</v>
      </c>
      <c r="Z483">
        <v>16.2</v>
      </c>
      <c r="AA483">
        <v>46.1</v>
      </c>
      <c r="AB483">
        <v>5</v>
      </c>
    </row>
    <row r="484" spans="1:28" x14ac:dyDescent="0.25">
      <c r="A484" t="s">
        <v>2208</v>
      </c>
      <c r="B484" s="1">
        <v>45714</v>
      </c>
      <c r="C484" s="2">
        <v>45714.336805555555</v>
      </c>
      <c r="D484" s="2">
        <v>45714.394444444442</v>
      </c>
      <c r="E484" t="s">
        <v>2209</v>
      </c>
      <c r="F484" t="s">
        <v>328</v>
      </c>
      <c r="G484" t="s">
        <v>1663</v>
      </c>
      <c r="H484" t="s">
        <v>330</v>
      </c>
      <c r="I484" t="s">
        <v>331</v>
      </c>
      <c r="J484" t="s">
        <v>332</v>
      </c>
      <c r="K484" t="s">
        <v>207</v>
      </c>
      <c r="L484">
        <v>13.9</v>
      </c>
      <c r="M484">
        <v>9.4</v>
      </c>
      <c r="N484">
        <v>4.1399999999999999E-2</v>
      </c>
      <c r="O484">
        <v>8.2900000000000001E-2</v>
      </c>
      <c r="P484">
        <v>33.5</v>
      </c>
      <c r="Q484">
        <v>12</v>
      </c>
      <c r="R484" t="b">
        <v>1</v>
      </c>
      <c r="S484">
        <v>0.34</v>
      </c>
      <c r="T484">
        <v>417.39</v>
      </c>
      <c r="U484" s="1">
        <v>45714</v>
      </c>
      <c r="V484" t="s">
        <v>43</v>
      </c>
      <c r="W484" t="s">
        <v>44</v>
      </c>
      <c r="X484" t="s">
        <v>2210</v>
      </c>
      <c r="Y484">
        <v>83</v>
      </c>
      <c r="Z484">
        <v>9.06</v>
      </c>
      <c r="AA484">
        <v>46.07</v>
      </c>
      <c r="AB484">
        <v>2</v>
      </c>
    </row>
    <row r="485" spans="1:28" x14ac:dyDescent="0.25">
      <c r="A485" t="s">
        <v>2211</v>
      </c>
      <c r="B485" s="1">
        <v>45710</v>
      </c>
      <c r="C485" s="2">
        <v>45710.177083333336</v>
      </c>
      <c r="D485" s="2">
        <v>45710.229861111111</v>
      </c>
      <c r="E485" t="s">
        <v>704</v>
      </c>
      <c r="F485" t="s">
        <v>255</v>
      </c>
      <c r="G485" t="s">
        <v>707</v>
      </c>
      <c r="H485" t="s">
        <v>257</v>
      </c>
      <c r="I485" t="s">
        <v>96</v>
      </c>
      <c r="J485" t="s">
        <v>97</v>
      </c>
      <c r="K485" t="s">
        <v>712</v>
      </c>
      <c r="L485">
        <v>24.2</v>
      </c>
      <c r="M485">
        <v>33.700000000000003</v>
      </c>
      <c r="N485">
        <v>4.1399999999999999E-2</v>
      </c>
      <c r="O485">
        <v>8.4199999999999997E-2</v>
      </c>
      <c r="P485">
        <v>30.8</v>
      </c>
      <c r="Q485">
        <v>9.9</v>
      </c>
      <c r="R485" t="b">
        <v>0</v>
      </c>
      <c r="S485">
        <v>0</v>
      </c>
      <c r="T485">
        <v>1565.7</v>
      </c>
      <c r="U485" s="1">
        <v>45712</v>
      </c>
      <c r="V485" t="s">
        <v>43</v>
      </c>
      <c r="W485" t="s">
        <v>44</v>
      </c>
      <c r="X485" t="s">
        <v>2212</v>
      </c>
      <c r="Y485">
        <v>76</v>
      </c>
      <c r="Z485">
        <v>33.700000000000003</v>
      </c>
      <c r="AA485">
        <v>46.46</v>
      </c>
      <c r="AB485">
        <v>2</v>
      </c>
    </row>
    <row r="486" spans="1:28" x14ac:dyDescent="0.25">
      <c r="A486" t="s">
        <v>2213</v>
      </c>
      <c r="B486" s="1">
        <v>45789</v>
      </c>
      <c r="C486" s="2">
        <v>45789.246527777781</v>
      </c>
      <c r="D486" s="2">
        <v>45789.305555555555</v>
      </c>
      <c r="E486" t="s">
        <v>488</v>
      </c>
      <c r="F486" t="s">
        <v>405</v>
      </c>
      <c r="G486" t="s">
        <v>491</v>
      </c>
      <c r="H486" t="s">
        <v>407</v>
      </c>
      <c r="I486" t="s">
        <v>218</v>
      </c>
      <c r="J486" t="s">
        <v>219</v>
      </c>
      <c r="K486" t="s">
        <v>524</v>
      </c>
      <c r="L486">
        <v>9.6</v>
      </c>
      <c r="M486">
        <v>97.7</v>
      </c>
      <c r="N486">
        <v>4.1399999999999999E-2</v>
      </c>
      <c r="O486">
        <v>8.7099999999999997E-2</v>
      </c>
      <c r="P486">
        <v>34.4</v>
      </c>
      <c r="Q486">
        <v>9.3000000000000007</v>
      </c>
      <c r="R486" t="b">
        <v>1</v>
      </c>
      <c r="S486">
        <v>0</v>
      </c>
      <c r="T486">
        <v>4624.1400000000003</v>
      </c>
      <c r="U486" s="1">
        <v>45792</v>
      </c>
      <c r="V486" t="s">
        <v>43</v>
      </c>
      <c r="W486" t="s">
        <v>208</v>
      </c>
      <c r="X486" t="s">
        <v>2214</v>
      </c>
      <c r="Y486">
        <v>85</v>
      </c>
      <c r="Z486">
        <v>97.7</v>
      </c>
      <c r="AA486">
        <v>47.33</v>
      </c>
      <c r="AB486">
        <v>5</v>
      </c>
    </row>
    <row r="487" spans="1:28" x14ac:dyDescent="0.25">
      <c r="A487" t="s">
        <v>2215</v>
      </c>
      <c r="B487" s="1">
        <v>45686</v>
      </c>
      <c r="C487" s="2">
        <v>45686.320833333331</v>
      </c>
      <c r="D487" s="2">
        <v>45686.347222222219</v>
      </c>
      <c r="E487" t="s">
        <v>670</v>
      </c>
      <c r="F487" t="s">
        <v>381</v>
      </c>
      <c r="G487" t="s">
        <v>310</v>
      </c>
      <c r="H487" t="s">
        <v>383</v>
      </c>
      <c r="I487" t="s">
        <v>84</v>
      </c>
      <c r="J487" t="s">
        <v>85</v>
      </c>
      <c r="K487" t="s">
        <v>712</v>
      </c>
      <c r="L487">
        <v>17.8</v>
      </c>
      <c r="M487">
        <v>30.9</v>
      </c>
      <c r="N487">
        <v>4.1500000000000002E-2</v>
      </c>
      <c r="O487">
        <v>8.43E-2</v>
      </c>
      <c r="P487">
        <v>31.3</v>
      </c>
      <c r="Q487">
        <v>7.8</v>
      </c>
      <c r="R487" t="b">
        <v>1</v>
      </c>
      <c r="S487">
        <v>0.02</v>
      </c>
      <c r="T487">
        <v>1437.16</v>
      </c>
      <c r="U487" s="1">
        <v>45686</v>
      </c>
      <c r="V487" t="s">
        <v>43</v>
      </c>
      <c r="W487" t="s">
        <v>44</v>
      </c>
      <c r="X487" t="s">
        <v>2216</v>
      </c>
      <c r="Y487">
        <v>38</v>
      </c>
      <c r="Z487">
        <v>30.88</v>
      </c>
      <c r="AA487">
        <v>46.54</v>
      </c>
      <c r="AB487">
        <v>1</v>
      </c>
    </row>
    <row r="488" spans="1:28" x14ac:dyDescent="0.25">
      <c r="A488" t="s">
        <v>2217</v>
      </c>
      <c r="B488" s="1">
        <v>45662</v>
      </c>
      <c r="C488" s="2">
        <v>45662.242361111108</v>
      </c>
      <c r="D488" s="2">
        <v>45662.245833333334</v>
      </c>
      <c r="E488" t="s">
        <v>1769</v>
      </c>
      <c r="F488" t="s">
        <v>113</v>
      </c>
      <c r="G488" t="s">
        <v>329</v>
      </c>
      <c r="H488" t="s">
        <v>115</v>
      </c>
      <c r="I488" t="s">
        <v>84</v>
      </c>
      <c r="J488" t="s">
        <v>85</v>
      </c>
      <c r="K488" t="s">
        <v>643</v>
      </c>
      <c r="L488">
        <v>4.5</v>
      </c>
      <c r="M488">
        <v>38.9</v>
      </c>
      <c r="N488">
        <v>4.1500000000000002E-2</v>
      </c>
      <c r="O488">
        <v>8.2299999999999998E-2</v>
      </c>
      <c r="P488">
        <v>22.2</v>
      </c>
      <c r="Q488">
        <v>1</v>
      </c>
      <c r="R488" t="b">
        <v>1</v>
      </c>
      <c r="S488">
        <v>0.17</v>
      </c>
      <c r="T488">
        <v>1779.26</v>
      </c>
      <c r="U488" s="1">
        <v>45662</v>
      </c>
      <c r="V488" t="s">
        <v>43</v>
      </c>
      <c r="W488" t="s">
        <v>186</v>
      </c>
      <c r="X488" t="s">
        <v>2218</v>
      </c>
      <c r="Y488">
        <v>5</v>
      </c>
      <c r="Z488">
        <v>38.729999999999997</v>
      </c>
      <c r="AA488">
        <v>45.94</v>
      </c>
      <c r="AB488">
        <v>1</v>
      </c>
    </row>
    <row r="489" spans="1:28" x14ac:dyDescent="0.25">
      <c r="A489" t="s">
        <v>2219</v>
      </c>
      <c r="B489" s="1">
        <v>45794</v>
      </c>
      <c r="C489" s="2">
        <v>45794.418055555558</v>
      </c>
      <c r="D489" s="2">
        <v>45794.490972222222</v>
      </c>
      <c r="E489" t="s">
        <v>2220</v>
      </c>
      <c r="F489" t="s">
        <v>67</v>
      </c>
      <c r="G489" t="s">
        <v>1495</v>
      </c>
      <c r="H489" t="s">
        <v>69</v>
      </c>
      <c r="I489" t="s">
        <v>70</v>
      </c>
      <c r="J489" t="s">
        <v>71</v>
      </c>
      <c r="K489" t="s">
        <v>363</v>
      </c>
      <c r="L489">
        <v>4.0999999999999996</v>
      </c>
      <c r="M489">
        <v>15.7</v>
      </c>
      <c r="N489">
        <v>4.1500000000000002E-2</v>
      </c>
      <c r="O489">
        <v>8.4099999999999994E-2</v>
      </c>
      <c r="P489">
        <v>31</v>
      </c>
      <c r="Q489">
        <v>29.7</v>
      </c>
      <c r="R489" t="b">
        <v>0</v>
      </c>
      <c r="S489">
        <v>4.5199999999999996</v>
      </c>
      <c r="T489">
        <v>519.65</v>
      </c>
      <c r="U489" s="1">
        <v>45797</v>
      </c>
      <c r="V489" t="s">
        <v>43</v>
      </c>
      <c r="W489" t="s">
        <v>44</v>
      </c>
      <c r="X489" t="s">
        <v>2221</v>
      </c>
      <c r="Y489">
        <v>105</v>
      </c>
      <c r="Z489">
        <v>11.18</v>
      </c>
      <c r="AA489">
        <v>46.48</v>
      </c>
      <c r="AB489">
        <v>5</v>
      </c>
    </row>
    <row r="490" spans="1:28" x14ac:dyDescent="0.25">
      <c r="A490" t="s">
        <v>2222</v>
      </c>
      <c r="B490" s="1">
        <v>45743</v>
      </c>
      <c r="C490" s="2">
        <v>45743.292361111111</v>
      </c>
      <c r="D490" s="2">
        <v>45743.303472222222</v>
      </c>
      <c r="E490" t="s">
        <v>1969</v>
      </c>
      <c r="F490" t="s">
        <v>234</v>
      </c>
      <c r="G490" t="s">
        <v>1972</v>
      </c>
      <c r="H490" t="s">
        <v>236</v>
      </c>
      <c r="I490" t="s">
        <v>237</v>
      </c>
      <c r="J490" t="s">
        <v>238</v>
      </c>
      <c r="K490" t="s">
        <v>57</v>
      </c>
      <c r="L490">
        <v>18.5</v>
      </c>
      <c r="M490">
        <v>37.5</v>
      </c>
      <c r="N490">
        <v>4.1500000000000002E-2</v>
      </c>
      <c r="O490">
        <v>8.6199999999999999E-2</v>
      </c>
      <c r="P490">
        <v>32.1</v>
      </c>
      <c r="Q490">
        <v>12</v>
      </c>
      <c r="R490" t="b">
        <v>1</v>
      </c>
      <c r="S490">
        <v>0.27</v>
      </c>
      <c r="T490">
        <v>1753.91</v>
      </c>
      <c r="U490" s="1">
        <v>45746</v>
      </c>
      <c r="V490" t="s">
        <v>73</v>
      </c>
      <c r="W490" t="s">
        <v>44</v>
      </c>
      <c r="X490" t="s">
        <v>2223</v>
      </c>
      <c r="Y490">
        <v>16</v>
      </c>
      <c r="Z490">
        <v>37.229999999999997</v>
      </c>
      <c r="AA490">
        <v>47.11</v>
      </c>
      <c r="AB490">
        <v>3</v>
      </c>
    </row>
    <row r="491" spans="1:28" x14ac:dyDescent="0.25">
      <c r="A491" t="s">
        <v>2224</v>
      </c>
      <c r="B491" s="1">
        <v>45669</v>
      </c>
      <c r="C491" s="2">
        <v>45669.300694444442</v>
      </c>
      <c r="D491" s="2">
        <v>45669.324305555558</v>
      </c>
      <c r="E491" t="s">
        <v>2225</v>
      </c>
      <c r="F491" t="s">
        <v>309</v>
      </c>
      <c r="G491" t="s">
        <v>1058</v>
      </c>
      <c r="H491" t="s">
        <v>311</v>
      </c>
      <c r="I491" t="s">
        <v>84</v>
      </c>
      <c r="J491" t="s">
        <v>85</v>
      </c>
      <c r="K491" t="s">
        <v>165</v>
      </c>
      <c r="L491">
        <v>4.5</v>
      </c>
      <c r="M491">
        <v>23.1</v>
      </c>
      <c r="N491">
        <v>4.1500000000000002E-2</v>
      </c>
      <c r="O491">
        <v>8.14E-2</v>
      </c>
      <c r="P491">
        <v>30</v>
      </c>
      <c r="Q491">
        <v>10</v>
      </c>
      <c r="R491" t="b">
        <v>0</v>
      </c>
      <c r="S491">
        <v>2.4</v>
      </c>
      <c r="T491">
        <v>945.37</v>
      </c>
      <c r="U491" s="1">
        <v>45671</v>
      </c>
      <c r="V491" t="s">
        <v>43</v>
      </c>
      <c r="W491" t="s">
        <v>59</v>
      </c>
      <c r="X491" t="s">
        <v>2227</v>
      </c>
      <c r="Y491">
        <v>34</v>
      </c>
      <c r="Z491">
        <v>20.7</v>
      </c>
      <c r="AA491">
        <v>45.67</v>
      </c>
      <c r="AB491">
        <v>1</v>
      </c>
    </row>
    <row r="492" spans="1:28" x14ac:dyDescent="0.25">
      <c r="A492" t="s">
        <v>2228</v>
      </c>
      <c r="B492" s="1">
        <v>45739</v>
      </c>
      <c r="C492" s="2">
        <v>45739.31527777778</v>
      </c>
      <c r="D492" s="2">
        <v>45739.395138888889</v>
      </c>
      <c r="E492" t="s">
        <v>2229</v>
      </c>
      <c r="F492" t="s">
        <v>234</v>
      </c>
      <c r="G492" t="s">
        <v>319</v>
      </c>
      <c r="H492" t="s">
        <v>236</v>
      </c>
      <c r="I492" t="s">
        <v>237</v>
      </c>
      <c r="J492" t="s">
        <v>238</v>
      </c>
      <c r="K492" t="s">
        <v>725</v>
      </c>
      <c r="L492">
        <v>26.9</v>
      </c>
      <c r="M492">
        <v>84</v>
      </c>
      <c r="N492">
        <v>4.1599999999999998E-2</v>
      </c>
      <c r="O492">
        <v>8.5400000000000004E-2</v>
      </c>
      <c r="P492">
        <v>28.7</v>
      </c>
      <c r="Q492">
        <v>5.2</v>
      </c>
      <c r="R492" t="b">
        <v>1</v>
      </c>
      <c r="S492">
        <v>0.22</v>
      </c>
      <c r="T492">
        <v>3930.96</v>
      </c>
      <c r="U492" s="1">
        <v>45741</v>
      </c>
      <c r="V492" t="s">
        <v>43</v>
      </c>
      <c r="W492" t="s">
        <v>44</v>
      </c>
      <c r="X492" t="s">
        <v>2231</v>
      </c>
      <c r="Y492">
        <v>115</v>
      </c>
      <c r="Z492">
        <v>83.78</v>
      </c>
      <c r="AA492">
        <v>46.92</v>
      </c>
      <c r="AB492">
        <v>3</v>
      </c>
    </row>
    <row r="493" spans="1:28" x14ac:dyDescent="0.25">
      <c r="A493" t="s">
        <v>2232</v>
      </c>
      <c r="B493" s="1">
        <v>45796</v>
      </c>
      <c r="C493" s="2">
        <v>45796.384722222225</v>
      </c>
      <c r="D493" s="2">
        <v>45796.418055555558</v>
      </c>
      <c r="E493" t="s">
        <v>1249</v>
      </c>
      <c r="F493" t="s">
        <v>536</v>
      </c>
      <c r="G493" t="s">
        <v>1192</v>
      </c>
      <c r="H493" t="s">
        <v>537</v>
      </c>
      <c r="I493" t="s">
        <v>84</v>
      </c>
      <c r="J493" t="s">
        <v>85</v>
      </c>
      <c r="K493" t="s">
        <v>574</v>
      </c>
      <c r="L493">
        <v>10.5</v>
      </c>
      <c r="M493">
        <v>107.1</v>
      </c>
      <c r="N493">
        <v>4.1599999999999998E-2</v>
      </c>
      <c r="O493">
        <v>8.48E-2</v>
      </c>
      <c r="P493">
        <v>31.4</v>
      </c>
      <c r="Q493">
        <v>12</v>
      </c>
      <c r="R493" t="b">
        <v>1</v>
      </c>
      <c r="S493">
        <v>0.27</v>
      </c>
      <c r="T493">
        <v>4993.2299999999996</v>
      </c>
      <c r="U493" s="1">
        <v>45796</v>
      </c>
      <c r="V493" t="s">
        <v>259</v>
      </c>
      <c r="W493" t="s">
        <v>44</v>
      </c>
      <c r="X493" t="s">
        <v>2233</v>
      </c>
      <c r="Y493">
        <v>48</v>
      </c>
      <c r="Z493">
        <v>106.83</v>
      </c>
      <c r="AA493">
        <v>46.74</v>
      </c>
      <c r="AB493">
        <v>5</v>
      </c>
    </row>
    <row r="494" spans="1:28" x14ac:dyDescent="0.25">
      <c r="A494" t="s">
        <v>2234</v>
      </c>
      <c r="B494" s="1">
        <v>45670</v>
      </c>
      <c r="C494" s="2">
        <v>45670.337500000001</v>
      </c>
      <c r="D494" s="2">
        <v>45670.364583333336</v>
      </c>
      <c r="E494" t="s">
        <v>2235</v>
      </c>
      <c r="F494" t="s">
        <v>292</v>
      </c>
      <c r="G494" t="s">
        <v>511</v>
      </c>
      <c r="H494" t="s">
        <v>294</v>
      </c>
      <c r="I494" t="s">
        <v>70</v>
      </c>
      <c r="J494" t="s">
        <v>71</v>
      </c>
      <c r="K494" t="s">
        <v>207</v>
      </c>
      <c r="L494">
        <v>6.5</v>
      </c>
      <c r="M494">
        <v>75.900000000000006</v>
      </c>
      <c r="N494">
        <v>4.1599999999999998E-2</v>
      </c>
      <c r="O494">
        <v>9.01E-2</v>
      </c>
      <c r="P494">
        <v>35.5</v>
      </c>
      <c r="Q494">
        <v>12</v>
      </c>
      <c r="R494" t="b">
        <v>1</v>
      </c>
      <c r="S494">
        <v>0</v>
      </c>
      <c r="T494">
        <v>3668.25</v>
      </c>
      <c r="U494" s="1">
        <v>45673</v>
      </c>
      <c r="V494" t="s">
        <v>58</v>
      </c>
      <c r="W494" t="s">
        <v>44</v>
      </c>
      <c r="X494" t="s">
        <v>2237</v>
      </c>
      <c r="Y494">
        <v>39</v>
      </c>
      <c r="Z494">
        <v>75.900000000000006</v>
      </c>
      <c r="AA494">
        <v>48.33</v>
      </c>
      <c r="AB494">
        <v>1</v>
      </c>
    </row>
    <row r="495" spans="1:28" x14ac:dyDescent="0.25">
      <c r="A495" t="s">
        <v>2238</v>
      </c>
      <c r="B495" s="1">
        <v>45691</v>
      </c>
      <c r="C495" s="2">
        <v>45691.294444444444</v>
      </c>
      <c r="D495" s="2">
        <v>45691.34097222222</v>
      </c>
      <c r="E495" t="s">
        <v>2239</v>
      </c>
      <c r="F495" t="s">
        <v>234</v>
      </c>
      <c r="G495" t="s">
        <v>459</v>
      </c>
      <c r="H495" t="s">
        <v>236</v>
      </c>
      <c r="I495" t="s">
        <v>237</v>
      </c>
      <c r="J495" t="s">
        <v>238</v>
      </c>
      <c r="K495" t="s">
        <v>302</v>
      </c>
      <c r="L495">
        <v>9.1999999999999993</v>
      </c>
      <c r="M495">
        <v>6.2</v>
      </c>
      <c r="N495">
        <v>4.1599999999999998E-2</v>
      </c>
      <c r="O495">
        <v>8.14E-2</v>
      </c>
      <c r="P495">
        <v>30.9</v>
      </c>
      <c r="Q495">
        <v>7.4</v>
      </c>
      <c r="R495" t="b">
        <v>1</v>
      </c>
      <c r="S495">
        <v>0</v>
      </c>
      <c r="T495">
        <v>283.45999999999998</v>
      </c>
      <c r="U495" s="1">
        <v>45698</v>
      </c>
      <c r="V495" t="s">
        <v>43</v>
      </c>
      <c r="W495" t="s">
        <v>44</v>
      </c>
      <c r="X495" t="s">
        <v>2240</v>
      </c>
      <c r="Y495">
        <v>67</v>
      </c>
      <c r="Z495">
        <v>6.2</v>
      </c>
      <c r="AA495">
        <v>45.72</v>
      </c>
      <c r="AB495">
        <v>2</v>
      </c>
    </row>
    <row r="496" spans="1:28" x14ac:dyDescent="0.25">
      <c r="A496" t="s">
        <v>2241</v>
      </c>
      <c r="B496" s="1">
        <v>45758</v>
      </c>
      <c r="C496" s="2">
        <v>45758.227777777778</v>
      </c>
      <c r="D496" s="2">
        <v>45758.311805555553</v>
      </c>
      <c r="E496" t="s">
        <v>798</v>
      </c>
      <c r="F496" t="s">
        <v>405</v>
      </c>
      <c r="G496" t="s">
        <v>801</v>
      </c>
      <c r="H496" t="s">
        <v>407</v>
      </c>
      <c r="I496" t="s">
        <v>218</v>
      </c>
      <c r="J496" t="s">
        <v>219</v>
      </c>
      <c r="K496" t="s">
        <v>185</v>
      </c>
      <c r="L496">
        <v>6.4</v>
      </c>
      <c r="M496">
        <v>18.399999999999999</v>
      </c>
      <c r="N496">
        <v>4.1599999999999998E-2</v>
      </c>
      <c r="O496">
        <v>7.8799999999999995E-2</v>
      </c>
      <c r="P496">
        <v>27.1</v>
      </c>
      <c r="Q496">
        <v>7.9</v>
      </c>
      <c r="R496" t="b">
        <v>1</v>
      </c>
      <c r="S496">
        <v>0.13</v>
      </c>
      <c r="T496">
        <v>821.05</v>
      </c>
      <c r="U496" s="1">
        <v>45758</v>
      </c>
      <c r="V496" t="s">
        <v>259</v>
      </c>
      <c r="W496" t="s">
        <v>44</v>
      </c>
      <c r="X496" t="s">
        <v>2242</v>
      </c>
      <c r="Y496">
        <v>121</v>
      </c>
      <c r="Z496">
        <v>18.27</v>
      </c>
      <c r="AA496">
        <v>44.94</v>
      </c>
      <c r="AB496">
        <v>4</v>
      </c>
    </row>
    <row r="497" spans="1:28" x14ac:dyDescent="0.25">
      <c r="A497" t="s">
        <v>2243</v>
      </c>
      <c r="B497" s="1">
        <v>45683</v>
      </c>
      <c r="C497" s="2">
        <v>45683.434027777781</v>
      </c>
      <c r="D497" s="2">
        <v>45683.46597222222</v>
      </c>
      <c r="E497" t="s">
        <v>2244</v>
      </c>
      <c r="F497" t="s">
        <v>413</v>
      </c>
      <c r="G497" t="s">
        <v>183</v>
      </c>
      <c r="H497" t="s">
        <v>414</v>
      </c>
      <c r="I497" t="s">
        <v>415</v>
      </c>
      <c r="J497" t="s">
        <v>416</v>
      </c>
      <c r="K497" t="s">
        <v>440</v>
      </c>
      <c r="L497">
        <v>1.9</v>
      </c>
      <c r="M497">
        <v>16.7</v>
      </c>
      <c r="N497">
        <v>4.1599999999999998E-2</v>
      </c>
      <c r="O497">
        <v>8.77E-2</v>
      </c>
      <c r="P497">
        <v>25</v>
      </c>
      <c r="Q497">
        <v>21.3</v>
      </c>
      <c r="R497" t="b">
        <v>1</v>
      </c>
      <c r="S497">
        <v>0.09</v>
      </c>
      <c r="T497">
        <v>790.8</v>
      </c>
      <c r="U497" s="1">
        <v>45685</v>
      </c>
      <c r="V497" t="s">
        <v>58</v>
      </c>
      <c r="W497" t="s">
        <v>44</v>
      </c>
      <c r="X497" t="s">
        <v>2245</v>
      </c>
      <c r="Y497">
        <v>46</v>
      </c>
      <c r="Z497">
        <v>16.61</v>
      </c>
      <c r="AA497">
        <v>47.61</v>
      </c>
      <c r="AB497">
        <v>1</v>
      </c>
    </row>
    <row r="498" spans="1:28" x14ac:dyDescent="0.25">
      <c r="A498" t="s">
        <v>2246</v>
      </c>
      <c r="B498" s="1">
        <v>45660</v>
      </c>
      <c r="C498" s="2">
        <v>45660.402083333334</v>
      </c>
      <c r="D498" s="2">
        <v>45660.45</v>
      </c>
      <c r="E498" t="s">
        <v>2247</v>
      </c>
      <c r="F498" t="s">
        <v>255</v>
      </c>
      <c r="G498" t="s">
        <v>504</v>
      </c>
      <c r="H498" t="s">
        <v>257</v>
      </c>
      <c r="I498" t="s">
        <v>96</v>
      </c>
      <c r="J498" t="s">
        <v>97</v>
      </c>
      <c r="K498" t="s">
        <v>453</v>
      </c>
      <c r="L498">
        <v>9.8000000000000007</v>
      </c>
      <c r="M498">
        <v>112.1</v>
      </c>
      <c r="N498">
        <v>4.1599999999999998E-2</v>
      </c>
      <c r="O498">
        <v>8.7499999999999994E-2</v>
      </c>
      <c r="P498">
        <v>28.1</v>
      </c>
      <c r="Q498">
        <v>2.7</v>
      </c>
      <c r="R498" t="b">
        <v>1</v>
      </c>
      <c r="S498">
        <v>0</v>
      </c>
      <c r="T498">
        <v>5330.35</v>
      </c>
      <c r="U498" s="1">
        <v>45662</v>
      </c>
      <c r="V498" t="s">
        <v>259</v>
      </c>
      <c r="W498" t="s">
        <v>200</v>
      </c>
      <c r="X498" t="s">
        <v>2249</v>
      </c>
      <c r="Y498">
        <v>69</v>
      </c>
      <c r="Z498">
        <v>112.1</v>
      </c>
      <c r="AA498">
        <v>47.55</v>
      </c>
      <c r="AB498">
        <v>1</v>
      </c>
    </row>
    <row r="499" spans="1:28" x14ac:dyDescent="0.25">
      <c r="A499" t="s">
        <v>2250</v>
      </c>
      <c r="B499" s="1">
        <v>45680</v>
      </c>
      <c r="C499" s="2">
        <v>45680.316666666666</v>
      </c>
      <c r="D499" s="2">
        <v>45680.361805555556</v>
      </c>
      <c r="E499" t="s">
        <v>970</v>
      </c>
      <c r="F499" t="s">
        <v>172</v>
      </c>
      <c r="G499" t="s">
        <v>972</v>
      </c>
      <c r="H499" t="s">
        <v>174</v>
      </c>
      <c r="I499" t="s">
        <v>84</v>
      </c>
      <c r="J499" t="s">
        <v>85</v>
      </c>
      <c r="K499" t="s">
        <v>116</v>
      </c>
      <c r="L499">
        <v>3.4</v>
      </c>
      <c r="M499">
        <v>114.6</v>
      </c>
      <c r="N499">
        <v>4.1599999999999998E-2</v>
      </c>
      <c r="O499">
        <v>8.7800000000000003E-2</v>
      </c>
      <c r="P499">
        <v>32.299999999999997</v>
      </c>
      <c r="Q499">
        <v>12</v>
      </c>
      <c r="R499" t="b">
        <v>1</v>
      </c>
      <c r="S499">
        <v>0.12</v>
      </c>
      <c r="T499">
        <v>5453.83</v>
      </c>
      <c r="U499" s="1">
        <v>45680</v>
      </c>
      <c r="V499" t="s">
        <v>43</v>
      </c>
      <c r="W499" t="s">
        <v>44</v>
      </c>
      <c r="X499" t="s">
        <v>2251</v>
      </c>
      <c r="Y499">
        <v>65</v>
      </c>
      <c r="Z499">
        <v>114.479999999999</v>
      </c>
      <c r="AA499">
        <v>47.64</v>
      </c>
      <c r="AB499">
        <v>1</v>
      </c>
    </row>
    <row r="500" spans="1:28" x14ac:dyDescent="0.25">
      <c r="A500" t="s">
        <v>2252</v>
      </c>
      <c r="B500" s="1">
        <v>45742</v>
      </c>
      <c r="C500" s="2">
        <v>45742.379166666666</v>
      </c>
      <c r="D500" s="2">
        <v>45742.449305555558</v>
      </c>
      <c r="E500" t="s">
        <v>1546</v>
      </c>
      <c r="F500" t="s">
        <v>405</v>
      </c>
      <c r="G500" t="s">
        <v>1504</v>
      </c>
      <c r="H500" t="s">
        <v>407</v>
      </c>
      <c r="I500" t="s">
        <v>218</v>
      </c>
      <c r="J500" t="s">
        <v>219</v>
      </c>
      <c r="K500" t="s">
        <v>185</v>
      </c>
      <c r="L500">
        <v>20.5</v>
      </c>
      <c r="M500">
        <v>25.5</v>
      </c>
      <c r="N500">
        <v>4.1599999999999998E-2</v>
      </c>
      <c r="O500">
        <v>8.8099999999999998E-2</v>
      </c>
      <c r="P500">
        <v>31.8</v>
      </c>
      <c r="Q500">
        <v>9.5</v>
      </c>
      <c r="R500" t="b">
        <v>1</v>
      </c>
      <c r="S500">
        <v>0</v>
      </c>
      <c r="T500">
        <v>1217.1199999999999</v>
      </c>
      <c r="U500" s="1">
        <v>45742</v>
      </c>
      <c r="V500" t="s">
        <v>43</v>
      </c>
      <c r="W500" t="s">
        <v>44</v>
      </c>
      <c r="X500" t="s">
        <v>2253</v>
      </c>
      <c r="Y500">
        <v>101</v>
      </c>
      <c r="Z500">
        <v>25.5</v>
      </c>
      <c r="AA500">
        <v>47.73</v>
      </c>
      <c r="AB500">
        <v>3</v>
      </c>
    </row>
    <row r="501" spans="1:28" x14ac:dyDescent="0.25">
      <c r="A501" t="s">
        <v>2254</v>
      </c>
      <c r="B501" s="1">
        <v>45830</v>
      </c>
      <c r="C501" s="2">
        <v>45830.385416666664</v>
      </c>
      <c r="D501" s="2">
        <v>45830.456250000003</v>
      </c>
      <c r="E501" t="s">
        <v>1655</v>
      </c>
      <c r="F501" t="s">
        <v>604</v>
      </c>
      <c r="G501" t="s">
        <v>485</v>
      </c>
      <c r="H501" t="s">
        <v>606</v>
      </c>
      <c r="I501" t="s">
        <v>153</v>
      </c>
      <c r="J501" t="s">
        <v>154</v>
      </c>
      <c r="K501" t="s">
        <v>1070</v>
      </c>
      <c r="L501">
        <v>29.5</v>
      </c>
      <c r="M501">
        <v>101</v>
      </c>
      <c r="N501">
        <v>4.1599999999999998E-2</v>
      </c>
      <c r="O501">
        <v>9.1200000000000003E-2</v>
      </c>
      <c r="P501">
        <v>32.6</v>
      </c>
      <c r="Q501">
        <v>29.2</v>
      </c>
      <c r="R501" t="b">
        <v>0</v>
      </c>
      <c r="S501">
        <v>1.48</v>
      </c>
      <c r="T501">
        <v>4842.6400000000003</v>
      </c>
      <c r="U501" s="1">
        <v>45831</v>
      </c>
      <c r="V501" t="s">
        <v>43</v>
      </c>
      <c r="W501" t="s">
        <v>44</v>
      </c>
      <c r="X501" t="s">
        <v>2255</v>
      </c>
      <c r="Y501">
        <v>102</v>
      </c>
      <c r="Z501">
        <v>99.52</v>
      </c>
      <c r="AA501">
        <v>48.66</v>
      </c>
      <c r="AB501">
        <v>6</v>
      </c>
    </row>
    <row r="502" spans="1:28" x14ac:dyDescent="0.25">
      <c r="A502" t="s">
        <v>2256</v>
      </c>
      <c r="B502" s="1">
        <v>45723</v>
      </c>
      <c r="C502" s="2">
        <v>45723.388194444444</v>
      </c>
      <c r="D502" s="2">
        <v>45723.413194444445</v>
      </c>
      <c r="E502" t="s">
        <v>2257</v>
      </c>
      <c r="F502" t="s">
        <v>340</v>
      </c>
      <c r="G502" t="s">
        <v>2260</v>
      </c>
      <c r="H502" t="s">
        <v>342</v>
      </c>
      <c r="I502" t="s">
        <v>197</v>
      </c>
      <c r="J502" t="s">
        <v>198</v>
      </c>
      <c r="K502" t="s">
        <v>227</v>
      </c>
      <c r="L502">
        <v>3.9</v>
      </c>
      <c r="M502">
        <v>37.200000000000003</v>
      </c>
      <c r="N502">
        <v>4.1599999999999998E-2</v>
      </c>
      <c r="O502">
        <v>8.3599999999999994E-2</v>
      </c>
      <c r="P502">
        <v>31.9</v>
      </c>
      <c r="Q502">
        <v>28.1</v>
      </c>
      <c r="R502" t="b">
        <v>1</v>
      </c>
      <c r="S502">
        <v>0.08</v>
      </c>
      <c r="T502">
        <v>1721.63</v>
      </c>
      <c r="U502" s="1">
        <v>45725</v>
      </c>
      <c r="V502" t="s">
        <v>43</v>
      </c>
      <c r="W502" t="s">
        <v>44</v>
      </c>
      <c r="X502" t="s">
        <v>2261</v>
      </c>
      <c r="Y502">
        <v>36</v>
      </c>
      <c r="Z502">
        <v>37.119999999999997</v>
      </c>
      <c r="AA502">
        <v>46.38</v>
      </c>
      <c r="AB502">
        <v>3</v>
      </c>
    </row>
    <row r="503" spans="1:28" x14ac:dyDescent="0.25">
      <c r="A503" t="s">
        <v>2262</v>
      </c>
      <c r="B503" s="1">
        <v>45675</v>
      </c>
      <c r="C503" s="2">
        <v>45675.387499999997</v>
      </c>
      <c r="D503" s="2">
        <v>45675.459722222222</v>
      </c>
      <c r="E503" t="s">
        <v>2263</v>
      </c>
      <c r="F503" t="s">
        <v>234</v>
      </c>
      <c r="G503" t="s">
        <v>699</v>
      </c>
      <c r="H503" t="s">
        <v>236</v>
      </c>
      <c r="I503" t="s">
        <v>237</v>
      </c>
      <c r="J503" t="s">
        <v>238</v>
      </c>
      <c r="K503" t="s">
        <v>654</v>
      </c>
      <c r="L503">
        <v>32.5</v>
      </c>
      <c r="M503">
        <v>6.1</v>
      </c>
      <c r="N503">
        <v>4.1599999999999998E-2</v>
      </c>
      <c r="O503">
        <v>8.8800000000000004E-2</v>
      </c>
      <c r="P503">
        <v>32.1</v>
      </c>
      <c r="Q503">
        <v>9.1</v>
      </c>
      <c r="R503" t="b">
        <v>1</v>
      </c>
      <c r="S503">
        <v>0.27</v>
      </c>
      <c r="T503">
        <v>279.49</v>
      </c>
      <c r="U503" s="1">
        <v>45675</v>
      </c>
      <c r="V503" t="s">
        <v>259</v>
      </c>
      <c r="W503" t="s">
        <v>208</v>
      </c>
      <c r="X503" t="s">
        <v>2265</v>
      </c>
      <c r="Y503">
        <v>104</v>
      </c>
      <c r="Z503">
        <v>5.83</v>
      </c>
      <c r="AA503">
        <v>47.94</v>
      </c>
      <c r="AB503">
        <v>1</v>
      </c>
    </row>
    <row r="504" spans="1:28" x14ac:dyDescent="0.25">
      <c r="A504" t="s">
        <v>2266</v>
      </c>
      <c r="B504" s="1">
        <v>45783</v>
      </c>
      <c r="C504" s="2">
        <v>45783.261805555558</v>
      </c>
      <c r="D504" s="2">
        <v>45783.322916666664</v>
      </c>
      <c r="E504" t="s">
        <v>146</v>
      </c>
      <c r="F504" t="s">
        <v>150</v>
      </c>
      <c r="G504" t="s">
        <v>151</v>
      </c>
      <c r="H504" t="s">
        <v>152</v>
      </c>
      <c r="I504" t="s">
        <v>153</v>
      </c>
      <c r="J504" t="s">
        <v>154</v>
      </c>
      <c r="K504" t="s">
        <v>681</v>
      </c>
      <c r="L504">
        <v>6.3</v>
      </c>
      <c r="M504">
        <v>30.8</v>
      </c>
      <c r="N504">
        <v>4.1599999999999998E-2</v>
      </c>
      <c r="O504">
        <v>9.1899999999999996E-2</v>
      </c>
      <c r="P504">
        <v>26.4</v>
      </c>
      <c r="Q504">
        <v>24.6</v>
      </c>
      <c r="R504" t="b">
        <v>1</v>
      </c>
      <c r="S504">
        <v>0.17</v>
      </c>
      <c r="T504">
        <v>1496.89</v>
      </c>
      <c r="U504" s="1">
        <v>45783</v>
      </c>
      <c r="V504" t="s">
        <v>58</v>
      </c>
      <c r="W504" t="s">
        <v>44</v>
      </c>
      <c r="X504" t="s">
        <v>2267</v>
      </c>
      <c r="Y504">
        <v>88</v>
      </c>
      <c r="Z504">
        <v>30.63</v>
      </c>
      <c r="AA504">
        <v>48.87</v>
      </c>
      <c r="AB504">
        <v>5</v>
      </c>
    </row>
    <row r="505" spans="1:28" x14ac:dyDescent="0.25">
      <c r="A505" t="s">
        <v>2268</v>
      </c>
      <c r="B505" s="1">
        <v>45742</v>
      </c>
      <c r="C505" s="2">
        <v>45742.188888888886</v>
      </c>
      <c r="D505" s="2">
        <v>45742.211805555555</v>
      </c>
      <c r="E505" t="s">
        <v>1316</v>
      </c>
      <c r="F505" t="s">
        <v>52</v>
      </c>
      <c r="G505" t="s">
        <v>1319</v>
      </c>
      <c r="H505" t="s">
        <v>54</v>
      </c>
      <c r="I505" t="s">
        <v>55</v>
      </c>
      <c r="J505" t="s">
        <v>56</v>
      </c>
      <c r="K505" t="s">
        <v>1358</v>
      </c>
      <c r="L505">
        <v>1.8</v>
      </c>
      <c r="M505">
        <v>19.899999999999999</v>
      </c>
      <c r="N505">
        <v>4.1700000000000001E-2</v>
      </c>
      <c r="O505">
        <v>8.7300000000000003E-2</v>
      </c>
      <c r="P505">
        <v>29.8</v>
      </c>
      <c r="Q505">
        <v>7.6</v>
      </c>
      <c r="R505" t="b">
        <v>1</v>
      </c>
      <c r="S505">
        <v>0</v>
      </c>
      <c r="T505">
        <v>946.05</v>
      </c>
      <c r="U505" s="1">
        <v>45742</v>
      </c>
      <c r="V505" t="s">
        <v>259</v>
      </c>
      <c r="W505" t="s">
        <v>44</v>
      </c>
      <c r="X505" t="s">
        <v>2269</v>
      </c>
      <c r="Y505">
        <v>33</v>
      </c>
      <c r="Z505">
        <v>19.899999999999999</v>
      </c>
      <c r="AA505">
        <v>47.54</v>
      </c>
      <c r="AB505">
        <v>3</v>
      </c>
    </row>
    <row r="506" spans="1:28" x14ac:dyDescent="0.25">
      <c r="A506" t="s">
        <v>2270</v>
      </c>
      <c r="B506" s="1">
        <v>45663</v>
      </c>
      <c r="C506" s="2">
        <v>45663.279166666667</v>
      </c>
      <c r="D506" s="2">
        <v>45663.318749999999</v>
      </c>
      <c r="E506" t="s">
        <v>2271</v>
      </c>
      <c r="F506" t="s">
        <v>282</v>
      </c>
      <c r="G506" t="s">
        <v>2274</v>
      </c>
      <c r="H506" t="s">
        <v>284</v>
      </c>
      <c r="I506" t="s">
        <v>237</v>
      </c>
      <c r="J506" t="s">
        <v>238</v>
      </c>
      <c r="K506" t="s">
        <v>725</v>
      </c>
      <c r="L506">
        <v>18.600000000000001</v>
      </c>
      <c r="M506">
        <v>37.6</v>
      </c>
      <c r="N506">
        <v>4.1700000000000001E-2</v>
      </c>
      <c r="O506">
        <v>8.9899999999999994E-2</v>
      </c>
      <c r="P506">
        <v>36.299999999999997</v>
      </c>
      <c r="Q506">
        <v>34.9</v>
      </c>
      <c r="R506" t="b">
        <v>1</v>
      </c>
      <c r="S506">
        <v>0.32</v>
      </c>
      <c r="T506">
        <v>1801.37</v>
      </c>
      <c r="U506" s="1">
        <v>45663</v>
      </c>
      <c r="V506" t="s">
        <v>43</v>
      </c>
      <c r="W506" t="s">
        <v>44</v>
      </c>
      <c r="X506" t="s">
        <v>2275</v>
      </c>
      <c r="Y506">
        <v>57</v>
      </c>
      <c r="Z506">
        <v>37.28</v>
      </c>
      <c r="AA506">
        <v>48.32</v>
      </c>
      <c r="AB506">
        <v>1</v>
      </c>
    </row>
    <row r="507" spans="1:28" x14ac:dyDescent="0.25">
      <c r="A507" t="s">
        <v>2276</v>
      </c>
      <c r="B507" s="1">
        <v>45815</v>
      </c>
      <c r="C507" s="2">
        <v>45815.289583333331</v>
      </c>
      <c r="D507" s="2">
        <v>45815.357638888891</v>
      </c>
      <c r="E507" t="s">
        <v>2277</v>
      </c>
      <c r="F507" t="s">
        <v>182</v>
      </c>
      <c r="G507" t="s">
        <v>2121</v>
      </c>
      <c r="H507" t="s">
        <v>184</v>
      </c>
      <c r="I507" t="s">
        <v>84</v>
      </c>
      <c r="J507" t="s">
        <v>85</v>
      </c>
      <c r="K507" t="s">
        <v>701</v>
      </c>
      <c r="L507">
        <v>4.5999999999999996</v>
      </c>
      <c r="M507">
        <v>264</v>
      </c>
      <c r="N507">
        <v>4.1799999999999997E-2</v>
      </c>
      <c r="O507">
        <v>8.3900000000000002E-2</v>
      </c>
      <c r="P507">
        <v>29.8</v>
      </c>
      <c r="Q507">
        <v>12</v>
      </c>
      <c r="R507" t="b">
        <v>0</v>
      </c>
      <c r="S507">
        <v>2.84</v>
      </c>
      <c r="T507">
        <v>12162.22</v>
      </c>
      <c r="U507" s="1">
        <v>45817</v>
      </c>
      <c r="V507" t="s">
        <v>43</v>
      </c>
      <c r="W507" t="s">
        <v>44</v>
      </c>
      <c r="X507" t="s">
        <v>2279</v>
      </c>
      <c r="Y507">
        <v>98</v>
      </c>
      <c r="Z507">
        <v>261.16000000000003</v>
      </c>
      <c r="AA507">
        <v>46.57</v>
      </c>
      <c r="AB507">
        <v>6</v>
      </c>
    </row>
    <row r="508" spans="1:28" x14ac:dyDescent="0.25">
      <c r="A508" t="s">
        <v>2280</v>
      </c>
      <c r="B508" s="1">
        <v>45710</v>
      </c>
      <c r="C508" s="2">
        <v>45710.293749999997</v>
      </c>
      <c r="D508" s="2">
        <v>45710.306250000001</v>
      </c>
      <c r="E508" t="s">
        <v>2281</v>
      </c>
      <c r="F508" t="s">
        <v>381</v>
      </c>
      <c r="G508" t="s">
        <v>896</v>
      </c>
      <c r="H508" t="s">
        <v>383</v>
      </c>
      <c r="I508" t="s">
        <v>84</v>
      </c>
      <c r="J508" t="s">
        <v>85</v>
      </c>
      <c r="K508" t="s">
        <v>1070</v>
      </c>
      <c r="L508">
        <v>11.5</v>
      </c>
      <c r="M508">
        <v>9.4</v>
      </c>
      <c r="N508">
        <v>4.1799999999999997E-2</v>
      </c>
      <c r="O508">
        <v>8.3000000000000004E-2</v>
      </c>
      <c r="P508">
        <v>35.4</v>
      </c>
      <c r="Q508">
        <v>12</v>
      </c>
      <c r="R508" t="b">
        <v>1</v>
      </c>
      <c r="S508">
        <v>0.1</v>
      </c>
      <c r="T508">
        <v>430.59</v>
      </c>
      <c r="U508" s="1">
        <v>45713</v>
      </c>
      <c r="V508" t="s">
        <v>58</v>
      </c>
      <c r="W508" t="s">
        <v>44</v>
      </c>
      <c r="X508" t="s">
        <v>2283</v>
      </c>
      <c r="Y508">
        <v>18</v>
      </c>
      <c r="Z508">
        <v>9.3000000000000007</v>
      </c>
      <c r="AA508">
        <v>46.3</v>
      </c>
      <c r="AB508">
        <v>2</v>
      </c>
    </row>
    <row r="509" spans="1:28" x14ac:dyDescent="0.25">
      <c r="A509" t="s">
        <v>2284</v>
      </c>
      <c r="B509" s="1">
        <v>45793</v>
      </c>
      <c r="C509" s="2">
        <v>45793.424305555556</v>
      </c>
      <c r="D509" s="2">
        <v>45793.432638888888</v>
      </c>
      <c r="E509" t="s">
        <v>2285</v>
      </c>
      <c r="F509" t="s">
        <v>37</v>
      </c>
      <c r="G509" t="s">
        <v>932</v>
      </c>
      <c r="H509" t="s">
        <v>39</v>
      </c>
      <c r="I509" t="s">
        <v>40</v>
      </c>
      <c r="J509" t="s">
        <v>41</v>
      </c>
      <c r="K509" t="s">
        <v>748</v>
      </c>
      <c r="L509">
        <v>19.399999999999999</v>
      </c>
      <c r="M509">
        <v>16.399999999999999</v>
      </c>
      <c r="N509">
        <v>4.1799999999999997E-2</v>
      </c>
      <c r="O509">
        <v>8.4500000000000006E-2</v>
      </c>
      <c r="P509">
        <v>35.1</v>
      </c>
      <c r="Q509">
        <v>12</v>
      </c>
      <c r="R509" t="b">
        <v>0</v>
      </c>
      <c r="S509">
        <v>0</v>
      </c>
      <c r="T509">
        <v>766.7</v>
      </c>
      <c r="U509" s="1">
        <v>45793</v>
      </c>
      <c r="V509" t="s">
        <v>43</v>
      </c>
      <c r="W509" t="s">
        <v>44</v>
      </c>
      <c r="X509" t="s">
        <v>2287</v>
      </c>
      <c r="Y509">
        <v>12</v>
      </c>
      <c r="Z509">
        <v>16.399999999999999</v>
      </c>
      <c r="AA509">
        <v>46.75</v>
      </c>
      <c r="AB509">
        <v>5</v>
      </c>
    </row>
    <row r="510" spans="1:28" x14ac:dyDescent="0.25">
      <c r="A510" t="s">
        <v>2288</v>
      </c>
      <c r="B510" s="1">
        <v>45714</v>
      </c>
      <c r="C510" s="2">
        <v>45714.183333333334</v>
      </c>
      <c r="D510" s="2">
        <v>45714.197222222225</v>
      </c>
      <c r="E510" t="s">
        <v>721</v>
      </c>
      <c r="F510" t="s">
        <v>182</v>
      </c>
      <c r="G510" t="s">
        <v>724</v>
      </c>
      <c r="H510" t="s">
        <v>184</v>
      </c>
      <c r="I510" t="s">
        <v>84</v>
      </c>
      <c r="J510" t="s">
        <v>85</v>
      </c>
      <c r="K510" t="s">
        <v>574</v>
      </c>
      <c r="L510">
        <v>24.4</v>
      </c>
      <c r="M510">
        <v>59.9</v>
      </c>
      <c r="N510">
        <v>4.1799999999999997E-2</v>
      </c>
      <c r="O510">
        <v>8.7999999999999995E-2</v>
      </c>
      <c r="P510">
        <v>28.2</v>
      </c>
      <c r="Q510">
        <v>4.9000000000000004</v>
      </c>
      <c r="R510" t="b">
        <v>1</v>
      </c>
      <c r="S510">
        <v>0</v>
      </c>
      <c r="T510">
        <v>2863.22</v>
      </c>
      <c r="U510" s="1">
        <v>45717</v>
      </c>
      <c r="V510" t="s">
        <v>43</v>
      </c>
      <c r="W510" t="s">
        <v>44</v>
      </c>
      <c r="X510" t="s">
        <v>2289</v>
      </c>
      <c r="Y510">
        <v>20</v>
      </c>
      <c r="Z510">
        <v>59.9</v>
      </c>
      <c r="AA510">
        <v>47.8</v>
      </c>
      <c r="AB510">
        <v>2</v>
      </c>
    </row>
    <row r="511" spans="1:28" x14ac:dyDescent="0.25">
      <c r="A511" t="s">
        <v>2290</v>
      </c>
      <c r="B511" s="1">
        <v>45713</v>
      </c>
      <c r="C511" s="2">
        <v>45713.418055555558</v>
      </c>
      <c r="D511" s="2">
        <v>45713.517361111109</v>
      </c>
      <c r="E511" t="s">
        <v>822</v>
      </c>
      <c r="F511" t="s">
        <v>194</v>
      </c>
      <c r="G511" t="s">
        <v>369</v>
      </c>
      <c r="H511" t="s">
        <v>196</v>
      </c>
      <c r="I511" t="s">
        <v>197</v>
      </c>
      <c r="J511" t="s">
        <v>198</v>
      </c>
      <c r="K511" t="s">
        <v>258</v>
      </c>
      <c r="L511">
        <v>9.1999999999999993</v>
      </c>
      <c r="M511">
        <v>5.4</v>
      </c>
      <c r="N511">
        <v>4.1799999999999997E-2</v>
      </c>
      <c r="O511">
        <v>8.4500000000000006E-2</v>
      </c>
      <c r="P511">
        <v>36.200000000000003</v>
      </c>
      <c r="Q511">
        <v>34.6</v>
      </c>
      <c r="R511" t="b">
        <v>1</v>
      </c>
      <c r="S511">
        <v>0</v>
      </c>
      <c r="T511">
        <v>252.45</v>
      </c>
      <c r="U511" s="1">
        <v>45713</v>
      </c>
      <c r="V511" t="s">
        <v>43</v>
      </c>
      <c r="W511" t="s">
        <v>208</v>
      </c>
      <c r="X511" t="s">
        <v>2291</v>
      </c>
      <c r="Y511">
        <v>143</v>
      </c>
      <c r="Z511">
        <v>5.4</v>
      </c>
      <c r="AA511">
        <v>46.75</v>
      </c>
      <c r="AB511">
        <v>2</v>
      </c>
    </row>
    <row r="512" spans="1:28" x14ac:dyDescent="0.25">
      <c r="A512" t="s">
        <v>2292</v>
      </c>
      <c r="B512" s="1">
        <v>45778</v>
      </c>
      <c r="C512" s="2">
        <v>45778.31527777778</v>
      </c>
      <c r="D512" s="2">
        <v>45778.320833333331</v>
      </c>
      <c r="E512" t="s">
        <v>2293</v>
      </c>
      <c r="F512" t="s">
        <v>604</v>
      </c>
      <c r="G512" t="s">
        <v>2296</v>
      </c>
      <c r="H512" t="s">
        <v>606</v>
      </c>
      <c r="I512" t="s">
        <v>153</v>
      </c>
      <c r="J512" t="s">
        <v>154</v>
      </c>
      <c r="K512" t="s">
        <v>227</v>
      </c>
      <c r="L512">
        <v>11.7</v>
      </c>
      <c r="M512">
        <v>14.8</v>
      </c>
      <c r="N512">
        <v>4.1799999999999997E-2</v>
      </c>
      <c r="O512">
        <v>8.3799999999999999E-2</v>
      </c>
      <c r="P512">
        <v>28.7</v>
      </c>
      <c r="Q512">
        <v>3.4</v>
      </c>
      <c r="R512" t="b">
        <v>1</v>
      </c>
      <c r="S512">
        <v>0</v>
      </c>
      <c r="T512">
        <v>688.79</v>
      </c>
      <c r="U512" s="1">
        <v>45780</v>
      </c>
      <c r="V512" t="s">
        <v>58</v>
      </c>
      <c r="W512" t="s">
        <v>208</v>
      </c>
      <c r="X512" t="s">
        <v>2297</v>
      </c>
      <c r="Y512">
        <v>8</v>
      </c>
      <c r="Z512">
        <v>14.8</v>
      </c>
      <c r="AA512">
        <v>46.54</v>
      </c>
      <c r="AB512">
        <v>5</v>
      </c>
    </row>
    <row r="513" spans="1:28" x14ac:dyDescent="0.25">
      <c r="A513" t="s">
        <v>2298</v>
      </c>
      <c r="B513" s="1">
        <v>45761</v>
      </c>
      <c r="C513" s="2">
        <v>45761.45416666667</v>
      </c>
      <c r="D513" s="2">
        <v>45761.495833333334</v>
      </c>
      <c r="E513" t="s">
        <v>2299</v>
      </c>
      <c r="F513" t="s">
        <v>162</v>
      </c>
      <c r="G513" t="s">
        <v>53</v>
      </c>
      <c r="H513" t="s">
        <v>164</v>
      </c>
      <c r="I513" t="s">
        <v>40</v>
      </c>
      <c r="J513" t="s">
        <v>41</v>
      </c>
      <c r="K513" t="s">
        <v>220</v>
      </c>
      <c r="L513">
        <v>11</v>
      </c>
      <c r="M513">
        <v>12.3</v>
      </c>
      <c r="N513">
        <v>4.19E-2</v>
      </c>
      <c r="O513">
        <v>8.4699999999999998E-2</v>
      </c>
      <c r="P513">
        <v>30.5</v>
      </c>
      <c r="Q513">
        <v>11.1</v>
      </c>
      <c r="R513" t="b">
        <v>1</v>
      </c>
      <c r="S513">
        <v>0</v>
      </c>
      <c r="T513">
        <v>576.38</v>
      </c>
      <c r="U513" s="1">
        <v>45764</v>
      </c>
      <c r="V513" t="s">
        <v>43</v>
      </c>
      <c r="W513" t="s">
        <v>44</v>
      </c>
      <c r="X513" t="s">
        <v>2301</v>
      </c>
      <c r="Y513">
        <v>60</v>
      </c>
      <c r="Z513">
        <v>12.3</v>
      </c>
      <c r="AA513">
        <v>46.86</v>
      </c>
      <c r="AB513">
        <v>4</v>
      </c>
    </row>
    <row r="514" spans="1:28" x14ac:dyDescent="0.25">
      <c r="A514" t="s">
        <v>2302</v>
      </c>
      <c r="B514" s="1">
        <v>45658</v>
      </c>
      <c r="C514" s="2">
        <v>45658.262499999997</v>
      </c>
      <c r="D514" s="2">
        <v>45658.288888888892</v>
      </c>
      <c r="E514" t="s">
        <v>278</v>
      </c>
      <c r="F514" t="s">
        <v>282</v>
      </c>
      <c r="G514" t="s">
        <v>283</v>
      </c>
      <c r="H514" t="s">
        <v>284</v>
      </c>
      <c r="I514" t="s">
        <v>237</v>
      </c>
      <c r="J514" t="s">
        <v>238</v>
      </c>
      <c r="K514" t="s">
        <v>555</v>
      </c>
      <c r="L514">
        <v>10.9</v>
      </c>
      <c r="M514">
        <v>7.2</v>
      </c>
      <c r="N514">
        <v>4.19E-2</v>
      </c>
      <c r="O514">
        <v>7.7700000000000005E-2</v>
      </c>
      <c r="P514">
        <v>32.700000000000003</v>
      </c>
      <c r="Q514">
        <v>12</v>
      </c>
      <c r="R514" t="b">
        <v>1</v>
      </c>
      <c r="S514">
        <v>0.13</v>
      </c>
      <c r="T514">
        <v>316.45</v>
      </c>
      <c r="U514" s="1">
        <v>45665</v>
      </c>
      <c r="V514" t="s">
        <v>43</v>
      </c>
      <c r="W514" t="s">
        <v>44</v>
      </c>
      <c r="X514" t="s">
        <v>2303</v>
      </c>
      <c r="Y514">
        <v>38</v>
      </c>
      <c r="Z514">
        <v>7.07</v>
      </c>
      <c r="AA514">
        <v>44.76</v>
      </c>
      <c r="AB514">
        <v>1</v>
      </c>
    </row>
    <row r="515" spans="1:28" x14ac:dyDescent="0.25">
      <c r="A515" t="s">
        <v>2304</v>
      </c>
      <c r="B515" s="1">
        <v>45789</v>
      </c>
      <c r="C515" s="2">
        <v>45789.347222222219</v>
      </c>
      <c r="D515" s="2">
        <v>45789.4</v>
      </c>
      <c r="E515" t="s">
        <v>377</v>
      </c>
      <c r="F515" t="s">
        <v>381</v>
      </c>
      <c r="G515" t="s">
        <v>382</v>
      </c>
      <c r="H515" t="s">
        <v>383</v>
      </c>
      <c r="I515" t="s">
        <v>84</v>
      </c>
      <c r="J515" t="s">
        <v>85</v>
      </c>
      <c r="K515" t="s">
        <v>1143</v>
      </c>
      <c r="L515">
        <v>3.3</v>
      </c>
      <c r="M515">
        <v>90.7</v>
      </c>
      <c r="N515">
        <v>4.19E-2</v>
      </c>
      <c r="O515">
        <v>8.6099999999999996E-2</v>
      </c>
      <c r="P515">
        <v>27.6</v>
      </c>
      <c r="Q515">
        <v>6.9</v>
      </c>
      <c r="R515" t="b">
        <v>1</v>
      </c>
      <c r="S515">
        <v>0.16</v>
      </c>
      <c r="T515">
        <v>4280.7299999999996</v>
      </c>
      <c r="U515" s="1">
        <v>45796</v>
      </c>
      <c r="V515" t="s">
        <v>58</v>
      </c>
      <c r="W515" t="s">
        <v>44</v>
      </c>
      <c r="X515" t="s">
        <v>2305</v>
      </c>
      <c r="Y515">
        <v>76</v>
      </c>
      <c r="Z515">
        <v>90.54</v>
      </c>
      <c r="AA515">
        <v>47.28</v>
      </c>
      <c r="AB515">
        <v>5</v>
      </c>
    </row>
    <row r="516" spans="1:28" x14ac:dyDescent="0.25">
      <c r="A516" t="s">
        <v>2306</v>
      </c>
      <c r="B516" s="1">
        <v>45749</v>
      </c>
      <c r="C516" s="2">
        <v>45749.229861111111</v>
      </c>
      <c r="D516" s="2">
        <v>45749.258333333331</v>
      </c>
      <c r="E516" t="s">
        <v>2307</v>
      </c>
      <c r="F516" t="s">
        <v>182</v>
      </c>
      <c r="G516" t="s">
        <v>1829</v>
      </c>
      <c r="H516" t="s">
        <v>184</v>
      </c>
      <c r="I516" t="s">
        <v>84</v>
      </c>
      <c r="J516" t="s">
        <v>85</v>
      </c>
      <c r="K516" t="s">
        <v>1358</v>
      </c>
      <c r="L516">
        <v>3.1</v>
      </c>
      <c r="M516">
        <v>22.7</v>
      </c>
      <c r="N516">
        <v>4.19E-2</v>
      </c>
      <c r="O516">
        <v>8.4699999999999998E-2</v>
      </c>
      <c r="P516">
        <v>31.2</v>
      </c>
      <c r="Q516">
        <v>12</v>
      </c>
      <c r="R516" t="b">
        <v>0</v>
      </c>
      <c r="S516">
        <v>0.76</v>
      </c>
      <c r="T516">
        <v>1028.1099999999999</v>
      </c>
      <c r="U516" s="1">
        <v>45752</v>
      </c>
      <c r="V516" t="s">
        <v>58</v>
      </c>
      <c r="W516" t="s">
        <v>44</v>
      </c>
      <c r="X516" t="s">
        <v>2309</v>
      </c>
      <c r="Y516">
        <v>41</v>
      </c>
      <c r="Z516">
        <v>21.939999999999898</v>
      </c>
      <c r="AA516">
        <v>46.86</v>
      </c>
      <c r="AB516">
        <v>4</v>
      </c>
    </row>
    <row r="517" spans="1:28" x14ac:dyDescent="0.25">
      <c r="A517" t="s">
        <v>2310</v>
      </c>
      <c r="B517" s="1">
        <v>45779</v>
      </c>
      <c r="C517" s="2">
        <v>45779.328472222223</v>
      </c>
      <c r="D517" s="2">
        <v>45779.34097222222</v>
      </c>
      <c r="E517" t="s">
        <v>1388</v>
      </c>
      <c r="F517" t="s">
        <v>413</v>
      </c>
      <c r="G517" t="s">
        <v>972</v>
      </c>
      <c r="H517" t="s">
        <v>414</v>
      </c>
      <c r="I517" t="s">
        <v>415</v>
      </c>
      <c r="J517" t="s">
        <v>416</v>
      </c>
      <c r="K517" t="s">
        <v>1556</v>
      </c>
      <c r="L517">
        <v>14.6</v>
      </c>
      <c r="M517">
        <v>33.1</v>
      </c>
      <c r="N517">
        <v>4.19E-2</v>
      </c>
      <c r="O517">
        <v>8.6199999999999999E-2</v>
      </c>
      <c r="P517">
        <v>29.2</v>
      </c>
      <c r="Q517">
        <v>4.9000000000000004</v>
      </c>
      <c r="R517" t="b">
        <v>1</v>
      </c>
      <c r="S517">
        <v>0.31</v>
      </c>
      <c r="T517">
        <v>1551.29</v>
      </c>
      <c r="U517" s="1">
        <v>45780</v>
      </c>
      <c r="V517" t="s">
        <v>43</v>
      </c>
      <c r="W517" t="s">
        <v>44</v>
      </c>
      <c r="X517" t="s">
        <v>2311</v>
      </c>
      <c r="Y517">
        <v>18</v>
      </c>
      <c r="Z517">
        <v>32.79</v>
      </c>
      <c r="AA517">
        <v>47.31</v>
      </c>
      <c r="AB517">
        <v>5</v>
      </c>
    </row>
    <row r="518" spans="1:28" x14ac:dyDescent="0.25">
      <c r="A518" t="s">
        <v>2312</v>
      </c>
      <c r="B518" s="1">
        <v>45809</v>
      </c>
      <c r="C518" s="2">
        <v>45809.267361111109</v>
      </c>
      <c r="D518" s="2">
        <v>45809.279861111114</v>
      </c>
      <c r="E518" t="s">
        <v>1459</v>
      </c>
      <c r="F518" t="s">
        <v>381</v>
      </c>
      <c r="G518" t="s">
        <v>1462</v>
      </c>
      <c r="H518" t="s">
        <v>383</v>
      </c>
      <c r="I518" t="s">
        <v>84</v>
      </c>
      <c r="J518" t="s">
        <v>85</v>
      </c>
      <c r="K518" t="s">
        <v>384</v>
      </c>
      <c r="L518">
        <v>7.6</v>
      </c>
      <c r="M518">
        <v>5.5</v>
      </c>
      <c r="N518">
        <v>4.19E-2</v>
      </c>
      <c r="O518">
        <v>8.8200000000000001E-2</v>
      </c>
      <c r="P518">
        <v>26.8</v>
      </c>
      <c r="Q518">
        <v>3.2</v>
      </c>
      <c r="R518" t="b">
        <v>1</v>
      </c>
      <c r="S518">
        <v>0</v>
      </c>
      <c r="T518">
        <v>263.5</v>
      </c>
      <c r="U518" s="1">
        <v>45816</v>
      </c>
      <c r="V518" t="s">
        <v>58</v>
      </c>
      <c r="W518" t="s">
        <v>200</v>
      </c>
      <c r="X518" t="s">
        <v>2313</v>
      </c>
      <c r="Y518">
        <v>18</v>
      </c>
      <c r="Z518">
        <v>5.5</v>
      </c>
      <c r="AA518">
        <v>47.91</v>
      </c>
      <c r="AB518">
        <v>6</v>
      </c>
    </row>
    <row r="519" spans="1:28" x14ac:dyDescent="0.25">
      <c r="A519" t="s">
        <v>2314</v>
      </c>
      <c r="B519" s="1">
        <v>45737</v>
      </c>
      <c r="C519" s="2">
        <v>45737.36041666667</v>
      </c>
      <c r="D519" s="2">
        <v>45737.399305555555</v>
      </c>
      <c r="E519" t="s">
        <v>1789</v>
      </c>
      <c r="F519" t="s">
        <v>245</v>
      </c>
      <c r="G519" t="s">
        <v>1048</v>
      </c>
      <c r="H519" t="s">
        <v>247</v>
      </c>
      <c r="I519" t="s">
        <v>55</v>
      </c>
      <c r="J519" t="s">
        <v>56</v>
      </c>
      <c r="K519" t="s">
        <v>98</v>
      </c>
      <c r="L519">
        <v>15.6</v>
      </c>
      <c r="M519">
        <v>8.5</v>
      </c>
      <c r="N519">
        <v>4.19E-2</v>
      </c>
      <c r="O519">
        <v>9.0899999999999995E-2</v>
      </c>
      <c r="P519">
        <v>29.9</v>
      </c>
      <c r="Q519">
        <v>10.6</v>
      </c>
      <c r="R519" t="b">
        <v>0</v>
      </c>
      <c r="S519">
        <v>3.65</v>
      </c>
      <c r="T519">
        <v>236.29</v>
      </c>
      <c r="U519" s="1">
        <v>45737</v>
      </c>
      <c r="V519" t="s">
        <v>73</v>
      </c>
      <c r="W519" t="s">
        <v>200</v>
      </c>
      <c r="X519" t="s">
        <v>2315</v>
      </c>
      <c r="Y519">
        <v>56</v>
      </c>
      <c r="Z519">
        <v>4.8499999999999996</v>
      </c>
      <c r="AA519">
        <v>48.72</v>
      </c>
      <c r="AB519">
        <v>3</v>
      </c>
    </row>
    <row r="520" spans="1:28" x14ac:dyDescent="0.25">
      <c r="A520" t="s">
        <v>2316</v>
      </c>
      <c r="B520" s="1">
        <v>45752</v>
      </c>
      <c r="C520" s="2">
        <v>45752.28125</v>
      </c>
      <c r="D520" s="2">
        <v>45752.34652777778</v>
      </c>
      <c r="E520" t="s">
        <v>2299</v>
      </c>
      <c r="F520" t="s">
        <v>162</v>
      </c>
      <c r="G520" t="s">
        <v>53</v>
      </c>
      <c r="H520" t="s">
        <v>164</v>
      </c>
      <c r="I520" t="s">
        <v>40</v>
      </c>
      <c r="J520" t="s">
        <v>41</v>
      </c>
      <c r="K520" t="s">
        <v>1556</v>
      </c>
      <c r="L520">
        <v>4.4000000000000004</v>
      </c>
      <c r="M520">
        <v>22.1</v>
      </c>
      <c r="N520">
        <v>4.19E-2</v>
      </c>
      <c r="O520">
        <v>8.0799999999999997E-2</v>
      </c>
      <c r="P520">
        <v>29.3</v>
      </c>
      <c r="Q520">
        <v>9.3000000000000007</v>
      </c>
      <c r="R520" t="b">
        <v>0</v>
      </c>
      <c r="S520">
        <v>0.66</v>
      </c>
      <c r="T520">
        <v>979.59</v>
      </c>
      <c r="U520" s="1">
        <v>45759</v>
      </c>
      <c r="V520" t="s">
        <v>43</v>
      </c>
      <c r="W520" t="s">
        <v>44</v>
      </c>
      <c r="X520" t="s">
        <v>2317</v>
      </c>
      <c r="Y520">
        <v>94</v>
      </c>
      <c r="Z520">
        <v>21.44</v>
      </c>
      <c r="AA520">
        <v>45.69</v>
      </c>
      <c r="AB520">
        <v>4</v>
      </c>
    </row>
    <row r="521" spans="1:28" x14ac:dyDescent="0.25">
      <c r="A521" t="s">
        <v>2318</v>
      </c>
      <c r="B521" s="1">
        <v>45691</v>
      </c>
      <c r="C521" s="2">
        <v>45691.234722222223</v>
      </c>
      <c r="D521" s="2">
        <v>45691.3125</v>
      </c>
      <c r="E521" t="s">
        <v>2319</v>
      </c>
      <c r="F521" t="s">
        <v>413</v>
      </c>
      <c r="G521" t="s">
        <v>1058</v>
      </c>
      <c r="H521" t="s">
        <v>414</v>
      </c>
      <c r="I521" t="s">
        <v>415</v>
      </c>
      <c r="J521" t="s">
        <v>416</v>
      </c>
      <c r="K521" t="s">
        <v>98</v>
      </c>
      <c r="L521">
        <v>1.6</v>
      </c>
      <c r="M521">
        <v>19.100000000000001</v>
      </c>
      <c r="N521">
        <v>4.19E-2</v>
      </c>
      <c r="O521">
        <v>8.4599999999999995E-2</v>
      </c>
      <c r="P521">
        <v>28.4</v>
      </c>
      <c r="Q521">
        <v>9</v>
      </c>
      <c r="R521" t="b">
        <v>1</v>
      </c>
      <c r="S521">
        <v>0.36</v>
      </c>
      <c r="T521">
        <v>877.59</v>
      </c>
      <c r="U521" s="1">
        <v>45694</v>
      </c>
      <c r="V521" t="s">
        <v>58</v>
      </c>
      <c r="W521" t="s">
        <v>44</v>
      </c>
      <c r="X521" t="s">
        <v>2320</v>
      </c>
      <c r="Y521">
        <v>112</v>
      </c>
      <c r="Z521">
        <v>18.739999999999998</v>
      </c>
      <c r="AA521">
        <v>46.83</v>
      </c>
      <c r="AB521">
        <v>2</v>
      </c>
    </row>
    <row r="522" spans="1:28" x14ac:dyDescent="0.25">
      <c r="A522" t="s">
        <v>2321</v>
      </c>
      <c r="B522" s="1">
        <v>45716</v>
      </c>
      <c r="C522" s="2">
        <v>45716.363194444442</v>
      </c>
      <c r="D522" s="2">
        <v>45716.367361111108</v>
      </c>
      <c r="E522" t="s">
        <v>1051</v>
      </c>
      <c r="F522" t="s">
        <v>138</v>
      </c>
      <c r="G522" t="s">
        <v>586</v>
      </c>
      <c r="H522" t="s">
        <v>140</v>
      </c>
      <c r="I522" t="s">
        <v>141</v>
      </c>
      <c r="J522" t="s">
        <v>142</v>
      </c>
      <c r="K522" t="s">
        <v>591</v>
      </c>
      <c r="L522">
        <v>24.8</v>
      </c>
      <c r="M522">
        <v>23</v>
      </c>
      <c r="N522">
        <v>4.19E-2</v>
      </c>
      <c r="O522">
        <v>8.6699999999999999E-2</v>
      </c>
      <c r="P522">
        <v>34.5</v>
      </c>
      <c r="Q522">
        <v>30.3</v>
      </c>
      <c r="R522" t="b">
        <v>0</v>
      </c>
      <c r="S522">
        <v>3.21</v>
      </c>
      <c r="T522">
        <v>939.23</v>
      </c>
      <c r="U522" s="1">
        <v>45719</v>
      </c>
      <c r="V522" t="s">
        <v>58</v>
      </c>
      <c r="W522" t="s">
        <v>200</v>
      </c>
      <c r="X522" t="s">
        <v>2322</v>
      </c>
      <c r="Y522">
        <v>6</v>
      </c>
      <c r="Z522">
        <v>19.79</v>
      </c>
      <c r="AA522">
        <v>47.46</v>
      </c>
      <c r="AB522">
        <v>2</v>
      </c>
    </row>
    <row r="523" spans="1:28" x14ac:dyDescent="0.25">
      <c r="A523" t="s">
        <v>2323</v>
      </c>
      <c r="B523" s="1">
        <v>45811</v>
      </c>
      <c r="C523" s="2">
        <v>45811.428472222222</v>
      </c>
      <c r="D523" s="2">
        <v>45811.478472222225</v>
      </c>
      <c r="E523" t="s">
        <v>2324</v>
      </c>
      <c r="F523" t="s">
        <v>340</v>
      </c>
      <c r="G523" t="s">
        <v>741</v>
      </c>
      <c r="H523" t="s">
        <v>342</v>
      </c>
      <c r="I523" t="s">
        <v>197</v>
      </c>
      <c r="J523" t="s">
        <v>198</v>
      </c>
      <c r="K523" t="s">
        <v>613</v>
      </c>
      <c r="L523">
        <v>57.9</v>
      </c>
      <c r="M523">
        <v>9.8000000000000007</v>
      </c>
      <c r="N523">
        <v>4.2000000000000003E-2</v>
      </c>
      <c r="O523">
        <v>8.2600000000000007E-2</v>
      </c>
      <c r="P523">
        <v>34.9</v>
      </c>
      <c r="Q523">
        <v>12</v>
      </c>
      <c r="R523" t="b">
        <v>1</v>
      </c>
      <c r="S523">
        <v>0.43</v>
      </c>
      <c r="T523">
        <v>433.64</v>
      </c>
      <c r="U523" s="1">
        <v>45811</v>
      </c>
      <c r="V523" t="s">
        <v>43</v>
      </c>
      <c r="W523" t="s">
        <v>44</v>
      </c>
      <c r="X523" t="s">
        <v>2326</v>
      </c>
      <c r="Y523">
        <v>72</v>
      </c>
      <c r="Z523">
        <v>9.3699999999999992</v>
      </c>
      <c r="AA523">
        <v>46.28</v>
      </c>
      <c r="AB523">
        <v>6</v>
      </c>
    </row>
    <row r="524" spans="1:28" x14ac:dyDescent="0.25">
      <c r="A524" t="s">
        <v>2327</v>
      </c>
      <c r="B524" s="1">
        <v>45739</v>
      </c>
      <c r="C524" s="2">
        <v>45739.404861111114</v>
      </c>
      <c r="D524" s="2">
        <v>45739.427777777775</v>
      </c>
      <c r="E524" t="s">
        <v>2328</v>
      </c>
      <c r="F524" t="s">
        <v>292</v>
      </c>
      <c r="G524" t="s">
        <v>1218</v>
      </c>
      <c r="H524" t="s">
        <v>294</v>
      </c>
      <c r="I524" t="s">
        <v>70</v>
      </c>
      <c r="J524" t="s">
        <v>71</v>
      </c>
      <c r="K524" t="s">
        <v>248</v>
      </c>
      <c r="L524">
        <v>1.6</v>
      </c>
      <c r="M524">
        <v>42.8</v>
      </c>
      <c r="N524">
        <v>4.2000000000000003E-2</v>
      </c>
      <c r="O524">
        <v>7.8700000000000006E-2</v>
      </c>
      <c r="P524">
        <v>38.9</v>
      </c>
      <c r="Q524">
        <v>34</v>
      </c>
      <c r="R524" t="b">
        <v>1</v>
      </c>
      <c r="S524">
        <v>0.01</v>
      </c>
      <c r="T524">
        <v>1930.26</v>
      </c>
      <c r="U524" s="1">
        <v>45740</v>
      </c>
      <c r="V524" t="s">
        <v>58</v>
      </c>
      <c r="W524" t="s">
        <v>44</v>
      </c>
      <c r="X524" t="s">
        <v>2330</v>
      </c>
      <c r="Y524">
        <v>33</v>
      </c>
      <c r="Z524">
        <v>42.79</v>
      </c>
      <c r="AA524">
        <v>45.11</v>
      </c>
      <c r="AB524">
        <v>3</v>
      </c>
    </row>
    <row r="525" spans="1:28" x14ac:dyDescent="0.25">
      <c r="A525" t="s">
        <v>2331</v>
      </c>
      <c r="B525" s="1">
        <v>45689</v>
      </c>
      <c r="C525" s="2">
        <v>45689.420138888891</v>
      </c>
      <c r="D525" s="2">
        <v>45689.495138888888</v>
      </c>
      <c r="E525" t="s">
        <v>2332</v>
      </c>
      <c r="F525" t="s">
        <v>215</v>
      </c>
      <c r="G525" t="s">
        <v>1504</v>
      </c>
      <c r="H525" t="s">
        <v>217</v>
      </c>
      <c r="I525" t="s">
        <v>218</v>
      </c>
      <c r="J525" t="s">
        <v>219</v>
      </c>
      <c r="K525" t="s">
        <v>1070</v>
      </c>
      <c r="L525">
        <v>14.5</v>
      </c>
      <c r="M525">
        <v>5.7</v>
      </c>
      <c r="N525">
        <v>4.2000000000000003E-2</v>
      </c>
      <c r="O525">
        <v>8.0399999999999999E-2</v>
      </c>
      <c r="P525">
        <v>32.1</v>
      </c>
      <c r="Q525">
        <v>9</v>
      </c>
      <c r="R525" t="b">
        <v>1</v>
      </c>
      <c r="S525">
        <v>0</v>
      </c>
      <c r="T525">
        <v>260.02999999999997</v>
      </c>
      <c r="U525" s="1">
        <v>45692</v>
      </c>
      <c r="V525" t="s">
        <v>259</v>
      </c>
      <c r="W525" t="s">
        <v>44</v>
      </c>
      <c r="X525" t="s">
        <v>2334</v>
      </c>
      <c r="Y525">
        <v>108</v>
      </c>
      <c r="Z525">
        <v>5.7</v>
      </c>
      <c r="AA525">
        <v>45.62</v>
      </c>
      <c r="AB525">
        <v>2</v>
      </c>
    </row>
    <row r="526" spans="1:28" x14ac:dyDescent="0.25">
      <c r="A526" t="s">
        <v>2335</v>
      </c>
      <c r="B526" s="1">
        <v>45775</v>
      </c>
      <c r="C526" s="2">
        <v>45775.172222222223</v>
      </c>
      <c r="D526" s="2">
        <v>45775.228472222225</v>
      </c>
      <c r="E526" t="s">
        <v>2086</v>
      </c>
      <c r="F526" t="s">
        <v>536</v>
      </c>
      <c r="G526" t="s">
        <v>833</v>
      </c>
      <c r="H526" t="s">
        <v>537</v>
      </c>
      <c r="I526" t="s">
        <v>84</v>
      </c>
      <c r="J526" t="s">
        <v>85</v>
      </c>
      <c r="K526" t="s">
        <v>1953</v>
      </c>
      <c r="L526">
        <v>25.4</v>
      </c>
      <c r="M526">
        <v>86</v>
      </c>
      <c r="N526">
        <v>4.2000000000000003E-2</v>
      </c>
      <c r="O526">
        <v>8.5900000000000004E-2</v>
      </c>
      <c r="P526">
        <v>32.4</v>
      </c>
      <c r="Q526">
        <v>11</v>
      </c>
      <c r="R526" t="b">
        <v>0</v>
      </c>
      <c r="S526">
        <v>3.83</v>
      </c>
      <c r="T526">
        <v>3884.18</v>
      </c>
      <c r="U526" s="1">
        <v>45777</v>
      </c>
      <c r="V526" t="s">
        <v>58</v>
      </c>
      <c r="W526" t="s">
        <v>44</v>
      </c>
      <c r="X526" t="s">
        <v>2336</v>
      </c>
      <c r="Y526">
        <v>81</v>
      </c>
      <c r="Z526">
        <v>82.17</v>
      </c>
      <c r="AA526">
        <v>47.27</v>
      </c>
      <c r="AB526">
        <v>4</v>
      </c>
    </row>
    <row r="527" spans="1:28" x14ac:dyDescent="0.25">
      <c r="A527" t="s">
        <v>2337</v>
      </c>
      <c r="B527" s="1">
        <v>45749</v>
      </c>
      <c r="C527" s="2">
        <v>45749.362500000003</v>
      </c>
      <c r="D527" s="2">
        <v>45749.397916666669</v>
      </c>
      <c r="E527" t="s">
        <v>1975</v>
      </c>
      <c r="F527" t="s">
        <v>318</v>
      </c>
      <c r="G527" t="s">
        <v>1978</v>
      </c>
      <c r="H527" t="s">
        <v>320</v>
      </c>
      <c r="I527" t="s">
        <v>197</v>
      </c>
      <c r="J527" t="s">
        <v>198</v>
      </c>
      <c r="K527" t="s">
        <v>440</v>
      </c>
      <c r="L527">
        <v>11.1</v>
      </c>
      <c r="M527">
        <v>16.399999999999999</v>
      </c>
      <c r="N527">
        <v>4.2099999999999999E-2</v>
      </c>
      <c r="O527">
        <v>8.2400000000000001E-2</v>
      </c>
      <c r="P527">
        <v>30.1</v>
      </c>
      <c r="Q527">
        <v>8.6</v>
      </c>
      <c r="R527" t="b">
        <v>0</v>
      </c>
      <c r="S527">
        <v>0.94</v>
      </c>
      <c r="T527">
        <v>715.33</v>
      </c>
      <c r="U527" s="1">
        <v>45756</v>
      </c>
      <c r="V527" t="s">
        <v>43</v>
      </c>
      <c r="W527" t="s">
        <v>44</v>
      </c>
      <c r="X527" t="s">
        <v>2338</v>
      </c>
      <c r="Y527">
        <v>51</v>
      </c>
      <c r="Z527">
        <v>15.4599999999999</v>
      </c>
      <c r="AA527">
        <v>46.27</v>
      </c>
      <c r="AB527">
        <v>4</v>
      </c>
    </row>
    <row r="528" spans="1:28" x14ac:dyDescent="0.25">
      <c r="A528" t="s">
        <v>2339</v>
      </c>
      <c r="B528" s="1">
        <v>45719</v>
      </c>
      <c r="C528" s="2">
        <v>45719.276388888888</v>
      </c>
      <c r="D528" s="2">
        <v>45719.347916666666</v>
      </c>
      <c r="E528" t="s">
        <v>2340</v>
      </c>
      <c r="F528" t="s">
        <v>328</v>
      </c>
      <c r="G528" t="s">
        <v>195</v>
      </c>
      <c r="H528" t="s">
        <v>330</v>
      </c>
      <c r="I528" t="s">
        <v>331</v>
      </c>
      <c r="J528" t="s">
        <v>332</v>
      </c>
      <c r="K528" t="s">
        <v>613</v>
      </c>
      <c r="L528">
        <v>29.6</v>
      </c>
      <c r="M528">
        <v>79.5</v>
      </c>
      <c r="N528">
        <v>4.2099999999999999E-2</v>
      </c>
      <c r="O528">
        <v>8.3799999999999999E-2</v>
      </c>
      <c r="P528">
        <v>28</v>
      </c>
      <c r="Q528">
        <v>5.4</v>
      </c>
      <c r="R528" t="b">
        <v>1</v>
      </c>
      <c r="S528">
        <v>0</v>
      </c>
      <c r="T528">
        <v>3711.86</v>
      </c>
      <c r="U528" s="1">
        <v>45721</v>
      </c>
      <c r="V528" t="s">
        <v>43</v>
      </c>
      <c r="W528" t="s">
        <v>208</v>
      </c>
      <c r="X528" t="s">
        <v>2342</v>
      </c>
      <c r="Y528">
        <v>103</v>
      </c>
      <c r="Z528">
        <v>79.5</v>
      </c>
      <c r="AA528">
        <v>46.69</v>
      </c>
      <c r="AB528">
        <v>3</v>
      </c>
    </row>
    <row r="529" spans="1:28" x14ac:dyDescent="0.25">
      <c r="A529" t="s">
        <v>2343</v>
      </c>
      <c r="B529" s="1">
        <v>45786</v>
      </c>
      <c r="C529" s="2">
        <v>45786.450694444444</v>
      </c>
      <c r="D529" s="2">
        <v>45786.504166666666</v>
      </c>
      <c r="E529" t="s">
        <v>2344</v>
      </c>
      <c r="F529" t="s">
        <v>255</v>
      </c>
      <c r="G529" t="s">
        <v>2274</v>
      </c>
      <c r="H529" t="s">
        <v>257</v>
      </c>
      <c r="I529" t="s">
        <v>96</v>
      </c>
      <c r="J529" t="s">
        <v>97</v>
      </c>
      <c r="K529" t="s">
        <v>433</v>
      </c>
      <c r="L529">
        <v>14.2</v>
      </c>
      <c r="M529">
        <v>100.6</v>
      </c>
      <c r="N529">
        <v>4.2099999999999999E-2</v>
      </c>
      <c r="O529">
        <v>8.4699999999999998E-2</v>
      </c>
      <c r="P529">
        <v>26.3</v>
      </c>
      <c r="Q529">
        <v>4</v>
      </c>
      <c r="R529" t="b">
        <v>1</v>
      </c>
      <c r="S529">
        <v>0</v>
      </c>
      <c r="T529">
        <v>4724.18</v>
      </c>
      <c r="U529" s="1">
        <v>45793</v>
      </c>
      <c r="V529" t="s">
        <v>43</v>
      </c>
      <c r="W529" t="s">
        <v>44</v>
      </c>
      <c r="X529" t="s">
        <v>2345</v>
      </c>
      <c r="Y529">
        <v>77</v>
      </c>
      <c r="Z529">
        <v>100.6</v>
      </c>
      <c r="AA529">
        <v>46.96</v>
      </c>
      <c r="AB529">
        <v>5</v>
      </c>
    </row>
    <row r="530" spans="1:28" x14ac:dyDescent="0.25">
      <c r="A530" t="s">
        <v>2346</v>
      </c>
      <c r="B530" s="1">
        <v>45786</v>
      </c>
      <c r="C530" s="2">
        <v>45786.357638888891</v>
      </c>
      <c r="D530" s="2">
        <v>45786.361111111109</v>
      </c>
      <c r="E530" t="s">
        <v>2347</v>
      </c>
      <c r="F530" t="s">
        <v>245</v>
      </c>
      <c r="G530" t="s">
        <v>1626</v>
      </c>
      <c r="H530" t="s">
        <v>247</v>
      </c>
      <c r="I530" t="s">
        <v>55</v>
      </c>
      <c r="J530" t="s">
        <v>56</v>
      </c>
      <c r="K530" t="s">
        <v>613</v>
      </c>
      <c r="L530">
        <v>12.3</v>
      </c>
      <c r="M530">
        <v>35.1</v>
      </c>
      <c r="N530">
        <v>4.2099999999999999E-2</v>
      </c>
      <c r="O530">
        <v>8.7800000000000003E-2</v>
      </c>
      <c r="P530">
        <v>31.4</v>
      </c>
      <c r="Q530">
        <v>7</v>
      </c>
      <c r="R530" t="b">
        <v>1</v>
      </c>
      <c r="S530">
        <v>0.57999999999999996</v>
      </c>
      <c r="T530">
        <v>1653.16</v>
      </c>
      <c r="U530" s="1">
        <v>45789</v>
      </c>
      <c r="V530" t="s">
        <v>73</v>
      </c>
      <c r="W530" t="s">
        <v>44</v>
      </c>
      <c r="X530" t="s">
        <v>2349</v>
      </c>
      <c r="Y530">
        <v>5</v>
      </c>
      <c r="Z530">
        <v>34.520000000000003</v>
      </c>
      <c r="AA530">
        <v>47.89</v>
      </c>
      <c r="AB530">
        <v>5</v>
      </c>
    </row>
    <row r="531" spans="1:28" x14ac:dyDescent="0.25">
      <c r="A531" t="s">
        <v>2350</v>
      </c>
      <c r="B531" s="1">
        <v>45815</v>
      </c>
      <c r="C531" s="2">
        <v>45815.445138888892</v>
      </c>
      <c r="D531" s="2">
        <v>45815.535416666666</v>
      </c>
      <c r="E531" t="s">
        <v>2351</v>
      </c>
      <c r="F531" t="s">
        <v>67</v>
      </c>
      <c r="G531" t="s">
        <v>511</v>
      </c>
      <c r="H531" t="s">
        <v>69</v>
      </c>
      <c r="I531" t="s">
        <v>70</v>
      </c>
      <c r="J531" t="s">
        <v>71</v>
      </c>
      <c r="K531" t="s">
        <v>1358</v>
      </c>
      <c r="L531">
        <v>12.9</v>
      </c>
      <c r="M531">
        <v>116.6</v>
      </c>
      <c r="N531">
        <v>4.2099999999999999E-2</v>
      </c>
      <c r="O531">
        <v>8.6099999999999996E-2</v>
      </c>
      <c r="P531">
        <v>29.2</v>
      </c>
      <c r="Q531">
        <v>4.9000000000000004</v>
      </c>
      <c r="R531" t="b">
        <v>1</v>
      </c>
      <c r="S531">
        <v>0.31</v>
      </c>
      <c r="T531">
        <v>5509.82</v>
      </c>
      <c r="U531" s="1">
        <v>45818</v>
      </c>
      <c r="V531" t="s">
        <v>58</v>
      </c>
      <c r="W531" t="s">
        <v>44</v>
      </c>
      <c r="X531" t="s">
        <v>2353</v>
      </c>
      <c r="Y531">
        <v>130</v>
      </c>
      <c r="Z531">
        <v>116.289999999999</v>
      </c>
      <c r="AA531">
        <v>47.38</v>
      </c>
      <c r="AB531">
        <v>6</v>
      </c>
    </row>
    <row r="532" spans="1:28" x14ac:dyDescent="0.25">
      <c r="A532" t="s">
        <v>2354</v>
      </c>
      <c r="B532" s="1">
        <v>45800</v>
      </c>
      <c r="C532" s="2">
        <v>45800.325694444444</v>
      </c>
      <c r="D532" s="2">
        <v>45800.335416666669</v>
      </c>
      <c r="E532" t="s">
        <v>241</v>
      </c>
      <c r="F532" t="s">
        <v>245</v>
      </c>
      <c r="G532" t="s">
        <v>246</v>
      </c>
      <c r="H532" t="s">
        <v>247</v>
      </c>
      <c r="I532" t="s">
        <v>55</v>
      </c>
      <c r="J532" t="s">
        <v>56</v>
      </c>
      <c r="K532" t="s">
        <v>574</v>
      </c>
      <c r="L532">
        <v>7.6</v>
      </c>
      <c r="M532">
        <v>39.4</v>
      </c>
      <c r="N532">
        <v>4.2099999999999999E-2</v>
      </c>
      <c r="O532">
        <v>8.4500000000000006E-2</v>
      </c>
      <c r="P532">
        <v>29.7</v>
      </c>
      <c r="Q532">
        <v>5.5</v>
      </c>
      <c r="R532" t="b">
        <v>1</v>
      </c>
      <c r="S532">
        <v>0.62</v>
      </c>
      <c r="T532">
        <v>1818.78</v>
      </c>
      <c r="U532" s="1">
        <v>45801</v>
      </c>
      <c r="V532" t="s">
        <v>43</v>
      </c>
      <c r="W532" t="s">
        <v>44</v>
      </c>
      <c r="X532" t="s">
        <v>2355</v>
      </c>
      <c r="Y532">
        <v>14</v>
      </c>
      <c r="Z532">
        <v>38.78</v>
      </c>
      <c r="AA532">
        <v>46.9</v>
      </c>
      <c r="AB532">
        <v>5</v>
      </c>
    </row>
    <row r="533" spans="1:28" x14ac:dyDescent="0.25">
      <c r="A533" t="s">
        <v>2356</v>
      </c>
      <c r="B533" s="1">
        <v>45836</v>
      </c>
      <c r="C533" s="2">
        <v>45836.213888888888</v>
      </c>
      <c r="D533" s="2">
        <v>45836.236805555556</v>
      </c>
      <c r="E533" t="s">
        <v>2357</v>
      </c>
      <c r="F533" t="s">
        <v>194</v>
      </c>
      <c r="G533" t="s">
        <v>2360</v>
      </c>
      <c r="H533" t="s">
        <v>196</v>
      </c>
      <c r="I533" t="s">
        <v>197</v>
      </c>
      <c r="J533" t="s">
        <v>198</v>
      </c>
      <c r="K533" t="s">
        <v>220</v>
      </c>
      <c r="L533">
        <v>4.5999999999999996</v>
      </c>
      <c r="M533">
        <v>13.2</v>
      </c>
      <c r="N533">
        <v>4.2099999999999999E-2</v>
      </c>
      <c r="O533">
        <v>7.9100000000000004E-2</v>
      </c>
      <c r="P533">
        <v>29.8</v>
      </c>
      <c r="Q533">
        <v>8.5</v>
      </c>
      <c r="R533" t="b">
        <v>0</v>
      </c>
      <c r="S533">
        <v>1.59</v>
      </c>
      <c r="T533">
        <v>525.70000000000005</v>
      </c>
      <c r="U533" s="1">
        <v>45836</v>
      </c>
      <c r="V533" t="s">
        <v>58</v>
      </c>
      <c r="W533" t="s">
        <v>44</v>
      </c>
      <c r="X533" t="s">
        <v>2361</v>
      </c>
      <c r="Y533">
        <v>33</v>
      </c>
      <c r="Z533">
        <v>11.61</v>
      </c>
      <c r="AA533">
        <v>45.28</v>
      </c>
      <c r="AB533">
        <v>6</v>
      </c>
    </row>
    <row r="534" spans="1:28" x14ac:dyDescent="0.25">
      <c r="A534" t="s">
        <v>2362</v>
      </c>
      <c r="B534" s="1">
        <v>45659</v>
      </c>
      <c r="C534" s="2">
        <v>45659.440972222219</v>
      </c>
      <c r="D534" s="2">
        <v>45659.522916666669</v>
      </c>
      <c r="E534" t="s">
        <v>2008</v>
      </c>
      <c r="F534" t="s">
        <v>340</v>
      </c>
      <c r="G534" t="s">
        <v>567</v>
      </c>
      <c r="H534" t="s">
        <v>342</v>
      </c>
      <c r="I534" t="s">
        <v>197</v>
      </c>
      <c r="J534" t="s">
        <v>198</v>
      </c>
      <c r="K534" t="s">
        <v>935</v>
      </c>
      <c r="L534">
        <v>6.7</v>
      </c>
      <c r="M534">
        <v>50.9</v>
      </c>
      <c r="N534">
        <v>4.2099999999999999E-2</v>
      </c>
      <c r="O534">
        <v>8.3500000000000005E-2</v>
      </c>
      <c r="P534">
        <v>27.5</v>
      </c>
      <c r="Q534">
        <v>9.6</v>
      </c>
      <c r="R534" t="b">
        <v>1</v>
      </c>
      <c r="S534">
        <v>0</v>
      </c>
      <c r="T534">
        <v>2371.94</v>
      </c>
      <c r="U534" s="1">
        <v>45662</v>
      </c>
      <c r="V534" t="s">
        <v>43</v>
      </c>
      <c r="W534" t="s">
        <v>208</v>
      </c>
      <c r="X534" t="s">
        <v>2363</v>
      </c>
      <c r="Y534">
        <v>118</v>
      </c>
      <c r="Z534">
        <v>50.9</v>
      </c>
      <c r="AA534">
        <v>46.6</v>
      </c>
      <c r="AB534">
        <v>1</v>
      </c>
    </row>
    <row r="535" spans="1:28" x14ac:dyDescent="0.25">
      <c r="A535" t="s">
        <v>2364</v>
      </c>
      <c r="B535" s="1">
        <v>45669</v>
      </c>
      <c r="C535" s="2">
        <v>45669.432638888888</v>
      </c>
      <c r="D535" s="2">
        <v>45669.491666666669</v>
      </c>
      <c r="E535" t="s">
        <v>616</v>
      </c>
      <c r="F535" t="s">
        <v>318</v>
      </c>
      <c r="G535" t="s">
        <v>618</v>
      </c>
      <c r="H535" t="s">
        <v>320</v>
      </c>
      <c r="I535" t="s">
        <v>197</v>
      </c>
      <c r="J535" t="s">
        <v>198</v>
      </c>
      <c r="K535" t="s">
        <v>155</v>
      </c>
      <c r="L535">
        <v>23.5</v>
      </c>
      <c r="M535">
        <v>23.7</v>
      </c>
      <c r="N535">
        <v>4.2099999999999999E-2</v>
      </c>
      <c r="O535">
        <v>8.8200000000000001E-2</v>
      </c>
      <c r="P535">
        <v>29</v>
      </c>
      <c r="Q535">
        <v>6.5</v>
      </c>
      <c r="R535" t="b">
        <v>1</v>
      </c>
      <c r="S535">
        <v>0</v>
      </c>
      <c r="T535">
        <v>1137.8399999999999</v>
      </c>
      <c r="U535" s="1">
        <v>45669</v>
      </c>
      <c r="V535" t="s">
        <v>43</v>
      </c>
      <c r="W535" t="s">
        <v>44</v>
      </c>
      <c r="X535" t="s">
        <v>2365</v>
      </c>
      <c r="Y535">
        <v>85</v>
      </c>
      <c r="Z535">
        <v>23.7</v>
      </c>
      <c r="AA535">
        <v>48.01</v>
      </c>
      <c r="AB535">
        <v>1</v>
      </c>
    </row>
    <row r="536" spans="1:28" x14ac:dyDescent="0.25">
      <c r="A536" t="s">
        <v>2366</v>
      </c>
      <c r="B536" s="1">
        <v>45753</v>
      </c>
      <c r="C536" s="2">
        <v>45753.435416666667</v>
      </c>
      <c r="D536" s="2">
        <v>45753.461111111108</v>
      </c>
      <c r="E536" t="s">
        <v>1881</v>
      </c>
      <c r="F536" t="s">
        <v>604</v>
      </c>
      <c r="G536" t="s">
        <v>82</v>
      </c>
      <c r="H536" t="s">
        <v>606</v>
      </c>
      <c r="I536" t="s">
        <v>153</v>
      </c>
      <c r="J536" t="s">
        <v>154</v>
      </c>
      <c r="K536" t="s">
        <v>453</v>
      </c>
      <c r="L536">
        <v>8.5</v>
      </c>
      <c r="M536">
        <v>85.5</v>
      </c>
      <c r="N536">
        <v>4.2099999999999999E-2</v>
      </c>
      <c r="O536">
        <v>7.8700000000000006E-2</v>
      </c>
      <c r="P536">
        <v>36.1</v>
      </c>
      <c r="Q536">
        <v>11</v>
      </c>
      <c r="R536" t="b">
        <v>1</v>
      </c>
      <c r="S536">
        <v>0.16</v>
      </c>
      <c r="T536">
        <v>3853.95</v>
      </c>
      <c r="U536" s="1">
        <v>45755</v>
      </c>
      <c r="V536" t="s">
        <v>43</v>
      </c>
      <c r="W536" t="s">
        <v>44</v>
      </c>
      <c r="X536" t="s">
        <v>2367</v>
      </c>
      <c r="Y536">
        <v>37</v>
      </c>
      <c r="Z536">
        <v>85.34</v>
      </c>
      <c r="AA536">
        <v>45.16</v>
      </c>
      <c r="AB536">
        <v>4</v>
      </c>
    </row>
    <row r="537" spans="1:28" x14ac:dyDescent="0.25">
      <c r="A537" t="s">
        <v>2368</v>
      </c>
      <c r="B537" s="1">
        <v>45827</v>
      </c>
      <c r="C537" s="2">
        <v>45827.191666666666</v>
      </c>
      <c r="D537" s="2">
        <v>45827.263888888891</v>
      </c>
      <c r="E537" t="s">
        <v>1785</v>
      </c>
      <c r="F537" t="s">
        <v>309</v>
      </c>
      <c r="G537" t="s">
        <v>1048</v>
      </c>
      <c r="H537" t="s">
        <v>311</v>
      </c>
      <c r="I537" t="s">
        <v>84</v>
      </c>
      <c r="J537" t="s">
        <v>85</v>
      </c>
      <c r="K537" t="s">
        <v>1270</v>
      </c>
      <c r="L537">
        <v>39.5</v>
      </c>
      <c r="M537">
        <v>13.4</v>
      </c>
      <c r="N537">
        <v>4.2099999999999999E-2</v>
      </c>
      <c r="O537">
        <v>8.43E-2</v>
      </c>
      <c r="P537">
        <v>28.1</v>
      </c>
      <c r="Q537">
        <v>6.2</v>
      </c>
      <c r="R537" t="b">
        <v>1</v>
      </c>
      <c r="S537">
        <v>0.16</v>
      </c>
      <c r="T537">
        <v>620.16</v>
      </c>
      <c r="U537" s="1">
        <v>45829</v>
      </c>
      <c r="V537" t="s">
        <v>43</v>
      </c>
      <c r="W537" t="s">
        <v>208</v>
      </c>
      <c r="X537" t="s">
        <v>2369</v>
      </c>
      <c r="Y537">
        <v>104</v>
      </c>
      <c r="Z537">
        <v>13.24</v>
      </c>
      <c r="AA537">
        <v>46.84</v>
      </c>
      <c r="AB537">
        <v>6</v>
      </c>
    </row>
    <row r="538" spans="1:28" x14ac:dyDescent="0.25">
      <c r="A538" t="s">
        <v>2370</v>
      </c>
      <c r="B538" s="1">
        <v>45720</v>
      </c>
      <c r="C538" s="2">
        <v>45720.304166666669</v>
      </c>
      <c r="D538" s="2">
        <v>45720.359722222223</v>
      </c>
      <c r="E538" t="s">
        <v>1180</v>
      </c>
      <c r="F538" t="s">
        <v>150</v>
      </c>
      <c r="G538" t="s">
        <v>1183</v>
      </c>
      <c r="H538" t="s">
        <v>152</v>
      </c>
      <c r="I538" t="s">
        <v>153</v>
      </c>
      <c r="J538" t="s">
        <v>154</v>
      </c>
      <c r="K538" t="s">
        <v>57</v>
      </c>
      <c r="L538">
        <v>22.2</v>
      </c>
      <c r="M538">
        <v>29.3</v>
      </c>
      <c r="N538">
        <v>4.2099999999999999E-2</v>
      </c>
      <c r="O538">
        <v>8.6699999999999999E-2</v>
      </c>
      <c r="P538">
        <v>33.799999999999997</v>
      </c>
      <c r="Q538">
        <v>31.1</v>
      </c>
      <c r="R538" t="b">
        <v>0</v>
      </c>
      <c r="S538">
        <v>1.64</v>
      </c>
      <c r="T538">
        <v>1315.51</v>
      </c>
      <c r="U538" s="1">
        <v>45723</v>
      </c>
      <c r="V538" t="s">
        <v>43</v>
      </c>
      <c r="W538" t="s">
        <v>44</v>
      </c>
      <c r="X538" t="s">
        <v>2371</v>
      </c>
      <c r="Y538">
        <v>80</v>
      </c>
      <c r="Z538">
        <v>27.66</v>
      </c>
      <c r="AA538">
        <v>47.56</v>
      </c>
      <c r="AB538">
        <v>3</v>
      </c>
    </row>
    <row r="539" spans="1:28" x14ac:dyDescent="0.25">
      <c r="A539" t="s">
        <v>2372</v>
      </c>
      <c r="B539" s="1">
        <v>45772</v>
      </c>
      <c r="C539" s="2">
        <v>45772.379166666666</v>
      </c>
      <c r="D539" s="2">
        <v>45772.475694444445</v>
      </c>
      <c r="E539" t="s">
        <v>1012</v>
      </c>
      <c r="F539" t="s">
        <v>67</v>
      </c>
      <c r="G539" t="s">
        <v>1015</v>
      </c>
      <c r="H539" t="s">
        <v>69</v>
      </c>
      <c r="I539" t="s">
        <v>70</v>
      </c>
      <c r="J539" t="s">
        <v>71</v>
      </c>
      <c r="K539" t="s">
        <v>466</v>
      </c>
      <c r="L539">
        <v>1.3</v>
      </c>
      <c r="M539">
        <v>103.4</v>
      </c>
      <c r="N539">
        <v>4.2099999999999999E-2</v>
      </c>
      <c r="O539">
        <v>8.7499999999999994E-2</v>
      </c>
      <c r="P539">
        <v>30.5</v>
      </c>
      <c r="Q539">
        <v>5.8</v>
      </c>
      <c r="R539" t="b">
        <v>1</v>
      </c>
      <c r="S539">
        <v>0</v>
      </c>
      <c r="T539">
        <v>4942.5200000000004</v>
      </c>
      <c r="U539" s="1">
        <v>45779</v>
      </c>
      <c r="V539" t="s">
        <v>43</v>
      </c>
      <c r="W539" t="s">
        <v>44</v>
      </c>
      <c r="X539" t="s">
        <v>2373</v>
      </c>
      <c r="Y539">
        <v>139</v>
      </c>
      <c r="Z539">
        <v>103.4</v>
      </c>
      <c r="AA539">
        <v>47.8</v>
      </c>
      <c r="AB539">
        <v>4</v>
      </c>
    </row>
    <row r="540" spans="1:28" x14ac:dyDescent="0.25">
      <c r="A540" t="s">
        <v>2374</v>
      </c>
      <c r="B540" s="1">
        <v>45756</v>
      </c>
      <c r="C540" s="2">
        <v>45756.265972222223</v>
      </c>
      <c r="D540" s="2">
        <v>45756.29791666667</v>
      </c>
      <c r="E540" t="s">
        <v>2375</v>
      </c>
      <c r="F540" t="s">
        <v>150</v>
      </c>
      <c r="G540" t="s">
        <v>2377</v>
      </c>
      <c r="H540" t="s">
        <v>152</v>
      </c>
      <c r="I540" t="s">
        <v>153</v>
      </c>
      <c r="J540" t="s">
        <v>154</v>
      </c>
      <c r="K540" t="s">
        <v>343</v>
      </c>
      <c r="L540">
        <v>33</v>
      </c>
      <c r="M540">
        <v>61.2</v>
      </c>
      <c r="N540">
        <v>4.2099999999999999E-2</v>
      </c>
      <c r="O540">
        <v>9.3100000000000002E-2</v>
      </c>
      <c r="P540">
        <v>31.6</v>
      </c>
      <c r="Q540">
        <v>6.1</v>
      </c>
      <c r="R540" t="b">
        <v>1</v>
      </c>
      <c r="S540">
        <v>0.64</v>
      </c>
      <c r="T540">
        <v>2996.51</v>
      </c>
      <c r="U540" s="1">
        <v>45759</v>
      </c>
      <c r="V540" t="s">
        <v>43</v>
      </c>
      <c r="W540" t="s">
        <v>208</v>
      </c>
      <c r="X540" t="s">
        <v>2378</v>
      </c>
      <c r="Y540">
        <v>46</v>
      </c>
      <c r="Z540">
        <v>60.56</v>
      </c>
      <c r="AA540">
        <v>49.48</v>
      </c>
      <c r="AB540">
        <v>4</v>
      </c>
    </row>
    <row r="541" spans="1:28" x14ac:dyDescent="0.25">
      <c r="A541" t="s">
        <v>2379</v>
      </c>
      <c r="B541" s="1">
        <v>45829</v>
      </c>
      <c r="C541" s="2">
        <v>45829.25</v>
      </c>
      <c r="D541" s="2">
        <v>45829.253472222219</v>
      </c>
      <c r="E541" t="s">
        <v>1566</v>
      </c>
      <c r="F541" t="s">
        <v>381</v>
      </c>
      <c r="G541" t="s">
        <v>139</v>
      </c>
      <c r="H541" t="s">
        <v>383</v>
      </c>
      <c r="I541" t="s">
        <v>84</v>
      </c>
      <c r="J541" t="s">
        <v>85</v>
      </c>
      <c r="K541" t="s">
        <v>350</v>
      </c>
      <c r="L541">
        <v>11.4</v>
      </c>
      <c r="M541">
        <v>6.4</v>
      </c>
      <c r="N541">
        <v>4.2200000000000001E-2</v>
      </c>
      <c r="O541">
        <v>8.3799999999999999E-2</v>
      </c>
      <c r="P541">
        <v>32.1</v>
      </c>
      <c r="Q541">
        <v>5.9</v>
      </c>
      <c r="R541" t="b">
        <v>1</v>
      </c>
      <c r="S541">
        <v>0.7</v>
      </c>
      <c r="T541">
        <v>266.42</v>
      </c>
      <c r="U541" s="1">
        <v>45831</v>
      </c>
      <c r="V541" t="s">
        <v>259</v>
      </c>
      <c r="W541" t="s">
        <v>44</v>
      </c>
      <c r="X541" t="s">
        <v>2380</v>
      </c>
      <c r="Y541">
        <v>5</v>
      </c>
      <c r="Z541">
        <v>5.7</v>
      </c>
      <c r="AA541">
        <v>46.74</v>
      </c>
      <c r="AB541">
        <v>6</v>
      </c>
    </row>
    <row r="542" spans="1:28" x14ac:dyDescent="0.25">
      <c r="A542" t="s">
        <v>2381</v>
      </c>
      <c r="B542" s="1">
        <v>45801</v>
      </c>
      <c r="C542" s="2">
        <v>45801.32916666667</v>
      </c>
      <c r="D542" s="2">
        <v>45801.42083333333</v>
      </c>
      <c r="E542" t="s">
        <v>2382</v>
      </c>
      <c r="F542" t="s">
        <v>215</v>
      </c>
      <c r="G542" t="s">
        <v>707</v>
      </c>
      <c r="H542" t="s">
        <v>217</v>
      </c>
      <c r="I542" t="s">
        <v>218</v>
      </c>
      <c r="J542" t="s">
        <v>219</v>
      </c>
      <c r="K542" t="s">
        <v>123</v>
      </c>
      <c r="L542">
        <v>25.1</v>
      </c>
      <c r="M542">
        <v>35.200000000000003</v>
      </c>
      <c r="N542">
        <v>4.2200000000000001E-2</v>
      </c>
      <c r="O542">
        <v>8.6499999999999994E-2</v>
      </c>
      <c r="P542">
        <v>28.4</v>
      </c>
      <c r="Q542">
        <v>5.5</v>
      </c>
      <c r="R542" t="b">
        <v>1</v>
      </c>
      <c r="S542">
        <v>0.02</v>
      </c>
      <c r="T542">
        <v>1672.81</v>
      </c>
      <c r="U542" s="1">
        <v>45803</v>
      </c>
      <c r="V542" t="s">
        <v>43</v>
      </c>
      <c r="W542" t="s">
        <v>186</v>
      </c>
      <c r="X542" t="s">
        <v>2384</v>
      </c>
      <c r="Y542">
        <v>132</v>
      </c>
      <c r="Z542">
        <v>35.18</v>
      </c>
      <c r="AA542">
        <v>47.55</v>
      </c>
      <c r="AB542">
        <v>5</v>
      </c>
    </row>
    <row r="543" spans="1:28" x14ac:dyDescent="0.25">
      <c r="A543" t="s">
        <v>2385</v>
      </c>
      <c r="B543" s="1">
        <v>45772</v>
      </c>
      <c r="C543" s="2">
        <v>45772.34097222222</v>
      </c>
      <c r="D543" s="2">
        <v>45772.393750000003</v>
      </c>
      <c r="E543" t="s">
        <v>2386</v>
      </c>
      <c r="F543" t="s">
        <v>536</v>
      </c>
      <c r="G543" t="s">
        <v>1126</v>
      </c>
      <c r="H543" t="s">
        <v>537</v>
      </c>
      <c r="I543" t="s">
        <v>84</v>
      </c>
      <c r="J543" t="s">
        <v>85</v>
      </c>
      <c r="K543" t="s">
        <v>654</v>
      </c>
      <c r="L543">
        <v>9.5</v>
      </c>
      <c r="M543">
        <v>69.5</v>
      </c>
      <c r="N543">
        <v>4.2200000000000001E-2</v>
      </c>
      <c r="O543">
        <v>8.09E-2</v>
      </c>
      <c r="P543">
        <v>26.2</v>
      </c>
      <c r="Q543">
        <v>5.6</v>
      </c>
      <c r="R543" t="b">
        <v>1</v>
      </c>
      <c r="S543">
        <v>0.05</v>
      </c>
      <c r="T543">
        <v>3185.67</v>
      </c>
      <c r="U543" s="1">
        <v>45772</v>
      </c>
      <c r="V543" t="s">
        <v>58</v>
      </c>
      <c r="W543" t="s">
        <v>44</v>
      </c>
      <c r="X543" t="s">
        <v>2388</v>
      </c>
      <c r="Y543">
        <v>76</v>
      </c>
      <c r="Z543">
        <v>69.45</v>
      </c>
      <c r="AA543">
        <v>45.87</v>
      </c>
      <c r="AB543">
        <v>4</v>
      </c>
    </row>
    <row r="544" spans="1:28" x14ac:dyDescent="0.25">
      <c r="A544" t="s">
        <v>2389</v>
      </c>
      <c r="B544" s="1">
        <v>45700</v>
      </c>
      <c r="C544" s="2">
        <v>45700.290972222225</v>
      </c>
      <c r="D544" s="2">
        <v>45700.310416666667</v>
      </c>
      <c r="E544" t="s">
        <v>2390</v>
      </c>
      <c r="F544" t="s">
        <v>234</v>
      </c>
      <c r="G544" t="s">
        <v>801</v>
      </c>
      <c r="H544" t="s">
        <v>236</v>
      </c>
      <c r="I544" t="s">
        <v>237</v>
      </c>
      <c r="J544" t="s">
        <v>238</v>
      </c>
      <c r="K544" t="s">
        <v>479</v>
      </c>
      <c r="L544">
        <v>8.3000000000000007</v>
      </c>
      <c r="M544">
        <v>26.9</v>
      </c>
      <c r="N544">
        <v>4.2200000000000001E-2</v>
      </c>
      <c r="O544">
        <v>8.7300000000000003E-2</v>
      </c>
      <c r="P544">
        <v>28.1</v>
      </c>
      <c r="Q544">
        <v>4.4000000000000004</v>
      </c>
      <c r="R544" t="b">
        <v>1</v>
      </c>
      <c r="S544">
        <v>0.22</v>
      </c>
      <c r="T544">
        <v>1275.04</v>
      </c>
      <c r="U544" s="1">
        <v>45703</v>
      </c>
      <c r="V544" t="s">
        <v>43</v>
      </c>
      <c r="W544" t="s">
        <v>200</v>
      </c>
      <c r="X544" t="s">
        <v>2392</v>
      </c>
      <c r="Y544">
        <v>28</v>
      </c>
      <c r="Z544">
        <v>26.68</v>
      </c>
      <c r="AA544">
        <v>47.79</v>
      </c>
      <c r="AB544">
        <v>2</v>
      </c>
    </row>
    <row r="545" spans="1:28" x14ac:dyDescent="0.25">
      <c r="A545" t="s">
        <v>2393</v>
      </c>
      <c r="B545" s="1">
        <v>45748</v>
      </c>
      <c r="C545" s="2">
        <v>45748.287499999999</v>
      </c>
      <c r="D545" s="2">
        <v>45748.324999999997</v>
      </c>
      <c r="E545" t="s">
        <v>501</v>
      </c>
      <c r="F545" t="s">
        <v>245</v>
      </c>
      <c r="G545" t="s">
        <v>504</v>
      </c>
      <c r="H545" t="s">
        <v>247</v>
      </c>
      <c r="I545" t="s">
        <v>55</v>
      </c>
      <c r="J545" t="s">
        <v>56</v>
      </c>
      <c r="K545" t="s">
        <v>343</v>
      </c>
      <c r="L545">
        <v>11.1</v>
      </c>
      <c r="M545">
        <v>74.400000000000006</v>
      </c>
      <c r="N545">
        <v>4.2200000000000001E-2</v>
      </c>
      <c r="O545">
        <v>8.3900000000000002E-2</v>
      </c>
      <c r="P545">
        <v>32.1</v>
      </c>
      <c r="Q545">
        <v>12</v>
      </c>
      <c r="R545" t="b">
        <v>1</v>
      </c>
      <c r="S545">
        <v>0.52</v>
      </c>
      <c r="T545">
        <v>3455.37</v>
      </c>
      <c r="U545" s="1">
        <v>45755</v>
      </c>
      <c r="V545" t="s">
        <v>259</v>
      </c>
      <c r="W545" t="s">
        <v>186</v>
      </c>
      <c r="X545" t="s">
        <v>2394</v>
      </c>
      <c r="Y545">
        <v>54</v>
      </c>
      <c r="Z545">
        <v>73.88</v>
      </c>
      <c r="AA545">
        <v>46.77</v>
      </c>
      <c r="AB545">
        <v>4</v>
      </c>
    </row>
    <row r="546" spans="1:28" x14ac:dyDescent="0.25">
      <c r="A546" t="s">
        <v>2395</v>
      </c>
      <c r="B546" s="1">
        <v>45707</v>
      </c>
      <c r="C546" s="2">
        <v>45707.284722222219</v>
      </c>
      <c r="D546" s="2">
        <v>45707.334027777775</v>
      </c>
      <c r="E546" t="s">
        <v>2396</v>
      </c>
      <c r="F546" t="s">
        <v>162</v>
      </c>
      <c r="G546" t="s">
        <v>498</v>
      </c>
      <c r="H546" t="s">
        <v>164</v>
      </c>
      <c r="I546" t="s">
        <v>40</v>
      </c>
      <c r="J546" t="s">
        <v>41</v>
      </c>
      <c r="K546" t="s">
        <v>350</v>
      </c>
      <c r="L546">
        <v>9.6999999999999993</v>
      </c>
      <c r="M546">
        <v>30.6</v>
      </c>
      <c r="N546">
        <v>4.2200000000000001E-2</v>
      </c>
      <c r="O546">
        <v>8.6300000000000002E-2</v>
      </c>
      <c r="P546">
        <v>31</v>
      </c>
      <c r="Q546">
        <v>11.5</v>
      </c>
      <c r="R546" t="b">
        <v>0</v>
      </c>
      <c r="S546">
        <v>0</v>
      </c>
      <c r="T546">
        <v>1453.19</v>
      </c>
      <c r="U546" s="1">
        <v>45707</v>
      </c>
      <c r="V546" t="s">
        <v>43</v>
      </c>
      <c r="W546" t="s">
        <v>44</v>
      </c>
      <c r="X546" t="s">
        <v>2397</v>
      </c>
      <c r="Y546">
        <v>71</v>
      </c>
      <c r="Z546">
        <v>30.6</v>
      </c>
      <c r="AA546">
        <v>47.49</v>
      </c>
      <c r="AB546">
        <v>2</v>
      </c>
    </row>
    <row r="547" spans="1:28" x14ac:dyDescent="0.25">
      <c r="A547" t="s">
        <v>2398</v>
      </c>
      <c r="B547" s="1">
        <v>45802</v>
      </c>
      <c r="C547" s="2">
        <v>45802.388888888891</v>
      </c>
      <c r="D547" s="2">
        <v>45802.460416666669</v>
      </c>
      <c r="E547" t="s">
        <v>2399</v>
      </c>
      <c r="F547" t="s">
        <v>536</v>
      </c>
      <c r="G547" t="s">
        <v>707</v>
      </c>
      <c r="H547" t="s">
        <v>537</v>
      </c>
      <c r="I547" t="s">
        <v>84</v>
      </c>
      <c r="J547" t="s">
        <v>85</v>
      </c>
      <c r="K547" t="s">
        <v>275</v>
      </c>
      <c r="L547">
        <v>2.7</v>
      </c>
      <c r="M547">
        <v>15.1</v>
      </c>
      <c r="N547">
        <v>4.2200000000000001E-2</v>
      </c>
      <c r="O547">
        <v>8.8599999999999998E-2</v>
      </c>
      <c r="P547">
        <v>24.4</v>
      </c>
      <c r="Q547">
        <v>22.4</v>
      </c>
      <c r="R547" t="b">
        <v>0</v>
      </c>
      <c r="S547">
        <v>0</v>
      </c>
      <c r="T547">
        <v>727.52</v>
      </c>
      <c r="U547" s="1">
        <v>45802</v>
      </c>
      <c r="V547" t="s">
        <v>58</v>
      </c>
      <c r="W547" t="s">
        <v>44</v>
      </c>
      <c r="X547" t="s">
        <v>2401</v>
      </c>
      <c r="Y547">
        <v>103</v>
      </c>
      <c r="Z547">
        <v>15.1</v>
      </c>
      <c r="AA547">
        <v>48.18</v>
      </c>
      <c r="AB547">
        <v>5</v>
      </c>
    </row>
    <row r="548" spans="1:28" x14ac:dyDescent="0.25">
      <c r="A548" t="s">
        <v>2402</v>
      </c>
      <c r="B548" s="1">
        <v>45703</v>
      </c>
      <c r="C548" s="2">
        <v>45703.361111111109</v>
      </c>
      <c r="D548" s="2">
        <v>45703.456250000003</v>
      </c>
      <c r="E548" t="s">
        <v>831</v>
      </c>
      <c r="F548" t="s">
        <v>318</v>
      </c>
      <c r="G548" t="s">
        <v>833</v>
      </c>
      <c r="H548" t="s">
        <v>320</v>
      </c>
      <c r="I548" t="s">
        <v>197</v>
      </c>
      <c r="J548" t="s">
        <v>198</v>
      </c>
      <c r="K548" t="s">
        <v>1543</v>
      </c>
      <c r="L548">
        <v>27.6</v>
      </c>
      <c r="M548">
        <v>25.5</v>
      </c>
      <c r="N548">
        <v>4.2200000000000001E-2</v>
      </c>
      <c r="O548">
        <v>8.5999999999999993E-2</v>
      </c>
      <c r="P548">
        <v>35.799999999999997</v>
      </c>
      <c r="Q548">
        <v>12</v>
      </c>
      <c r="R548" t="b">
        <v>0</v>
      </c>
      <c r="S548">
        <v>0</v>
      </c>
      <c r="T548">
        <v>1208.7</v>
      </c>
      <c r="U548" s="1">
        <v>45706</v>
      </c>
      <c r="V548" t="s">
        <v>43</v>
      </c>
      <c r="W548" t="s">
        <v>44</v>
      </c>
      <c r="X548" t="s">
        <v>2403</v>
      </c>
      <c r="Y548">
        <v>137</v>
      </c>
      <c r="Z548">
        <v>25.5</v>
      </c>
      <c r="AA548">
        <v>47.4</v>
      </c>
      <c r="AB548">
        <v>2</v>
      </c>
    </row>
    <row r="549" spans="1:28" x14ac:dyDescent="0.25">
      <c r="A549" t="s">
        <v>2404</v>
      </c>
      <c r="B549" s="1">
        <v>45786</v>
      </c>
      <c r="C549" s="2">
        <v>45786.212500000001</v>
      </c>
      <c r="D549" s="2">
        <v>45786.218055555553</v>
      </c>
      <c r="E549" t="s">
        <v>2136</v>
      </c>
      <c r="F549" t="s">
        <v>182</v>
      </c>
      <c r="G549" t="s">
        <v>707</v>
      </c>
      <c r="H549" t="s">
        <v>184</v>
      </c>
      <c r="I549" t="s">
        <v>84</v>
      </c>
      <c r="J549" t="s">
        <v>85</v>
      </c>
      <c r="K549" t="s">
        <v>440</v>
      </c>
      <c r="L549">
        <v>12.2</v>
      </c>
      <c r="M549">
        <v>93</v>
      </c>
      <c r="N549">
        <v>4.2299999999999997E-2</v>
      </c>
      <c r="O549">
        <v>8.3699999999999997E-2</v>
      </c>
      <c r="P549">
        <v>32</v>
      </c>
      <c r="Q549">
        <v>9.6999999999999993</v>
      </c>
      <c r="R549" t="b">
        <v>0</v>
      </c>
      <c r="S549">
        <v>1.88</v>
      </c>
      <c r="T549">
        <v>4260.7700000000004</v>
      </c>
      <c r="U549" s="1">
        <v>45786</v>
      </c>
      <c r="V549" t="s">
        <v>43</v>
      </c>
      <c r="W549" t="s">
        <v>208</v>
      </c>
      <c r="X549" t="s">
        <v>2405</v>
      </c>
      <c r="Y549">
        <v>8</v>
      </c>
      <c r="Z549">
        <v>91.12</v>
      </c>
      <c r="AA549">
        <v>46.76</v>
      </c>
      <c r="AB549">
        <v>5</v>
      </c>
    </row>
    <row r="550" spans="1:28" x14ac:dyDescent="0.25">
      <c r="A550" t="s">
        <v>2406</v>
      </c>
      <c r="B550" s="1">
        <v>45760</v>
      </c>
      <c r="C550" s="2">
        <v>45760.352083333331</v>
      </c>
      <c r="D550" s="2">
        <v>45760.397916666669</v>
      </c>
      <c r="E550" t="s">
        <v>2407</v>
      </c>
      <c r="F550" t="s">
        <v>405</v>
      </c>
      <c r="G550" t="s">
        <v>2410</v>
      </c>
      <c r="H550" t="s">
        <v>407</v>
      </c>
      <c r="I550" t="s">
        <v>218</v>
      </c>
      <c r="J550" t="s">
        <v>219</v>
      </c>
      <c r="K550" t="s">
        <v>220</v>
      </c>
      <c r="L550">
        <v>20</v>
      </c>
      <c r="M550">
        <v>11.3</v>
      </c>
      <c r="N550">
        <v>4.24E-2</v>
      </c>
      <c r="O550">
        <v>8.5300000000000001E-2</v>
      </c>
      <c r="P550">
        <v>29.5</v>
      </c>
      <c r="Q550">
        <v>7.4</v>
      </c>
      <c r="R550" t="b">
        <v>1</v>
      </c>
      <c r="S550">
        <v>0.13</v>
      </c>
      <c r="T550">
        <v>528.23</v>
      </c>
      <c r="U550" s="1">
        <v>45760</v>
      </c>
      <c r="V550" t="s">
        <v>43</v>
      </c>
      <c r="W550" t="s">
        <v>44</v>
      </c>
      <c r="X550" t="s">
        <v>2411</v>
      </c>
      <c r="Y550">
        <v>66</v>
      </c>
      <c r="Z550">
        <v>11.17</v>
      </c>
      <c r="AA550">
        <v>47.29</v>
      </c>
      <c r="AB550">
        <v>4</v>
      </c>
    </row>
    <row r="551" spans="1:28" x14ac:dyDescent="0.25">
      <c r="A551" t="s">
        <v>2412</v>
      </c>
      <c r="B551" s="1">
        <v>45672</v>
      </c>
      <c r="C551" s="2">
        <v>45672.320138888892</v>
      </c>
      <c r="D551" s="2">
        <v>45672.336111111108</v>
      </c>
      <c r="E551" t="s">
        <v>2413</v>
      </c>
      <c r="F551" t="s">
        <v>698</v>
      </c>
      <c r="G551" t="s">
        <v>1325</v>
      </c>
      <c r="H551" t="s">
        <v>700</v>
      </c>
      <c r="I551" t="s">
        <v>141</v>
      </c>
      <c r="J551" t="s">
        <v>142</v>
      </c>
      <c r="K551" t="s">
        <v>1358</v>
      </c>
      <c r="L551">
        <v>3</v>
      </c>
      <c r="M551">
        <v>76</v>
      </c>
      <c r="N551">
        <v>4.24E-2</v>
      </c>
      <c r="O551">
        <v>8.2799999999999999E-2</v>
      </c>
      <c r="P551">
        <v>33.700000000000003</v>
      </c>
      <c r="Q551">
        <v>10.5</v>
      </c>
      <c r="R551" t="b">
        <v>1</v>
      </c>
      <c r="S551">
        <v>0</v>
      </c>
      <c r="T551">
        <v>3537.04</v>
      </c>
      <c r="U551" s="1">
        <v>45679</v>
      </c>
      <c r="V551" t="s">
        <v>43</v>
      </c>
      <c r="W551" t="s">
        <v>44</v>
      </c>
      <c r="X551" t="s">
        <v>2415</v>
      </c>
      <c r="Y551">
        <v>23</v>
      </c>
      <c r="Z551">
        <v>76</v>
      </c>
      <c r="AA551">
        <v>46.54</v>
      </c>
      <c r="AB551">
        <v>1</v>
      </c>
    </row>
    <row r="552" spans="1:28" x14ac:dyDescent="0.25">
      <c r="A552" t="s">
        <v>2416</v>
      </c>
      <c r="B552" s="1">
        <v>45711</v>
      </c>
      <c r="C552" s="2">
        <v>45711.286805555559</v>
      </c>
      <c r="D552" s="2">
        <v>45711.305555555555</v>
      </c>
      <c r="E552" t="s">
        <v>1570</v>
      </c>
      <c r="F552" t="s">
        <v>536</v>
      </c>
      <c r="G552" t="s">
        <v>329</v>
      </c>
      <c r="H552" t="s">
        <v>537</v>
      </c>
      <c r="I552" t="s">
        <v>84</v>
      </c>
      <c r="J552" t="s">
        <v>85</v>
      </c>
      <c r="K552" t="s">
        <v>98</v>
      </c>
      <c r="L552">
        <v>7.8</v>
      </c>
      <c r="M552">
        <v>24.8</v>
      </c>
      <c r="N552">
        <v>4.24E-2</v>
      </c>
      <c r="O552">
        <v>8.4400000000000003E-2</v>
      </c>
      <c r="P552">
        <v>32.4</v>
      </c>
      <c r="Q552">
        <v>12</v>
      </c>
      <c r="R552" t="b">
        <v>1</v>
      </c>
      <c r="S552">
        <v>0.08</v>
      </c>
      <c r="T552">
        <v>1162.33</v>
      </c>
      <c r="U552" s="1">
        <v>45718</v>
      </c>
      <c r="V552" t="s">
        <v>259</v>
      </c>
      <c r="W552" t="s">
        <v>44</v>
      </c>
      <c r="X552" t="s">
        <v>2417</v>
      </c>
      <c r="Y552">
        <v>27</v>
      </c>
      <c r="Z552">
        <v>24.72</v>
      </c>
      <c r="AA552">
        <v>47.02</v>
      </c>
      <c r="AB552">
        <v>2</v>
      </c>
    </row>
    <row r="553" spans="1:28" x14ac:dyDescent="0.25">
      <c r="A553" t="s">
        <v>2418</v>
      </c>
      <c r="B553" s="1">
        <v>45674</v>
      </c>
      <c r="C553" s="2">
        <v>45674.322916666664</v>
      </c>
      <c r="D553" s="2">
        <v>45674.370833333334</v>
      </c>
      <c r="E553" t="s">
        <v>2419</v>
      </c>
      <c r="F553" t="s">
        <v>405</v>
      </c>
      <c r="G553" t="s">
        <v>754</v>
      </c>
      <c r="H553" t="s">
        <v>407</v>
      </c>
      <c r="I553" t="s">
        <v>218</v>
      </c>
      <c r="J553" t="s">
        <v>219</v>
      </c>
      <c r="K553" t="s">
        <v>555</v>
      </c>
      <c r="L553">
        <v>11.8</v>
      </c>
      <c r="M553">
        <v>30</v>
      </c>
      <c r="N553">
        <v>4.24E-2</v>
      </c>
      <c r="O553">
        <v>8.5099999999999995E-2</v>
      </c>
      <c r="P553">
        <v>32.4</v>
      </c>
      <c r="Q553">
        <v>12</v>
      </c>
      <c r="R553" t="b">
        <v>1</v>
      </c>
      <c r="S553">
        <v>0.12</v>
      </c>
      <c r="T553">
        <v>1411.23</v>
      </c>
      <c r="U553" s="1">
        <v>45676</v>
      </c>
      <c r="V553" t="s">
        <v>259</v>
      </c>
      <c r="W553" t="s">
        <v>208</v>
      </c>
      <c r="X553" t="s">
        <v>543</v>
      </c>
      <c r="Y553">
        <v>69</v>
      </c>
      <c r="Z553">
        <v>29.88</v>
      </c>
      <c r="AA553">
        <v>47.23</v>
      </c>
      <c r="AB553">
        <v>1</v>
      </c>
    </row>
    <row r="554" spans="1:28" x14ac:dyDescent="0.25">
      <c r="A554" t="s">
        <v>2420</v>
      </c>
      <c r="B554" s="1">
        <v>45772</v>
      </c>
      <c r="C554" s="2">
        <v>45772.199305555558</v>
      </c>
      <c r="D554" s="2">
        <v>45772.265972222223</v>
      </c>
      <c r="E554" t="s">
        <v>1714</v>
      </c>
      <c r="F554" t="s">
        <v>698</v>
      </c>
      <c r="G554" t="s">
        <v>1717</v>
      </c>
      <c r="H554" t="s">
        <v>700</v>
      </c>
      <c r="I554" t="s">
        <v>141</v>
      </c>
      <c r="J554" t="s">
        <v>142</v>
      </c>
      <c r="K554" t="s">
        <v>824</v>
      </c>
      <c r="L554">
        <v>20.399999999999999</v>
      </c>
      <c r="M554">
        <v>134.9</v>
      </c>
      <c r="N554">
        <v>4.24E-2</v>
      </c>
      <c r="O554">
        <v>8.4199999999999997E-2</v>
      </c>
      <c r="P554">
        <v>26</v>
      </c>
      <c r="Q554">
        <v>3.4</v>
      </c>
      <c r="R554" t="b">
        <v>1</v>
      </c>
      <c r="S554">
        <v>0.06</v>
      </c>
      <c r="T554">
        <v>6332.09</v>
      </c>
      <c r="U554" s="1">
        <v>45775</v>
      </c>
      <c r="V554" t="s">
        <v>58</v>
      </c>
      <c r="W554" t="s">
        <v>208</v>
      </c>
      <c r="X554" t="s">
        <v>2421</v>
      </c>
      <c r="Y554">
        <v>96</v>
      </c>
      <c r="Z554">
        <v>134.84</v>
      </c>
      <c r="AA554">
        <v>46.96</v>
      </c>
      <c r="AB554">
        <v>4</v>
      </c>
    </row>
    <row r="555" spans="1:28" x14ac:dyDescent="0.25">
      <c r="A555" t="s">
        <v>2422</v>
      </c>
      <c r="B555" s="1">
        <v>45704</v>
      </c>
      <c r="C555" s="2">
        <v>45704.17291666667</v>
      </c>
      <c r="D555" s="2">
        <v>45704.186111111114</v>
      </c>
      <c r="E555" t="s">
        <v>2423</v>
      </c>
      <c r="F555" t="s">
        <v>536</v>
      </c>
      <c r="G555" t="s">
        <v>104</v>
      </c>
      <c r="H555" t="s">
        <v>537</v>
      </c>
      <c r="I555" t="s">
        <v>84</v>
      </c>
      <c r="J555" t="s">
        <v>85</v>
      </c>
      <c r="K555" t="s">
        <v>207</v>
      </c>
      <c r="L555">
        <v>8.4</v>
      </c>
      <c r="M555">
        <v>34</v>
      </c>
      <c r="N555">
        <v>4.24E-2</v>
      </c>
      <c r="O555">
        <v>8.7400000000000005E-2</v>
      </c>
      <c r="P555">
        <v>27.8</v>
      </c>
      <c r="Q555">
        <v>3.9</v>
      </c>
      <c r="R555" t="b">
        <v>1</v>
      </c>
      <c r="S555">
        <v>0.59</v>
      </c>
      <c r="T555">
        <v>1601.01</v>
      </c>
      <c r="U555" s="1">
        <v>45707</v>
      </c>
      <c r="V555" t="s">
        <v>58</v>
      </c>
      <c r="W555" t="s">
        <v>44</v>
      </c>
      <c r="X555" t="s">
        <v>2425</v>
      </c>
      <c r="Y555">
        <v>19</v>
      </c>
      <c r="Z555">
        <v>33.409999999999997</v>
      </c>
      <c r="AA555">
        <v>47.92</v>
      </c>
      <c r="AB555">
        <v>2</v>
      </c>
    </row>
    <row r="556" spans="1:28" x14ac:dyDescent="0.25">
      <c r="A556" t="s">
        <v>2426</v>
      </c>
      <c r="B556" s="1">
        <v>45795</v>
      </c>
      <c r="C556" s="2">
        <v>45795.189583333333</v>
      </c>
      <c r="D556" s="2">
        <v>45795.193055555559</v>
      </c>
      <c r="E556" t="s">
        <v>2423</v>
      </c>
      <c r="F556" t="s">
        <v>536</v>
      </c>
      <c r="G556" t="s">
        <v>104</v>
      </c>
      <c r="H556" t="s">
        <v>537</v>
      </c>
      <c r="I556" t="s">
        <v>84</v>
      </c>
      <c r="J556" t="s">
        <v>85</v>
      </c>
      <c r="K556" t="s">
        <v>175</v>
      </c>
      <c r="L556">
        <v>6.9</v>
      </c>
      <c r="M556">
        <v>11.5</v>
      </c>
      <c r="N556">
        <v>4.24E-2</v>
      </c>
      <c r="O556">
        <v>9.0800000000000006E-2</v>
      </c>
      <c r="P556">
        <v>26.7</v>
      </c>
      <c r="Q556">
        <v>3.3</v>
      </c>
      <c r="R556" t="b">
        <v>1</v>
      </c>
      <c r="S556">
        <v>0.7</v>
      </c>
      <c r="T556">
        <v>528.54999999999995</v>
      </c>
      <c r="U556" s="1">
        <v>45795</v>
      </c>
      <c r="V556" t="s">
        <v>43</v>
      </c>
      <c r="W556" t="s">
        <v>208</v>
      </c>
      <c r="X556" t="s">
        <v>2427</v>
      </c>
      <c r="Y556">
        <v>5</v>
      </c>
      <c r="Z556">
        <v>10.8</v>
      </c>
      <c r="AA556">
        <v>48.94</v>
      </c>
      <c r="AB556">
        <v>5</v>
      </c>
    </row>
    <row r="557" spans="1:28" x14ac:dyDescent="0.25">
      <c r="A557" t="s">
        <v>2428</v>
      </c>
      <c r="B557" s="1">
        <v>45817</v>
      </c>
      <c r="C557" s="2">
        <v>45817.313194444447</v>
      </c>
      <c r="D557" s="2">
        <v>45817.399305555555</v>
      </c>
      <c r="E557" t="s">
        <v>1948</v>
      </c>
      <c r="F557" t="s">
        <v>536</v>
      </c>
      <c r="G557" t="s">
        <v>517</v>
      </c>
      <c r="H557" t="s">
        <v>537</v>
      </c>
      <c r="I557" t="s">
        <v>84</v>
      </c>
      <c r="J557" t="s">
        <v>85</v>
      </c>
      <c r="K557" t="s">
        <v>433</v>
      </c>
      <c r="L557">
        <v>19.2</v>
      </c>
      <c r="M557">
        <v>62.6</v>
      </c>
      <c r="N557">
        <v>4.2500000000000003E-2</v>
      </c>
      <c r="O557">
        <v>8.7300000000000003E-2</v>
      </c>
      <c r="P557">
        <v>29.1</v>
      </c>
      <c r="Q557">
        <v>4.3</v>
      </c>
      <c r="R557" t="b">
        <v>1</v>
      </c>
      <c r="S557">
        <v>0.38</v>
      </c>
      <c r="T557">
        <v>2982.83</v>
      </c>
      <c r="U557" s="1">
        <v>45824</v>
      </c>
      <c r="V557" t="s">
        <v>43</v>
      </c>
      <c r="W557" t="s">
        <v>44</v>
      </c>
      <c r="X557" t="s">
        <v>2429</v>
      </c>
      <c r="Y557">
        <v>124</v>
      </c>
      <c r="Z557">
        <v>62.22</v>
      </c>
      <c r="AA557">
        <v>47.94</v>
      </c>
      <c r="AB557">
        <v>6</v>
      </c>
    </row>
    <row r="558" spans="1:28" x14ac:dyDescent="0.25">
      <c r="A558" t="s">
        <v>2430</v>
      </c>
      <c r="B558" s="1">
        <v>45756</v>
      </c>
      <c r="C558" s="2">
        <v>45756.231249999997</v>
      </c>
      <c r="D558" s="2">
        <v>45756.234722222223</v>
      </c>
      <c r="E558" t="s">
        <v>751</v>
      </c>
      <c r="F558" t="s">
        <v>138</v>
      </c>
      <c r="G558" t="s">
        <v>754</v>
      </c>
      <c r="H558" t="s">
        <v>140</v>
      </c>
      <c r="I558" t="s">
        <v>141</v>
      </c>
      <c r="J558" t="s">
        <v>142</v>
      </c>
      <c r="K558" t="s">
        <v>258</v>
      </c>
      <c r="L558">
        <v>20.2</v>
      </c>
      <c r="M558">
        <v>62.7</v>
      </c>
      <c r="N558">
        <v>4.2500000000000003E-2</v>
      </c>
      <c r="O558">
        <v>8.8700000000000001E-2</v>
      </c>
      <c r="P558">
        <v>28.8</v>
      </c>
      <c r="Q558">
        <v>12</v>
      </c>
      <c r="R558" t="b">
        <v>1</v>
      </c>
      <c r="S558">
        <v>0.45</v>
      </c>
      <c r="T558">
        <v>3010.41</v>
      </c>
      <c r="U558" s="1">
        <v>45759</v>
      </c>
      <c r="V558" t="s">
        <v>43</v>
      </c>
      <c r="W558" t="s">
        <v>200</v>
      </c>
      <c r="X558" t="s">
        <v>2431</v>
      </c>
      <c r="Y558">
        <v>5</v>
      </c>
      <c r="Z558">
        <v>62.25</v>
      </c>
      <c r="AA558">
        <v>48.36</v>
      </c>
      <c r="AB558">
        <v>4</v>
      </c>
    </row>
    <row r="559" spans="1:28" x14ac:dyDescent="0.25">
      <c r="A559" t="s">
        <v>2432</v>
      </c>
      <c r="B559" s="1">
        <v>45793</v>
      </c>
      <c r="C559" s="2">
        <v>45793.238888888889</v>
      </c>
      <c r="D559" s="2">
        <v>45793.309027777781</v>
      </c>
      <c r="E559" t="s">
        <v>2433</v>
      </c>
      <c r="F559" t="s">
        <v>67</v>
      </c>
      <c r="G559" t="s">
        <v>941</v>
      </c>
      <c r="H559" t="s">
        <v>69</v>
      </c>
      <c r="I559" t="s">
        <v>70</v>
      </c>
      <c r="J559" t="s">
        <v>71</v>
      </c>
      <c r="K559" t="s">
        <v>275</v>
      </c>
      <c r="L559">
        <v>5</v>
      </c>
      <c r="M559">
        <v>72.8</v>
      </c>
      <c r="N559">
        <v>4.2500000000000003E-2</v>
      </c>
      <c r="O559">
        <v>8.2699999999999996E-2</v>
      </c>
      <c r="P559">
        <v>29.9</v>
      </c>
      <c r="Q559">
        <v>10.3</v>
      </c>
      <c r="R559" t="b">
        <v>1</v>
      </c>
      <c r="S559">
        <v>0.05</v>
      </c>
      <c r="T559">
        <v>3387.24</v>
      </c>
      <c r="U559" s="1">
        <v>45800</v>
      </c>
      <c r="V559" t="s">
        <v>43</v>
      </c>
      <c r="W559" t="s">
        <v>44</v>
      </c>
      <c r="X559" t="s">
        <v>2435</v>
      </c>
      <c r="Y559">
        <v>101</v>
      </c>
      <c r="Z559">
        <v>72.75</v>
      </c>
      <c r="AA559">
        <v>46.56</v>
      </c>
      <c r="AB559">
        <v>5</v>
      </c>
    </row>
    <row r="560" spans="1:28" x14ac:dyDescent="0.25">
      <c r="A560" t="s">
        <v>2436</v>
      </c>
      <c r="B560" s="1">
        <v>45779</v>
      </c>
      <c r="C560" s="2">
        <v>45779.409722222219</v>
      </c>
      <c r="D560" s="2">
        <v>45779.480555555558</v>
      </c>
      <c r="E560" t="s">
        <v>1258</v>
      </c>
      <c r="F560" t="s">
        <v>52</v>
      </c>
      <c r="G560" t="s">
        <v>382</v>
      </c>
      <c r="H560" t="s">
        <v>54</v>
      </c>
      <c r="I560" t="s">
        <v>55</v>
      </c>
      <c r="J560" t="s">
        <v>56</v>
      </c>
      <c r="K560" t="s">
        <v>258</v>
      </c>
      <c r="L560">
        <v>6.7</v>
      </c>
      <c r="M560">
        <v>113</v>
      </c>
      <c r="N560">
        <v>4.2500000000000003E-2</v>
      </c>
      <c r="O560">
        <v>8.4199999999999997E-2</v>
      </c>
      <c r="P560">
        <v>24.9</v>
      </c>
      <c r="Q560">
        <v>3.8</v>
      </c>
      <c r="R560" t="b">
        <v>1</v>
      </c>
      <c r="S560">
        <v>0</v>
      </c>
      <c r="T560">
        <v>5312.13</v>
      </c>
      <c r="U560" s="1">
        <v>45781</v>
      </c>
      <c r="V560" t="s">
        <v>43</v>
      </c>
      <c r="W560" t="s">
        <v>44</v>
      </c>
      <c r="X560" t="s">
        <v>2311</v>
      </c>
      <c r="Y560">
        <v>102</v>
      </c>
      <c r="Z560">
        <v>113</v>
      </c>
      <c r="AA560">
        <v>47.01</v>
      </c>
      <c r="AB560">
        <v>5</v>
      </c>
    </row>
    <row r="561" spans="1:28" x14ac:dyDescent="0.25">
      <c r="A561" t="s">
        <v>2437</v>
      </c>
      <c r="B561" s="1">
        <v>45766</v>
      </c>
      <c r="C561" s="2">
        <v>45766.34097222222</v>
      </c>
      <c r="D561" s="2">
        <v>45766.380555555559</v>
      </c>
      <c r="E561" t="s">
        <v>2438</v>
      </c>
      <c r="F561" t="s">
        <v>162</v>
      </c>
      <c r="G561" t="s">
        <v>1319</v>
      </c>
      <c r="H561" t="s">
        <v>164</v>
      </c>
      <c r="I561" t="s">
        <v>40</v>
      </c>
      <c r="J561" t="s">
        <v>41</v>
      </c>
      <c r="K561" t="s">
        <v>681</v>
      </c>
      <c r="L561">
        <v>9.4</v>
      </c>
      <c r="M561">
        <v>9.6</v>
      </c>
      <c r="N561">
        <v>4.2500000000000003E-2</v>
      </c>
      <c r="O561">
        <v>9.1300000000000006E-2</v>
      </c>
      <c r="P561">
        <v>31.8</v>
      </c>
      <c r="Q561">
        <v>12</v>
      </c>
      <c r="R561" t="b">
        <v>1</v>
      </c>
      <c r="S561">
        <v>0.12</v>
      </c>
      <c r="T561">
        <v>465.85</v>
      </c>
      <c r="U561" s="1">
        <v>45768</v>
      </c>
      <c r="V561" t="s">
        <v>58</v>
      </c>
      <c r="W561" t="s">
        <v>44</v>
      </c>
      <c r="X561" t="s">
        <v>2440</v>
      </c>
      <c r="Y561">
        <v>57</v>
      </c>
      <c r="Z561">
        <v>9.48</v>
      </c>
      <c r="AA561">
        <v>49.14</v>
      </c>
      <c r="AB561">
        <v>4</v>
      </c>
    </row>
    <row r="562" spans="1:28" x14ac:dyDescent="0.25">
      <c r="A562" t="s">
        <v>2441</v>
      </c>
      <c r="B562" s="1">
        <v>45715</v>
      </c>
      <c r="C562" s="2">
        <v>45715.35833333333</v>
      </c>
      <c r="D562" s="2">
        <v>45715.383333333331</v>
      </c>
      <c r="E562" t="s">
        <v>1211</v>
      </c>
      <c r="F562" t="s">
        <v>604</v>
      </c>
      <c r="G562" t="s">
        <v>394</v>
      </c>
      <c r="H562" t="s">
        <v>606</v>
      </c>
      <c r="I562" t="s">
        <v>153</v>
      </c>
      <c r="J562" t="s">
        <v>154</v>
      </c>
      <c r="K562" t="s">
        <v>909</v>
      </c>
      <c r="L562">
        <v>15</v>
      </c>
      <c r="M562">
        <v>22.4</v>
      </c>
      <c r="N562">
        <v>4.2599999999999999E-2</v>
      </c>
      <c r="O562">
        <v>7.9899999999999999E-2</v>
      </c>
      <c r="P562">
        <v>33</v>
      </c>
      <c r="Q562">
        <v>9.6</v>
      </c>
      <c r="R562" t="b">
        <v>1</v>
      </c>
      <c r="S562">
        <v>0.63</v>
      </c>
      <c r="T562">
        <v>996.41</v>
      </c>
      <c r="U562" s="1">
        <v>45715</v>
      </c>
      <c r="V562" t="s">
        <v>43</v>
      </c>
      <c r="W562" t="s">
        <v>44</v>
      </c>
      <c r="X562" t="s">
        <v>2442</v>
      </c>
      <c r="Y562">
        <v>36</v>
      </c>
      <c r="Z562">
        <v>21.77</v>
      </c>
      <c r="AA562">
        <v>45.77</v>
      </c>
      <c r="AB562">
        <v>2</v>
      </c>
    </row>
    <row r="563" spans="1:28" x14ac:dyDescent="0.25">
      <c r="A563" t="s">
        <v>2443</v>
      </c>
      <c r="B563" s="1">
        <v>45756</v>
      </c>
      <c r="C563" s="2">
        <v>45756.343055555553</v>
      </c>
      <c r="D563" s="2">
        <v>45756.386805555558</v>
      </c>
      <c r="E563" t="s">
        <v>1273</v>
      </c>
      <c r="F563" t="s">
        <v>113</v>
      </c>
      <c r="G563" t="s">
        <v>630</v>
      </c>
      <c r="H563" t="s">
        <v>115</v>
      </c>
      <c r="I563" t="s">
        <v>84</v>
      </c>
      <c r="J563" t="s">
        <v>85</v>
      </c>
      <c r="K563" t="s">
        <v>302</v>
      </c>
      <c r="L563">
        <v>10</v>
      </c>
      <c r="M563">
        <v>25.7</v>
      </c>
      <c r="N563">
        <v>4.2599999999999999E-2</v>
      </c>
      <c r="O563">
        <v>8.6699999999999999E-2</v>
      </c>
      <c r="P563">
        <v>26.9</v>
      </c>
      <c r="Q563">
        <v>4.3</v>
      </c>
      <c r="R563" t="b">
        <v>1</v>
      </c>
      <c r="S563">
        <v>0.85</v>
      </c>
      <c r="T563">
        <v>1188.08</v>
      </c>
      <c r="U563" s="1">
        <v>45758</v>
      </c>
      <c r="V563" t="s">
        <v>43</v>
      </c>
      <c r="W563" t="s">
        <v>44</v>
      </c>
      <c r="X563" t="s">
        <v>2444</v>
      </c>
      <c r="Y563">
        <v>63</v>
      </c>
      <c r="Z563">
        <v>24.849999999999898</v>
      </c>
      <c r="AA563">
        <v>47.81</v>
      </c>
      <c r="AB563">
        <v>4</v>
      </c>
    </row>
    <row r="564" spans="1:28" x14ac:dyDescent="0.25">
      <c r="A564" t="s">
        <v>2445</v>
      </c>
      <c r="B564" s="1">
        <v>45687</v>
      </c>
      <c r="C564" s="2">
        <v>45687.172222222223</v>
      </c>
      <c r="D564" s="2">
        <v>45687.222222222219</v>
      </c>
      <c r="E564" t="s">
        <v>1356</v>
      </c>
      <c r="F564" t="s">
        <v>245</v>
      </c>
      <c r="G564" t="s">
        <v>636</v>
      </c>
      <c r="H564" t="s">
        <v>247</v>
      </c>
      <c r="I564" t="s">
        <v>55</v>
      </c>
      <c r="J564" t="s">
        <v>56</v>
      </c>
      <c r="K564" t="s">
        <v>384</v>
      </c>
      <c r="L564">
        <v>21.8</v>
      </c>
      <c r="M564">
        <v>14.4</v>
      </c>
      <c r="N564">
        <v>4.2599999999999999E-2</v>
      </c>
      <c r="O564">
        <v>8.2699999999999996E-2</v>
      </c>
      <c r="P564">
        <v>30.2</v>
      </c>
      <c r="Q564">
        <v>6.4</v>
      </c>
      <c r="R564" t="b">
        <v>1</v>
      </c>
      <c r="S564">
        <v>0.46</v>
      </c>
      <c r="T564">
        <v>649.74</v>
      </c>
      <c r="U564" s="1">
        <v>45687</v>
      </c>
      <c r="V564" t="s">
        <v>43</v>
      </c>
      <c r="W564" t="s">
        <v>44</v>
      </c>
      <c r="X564" t="s">
        <v>2446</v>
      </c>
      <c r="Y564">
        <v>72</v>
      </c>
      <c r="Z564">
        <v>13.94</v>
      </c>
      <c r="AA564">
        <v>46.61</v>
      </c>
      <c r="AB564">
        <v>1</v>
      </c>
    </row>
    <row r="565" spans="1:28" x14ac:dyDescent="0.25">
      <c r="A565" t="s">
        <v>2447</v>
      </c>
      <c r="B565" s="1">
        <v>45789</v>
      </c>
      <c r="C565" s="2">
        <v>45789.293055555558</v>
      </c>
      <c r="D565" s="2">
        <v>45789.304166666669</v>
      </c>
      <c r="E565" t="s">
        <v>944</v>
      </c>
      <c r="F565" t="s">
        <v>255</v>
      </c>
      <c r="G565" t="s">
        <v>439</v>
      </c>
      <c r="H565" t="s">
        <v>257</v>
      </c>
      <c r="I565" t="s">
        <v>96</v>
      </c>
      <c r="J565" t="s">
        <v>97</v>
      </c>
      <c r="K565" t="s">
        <v>105</v>
      </c>
      <c r="L565">
        <v>7.3</v>
      </c>
      <c r="M565">
        <v>31.8</v>
      </c>
      <c r="N565">
        <v>4.2599999999999999E-2</v>
      </c>
      <c r="O565">
        <v>8.2100000000000006E-2</v>
      </c>
      <c r="P565">
        <v>29</v>
      </c>
      <c r="Q565">
        <v>6.8</v>
      </c>
      <c r="R565" t="b">
        <v>1</v>
      </c>
      <c r="S565">
        <v>0</v>
      </c>
      <c r="T565">
        <v>1476.47</v>
      </c>
      <c r="U565" s="1">
        <v>45792</v>
      </c>
      <c r="V565" t="s">
        <v>43</v>
      </c>
      <c r="W565" t="s">
        <v>44</v>
      </c>
      <c r="X565" t="s">
        <v>2448</v>
      </c>
      <c r="Y565">
        <v>16</v>
      </c>
      <c r="Z565">
        <v>31.8</v>
      </c>
      <c r="AA565">
        <v>46.43</v>
      </c>
      <c r="AB565">
        <v>5</v>
      </c>
    </row>
    <row r="566" spans="1:28" x14ac:dyDescent="0.25">
      <c r="A566" t="s">
        <v>2449</v>
      </c>
      <c r="B566" s="1">
        <v>45727</v>
      </c>
      <c r="C566" s="2">
        <v>45727.399305555555</v>
      </c>
      <c r="D566" s="2">
        <v>45727.488888888889</v>
      </c>
      <c r="E566" t="s">
        <v>2450</v>
      </c>
      <c r="F566" t="s">
        <v>536</v>
      </c>
      <c r="G566" t="s">
        <v>1183</v>
      </c>
      <c r="H566" t="s">
        <v>537</v>
      </c>
      <c r="I566" t="s">
        <v>84</v>
      </c>
      <c r="J566" t="s">
        <v>85</v>
      </c>
      <c r="K566" t="s">
        <v>466</v>
      </c>
      <c r="L566">
        <v>5.0999999999999996</v>
      </c>
      <c r="M566">
        <v>84.5</v>
      </c>
      <c r="N566">
        <v>4.2599999999999999E-2</v>
      </c>
      <c r="O566">
        <v>8.4400000000000003E-2</v>
      </c>
      <c r="P566">
        <v>34.6</v>
      </c>
      <c r="Q566">
        <v>33</v>
      </c>
      <c r="R566" t="b">
        <v>1</v>
      </c>
      <c r="S566">
        <v>0</v>
      </c>
      <c r="T566">
        <v>3981.64</v>
      </c>
      <c r="U566" s="1">
        <v>45734</v>
      </c>
      <c r="V566" t="s">
        <v>43</v>
      </c>
      <c r="W566" t="s">
        <v>44</v>
      </c>
      <c r="X566" t="s">
        <v>2451</v>
      </c>
      <c r="Y566">
        <v>129</v>
      </c>
      <c r="Z566">
        <v>84.5</v>
      </c>
      <c r="AA566">
        <v>47.12</v>
      </c>
      <c r="AB566">
        <v>3</v>
      </c>
    </row>
    <row r="567" spans="1:28" x14ac:dyDescent="0.25">
      <c r="A567" t="s">
        <v>2452</v>
      </c>
      <c r="B567" s="1">
        <v>45702</v>
      </c>
      <c r="C567" s="2">
        <v>45702.213888888888</v>
      </c>
      <c r="D567" s="2">
        <v>45702.288888888892</v>
      </c>
      <c r="E567" t="s">
        <v>609</v>
      </c>
      <c r="F567" t="s">
        <v>93</v>
      </c>
      <c r="G567" t="s">
        <v>612</v>
      </c>
      <c r="H567" t="s">
        <v>95</v>
      </c>
      <c r="I567" t="s">
        <v>96</v>
      </c>
      <c r="J567" t="s">
        <v>97</v>
      </c>
      <c r="K567" t="s">
        <v>453</v>
      </c>
      <c r="L567">
        <v>19.3</v>
      </c>
      <c r="M567">
        <v>23.2</v>
      </c>
      <c r="N567">
        <v>4.2700000000000002E-2</v>
      </c>
      <c r="O567">
        <v>8.2799999999999999E-2</v>
      </c>
      <c r="P567">
        <v>32.9</v>
      </c>
      <c r="Q567">
        <v>30</v>
      </c>
      <c r="R567" t="b">
        <v>0</v>
      </c>
      <c r="S567">
        <v>1.2</v>
      </c>
      <c r="T567">
        <v>1027.18</v>
      </c>
      <c r="U567" s="1">
        <v>45702</v>
      </c>
      <c r="V567" t="s">
        <v>43</v>
      </c>
      <c r="W567" t="s">
        <v>44</v>
      </c>
      <c r="X567" t="s">
        <v>2453</v>
      </c>
      <c r="Y567">
        <v>108</v>
      </c>
      <c r="Z567">
        <v>22</v>
      </c>
      <c r="AA567">
        <v>46.69</v>
      </c>
      <c r="AB567">
        <v>2</v>
      </c>
    </row>
    <row r="568" spans="1:28" x14ac:dyDescent="0.25">
      <c r="A568" t="s">
        <v>2454</v>
      </c>
      <c r="B568" s="1">
        <v>45778</v>
      </c>
      <c r="C568" s="2">
        <v>45778.191666666666</v>
      </c>
      <c r="D568" s="2">
        <v>45778.2</v>
      </c>
      <c r="E568" t="s">
        <v>2455</v>
      </c>
      <c r="F568" t="s">
        <v>67</v>
      </c>
      <c r="G568" t="s">
        <v>1094</v>
      </c>
      <c r="H568" t="s">
        <v>69</v>
      </c>
      <c r="I568" t="s">
        <v>70</v>
      </c>
      <c r="J568" t="s">
        <v>71</v>
      </c>
      <c r="K568" t="s">
        <v>643</v>
      </c>
      <c r="L568">
        <v>4.5999999999999996</v>
      </c>
      <c r="M568">
        <v>24.4</v>
      </c>
      <c r="N568">
        <v>4.2700000000000002E-2</v>
      </c>
      <c r="O568">
        <v>8.9700000000000002E-2</v>
      </c>
      <c r="P568">
        <v>30.8</v>
      </c>
      <c r="Q568">
        <v>5.2</v>
      </c>
      <c r="R568" t="b">
        <v>1</v>
      </c>
      <c r="S568">
        <v>0</v>
      </c>
      <c r="T568">
        <v>1189.74</v>
      </c>
      <c r="U568" s="1">
        <v>45785</v>
      </c>
      <c r="V568" t="s">
        <v>259</v>
      </c>
      <c r="W568" t="s">
        <v>208</v>
      </c>
      <c r="X568" t="s">
        <v>2457</v>
      </c>
      <c r="Y568">
        <v>12</v>
      </c>
      <c r="Z568">
        <v>24.4</v>
      </c>
      <c r="AA568">
        <v>48.76</v>
      </c>
      <c r="AB568">
        <v>5</v>
      </c>
    </row>
    <row r="569" spans="1:28" x14ac:dyDescent="0.25">
      <c r="A569" t="s">
        <v>2458</v>
      </c>
      <c r="B569" s="1">
        <v>45766</v>
      </c>
      <c r="C569" s="2">
        <v>45766.382638888892</v>
      </c>
      <c r="D569" s="2">
        <v>45766.457638888889</v>
      </c>
      <c r="E569" t="s">
        <v>1201</v>
      </c>
      <c r="F569" t="s">
        <v>536</v>
      </c>
      <c r="G569" t="s">
        <v>246</v>
      </c>
      <c r="H569" t="s">
        <v>537</v>
      </c>
      <c r="I569" t="s">
        <v>84</v>
      </c>
      <c r="J569" t="s">
        <v>85</v>
      </c>
      <c r="K569" t="s">
        <v>343</v>
      </c>
      <c r="L569">
        <v>9.6999999999999993</v>
      </c>
      <c r="M569">
        <v>74.5</v>
      </c>
      <c r="N569">
        <v>4.2700000000000002E-2</v>
      </c>
      <c r="O569">
        <v>8.72E-2</v>
      </c>
      <c r="P569">
        <v>29.4</v>
      </c>
      <c r="Q569">
        <v>9.6</v>
      </c>
      <c r="R569" t="b">
        <v>1</v>
      </c>
      <c r="S569">
        <v>0.47</v>
      </c>
      <c r="T569">
        <v>3554.18</v>
      </c>
      <c r="U569" s="1">
        <v>45773</v>
      </c>
      <c r="V569" t="s">
        <v>43</v>
      </c>
      <c r="W569" t="s">
        <v>59</v>
      </c>
      <c r="X569" t="s">
        <v>2459</v>
      </c>
      <c r="Y569">
        <v>108</v>
      </c>
      <c r="Z569">
        <v>74.03</v>
      </c>
      <c r="AA569">
        <v>48.01</v>
      </c>
      <c r="AB569">
        <v>4</v>
      </c>
    </row>
    <row r="570" spans="1:28" x14ac:dyDescent="0.25">
      <c r="A570" t="s">
        <v>2460</v>
      </c>
      <c r="B570" s="1">
        <v>45756</v>
      </c>
      <c r="C570" s="2">
        <v>45756.253472222219</v>
      </c>
      <c r="D570" s="2">
        <v>45756.304861111108</v>
      </c>
      <c r="E570" t="s">
        <v>2461</v>
      </c>
      <c r="F570" t="s">
        <v>381</v>
      </c>
      <c r="G570" t="s">
        <v>951</v>
      </c>
      <c r="H570" t="s">
        <v>383</v>
      </c>
      <c r="I570" t="s">
        <v>84</v>
      </c>
      <c r="J570" t="s">
        <v>85</v>
      </c>
      <c r="K570" t="s">
        <v>1088</v>
      </c>
      <c r="L570">
        <v>16.7</v>
      </c>
      <c r="M570">
        <v>63.7</v>
      </c>
      <c r="N570">
        <v>4.2700000000000002E-2</v>
      </c>
      <c r="O570">
        <v>8.6999999999999994E-2</v>
      </c>
      <c r="P570">
        <v>26.6</v>
      </c>
      <c r="Q570">
        <v>3.9</v>
      </c>
      <c r="R570" t="b">
        <v>1</v>
      </c>
      <c r="S570">
        <v>0.11</v>
      </c>
      <c r="T570">
        <v>3049.14</v>
      </c>
      <c r="U570" s="1">
        <v>45763</v>
      </c>
      <c r="V570" t="s">
        <v>259</v>
      </c>
      <c r="W570" t="s">
        <v>44</v>
      </c>
      <c r="X570" t="s">
        <v>2463</v>
      </c>
      <c r="Y570">
        <v>74</v>
      </c>
      <c r="Z570">
        <v>63.59</v>
      </c>
      <c r="AA570">
        <v>47.95</v>
      </c>
      <c r="AB570">
        <v>4</v>
      </c>
    </row>
    <row r="571" spans="1:28" x14ac:dyDescent="0.25">
      <c r="A571" t="s">
        <v>2464</v>
      </c>
      <c r="B571" s="1">
        <v>45689</v>
      </c>
      <c r="C571" s="2">
        <v>45689.279861111114</v>
      </c>
      <c r="D571" s="2">
        <v>45689.283333333333</v>
      </c>
      <c r="E571" t="s">
        <v>2465</v>
      </c>
      <c r="F571" t="s">
        <v>245</v>
      </c>
      <c r="G571" t="s">
        <v>1405</v>
      </c>
      <c r="H571" t="s">
        <v>247</v>
      </c>
      <c r="I571" t="s">
        <v>55</v>
      </c>
      <c r="J571" t="s">
        <v>56</v>
      </c>
      <c r="K571" t="s">
        <v>466</v>
      </c>
      <c r="L571">
        <v>6.9</v>
      </c>
      <c r="M571">
        <v>28.3</v>
      </c>
      <c r="N571">
        <v>4.2700000000000002E-2</v>
      </c>
      <c r="O571">
        <v>8.4699999999999998E-2</v>
      </c>
      <c r="P571">
        <v>27.6</v>
      </c>
      <c r="Q571">
        <v>7.9</v>
      </c>
      <c r="R571" t="b">
        <v>1</v>
      </c>
      <c r="S571">
        <v>0</v>
      </c>
      <c r="T571">
        <v>1337.46</v>
      </c>
      <c r="U571" s="1">
        <v>45692</v>
      </c>
      <c r="V571" t="s">
        <v>43</v>
      </c>
      <c r="W571" t="s">
        <v>200</v>
      </c>
      <c r="X571" t="s">
        <v>2466</v>
      </c>
      <c r="Y571">
        <v>5</v>
      </c>
      <c r="Z571">
        <v>28.3</v>
      </c>
      <c r="AA571">
        <v>47.26</v>
      </c>
      <c r="AB571">
        <v>2</v>
      </c>
    </row>
    <row r="572" spans="1:28" x14ac:dyDescent="0.25">
      <c r="A572" t="s">
        <v>2467</v>
      </c>
      <c r="B572" s="1">
        <v>45727</v>
      </c>
      <c r="C572" s="2">
        <v>45727.414583333331</v>
      </c>
      <c r="D572" s="2">
        <v>45727.463888888888</v>
      </c>
      <c r="E572" t="s">
        <v>336</v>
      </c>
      <c r="F572" t="s">
        <v>340</v>
      </c>
      <c r="G572" t="s">
        <v>341</v>
      </c>
      <c r="H572" t="s">
        <v>342</v>
      </c>
      <c r="I572" t="s">
        <v>197</v>
      </c>
      <c r="J572" t="s">
        <v>198</v>
      </c>
      <c r="K572" t="s">
        <v>302</v>
      </c>
      <c r="L572">
        <v>8</v>
      </c>
      <c r="M572">
        <v>36.9</v>
      </c>
      <c r="N572">
        <v>4.2700000000000002E-2</v>
      </c>
      <c r="O572">
        <v>8.3799999999999999E-2</v>
      </c>
      <c r="P572">
        <v>29</v>
      </c>
      <c r="Q572">
        <v>25.3</v>
      </c>
      <c r="R572" t="b">
        <v>1</v>
      </c>
      <c r="S572">
        <v>0.09</v>
      </c>
      <c r="T572">
        <v>1729.7</v>
      </c>
      <c r="U572" s="1">
        <v>45727</v>
      </c>
      <c r="V572" t="s">
        <v>259</v>
      </c>
      <c r="W572" t="s">
        <v>44</v>
      </c>
      <c r="X572" t="s">
        <v>2468</v>
      </c>
      <c r="Y572">
        <v>71</v>
      </c>
      <c r="Z572">
        <v>36.809999999999903</v>
      </c>
      <c r="AA572">
        <v>46.99</v>
      </c>
      <c r="AB572">
        <v>3</v>
      </c>
    </row>
    <row r="573" spans="1:28" x14ac:dyDescent="0.25">
      <c r="A573" t="s">
        <v>2469</v>
      </c>
      <c r="B573" s="1">
        <v>45715</v>
      </c>
      <c r="C573" s="2">
        <v>45715.319444444445</v>
      </c>
      <c r="D573" s="2">
        <v>45715.393750000003</v>
      </c>
      <c r="E573" t="s">
        <v>2124</v>
      </c>
      <c r="F573" t="s">
        <v>255</v>
      </c>
      <c r="G573" t="s">
        <v>452</v>
      </c>
      <c r="H573" t="s">
        <v>257</v>
      </c>
      <c r="I573" t="s">
        <v>96</v>
      </c>
      <c r="J573" t="s">
        <v>97</v>
      </c>
      <c r="K573" t="s">
        <v>1556</v>
      </c>
      <c r="L573">
        <v>2.2999999999999998</v>
      </c>
      <c r="M573">
        <v>21.8</v>
      </c>
      <c r="N573">
        <v>4.2700000000000002E-2</v>
      </c>
      <c r="O573">
        <v>8.4599999999999995E-2</v>
      </c>
      <c r="P573">
        <v>23</v>
      </c>
      <c r="Q573">
        <v>2</v>
      </c>
      <c r="R573" t="b">
        <v>1</v>
      </c>
      <c r="S573">
        <v>0.53</v>
      </c>
      <c r="T573">
        <v>1004.58</v>
      </c>
      <c r="U573" s="1">
        <v>45718</v>
      </c>
      <c r="V573" t="s">
        <v>43</v>
      </c>
      <c r="W573" t="s">
        <v>208</v>
      </c>
      <c r="X573" t="s">
        <v>2470</v>
      </c>
      <c r="Y573">
        <v>107</v>
      </c>
      <c r="Z573">
        <v>21.27</v>
      </c>
      <c r="AA573">
        <v>47.23</v>
      </c>
      <c r="AB573">
        <v>2</v>
      </c>
    </row>
    <row r="574" spans="1:28" x14ac:dyDescent="0.25">
      <c r="A574" t="s">
        <v>2471</v>
      </c>
      <c r="B574" s="1">
        <v>45835</v>
      </c>
      <c r="C574" s="2">
        <v>45835.316666666666</v>
      </c>
      <c r="D574" s="2">
        <v>45835.375694444447</v>
      </c>
      <c r="E574" t="s">
        <v>2472</v>
      </c>
      <c r="F574" t="s">
        <v>328</v>
      </c>
      <c r="G574" t="s">
        <v>369</v>
      </c>
      <c r="H574" t="s">
        <v>330</v>
      </c>
      <c r="I574" t="s">
        <v>331</v>
      </c>
      <c r="J574" t="s">
        <v>332</v>
      </c>
      <c r="K574" t="s">
        <v>1083</v>
      </c>
      <c r="L574">
        <v>1.4</v>
      </c>
      <c r="M574">
        <v>10.8</v>
      </c>
      <c r="N574">
        <v>4.2700000000000002E-2</v>
      </c>
      <c r="O574">
        <v>8.7900000000000006E-2</v>
      </c>
      <c r="P574">
        <v>32.5</v>
      </c>
      <c r="Q574">
        <v>12</v>
      </c>
      <c r="R574" t="b">
        <v>1</v>
      </c>
      <c r="S574">
        <v>0.2</v>
      </c>
      <c r="T574">
        <v>511.13</v>
      </c>
      <c r="U574" s="1">
        <v>45836</v>
      </c>
      <c r="V574" t="s">
        <v>43</v>
      </c>
      <c r="W574" t="s">
        <v>44</v>
      </c>
      <c r="X574" t="s">
        <v>2474</v>
      </c>
      <c r="Y574">
        <v>85</v>
      </c>
      <c r="Z574">
        <v>10.6</v>
      </c>
      <c r="AA574">
        <v>48.22</v>
      </c>
      <c r="AB574">
        <v>6</v>
      </c>
    </row>
    <row r="575" spans="1:28" x14ac:dyDescent="0.25">
      <c r="A575" t="s">
        <v>2475</v>
      </c>
      <c r="B575" s="1">
        <v>45828</v>
      </c>
      <c r="C575" s="2">
        <v>45828.203472222223</v>
      </c>
      <c r="D575" s="2">
        <v>45828.218055555553</v>
      </c>
      <c r="E575" t="s">
        <v>475</v>
      </c>
      <c r="F575" t="s">
        <v>255</v>
      </c>
      <c r="G575" t="s">
        <v>478</v>
      </c>
      <c r="H575" t="s">
        <v>257</v>
      </c>
      <c r="I575" t="s">
        <v>96</v>
      </c>
      <c r="J575" t="s">
        <v>97</v>
      </c>
      <c r="K575" t="s">
        <v>1033</v>
      </c>
      <c r="L575">
        <v>2.4</v>
      </c>
      <c r="M575">
        <v>200.5</v>
      </c>
      <c r="N575">
        <v>4.2799999999999998E-2</v>
      </c>
      <c r="O575">
        <v>8.8300000000000003E-2</v>
      </c>
      <c r="P575">
        <v>29.6</v>
      </c>
      <c r="Q575">
        <v>8</v>
      </c>
      <c r="R575" t="b">
        <v>1</v>
      </c>
      <c r="S575">
        <v>0.08</v>
      </c>
      <c r="T575">
        <v>9698.32</v>
      </c>
      <c r="U575" s="1">
        <v>45828</v>
      </c>
      <c r="V575" t="s">
        <v>58</v>
      </c>
      <c r="W575" t="s">
        <v>44</v>
      </c>
      <c r="X575" t="s">
        <v>2476</v>
      </c>
      <c r="Y575">
        <v>21</v>
      </c>
      <c r="Z575">
        <v>200.42</v>
      </c>
      <c r="AA575">
        <v>48.39</v>
      </c>
      <c r="AB575">
        <v>6</v>
      </c>
    </row>
    <row r="576" spans="1:28" x14ac:dyDescent="0.25">
      <c r="A576" t="s">
        <v>2477</v>
      </c>
      <c r="B576" s="1">
        <v>45753</v>
      </c>
      <c r="C576" s="2">
        <v>45753.313888888886</v>
      </c>
      <c r="D576" s="2">
        <v>45753.34097222222</v>
      </c>
      <c r="E576" t="s">
        <v>2478</v>
      </c>
      <c r="F576" t="s">
        <v>381</v>
      </c>
      <c r="G576" t="s">
        <v>801</v>
      </c>
      <c r="H576" t="s">
        <v>383</v>
      </c>
      <c r="I576" t="s">
        <v>84</v>
      </c>
      <c r="J576" t="s">
        <v>85</v>
      </c>
      <c r="K576" t="s">
        <v>333</v>
      </c>
      <c r="L576">
        <v>22.9</v>
      </c>
      <c r="M576">
        <v>31.2</v>
      </c>
      <c r="N576">
        <v>4.2799999999999998E-2</v>
      </c>
      <c r="O576">
        <v>8.3099999999999993E-2</v>
      </c>
      <c r="P576">
        <v>30</v>
      </c>
      <c r="Q576">
        <v>9.6999999999999993</v>
      </c>
      <c r="R576" t="b">
        <v>1</v>
      </c>
      <c r="S576">
        <v>0.15</v>
      </c>
      <c r="T576">
        <v>1454.07</v>
      </c>
      <c r="U576" s="1">
        <v>45760</v>
      </c>
      <c r="V576" t="s">
        <v>43</v>
      </c>
      <c r="W576" t="s">
        <v>44</v>
      </c>
      <c r="X576" t="s">
        <v>2480</v>
      </c>
      <c r="Y576">
        <v>39</v>
      </c>
      <c r="Z576">
        <v>31.05</v>
      </c>
      <c r="AA576">
        <v>46.83</v>
      </c>
      <c r="AB576">
        <v>4</v>
      </c>
    </row>
    <row r="577" spans="1:28" x14ac:dyDescent="0.25">
      <c r="A577" t="s">
        <v>2481</v>
      </c>
      <c r="B577" s="1">
        <v>45819</v>
      </c>
      <c r="C577" s="2">
        <v>45819.45208333333</v>
      </c>
      <c r="D577" s="2">
        <v>45819.478472222225</v>
      </c>
      <c r="E577" t="s">
        <v>889</v>
      </c>
      <c r="F577" t="s">
        <v>215</v>
      </c>
      <c r="G577" t="s">
        <v>667</v>
      </c>
      <c r="H577" t="s">
        <v>217</v>
      </c>
      <c r="I577" t="s">
        <v>218</v>
      </c>
      <c r="J577" t="s">
        <v>219</v>
      </c>
      <c r="K577" t="s">
        <v>712</v>
      </c>
      <c r="L577">
        <v>5.6</v>
      </c>
      <c r="M577">
        <v>106.9</v>
      </c>
      <c r="N577">
        <v>4.2799999999999998E-2</v>
      </c>
      <c r="O577">
        <v>9.4200000000000006E-2</v>
      </c>
      <c r="P577">
        <v>34.1</v>
      </c>
      <c r="Q577">
        <v>11.7</v>
      </c>
      <c r="R577" t="b">
        <v>0</v>
      </c>
      <c r="S577">
        <v>0.51</v>
      </c>
      <c r="T577">
        <v>5336.52</v>
      </c>
      <c r="U577" s="1">
        <v>45826</v>
      </c>
      <c r="V577" t="s">
        <v>58</v>
      </c>
      <c r="W577" t="s">
        <v>44</v>
      </c>
      <c r="X577" t="s">
        <v>2482</v>
      </c>
      <c r="Y577">
        <v>38</v>
      </c>
      <c r="Z577">
        <v>106.39</v>
      </c>
      <c r="AA577">
        <v>50.16</v>
      </c>
      <c r="AB577">
        <v>6</v>
      </c>
    </row>
    <row r="578" spans="1:28" x14ac:dyDescent="0.25">
      <c r="A578" t="s">
        <v>2483</v>
      </c>
      <c r="B578" s="1">
        <v>45804</v>
      </c>
      <c r="C578" s="2">
        <v>45804.40902777778</v>
      </c>
      <c r="D578" s="2">
        <v>45804.430555555555</v>
      </c>
      <c r="E578" t="s">
        <v>2484</v>
      </c>
      <c r="F578" t="s">
        <v>245</v>
      </c>
      <c r="G578" t="s">
        <v>2487</v>
      </c>
      <c r="H578" t="s">
        <v>247</v>
      </c>
      <c r="I578" t="s">
        <v>55</v>
      </c>
      <c r="J578" t="s">
        <v>56</v>
      </c>
      <c r="K578" t="s">
        <v>384</v>
      </c>
      <c r="L578">
        <v>13.3</v>
      </c>
      <c r="M578">
        <v>10.199999999999999</v>
      </c>
      <c r="N578">
        <v>4.2799999999999998E-2</v>
      </c>
      <c r="O578">
        <v>8.7499999999999994E-2</v>
      </c>
      <c r="P578">
        <v>32.5</v>
      </c>
      <c r="Q578">
        <v>9.1999999999999993</v>
      </c>
      <c r="R578" t="b">
        <v>1</v>
      </c>
      <c r="S578">
        <v>0.72</v>
      </c>
      <c r="T578">
        <v>456.46</v>
      </c>
      <c r="U578" s="1">
        <v>45806</v>
      </c>
      <c r="V578" t="s">
        <v>43</v>
      </c>
      <c r="W578" t="s">
        <v>44</v>
      </c>
      <c r="X578" t="s">
        <v>2488</v>
      </c>
      <c r="Y578">
        <v>31</v>
      </c>
      <c r="Z578">
        <v>9.4799999999999898</v>
      </c>
      <c r="AA578">
        <v>48.15</v>
      </c>
      <c r="AB578">
        <v>5</v>
      </c>
    </row>
    <row r="579" spans="1:28" x14ac:dyDescent="0.25">
      <c r="A579" t="s">
        <v>2489</v>
      </c>
      <c r="B579" s="1">
        <v>45770</v>
      </c>
      <c r="C579" s="2">
        <v>45770.282638888886</v>
      </c>
      <c r="D579" s="2">
        <v>45770.334027777775</v>
      </c>
      <c r="E579" t="s">
        <v>2490</v>
      </c>
      <c r="F579" t="s">
        <v>113</v>
      </c>
      <c r="G579" t="s">
        <v>2167</v>
      </c>
      <c r="H579" t="s">
        <v>115</v>
      </c>
      <c r="I579" t="s">
        <v>84</v>
      </c>
      <c r="J579" t="s">
        <v>85</v>
      </c>
      <c r="K579" t="s">
        <v>824</v>
      </c>
      <c r="L579">
        <v>4.5</v>
      </c>
      <c r="M579">
        <v>83.4</v>
      </c>
      <c r="N579">
        <v>4.2799999999999998E-2</v>
      </c>
      <c r="O579">
        <v>8.43E-2</v>
      </c>
      <c r="P579">
        <v>30.4</v>
      </c>
      <c r="Q579">
        <v>10.5</v>
      </c>
      <c r="R579" t="b">
        <v>1</v>
      </c>
      <c r="S579">
        <v>0.1</v>
      </c>
      <c r="T579">
        <v>3930.93</v>
      </c>
      <c r="U579" s="1">
        <v>45772</v>
      </c>
      <c r="V579" t="s">
        <v>43</v>
      </c>
      <c r="W579" t="s">
        <v>208</v>
      </c>
      <c r="X579" t="s">
        <v>2491</v>
      </c>
      <c r="Y579">
        <v>74</v>
      </c>
      <c r="Z579">
        <v>83.3</v>
      </c>
      <c r="AA579">
        <v>47.19</v>
      </c>
      <c r="AB579">
        <v>4</v>
      </c>
    </row>
    <row r="580" spans="1:28" x14ac:dyDescent="0.25">
      <c r="A580" t="s">
        <v>2492</v>
      </c>
      <c r="B580" s="1">
        <v>45764</v>
      </c>
      <c r="C580" s="2">
        <v>45764.250694444447</v>
      </c>
      <c r="D580" s="2">
        <v>45764.286805555559</v>
      </c>
      <c r="E580" t="s">
        <v>1006</v>
      </c>
      <c r="F580" t="s">
        <v>282</v>
      </c>
      <c r="G580" t="s">
        <v>1009</v>
      </c>
      <c r="H580" t="s">
        <v>284</v>
      </c>
      <c r="I580" t="s">
        <v>237</v>
      </c>
      <c r="J580" t="s">
        <v>238</v>
      </c>
      <c r="K580" t="s">
        <v>725</v>
      </c>
      <c r="L580">
        <v>12.2</v>
      </c>
      <c r="M580">
        <v>35</v>
      </c>
      <c r="N580">
        <v>4.2799999999999998E-2</v>
      </c>
      <c r="O580">
        <v>8.1000000000000003E-2</v>
      </c>
      <c r="P580">
        <v>28.5</v>
      </c>
      <c r="Q580">
        <v>6.9</v>
      </c>
      <c r="R580" t="b">
        <v>1</v>
      </c>
      <c r="S580">
        <v>0</v>
      </c>
      <c r="T580">
        <v>1617</v>
      </c>
      <c r="U580" s="1">
        <v>45766</v>
      </c>
      <c r="V580" t="s">
        <v>43</v>
      </c>
      <c r="W580" t="s">
        <v>186</v>
      </c>
      <c r="X580" t="s">
        <v>2493</v>
      </c>
      <c r="Y580">
        <v>52</v>
      </c>
      <c r="Z580">
        <v>35</v>
      </c>
      <c r="AA580">
        <v>46.2</v>
      </c>
      <c r="AB580">
        <v>4</v>
      </c>
    </row>
    <row r="581" spans="1:28" x14ac:dyDescent="0.25">
      <c r="A581" t="s">
        <v>2494</v>
      </c>
      <c r="B581" s="1">
        <v>45768</v>
      </c>
      <c r="C581" s="2">
        <v>45768.319444444445</v>
      </c>
      <c r="D581" s="2">
        <v>45768.363888888889</v>
      </c>
      <c r="E581" t="s">
        <v>954</v>
      </c>
      <c r="F581" t="s">
        <v>113</v>
      </c>
      <c r="G581" t="s">
        <v>38</v>
      </c>
      <c r="H581" t="s">
        <v>115</v>
      </c>
      <c r="I581" t="s">
        <v>84</v>
      </c>
      <c r="J581" t="s">
        <v>85</v>
      </c>
      <c r="K581" t="s">
        <v>440</v>
      </c>
      <c r="L581">
        <v>41.2</v>
      </c>
      <c r="M581">
        <v>26.8</v>
      </c>
      <c r="N581">
        <v>4.2799999999999998E-2</v>
      </c>
      <c r="O581">
        <v>8.6300000000000002E-2</v>
      </c>
      <c r="P581">
        <v>24.2</v>
      </c>
      <c r="Q581">
        <v>6.7</v>
      </c>
      <c r="R581" t="b">
        <v>1</v>
      </c>
      <c r="S581">
        <v>0.38</v>
      </c>
      <c r="T581">
        <v>1262.6099999999999</v>
      </c>
      <c r="U581" s="1">
        <v>45768</v>
      </c>
      <c r="V581" t="s">
        <v>58</v>
      </c>
      <c r="W581" t="s">
        <v>44</v>
      </c>
      <c r="X581" t="s">
        <v>2495</v>
      </c>
      <c r="Y581">
        <v>64</v>
      </c>
      <c r="Z581">
        <v>26.42</v>
      </c>
      <c r="AA581">
        <v>47.79</v>
      </c>
      <c r="AB581">
        <v>4</v>
      </c>
    </row>
    <row r="582" spans="1:28" x14ac:dyDescent="0.25">
      <c r="A582" t="s">
        <v>2496</v>
      </c>
      <c r="B582" s="1">
        <v>45663</v>
      </c>
      <c r="C582" s="2">
        <v>45663.370138888888</v>
      </c>
      <c r="D582" s="2">
        <v>45663.388194444444</v>
      </c>
      <c r="E582" t="s">
        <v>2497</v>
      </c>
      <c r="F582" t="s">
        <v>113</v>
      </c>
      <c r="G582" t="s">
        <v>724</v>
      </c>
      <c r="H582" t="s">
        <v>115</v>
      </c>
      <c r="I582" t="s">
        <v>84</v>
      </c>
      <c r="J582" t="s">
        <v>85</v>
      </c>
      <c r="K582" t="s">
        <v>624</v>
      </c>
      <c r="L582">
        <v>24.5</v>
      </c>
      <c r="M582">
        <v>95.5</v>
      </c>
      <c r="N582">
        <v>4.2799999999999998E-2</v>
      </c>
      <c r="O582">
        <v>8.6400000000000005E-2</v>
      </c>
      <c r="P582">
        <v>28.4</v>
      </c>
      <c r="Q582">
        <v>6.8</v>
      </c>
      <c r="R582" t="b">
        <v>1</v>
      </c>
      <c r="S582">
        <v>0</v>
      </c>
      <c r="T582">
        <v>4566.8100000000004</v>
      </c>
      <c r="U582" s="1">
        <v>45664</v>
      </c>
      <c r="V582" t="s">
        <v>43</v>
      </c>
      <c r="W582" t="s">
        <v>186</v>
      </c>
      <c r="X582" t="s">
        <v>2499</v>
      </c>
      <c r="Y582">
        <v>26</v>
      </c>
      <c r="Z582">
        <v>95.5</v>
      </c>
      <c r="AA582">
        <v>47.82</v>
      </c>
      <c r="AB582">
        <v>1</v>
      </c>
    </row>
    <row r="583" spans="1:28" x14ac:dyDescent="0.25">
      <c r="A583" t="s">
        <v>2500</v>
      </c>
      <c r="B583" s="1">
        <v>45732</v>
      </c>
      <c r="C583" s="2">
        <v>45732.390972222223</v>
      </c>
      <c r="D583" s="2">
        <v>45732.458333333336</v>
      </c>
      <c r="E583" t="s">
        <v>2501</v>
      </c>
      <c r="F583" t="s">
        <v>113</v>
      </c>
      <c r="G583" t="s">
        <v>2410</v>
      </c>
      <c r="H583" t="s">
        <v>115</v>
      </c>
      <c r="I583" t="s">
        <v>84</v>
      </c>
      <c r="J583" t="s">
        <v>85</v>
      </c>
      <c r="K583" t="s">
        <v>712</v>
      </c>
      <c r="L583">
        <v>6.8</v>
      </c>
      <c r="M583">
        <v>205.5</v>
      </c>
      <c r="N583">
        <v>4.2799999999999998E-2</v>
      </c>
      <c r="O583">
        <v>8.6300000000000002E-2</v>
      </c>
      <c r="P583">
        <v>30.5</v>
      </c>
      <c r="Q583">
        <v>6.9</v>
      </c>
      <c r="R583" t="b">
        <v>1</v>
      </c>
      <c r="S583">
        <v>0.45</v>
      </c>
      <c r="T583">
        <v>9799.34</v>
      </c>
      <c r="U583" s="1">
        <v>45734</v>
      </c>
      <c r="V583" t="s">
        <v>43</v>
      </c>
      <c r="W583" t="s">
        <v>44</v>
      </c>
      <c r="X583" t="s">
        <v>2502</v>
      </c>
      <c r="Y583">
        <v>97</v>
      </c>
      <c r="Z583">
        <v>205.05</v>
      </c>
      <c r="AA583">
        <v>47.79</v>
      </c>
      <c r="AB583">
        <v>3</v>
      </c>
    </row>
    <row r="584" spans="1:28" x14ac:dyDescent="0.25">
      <c r="A584" t="s">
        <v>2503</v>
      </c>
      <c r="B584" s="1">
        <v>45660</v>
      </c>
      <c r="C584" s="2">
        <v>45660.296527777777</v>
      </c>
      <c r="D584" s="2">
        <v>45660.339583333334</v>
      </c>
      <c r="E584" t="s">
        <v>2504</v>
      </c>
      <c r="F584" t="s">
        <v>309</v>
      </c>
      <c r="G584" t="s">
        <v>1470</v>
      </c>
      <c r="H584" t="s">
        <v>311</v>
      </c>
      <c r="I584" t="s">
        <v>84</v>
      </c>
      <c r="J584" t="s">
        <v>85</v>
      </c>
      <c r="K584" t="s">
        <v>1543</v>
      </c>
      <c r="L584">
        <v>8.6</v>
      </c>
      <c r="M584">
        <v>43.4</v>
      </c>
      <c r="N584">
        <v>4.2799999999999998E-2</v>
      </c>
      <c r="O584">
        <v>8.4900000000000003E-2</v>
      </c>
      <c r="P584">
        <v>32.700000000000003</v>
      </c>
      <c r="Q584">
        <v>10.3</v>
      </c>
      <c r="R584" t="b">
        <v>0</v>
      </c>
      <c r="S584">
        <v>1.93</v>
      </c>
      <c r="T584">
        <v>1964.43</v>
      </c>
      <c r="U584" s="1">
        <v>45663</v>
      </c>
      <c r="V584" t="s">
        <v>58</v>
      </c>
      <c r="W584" t="s">
        <v>44</v>
      </c>
      <c r="X584" t="s">
        <v>2506</v>
      </c>
      <c r="Y584">
        <v>62</v>
      </c>
      <c r="Z584">
        <v>41.47</v>
      </c>
      <c r="AA584">
        <v>47.37</v>
      </c>
      <c r="AB584">
        <v>1</v>
      </c>
    </row>
    <row r="585" spans="1:28" x14ac:dyDescent="0.25">
      <c r="A585" t="s">
        <v>2507</v>
      </c>
      <c r="B585" s="1">
        <v>45722</v>
      </c>
      <c r="C585" s="2">
        <v>45722.188888888886</v>
      </c>
      <c r="D585" s="2">
        <v>45722.240277777775</v>
      </c>
      <c r="E585" t="s">
        <v>2508</v>
      </c>
      <c r="F585" t="s">
        <v>162</v>
      </c>
      <c r="G585" t="s">
        <v>747</v>
      </c>
      <c r="H585" t="s">
        <v>164</v>
      </c>
      <c r="I585" t="s">
        <v>40</v>
      </c>
      <c r="J585" t="s">
        <v>41</v>
      </c>
      <c r="K585" t="s">
        <v>1143</v>
      </c>
      <c r="L585">
        <v>56.5</v>
      </c>
      <c r="M585">
        <v>84.4</v>
      </c>
      <c r="N585">
        <v>4.2799999999999998E-2</v>
      </c>
      <c r="O585">
        <v>8.5900000000000004E-2</v>
      </c>
      <c r="P585">
        <v>30.2</v>
      </c>
      <c r="Q585">
        <v>9.5</v>
      </c>
      <c r="R585" t="b">
        <v>0</v>
      </c>
      <c r="S585">
        <v>3.23</v>
      </c>
      <c r="T585">
        <v>3869.37</v>
      </c>
      <c r="U585" s="1">
        <v>45729</v>
      </c>
      <c r="V585" t="s">
        <v>43</v>
      </c>
      <c r="W585" t="s">
        <v>44</v>
      </c>
      <c r="X585" t="s">
        <v>2510</v>
      </c>
      <c r="Y585">
        <v>74</v>
      </c>
      <c r="Z585">
        <v>81.17</v>
      </c>
      <c r="AA585">
        <v>47.67</v>
      </c>
      <c r="AB585">
        <v>3</v>
      </c>
    </row>
    <row r="586" spans="1:28" x14ac:dyDescent="0.25">
      <c r="A586" t="s">
        <v>2511</v>
      </c>
      <c r="B586" s="1">
        <v>45738</v>
      </c>
      <c r="C586" s="2">
        <v>45738.20208333333</v>
      </c>
      <c r="D586" s="2">
        <v>45738.205555555556</v>
      </c>
      <c r="E586" t="s">
        <v>564</v>
      </c>
      <c r="F586" t="s">
        <v>282</v>
      </c>
      <c r="G586" t="s">
        <v>567</v>
      </c>
      <c r="H586" t="s">
        <v>284</v>
      </c>
      <c r="I586" t="s">
        <v>237</v>
      </c>
      <c r="J586" t="s">
        <v>238</v>
      </c>
      <c r="K586" t="s">
        <v>417</v>
      </c>
      <c r="L586">
        <v>2.2000000000000002</v>
      </c>
      <c r="M586">
        <v>5.4</v>
      </c>
      <c r="N586">
        <v>4.2900000000000001E-2</v>
      </c>
      <c r="O586">
        <v>8.2000000000000003E-2</v>
      </c>
      <c r="P586">
        <v>29.9</v>
      </c>
      <c r="Q586">
        <v>9.3000000000000007</v>
      </c>
      <c r="R586" t="b">
        <v>1</v>
      </c>
      <c r="S586">
        <v>0.05</v>
      </c>
      <c r="T586">
        <v>249.04</v>
      </c>
      <c r="U586" s="1">
        <v>45741</v>
      </c>
      <c r="V586" t="s">
        <v>259</v>
      </c>
      <c r="W586" t="s">
        <v>44</v>
      </c>
      <c r="X586" t="s">
        <v>2512</v>
      </c>
      <c r="Y586">
        <v>5</v>
      </c>
      <c r="Z586">
        <v>5.35</v>
      </c>
      <c r="AA586">
        <v>46.55</v>
      </c>
      <c r="AB586">
        <v>3</v>
      </c>
    </row>
    <row r="587" spans="1:28" x14ac:dyDescent="0.25">
      <c r="A587" t="s">
        <v>2513</v>
      </c>
      <c r="B587" s="1">
        <v>45690</v>
      </c>
      <c r="C587" s="2">
        <v>45690.386805555558</v>
      </c>
      <c r="D587" s="2">
        <v>45690.418055555558</v>
      </c>
      <c r="E587" t="s">
        <v>1002</v>
      </c>
      <c r="F587" t="s">
        <v>405</v>
      </c>
      <c r="G587" t="s">
        <v>256</v>
      </c>
      <c r="H587" t="s">
        <v>407</v>
      </c>
      <c r="I587" t="s">
        <v>218</v>
      </c>
      <c r="J587" t="s">
        <v>219</v>
      </c>
      <c r="K587" t="s">
        <v>321</v>
      </c>
      <c r="L587">
        <v>14</v>
      </c>
      <c r="M587">
        <v>7.5</v>
      </c>
      <c r="N587">
        <v>4.2900000000000001E-2</v>
      </c>
      <c r="O587">
        <v>8.2600000000000007E-2</v>
      </c>
      <c r="P587">
        <v>33.9</v>
      </c>
      <c r="Q587">
        <v>12</v>
      </c>
      <c r="R587" t="b">
        <v>0</v>
      </c>
      <c r="S587">
        <v>0.19</v>
      </c>
      <c r="T587">
        <v>341.6</v>
      </c>
      <c r="U587" s="1">
        <v>45691</v>
      </c>
      <c r="V587" t="s">
        <v>43</v>
      </c>
      <c r="W587" t="s">
        <v>44</v>
      </c>
      <c r="X587" t="s">
        <v>2514</v>
      </c>
      <c r="Y587">
        <v>45</v>
      </c>
      <c r="Z587">
        <v>7.31</v>
      </c>
      <c r="AA587">
        <v>46.73</v>
      </c>
      <c r="AB587">
        <v>2</v>
      </c>
    </row>
    <row r="588" spans="1:28" x14ac:dyDescent="0.25">
      <c r="A588" t="s">
        <v>2515</v>
      </c>
      <c r="B588" s="1">
        <v>45800</v>
      </c>
      <c r="C588" s="2">
        <v>45800.404861111114</v>
      </c>
      <c r="D588" s="2">
        <v>45800.460416666669</v>
      </c>
      <c r="E588" t="s">
        <v>1195</v>
      </c>
      <c r="F588" t="s">
        <v>604</v>
      </c>
      <c r="G588" t="s">
        <v>1198</v>
      </c>
      <c r="H588" t="s">
        <v>606</v>
      </c>
      <c r="I588" t="s">
        <v>153</v>
      </c>
      <c r="J588" t="s">
        <v>154</v>
      </c>
      <c r="K588" t="s">
        <v>1083</v>
      </c>
      <c r="L588">
        <v>14.3</v>
      </c>
      <c r="M588">
        <v>35.5</v>
      </c>
      <c r="N588">
        <v>4.2900000000000001E-2</v>
      </c>
      <c r="O588">
        <v>8.72E-2</v>
      </c>
      <c r="P588">
        <v>32</v>
      </c>
      <c r="Q588">
        <v>9.8000000000000007</v>
      </c>
      <c r="R588" t="b">
        <v>1</v>
      </c>
      <c r="S588">
        <v>0.03</v>
      </c>
      <c r="T588">
        <v>1706.46</v>
      </c>
      <c r="U588" s="1">
        <v>45803</v>
      </c>
      <c r="V588" t="s">
        <v>73</v>
      </c>
      <c r="W588" t="s">
        <v>44</v>
      </c>
      <c r="X588" t="s">
        <v>2516</v>
      </c>
      <c r="Y588">
        <v>80</v>
      </c>
      <c r="Z588">
        <v>35.47</v>
      </c>
      <c r="AA588">
        <v>48.11</v>
      </c>
      <c r="AB588">
        <v>5</v>
      </c>
    </row>
    <row r="589" spans="1:28" x14ac:dyDescent="0.25">
      <c r="A589" t="s">
        <v>2517</v>
      </c>
      <c r="B589" s="1">
        <v>45775</v>
      </c>
      <c r="C589" s="2">
        <v>45775.207638888889</v>
      </c>
      <c r="D589" s="2">
        <v>45775.211111111108</v>
      </c>
      <c r="E589" t="s">
        <v>2501</v>
      </c>
      <c r="F589" t="s">
        <v>113</v>
      </c>
      <c r="G589" t="s">
        <v>2410</v>
      </c>
      <c r="H589" t="s">
        <v>115</v>
      </c>
      <c r="I589" t="s">
        <v>84</v>
      </c>
      <c r="J589" t="s">
        <v>85</v>
      </c>
      <c r="K589" t="s">
        <v>935</v>
      </c>
      <c r="L589">
        <v>21.7</v>
      </c>
      <c r="M589">
        <v>25.5</v>
      </c>
      <c r="N589">
        <v>4.2900000000000001E-2</v>
      </c>
      <c r="O589">
        <v>8.3099999999999993E-2</v>
      </c>
      <c r="P589">
        <v>30.6</v>
      </c>
      <c r="Q589">
        <v>8.6</v>
      </c>
      <c r="R589" t="b">
        <v>1</v>
      </c>
      <c r="S589">
        <v>0</v>
      </c>
      <c r="T589">
        <v>1195.44</v>
      </c>
      <c r="U589" s="1">
        <v>45782</v>
      </c>
      <c r="V589" t="s">
        <v>43</v>
      </c>
      <c r="W589" t="s">
        <v>208</v>
      </c>
      <c r="X589" t="s">
        <v>2518</v>
      </c>
      <c r="Y589">
        <v>5</v>
      </c>
      <c r="Z589">
        <v>25.5</v>
      </c>
      <c r="AA589">
        <v>46.88</v>
      </c>
      <c r="AB589">
        <v>4</v>
      </c>
    </row>
    <row r="590" spans="1:28" x14ac:dyDescent="0.25">
      <c r="A590" t="s">
        <v>2519</v>
      </c>
      <c r="B590" s="1">
        <v>45715</v>
      </c>
      <c r="C590" s="2">
        <v>45715.269444444442</v>
      </c>
      <c r="D590" s="2">
        <v>45715.289583333331</v>
      </c>
      <c r="E590" t="s">
        <v>2520</v>
      </c>
      <c r="F590" t="s">
        <v>113</v>
      </c>
      <c r="G590" t="s">
        <v>1504</v>
      </c>
      <c r="H590" t="s">
        <v>115</v>
      </c>
      <c r="I590" t="s">
        <v>84</v>
      </c>
      <c r="J590" t="s">
        <v>85</v>
      </c>
      <c r="K590" t="s">
        <v>1143</v>
      </c>
      <c r="L590">
        <v>12.9</v>
      </c>
      <c r="M590">
        <v>115.2</v>
      </c>
      <c r="N590">
        <v>4.2900000000000001E-2</v>
      </c>
      <c r="O590">
        <v>8.6499999999999994E-2</v>
      </c>
      <c r="P590">
        <v>34.5</v>
      </c>
      <c r="Q590">
        <v>10.7</v>
      </c>
      <c r="R590" t="b">
        <v>1</v>
      </c>
      <c r="S590">
        <v>0</v>
      </c>
      <c r="T590">
        <v>5518.08</v>
      </c>
      <c r="U590" s="1">
        <v>45716</v>
      </c>
      <c r="V590" t="s">
        <v>43</v>
      </c>
      <c r="W590" t="s">
        <v>200</v>
      </c>
      <c r="X590" t="s">
        <v>2522</v>
      </c>
      <c r="Y590">
        <v>29</v>
      </c>
      <c r="Z590">
        <v>115.2</v>
      </c>
      <c r="AA590">
        <v>47.9</v>
      </c>
      <c r="AB590">
        <v>2</v>
      </c>
    </row>
    <row r="591" spans="1:28" x14ac:dyDescent="0.25">
      <c r="A591" t="s">
        <v>2523</v>
      </c>
      <c r="B591" s="1">
        <v>45827</v>
      </c>
      <c r="C591" s="2">
        <v>45827.285416666666</v>
      </c>
      <c r="D591" s="2">
        <v>45827.352777777778</v>
      </c>
      <c r="E591" t="s">
        <v>2524</v>
      </c>
      <c r="F591" t="s">
        <v>381</v>
      </c>
      <c r="G591" t="s">
        <v>267</v>
      </c>
      <c r="H591" t="s">
        <v>383</v>
      </c>
      <c r="I591" t="s">
        <v>84</v>
      </c>
      <c r="J591" t="s">
        <v>85</v>
      </c>
      <c r="K591" t="s">
        <v>624</v>
      </c>
      <c r="L591">
        <v>3.4</v>
      </c>
      <c r="M591">
        <v>25.9</v>
      </c>
      <c r="N591">
        <v>4.2900000000000001E-2</v>
      </c>
      <c r="O591">
        <v>8.4099999999999994E-2</v>
      </c>
      <c r="P591">
        <v>33.9</v>
      </c>
      <c r="Q591">
        <v>10.8</v>
      </c>
      <c r="R591" t="b">
        <v>1</v>
      </c>
      <c r="S591">
        <v>0.35</v>
      </c>
      <c r="T591">
        <v>1205.45</v>
      </c>
      <c r="U591" s="1">
        <v>45828</v>
      </c>
      <c r="V591" t="s">
        <v>43</v>
      </c>
      <c r="W591" t="s">
        <v>59</v>
      </c>
      <c r="X591" t="s">
        <v>2526</v>
      </c>
      <c r="Y591">
        <v>97</v>
      </c>
      <c r="Z591">
        <v>25.549999999999901</v>
      </c>
      <c r="AA591">
        <v>47.18</v>
      </c>
      <c r="AB591">
        <v>6</v>
      </c>
    </row>
    <row r="592" spans="1:28" x14ac:dyDescent="0.25">
      <c r="A592" t="s">
        <v>2527</v>
      </c>
      <c r="B592" s="1">
        <v>45799</v>
      </c>
      <c r="C592" s="2">
        <v>45799.174305555556</v>
      </c>
      <c r="D592" s="2">
        <v>45799.217361111114</v>
      </c>
      <c r="E592" t="s">
        <v>2528</v>
      </c>
      <c r="F592" t="s">
        <v>67</v>
      </c>
      <c r="G592" t="s">
        <v>1759</v>
      </c>
      <c r="H592" t="s">
        <v>69</v>
      </c>
      <c r="I592" t="s">
        <v>70</v>
      </c>
      <c r="J592" t="s">
        <v>71</v>
      </c>
      <c r="K592" t="s">
        <v>370</v>
      </c>
      <c r="L592">
        <v>7</v>
      </c>
      <c r="M592">
        <v>90.5</v>
      </c>
      <c r="N592">
        <v>4.2900000000000001E-2</v>
      </c>
      <c r="O592">
        <v>8.2299999999999998E-2</v>
      </c>
      <c r="P592">
        <v>28.7</v>
      </c>
      <c r="Q592">
        <v>25.9</v>
      </c>
      <c r="R592" t="b">
        <v>1</v>
      </c>
      <c r="S592">
        <v>0</v>
      </c>
      <c r="T592">
        <v>4220.92</v>
      </c>
      <c r="U592" s="1">
        <v>45801</v>
      </c>
      <c r="V592" t="s">
        <v>43</v>
      </c>
      <c r="W592" t="s">
        <v>44</v>
      </c>
      <c r="X592" t="s">
        <v>2530</v>
      </c>
      <c r="Y592">
        <v>62</v>
      </c>
      <c r="Z592">
        <v>90.5</v>
      </c>
      <c r="AA592">
        <v>46.64</v>
      </c>
      <c r="AB592">
        <v>5</v>
      </c>
    </row>
    <row r="593" spans="1:28" x14ac:dyDescent="0.25">
      <c r="A593" t="s">
        <v>2531</v>
      </c>
      <c r="B593" s="1">
        <v>45665</v>
      </c>
      <c r="C593" s="2">
        <v>45665.366666666669</v>
      </c>
      <c r="D593" s="2">
        <v>45665.416666666664</v>
      </c>
      <c r="E593" t="s">
        <v>2532</v>
      </c>
      <c r="F593" t="s">
        <v>381</v>
      </c>
      <c r="G593" t="s">
        <v>699</v>
      </c>
      <c r="H593" t="s">
        <v>383</v>
      </c>
      <c r="I593" t="s">
        <v>84</v>
      </c>
      <c r="J593" t="s">
        <v>85</v>
      </c>
      <c r="K593" t="s">
        <v>1270</v>
      </c>
      <c r="L593">
        <v>29.8</v>
      </c>
      <c r="M593">
        <v>19.8</v>
      </c>
      <c r="N593">
        <v>4.2900000000000001E-2</v>
      </c>
      <c r="O593">
        <v>8.5900000000000004E-2</v>
      </c>
      <c r="P593">
        <v>29.7</v>
      </c>
      <c r="Q593">
        <v>6.4</v>
      </c>
      <c r="R593" t="b">
        <v>1</v>
      </c>
      <c r="S593">
        <v>0.05</v>
      </c>
      <c r="T593">
        <v>942.47</v>
      </c>
      <c r="U593" s="1">
        <v>45665</v>
      </c>
      <c r="V593" t="s">
        <v>43</v>
      </c>
      <c r="W593" t="s">
        <v>44</v>
      </c>
      <c r="X593" t="s">
        <v>2534</v>
      </c>
      <c r="Y593">
        <v>72</v>
      </c>
      <c r="Z593">
        <v>19.75</v>
      </c>
      <c r="AA593">
        <v>47.72</v>
      </c>
      <c r="AB593">
        <v>1</v>
      </c>
    </row>
    <row r="594" spans="1:28" x14ac:dyDescent="0.25">
      <c r="A594" t="s">
        <v>2535</v>
      </c>
      <c r="B594" s="1">
        <v>45822</v>
      </c>
      <c r="C594" s="2">
        <v>45822.288888888892</v>
      </c>
      <c r="D594" s="2">
        <v>45822.351388888892</v>
      </c>
      <c r="E594" t="s">
        <v>2536</v>
      </c>
      <c r="F594" t="s">
        <v>172</v>
      </c>
      <c r="G594" t="s">
        <v>1198</v>
      </c>
      <c r="H594" t="s">
        <v>174</v>
      </c>
      <c r="I594" t="s">
        <v>84</v>
      </c>
      <c r="J594" t="s">
        <v>85</v>
      </c>
      <c r="K594" t="s">
        <v>453</v>
      </c>
      <c r="L594">
        <v>4.5</v>
      </c>
      <c r="M594">
        <v>15.1</v>
      </c>
      <c r="N594">
        <v>4.2900000000000001E-2</v>
      </c>
      <c r="O594">
        <v>8.6599999999999996E-2</v>
      </c>
      <c r="P594">
        <v>26.8</v>
      </c>
      <c r="Q594">
        <v>2.7</v>
      </c>
      <c r="R594" t="b">
        <v>1</v>
      </c>
      <c r="S594">
        <v>0.45</v>
      </c>
      <c r="T594">
        <v>702.17</v>
      </c>
      <c r="U594" s="1">
        <v>45824</v>
      </c>
      <c r="V594" t="s">
        <v>43</v>
      </c>
      <c r="W594" t="s">
        <v>44</v>
      </c>
      <c r="X594" t="s">
        <v>2538</v>
      </c>
      <c r="Y594">
        <v>90</v>
      </c>
      <c r="Z594">
        <v>14.65</v>
      </c>
      <c r="AA594">
        <v>47.93</v>
      </c>
      <c r="AB594">
        <v>6</v>
      </c>
    </row>
    <row r="595" spans="1:28" x14ac:dyDescent="0.25">
      <c r="A595" t="s">
        <v>2539</v>
      </c>
      <c r="B595" s="1">
        <v>45726</v>
      </c>
      <c r="C595" s="2">
        <v>45726.281944444447</v>
      </c>
      <c r="D595" s="2">
        <v>45726.313194444447</v>
      </c>
      <c r="E595" t="s">
        <v>2324</v>
      </c>
      <c r="F595" t="s">
        <v>340</v>
      </c>
      <c r="G595" t="s">
        <v>741</v>
      </c>
      <c r="H595" t="s">
        <v>342</v>
      </c>
      <c r="I595" t="s">
        <v>197</v>
      </c>
      <c r="J595" t="s">
        <v>198</v>
      </c>
      <c r="K595" t="s">
        <v>105</v>
      </c>
      <c r="L595">
        <v>6.3</v>
      </c>
      <c r="M595">
        <v>48.7</v>
      </c>
      <c r="N595">
        <v>4.2900000000000001E-2</v>
      </c>
      <c r="O595">
        <v>7.5600000000000001E-2</v>
      </c>
      <c r="P595">
        <v>32.4</v>
      </c>
      <c r="Q595">
        <v>6.8</v>
      </c>
      <c r="R595" t="b">
        <v>1</v>
      </c>
      <c r="S595">
        <v>0.77</v>
      </c>
      <c r="T595">
        <v>2139.12</v>
      </c>
      <c r="U595" s="1">
        <v>45726</v>
      </c>
      <c r="V595" t="s">
        <v>58</v>
      </c>
      <c r="W595" t="s">
        <v>44</v>
      </c>
      <c r="X595" t="s">
        <v>2540</v>
      </c>
      <c r="Y595">
        <v>45</v>
      </c>
      <c r="Z595">
        <v>47.93</v>
      </c>
      <c r="AA595">
        <v>44.63</v>
      </c>
      <c r="AB595">
        <v>3</v>
      </c>
    </row>
    <row r="596" spans="1:28" x14ac:dyDescent="0.25">
      <c r="A596" t="s">
        <v>2541</v>
      </c>
      <c r="B596" s="1">
        <v>45672</v>
      </c>
      <c r="C596" s="2">
        <v>45672.3125</v>
      </c>
      <c r="D596" s="2">
        <v>45672.393750000003</v>
      </c>
      <c r="E596" t="s">
        <v>2542</v>
      </c>
      <c r="F596" t="s">
        <v>67</v>
      </c>
      <c r="G596" t="s">
        <v>1142</v>
      </c>
      <c r="H596" t="s">
        <v>69</v>
      </c>
      <c r="I596" t="s">
        <v>70</v>
      </c>
      <c r="J596" t="s">
        <v>71</v>
      </c>
      <c r="K596" t="s">
        <v>1095</v>
      </c>
      <c r="L596">
        <v>34.6</v>
      </c>
      <c r="M596">
        <v>16.2</v>
      </c>
      <c r="N596">
        <v>4.2999999999999997E-2</v>
      </c>
      <c r="O596">
        <v>8.7599999999999997E-2</v>
      </c>
      <c r="P596">
        <v>33.1</v>
      </c>
      <c r="Q596">
        <v>30.7</v>
      </c>
      <c r="R596" t="b">
        <v>1</v>
      </c>
      <c r="S596">
        <v>0.42</v>
      </c>
      <c r="T596">
        <v>761.86</v>
      </c>
      <c r="U596" s="1">
        <v>45675</v>
      </c>
      <c r="V596" t="s">
        <v>259</v>
      </c>
      <c r="W596" t="s">
        <v>208</v>
      </c>
      <c r="X596" t="s">
        <v>2544</v>
      </c>
      <c r="Y596">
        <v>117</v>
      </c>
      <c r="Z596">
        <v>15.78</v>
      </c>
      <c r="AA596">
        <v>48.28</v>
      </c>
      <c r="AB596">
        <v>1</v>
      </c>
    </row>
    <row r="597" spans="1:28" x14ac:dyDescent="0.25">
      <c r="A597" t="s">
        <v>2545</v>
      </c>
      <c r="B597" s="1">
        <v>45665</v>
      </c>
      <c r="C597" s="2">
        <v>45665.240972222222</v>
      </c>
      <c r="D597" s="2">
        <v>45665.272222222222</v>
      </c>
      <c r="E597" t="s">
        <v>2546</v>
      </c>
      <c r="F597" t="s">
        <v>536</v>
      </c>
      <c r="G597" t="s">
        <v>1759</v>
      </c>
      <c r="H597" t="s">
        <v>537</v>
      </c>
      <c r="I597" t="s">
        <v>84</v>
      </c>
      <c r="J597" t="s">
        <v>85</v>
      </c>
      <c r="K597" t="s">
        <v>143</v>
      </c>
      <c r="L597">
        <v>19.7</v>
      </c>
      <c r="M597">
        <v>7.1</v>
      </c>
      <c r="N597">
        <v>4.2999999999999997E-2</v>
      </c>
      <c r="O597">
        <v>8.3000000000000004E-2</v>
      </c>
      <c r="P597">
        <v>28.5</v>
      </c>
      <c r="Q597">
        <v>3.4</v>
      </c>
      <c r="R597" t="b">
        <v>1</v>
      </c>
      <c r="S597">
        <v>0</v>
      </c>
      <c r="T597">
        <v>332.99</v>
      </c>
      <c r="U597" s="1">
        <v>45665</v>
      </c>
      <c r="V597" t="s">
        <v>58</v>
      </c>
      <c r="W597" t="s">
        <v>44</v>
      </c>
      <c r="X597" t="s">
        <v>2548</v>
      </c>
      <c r="Y597">
        <v>45</v>
      </c>
      <c r="Z597">
        <v>7.1</v>
      </c>
      <c r="AA597">
        <v>46.9</v>
      </c>
      <c r="AB597">
        <v>1</v>
      </c>
    </row>
    <row r="598" spans="1:28" x14ac:dyDescent="0.25">
      <c r="A598" t="s">
        <v>2549</v>
      </c>
      <c r="B598" s="1">
        <v>45725</v>
      </c>
      <c r="C598" s="2">
        <v>45725.304861111108</v>
      </c>
      <c r="D598" s="2">
        <v>45725.308333333334</v>
      </c>
      <c r="E598" t="s">
        <v>1479</v>
      </c>
      <c r="F598" t="s">
        <v>81</v>
      </c>
      <c r="G598" t="s">
        <v>941</v>
      </c>
      <c r="H598" t="s">
        <v>83</v>
      </c>
      <c r="I598" t="s">
        <v>84</v>
      </c>
      <c r="J598" t="s">
        <v>85</v>
      </c>
      <c r="K598" t="s">
        <v>1143</v>
      </c>
      <c r="L598">
        <v>3</v>
      </c>
      <c r="M598">
        <v>33.4</v>
      </c>
      <c r="N598">
        <v>4.2999999999999997E-2</v>
      </c>
      <c r="O598">
        <v>8.3599999999999994E-2</v>
      </c>
      <c r="P598">
        <v>32.9</v>
      </c>
      <c r="Q598">
        <v>10.7</v>
      </c>
      <c r="R598" t="b">
        <v>1</v>
      </c>
      <c r="S598">
        <v>0.46</v>
      </c>
      <c r="T598">
        <v>1550.82</v>
      </c>
      <c r="U598" s="1">
        <v>45725</v>
      </c>
      <c r="V598" t="s">
        <v>43</v>
      </c>
      <c r="W598" t="s">
        <v>59</v>
      </c>
      <c r="X598" t="s">
        <v>2550</v>
      </c>
      <c r="Y598">
        <v>5</v>
      </c>
      <c r="Z598">
        <v>32.94</v>
      </c>
      <c r="AA598">
        <v>47.08</v>
      </c>
      <c r="AB598">
        <v>3</v>
      </c>
    </row>
    <row r="599" spans="1:28" x14ac:dyDescent="0.25">
      <c r="A599" t="s">
        <v>2551</v>
      </c>
      <c r="B599" s="1">
        <v>45831</v>
      </c>
      <c r="C599" s="2">
        <v>45831.379861111112</v>
      </c>
      <c r="D599" s="2">
        <v>45831.444444444445</v>
      </c>
      <c r="E599" t="s">
        <v>2552</v>
      </c>
      <c r="F599" t="s">
        <v>194</v>
      </c>
      <c r="G599" t="s">
        <v>580</v>
      </c>
      <c r="H599" t="s">
        <v>196</v>
      </c>
      <c r="I599" t="s">
        <v>197</v>
      </c>
      <c r="J599" t="s">
        <v>198</v>
      </c>
      <c r="K599" t="s">
        <v>531</v>
      </c>
      <c r="L599">
        <v>11.6</v>
      </c>
      <c r="M599">
        <v>18.399999999999999</v>
      </c>
      <c r="N599">
        <v>4.2999999999999997E-2</v>
      </c>
      <c r="O599">
        <v>8.4099999999999994E-2</v>
      </c>
      <c r="P599">
        <v>25.7</v>
      </c>
      <c r="Q599">
        <v>7.8</v>
      </c>
      <c r="R599" t="b">
        <v>1</v>
      </c>
      <c r="S599">
        <v>0.23</v>
      </c>
      <c r="T599">
        <v>858.17</v>
      </c>
      <c r="U599" s="1">
        <v>45832</v>
      </c>
      <c r="V599" t="s">
        <v>43</v>
      </c>
      <c r="W599" t="s">
        <v>44</v>
      </c>
      <c r="X599" t="s">
        <v>2554</v>
      </c>
      <c r="Y599">
        <v>93</v>
      </c>
      <c r="Z599">
        <v>18.169999999999899</v>
      </c>
      <c r="AA599">
        <v>47.23</v>
      </c>
      <c r="AB599">
        <v>6</v>
      </c>
    </row>
    <row r="600" spans="1:28" x14ac:dyDescent="0.25">
      <c r="A600" t="s">
        <v>2555</v>
      </c>
      <c r="B600" s="1">
        <v>45815</v>
      </c>
      <c r="C600" s="2">
        <v>45815.195833333331</v>
      </c>
      <c r="D600" s="2">
        <v>45815.209027777775</v>
      </c>
      <c r="E600" t="s">
        <v>2556</v>
      </c>
      <c r="F600" t="s">
        <v>245</v>
      </c>
      <c r="G600" t="s">
        <v>636</v>
      </c>
      <c r="H600" t="s">
        <v>247</v>
      </c>
      <c r="I600" t="s">
        <v>55</v>
      </c>
      <c r="J600" t="s">
        <v>56</v>
      </c>
      <c r="K600" t="s">
        <v>793</v>
      </c>
      <c r="L600">
        <v>12.7</v>
      </c>
      <c r="M600">
        <v>25.4</v>
      </c>
      <c r="N600">
        <v>4.2999999999999997E-2</v>
      </c>
      <c r="O600">
        <v>8.3500000000000005E-2</v>
      </c>
      <c r="P600">
        <v>34.299999999999997</v>
      </c>
      <c r="Q600">
        <v>10.9</v>
      </c>
      <c r="R600" t="b">
        <v>0</v>
      </c>
      <c r="S600">
        <v>2.06</v>
      </c>
      <c r="T600">
        <v>1098.1500000000001</v>
      </c>
      <c r="U600" s="1">
        <v>45817</v>
      </c>
      <c r="V600" t="s">
        <v>43</v>
      </c>
      <c r="W600" t="s">
        <v>44</v>
      </c>
      <c r="X600" t="s">
        <v>2558</v>
      </c>
      <c r="Y600">
        <v>19</v>
      </c>
      <c r="Z600">
        <v>23.34</v>
      </c>
      <c r="AA600">
        <v>47.05</v>
      </c>
      <c r="AB600">
        <v>6</v>
      </c>
    </row>
    <row r="601" spans="1:28" x14ac:dyDescent="0.25">
      <c r="A601" t="s">
        <v>2559</v>
      </c>
      <c r="B601" s="1">
        <v>45686</v>
      </c>
      <c r="C601" s="2">
        <v>45686.411805555559</v>
      </c>
      <c r="D601" s="2">
        <v>45686.43472222222</v>
      </c>
      <c r="E601" t="s">
        <v>2560</v>
      </c>
      <c r="F601" t="s">
        <v>604</v>
      </c>
      <c r="G601" t="s">
        <v>1534</v>
      </c>
      <c r="H601" t="s">
        <v>606</v>
      </c>
      <c r="I601" t="s">
        <v>153</v>
      </c>
      <c r="J601" t="s">
        <v>154</v>
      </c>
      <c r="K601" t="s">
        <v>1083</v>
      </c>
      <c r="L601">
        <v>5.9</v>
      </c>
      <c r="M601">
        <v>22.6</v>
      </c>
      <c r="N601">
        <v>4.2999999999999997E-2</v>
      </c>
      <c r="O601">
        <v>8.5900000000000004E-2</v>
      </c>
      <c r="P601">
        <v>26.2</v>
      </c>
      <c r="Q601">
        <v>5.4</v>
      </c>
      <c r="R601" t="b">
        <v>1</v>
      </c>
      <c r="S601">
        <v>0.22</v>
      </c>
      <c r="T601">
        <v>1069.0899999999999</v>
      </c>
      <c r="U601" s="1">
        <v>45693</v>
      </c>
      <c r="V601" t="s">
        <v>43</v>
      </c>
      <c r="W601" t="s">
        <v>200</v>
      </c>
      <c r="X601" t="s">
        <v>2561</v>
      </c>
      <c r="Y601">
        <v>33</v>
      </c>
      <c r="Z601">
        <v>22.38</v>
      </c>
      <c r="AA601">
        <v>47.77</v>
      </c>
      <c r="AB601">
        <v>1</v>
      </c>
    </row>
    <row r="602" spans="1:28" x14ac:dyDescent="0.25">
      <c r="A602" t="s">
        <v>2562</v>
      </c>
      <c r="B602" s="1">
        <v>45823</v>
      </c>
      <c r="C602" s="2">
        <v>45823.274305555555</v>
      </c>
      <c r="D602" s="2">
        <v>45823.345833333333</v>
      </c>
      <c r="E602" t="s">
        <v>2563</v>
      </c>
      <c r="F602" t="s">
        <v>182</v>
      </c>
      <c r="G602" t="s">
        <v>972</v>
      </c>
      <c r="H602" t="s">
        <v>184</v>
      </c>
      <c r="I602" t="s">
        <v>84</v>
      </c>
      <c r="J602" t="s">
        <v>85</v>
      </c>
      <c r="K602" t="s">
        <v>1390</v>
      </c>
      <c r="L602">
        <v>36.1</v>
      </c>
      <c r="M602">
        <v>46.3</v>
      </c>
      <c r="N602">
        <v>4.2999999999999997E-2</v>
      </c>
      <c r="O602">
        <v>8.6900000000000005E-2</v>
      </c>
      <c r="P602">
        <v>26.7</v>
      </c>
      <c r="Q602">
        <v>5.0999999999999996</v>
      </c>
      <c r="R602" t="b">
        <v>1</v>
      </c>
      <c r="S602">
        <v>0</v>
      </c>
      <c r="T602">
        <v>2225.64</v>
      </c>
      <c r="U602" s="1">
        <v>45824</v>
      </c>
      <c r="V602" t="s">
        <v>58</v>
      </c>
      <c r="W602" t="s">
        <v>44</v>
      </c>
      <c r="X602" t="s">
        <v>2565</v>
      </c>
      <c r="Y602">
        <v>103</v>
      </c>
      <c r="Z602">
        <v>46.3</v>
      </c>
      <c r="AA602">
        <v>48.07</v>
      </c>
      <c r="AB602">
        <v>6</v>
      </c>
    </row>
    <row r="603" spans="1:28" x14ac:dyDescent="0.25">
      <c r="A603" t="s">
        <v>2566</v>
      </c>
      <c r="B603" s="1">
        <v>45713</v>
      </c>
      <c r="C603" s="2">
        <v>45713.230555555558</v>
      </c>
      <c r="D603" s="2">
        <v>45713.314583333333</v>
      </c>
      <c r="E603" t="s">
        <v>2567</v>
      </c>
      <c r="F603" t="s">
        <v>309</v>
      </c>
      <c r="G603" t="s">
        <v>139</v>
      </c>
      <c r="H603" t="s">
        <v>311</v>
      </c>
      <c r="I603" t="s">
        <v>84</v>
      </c>
      <c r="J603" t="s">
        <v>85</v>
      </c>
      <c r="K603" t="s">
        <v>531</v>
      </c>
      <c r="L603">
        <v>21</v>
      </c>
      <c r="M603">
        <v>28.1</v>
      </c>
      <c r="N603">
        <v>4.2999999999999997E-2</v>
      </c>
      <c r="O603">
        <v>8.77E-2</v>
      </c>
      <c r="P603">
        <v>29.4</v>
      </c>
      <c r="Q603">
        <v>11.1</v>
      </c>
      <c r="R603" t="b">
        <v>0</v>
      </c>
      <c r="S603">
        <v>0</v>
      </c>
      <c r="T603">
        <v>1357.51</v>
      </c>
      <c r="U603" s="1">
        <v>45714</v>
      </c>
      <c r="V603" t="s">
        <v>43</v>
      </c>
      <c r="W603" t="s">
        <v>44</v>
      </c>
      <c r="X603" t="s">
        <v>2568</v>
      </c>
      <c r="Y603">
        <v>121</v>
      </c>
      <c r="Z603">
        <v>28.1</v>
      </c>
      <c r="AA603">
        <v>48.31</v>
      </c>
      <c r="AB603">
        <v>2</v>
      </c>
    </row>
    <row r="604" spans="1:28" x14ac:dyDescent="0.25">
      <c r="A604" t="s">
        <v>2569</v>
      </c>
      <c r="B604" s="1">
        <v>45792</v>
      </c>
      <c r="C604" s="2">
        <v>45792.288888888892</v>
      </c>
      <c r="D604" s="2">
        <v>45792.315972222219</v>
      </c>
      <c r="E604" t="s">
        <v>2570</v>
      </c>
      <c r="F604" t="s">
        <v>340</v>
      </c>
      <c r="G604" t="s">
        <v>129</v>
      </c>
      <c r="H604" t="s">
        <v>342</v>
      </c>
      <c r="I604" t="s">
        <v>197</v>
      </c>
      <c r="J604" t="s">
        <v>198</v>
      </c>
      <c r="K604" t="s">
        <v>116</v>
      </c>
      <c r="L604">
        <v>14.6</v>
      </c>
      <c r="M604">
        <v>34.799999999999997</v>
      </c>
      <c r="N604">
        <v>4.3099999999999999E-2</v>
      </c>
      <c r="O604">
        <v>7.46E-2</v>
      </c>
      <c r="P604">
        <v>27.4</v>
      </c>
      <c r="Q604">
        <v>4.8</v>
      </c>
      <c r="R604" t="b">
        <v>1</v>
      </c>
      <c r="S604">
        <v>0.41</v>
      </c>
      <c r="T604">
        <v>1527.95</v>
      </c>
      <c r="U604" s="1">
        <v>45794</v>
      </c>
      <c r="V604" t="s">
        <v>43</v>
      </c>
      <c r="W604" t="s">
        <v>44</v>
      </c>
      <c r="X604" t="s">
        <v>2572</v>
      </c>
      <c r="Y604">
        <v>39</v>
      </c>
      <c r="Z604">
        <v>34.39</v>
      </c>
      <c r="AA604">
        <v>44.43</v>
      </c>
      <c r="AB604">
        <v>5</v>
      </c>
    </row>
    <row r="605" spans="1:28" x14ac:dyDescent="0.25">
      <c r="A605" t="s">
        <v>2573</v>
      </c>
      <c r="B605" s="1">
        <v>45692</v>
      </c>
      <c r="C605" s="2">
        <v>45692.375</v>
      </c>
      <c r="D605" s="2">
        <v>45692.402083333334</v>
      </c>
      <c r="E605" t="s">
        <v>2574</v>
      </c>
      <c r="F605" t="s">
        <v>309</v>
      </c>
      <c r="G605" t="s">
        <v>82</v>
      </c>
      <c r="H605" t="s">
        <v>311</v>
      </c>
      <c r="I605" t="s">
        <v>84</v>
      </c>
      <c r="J605" t="s">
        <v>85</v>
      </c>
      <c r="K605" t="s">
        <v>388</v>
      </c>
      <c r="L605">
        <v>7.7</v>
      </c>
      <c r="M605">
        <v>42.5</v>
      </c>
      <c r="N605">
        <v>4.3099999999999999E-2</v>
      </c>
      <c r="O605">
        <v>8.4199999999999997E-2</v>
      </c>
      <c r="P605">
        <v>25</v>
      </c>
      <c r="Q605">
        <v>1.9</v>
      </c>
      <c r="R605" t="b">
        <v>1</v>
      </c>
      <c r="S605">
        <v>0.36</v>
      </c>
      <c r="T605">
        <v>1993.64</v>
      </c>
      <c r="U605" s="1">
        <v>45694</v>
      </c>
      <c r="V605" t="s">
        <v>58</v>
      </c>
      <c r="W605" t="s">
        <v>200</v>
      </c>
      <c r="X605" t="s">
        <v>2575</v>
      </c>
      <c r="Y605">
        <v>39</v>
      </c>
      <c r="Z605">
        <v>42.14</v>
      </c>
      <c r="AA605">
        <v>47.31</v>
      </c>
      <c r="AB605">
        <v>2</v>
      </c>
    </row>
    <row r="606" spans="1:28" x14ac:dyDescent="0.25">
      <c r="A606" t="s">
        <v>2576</v>
      </c>
      <c r="B606" s="1">
        <v>45770</v>
      </c>
      <c r="C606" s="2">
        <v>45770.168749999997</v>
      </c>
      <c r="D606" s="2">
        <v>45770.265972222223</v>
      </c>
      <c r="E606" t="s">
        <v>1623</v>
      </c>
      <c r="F606" t="s">
        <v>37</v>
      </c>
      <c r="G606" t="s">
        <v>1626</v>
      </c>
      <c r="H606" t="s">
        <v>39</v>
      </c>
      <c r="I606" t="s">
        <v>40</v>
      </c>
      <c r="J606" t="s">
        <v>41</v>
      </c>
      <c r="K606" t="s">
        <v>130</v>
      </c>
      <c r="L606">
        <v>4.7</v>
      </c>
      <c r="M606">
        <v>176.1</v>
      </c>
      <c r="N606">
        <v>4.3099999999999999E-2</v>
      </c>
      <c r="O606">
        <v>8.7099999999999997E-2</v>
      </c>
      <c r="P606">
        <v>32.200000000000003</v>
      </c>
      <c r="Q606">
        <v>10.3</v>
      </c>
      <c r="R606" t="b">
        <v>0</v>
      </c>
      <c r="S606">
        <v>1.88</v>
      </c>
      <c r="T606">
        <v>8393.92</v>
      </c>
      <c r="U606" s="1">
        <v>45773</v>
      </c>
      <c r="V606" t="s">
        <v>43</v>
      </c>
      <c r="W606" t="s">
        <v>44</v>
      </c>
      <c r="X606" t="s">
        <v>2577</v>
      </c>
      <c r="Y606">
        <v>140</v>
      </c>
      <c r="Z606">
        <v>174.22</v>
      </c>
      <c r="AA606">
        <v>48.18</v>
      </c>
      <c r="AB606">
        <v>4</v>
      </c>
    </row>
    <row r="607" spans="1:28" x14ac:dyDescent="0.25">
      <c r="A607" t="s">
        <v>2578</v>
      </c>
      <c r="B607" s="1">
        <v>45747</v>
      </c>
      <c r="C607" s="2">
        <v>45747.426388888889</v>
      </c>
      <c r="D607" s="2">
        <v>45747.450694444444</v>
      </c>
      <c r="E607" t="s">
        <v>609</v>
      </c>
      <c r="F607" t="s">
        <v>93</v>
      </c>
      <c r="G607" t="s">
        <v>612</v>
      </c>
      <c r="H607" t="s">
        <v>95</v>
      </c>
      <c r="I607" t="s">
        <v>96</v>
      </c>
      <c r="J607" t="s">
        <v>97</v>
      </c>
      <c r="K607" t="s">
        <v>531</v>
      </c>
      <c r="L607">
        <v>4</v>
      </c>
      <c r="M607">
        <v>70</v>
      </c>
      <c r="N607">
        <v>4.3099999999999999E-2</v>
      </c>
      <c r="O607">
        <v>8.4099999999999994E-2</v>
      </c>
      <c r="P607">
        <v>34</v>
      </c>
      <c r="Q607">
        <v>7.1</v>
      </c>
      <c r="R607" t="b">
        <v>1</v>
      </c>
      <c r="S607">
        <v>0.28999999999999998</v>
      </c>
      <c r="T607">
        <v>3295.89</v>
      </c>
      <c r="U607" s="1">
        <v>45749</v>
      </c>
      <c r="V607" t="s">
        <v>58</v>
      </c>
      <c r="W607" t="s">
        <v>44</v>
      </c>
      <c r="X607" t="s">
        <v>2579</v>
      </c>
      <c r="Y607">
        <v>35</v>
      </c>
      <c r="Z607">
        <v>69.709999999999994</v>
      </c>
      <c r="AA607">
        <v>47.28</v>
      </c>
      <c r="AB607">
        <v>3</v>
      </c>
    </row>
    <row r="608" spans="1:28" x14ac:dyDescent="0.25">
      <c r="A608" t="s">
        <v>2580</v>
      </c>
      <c r="B608" s="1">
        <v>45818</v>
      </c>
      <c r="C608" s="2">
        <v>45818.333333333336</v>
      </c>
      <c r="D608" s="2">
        <v>45818.370138888888</v>
      </c>
      <c r="E608" t="s">
        <v>540</v>
      </c>
      <c r="F608" t="s">
        <v>215</v>
      </c>
      <c r="G608" t="s">
        <v>94</v>
      </c>
      <c r="H608" t="s">
        <v>217</v>
      </c>
      <c r="I608" t="s">
        <v>218</v>
      </c>
      <c r="J608" t="s">
        <v>219</v>
      </c>
      <c r="K608" t="s">
        <v>819</v>
      </c>
      <c r="L608">
        <v>8.5</v>
      </c>
      <c r="M608">
        <v>30.8</v>
      </c>
      <c r="N608">
        <v>4.3099999999999999E-2</v>
      </c>
      <c r="O608">
        <v>8.77E-2</v>
      </c>
      <c r="P608">
        <v>28.1</v>
      </c>
      <c r="Q608">
        <v>3.4</v>
      </c>
      <c r="R608" t="b">
        <v>1</v>
      </c>
      <c r="S608">
        <v>0.12</v>
      </c>
      <c r="T608">
        <v>1483.68</v>
      </c>
      <c r="U608" s="1">
        <v>45819</v>
      </c>
      <c r="V608" t="s">
        <v>43</v>
      </c>
      <c r="W608" t="s">
        <v>44</v>
      </c>
      <c r="X608" t="s">
        <v>2581</v>
      </c>
      <c r="Y608">
        <v>53</v>
      </c>
      <c r="Z608">
        <v>30.68</v>
      </c>
      <c r="AA608">
        <v>48.36</v>
      </c>
      <c r="AB608">
        <v>6</v>
      </c>
    </row>
    <row r="609" spans="1:28" x14ac:dyDescent="0.25">
      <c r="A609" t="s">
        <v>2582</v>
      </c>
      <c r="B609" s="1">
        <v>45807</v>
      </c>
      <c r="C609" s="2">
        <v>45807.449305555558</v>
      </c>
      <c r="D609" s="2">
        <v>45807.484722222223</v>
      </c>
      <c r="E609" t="s">
        <v>2583</v>
      </c>
      <c r="F609" t="s">
        <v>292</v>
      </c>
      <c r="G609" t="s">
        <v>1306</v>
      </c>
      <c r="H609" t="s">
        <v>294</v>
      </c>
      <c r="I609" t="s">
        <v>70</v>
      </c>
      <c r="J609" t="s">
        <v>71</v>
      </c>
      <c r="K609" t="s">
        <v>1543</v>
      </c>
      <c r="L609">
        <v>5.0999999999999996</v>
      </c>
      <c r="M609">
        <v>108.3</v>
      </c>
      <c r="N609">
        <v>4.3099999999999999E-2</v>
      </c>
      <c r="O609">
        <v>8.5000000000000006E-2</v>
      </c>
      <c r="P609">
        <v>29</v>
      </c>
      <c r="Q609">
        <v>5</v>
      </c>
      <c r="R609" t="b">
        <v>1</v>
      </c>
      <c r="S609">
        <v>0</v>
      </c>
      <c r="T609">
        <v>5149.66</v>
      </c>
      <c r="U609" s="1">
        <v>45809</v>
      </c>
      <c r="V609" t="s">
        <v>43</v>
      </c>
      <c r="W609" t="s">
        <v>44</v>
      </c>
      <c r="X609" t="s">
        <v>2584</v>
      </c>
      <c r="Y609">
        <v>51</v>
      </c>
      <c r="Z609">
        <v>108.3</v>
      </c>
      <c r="AA609">
        <v>47.55</v>
      </c>
      <c r="AB609">
        <v>5</v>
      </c>
    </row>
    <row r="610" spans="1:28" x14ac:dyDescent="0.25">
      <c r="A610" t="s">
        <v>2585</v>
      </c>
      <c r="B610" s="1">
        <v>45670</v>
      </c>
      <c r="C610" s="2">
        <v>45670.175694444442</v>
      </c>
      <c r="D610" s="2">
        <v>45670.220833333333</v>
      </c>
      <c r="E610" t="s">
        <v>1707</v>
      </c>
      <c r="F610" t="s">
        <v>172</v>
      </c>
      <c r="G610" t="s">
        <v>806</v>
      </c>
      <c r="H610" t="s">
        <v>174</v>
      </c>
      <c r="I610" t="s">
        <v>84</v>
      </c>
      <c r="J610" t="s">
        <v>85</v>
      </c>
      <c r="K610" t="s">
        <v>824</v>
      </c>
      <c r="L610">
        <v>3</v>
      </c>
      <c r="M610">
        <v>22.7</v>
      </c>
      <c r="N610">
        <v>4.3099999999999999E-2</v>
      </c>
      <c r="O610">
        <v>8.4900000000000003E-2</v>
      </c>
      <c r="P610">
        <v>30.9</v>
      </c>
      <c r="Q610">
        <v>12</v>
      </c>
      <c r="R610" t="b">
        <v>0</v>
      </c>
      <c r="S610">
        <v>0</v>
      </c>
      <c r="T610">
        <v>1078.7</v>
      </c>
      <c r="U610" s="1">
        <v>45677</v>
      </c>
      <c r="V610" t="s">
        <v>43</v>
      </c>
      <c r="W610" t="s">
        <v>44</v>
      </c>
      <c r="X610" t="s">
        <v>2586</v>
      </c>
      <c r="Y610">
        <v>65</v>
      </c>
      <c r="Z610">
        <v>22.7</v>
      </c>
      <c r="AA610">
        <v>47.52</v>
      </c>
      <c r="AB610">
        <v>1</v>
      </c>
    </row>
    <row r="611" spans="1:28" x14ac:dyDescent="0.25">
      <c r="A611" t="s">
        <v>2587</v>
      </c>
      <c r="B611" s="1">
        <v>45756</v>
      </c>
      <c r="C611" s="2">
        <v>45756.269444444442</v>
      </c>
      <c r="D611" s="2">
        <v>45756.272916666669</v>
      </c>
      <c r="E611" t="s">
        <v>76</v>
      </c>
      <c r="F611" t="s">
        <v>81</v>
      </c>
      <c r="G611" t="s">
        <v>82</v>
      </c>
      <c r="H611" t="s">
        <v>83</v>
      </c>
      <c r="I611" t="s">
        <v>84</v>
      </c>
      <c r="J611" t="s">
        <v>85</v>
      </c>
      <c r="K611" t="s">
        <v>935</v>
      </c>
      <c r="L611">
        <v>10.6</v>
      </c>
      <c r="M611">
        <v>5.7</v>
      </c>
      <c r="N611">
        <v>4.3099999999999999E-2</v>
      </c>
      <c r="O611">
        <v>8.7900000000000006E-2</v>
      </c>
      <c r="P611">
        <v>41.3</v>
      </c>
      <c r="Q611">
        <v>35</v>
      </c>
      <c r="R611" t="b">
        <v>1</v>
      </c>
      <c r="S611">
        <v>0.09</v>
      </c>
      <c r="T611">
        <v>271.64</v>
      </c>
      <c r="U611" s="1">
        <v>45759</v>
      </c>
      <c r="V611" t="s">
        <v>43</v>
      </c>
      <c r="W611" t="s">
        <v>59</v>
      </c>
      <c r="X611" t="s">
        <v>2588</v>
      </c>
      <c r="Y611">
        <v>5</v>
      </c>
      <c r="Z611">
        <v>5.61</v>
      </c>
      <c r="AA611">
        <v>48.42</v>
      </c>
      <c r="AB611">
        <v>4</v>
      </c>
    </row>
    <row r="612" spans="1:28" x14ac:dyDescent="0.25">
      <c r="A612" t="s">
        <v>2589</v>
      </c>
      <c r="B612" s="1">
        <v>45797</v>
      </c>
      <c r="C612" s="2">
        <v>45797.447222222225</v>
      </c>
      <c r="D612" s="2">
        <v>45797.478472222225</v>
      </c>
      <c r="E612" t="s">
        <v>2590</v>
      </c>
      <c r="F612" t="s">
        <v>405</v>
      </c>
      <c r="G612" t="s">
        <v>1972</v>
      </c>
      <c r="H612" t="s">
        <v>407</v>
      </c>
      <c r="I612" t="s">
        <v>218</v>
      </c>
      <c r="J612" t="s">
        <v>219</v>
      </c>
      <c r="K612" t="s">
        <v>343</v>
      </c>
      <c r="L612">
        <v>8.3000000000000007</v>
      </c>
      <c r="M612">
        <v>93.5</v>
      </c>
      <c r="N612">
        <v>4.3099999999999999E-2</v>
      </c>
      <c r="O612">
        <v>8.2600000000000007E-2</v>
      </c>
      <c r="P612">
        <v>22.6</v>
      </c>
      <c r="Q612">
        <v>4.8</v>
      </c>
      <c r="R612" t="b">
        <v>1</v>
      </c>
      <c r="S612">
        <v>0</v>
      </c>
      <c r="T612">
        <v>4378.6000000000004</v>
      </c>
      <c r="U612" s="1">
        <v>45797</v>
      </c>
      <c r="V612" t="s">
        <v>58</v>
      </c>
      <c r="W612" t="s">
        <v>44</v>
      </c>
      <c r="X612" t="s">
        <v>2592</v>
      </c>
      <c r="Y612">
        <v>45</v>
      </c>
      <c r="Z612">
        <v>93.5</v>
      </c>
      <c r="AA612">
        <v>46.83</v>
      </c>
      <c r="AB612">
        <v>5</v>
      </c>
    </row>
    <row r="613" spans="1:28" x14ac:dyDescent="0.25">
      <c r="A613" t="s">
        <v>2593</v>
      </c>
      <c r="B613" s="1">
        <v>45788</v>
      </c>
      <c r="C613" s="2">
        <v>45788.393055555556</v>
      </c>
      <c r="D613" s="2">
        <v>45788.429861111108</v>
      </c>
      <c r="E613" t="s">
        <v>2176</v>
      </c>
      <c r="F613" t="s">
        <v>405</v>
      </c>
      <c r="G613" t="s">
        <v>902</v>
      </c>
      <c r="H613" t="s">
        <v>407</v>
      </c>
      <c r="I613" t="s">
        <v>218</v>
      </c>
      <c r="J613" t="s">
        <v>219</v>
      </c>
      <c r="K613" t="s">
        <v>1095</v>
      </c>
      <c r="L613">
        <v>15.8</v>
      </c>
      <c r="M613">
        <v>58.2</v>
      </c>
      <c r="N613">
        <v>4.3099999999999999E-2</v>
      </c>
      <c r="O613">
        <v>8.3000000000000004E-2</v>
      </c>
      <c r="P613">
        <v>30.5</v>
      </c>
      <c r="Q613">
        <v>26.6</v>
      </c>
      <c r="R613" t="b">
        <v>1</v>
      </c>
      <c r="S613">
        <v>0.47</v>
      </c>
      <c r="T613">
        <v>2710.42</v>
      </c>
      <c r="U613" s="1">
        <v>45789</v>
      </c>
      <c r="V613" t="s">
        <v>43</v>
      </c>
      <c r="W613" t="s">
        <v>59</v>
      </c>
      <c r="X613" t="s">
        <v>2594</v>
      </c>
      <c r="Y613">
        <v>53</v>
      </c>
      <c r="Z613">
        <v>57.73</v>
      </c>
      <c r="AA613">
        <v>46.95</v>
      </c>
      <c r="AB613">
        <v>5</v>
      </c>
    </row>
    <row r="614" spans="1:28" x14ac:dyDescent="0.25">
      <c r="A614" t="s">
        <v>2595</v>
      </c>
      <c r="B614" s="1">
        <v>45755</v>
      </c>
      <c r="C614" s="2">
        <v>45755.220833333333</v>
      </c>
      <c r="D614" s="2">
        <v>45755.224305555559</v>
      </c>
      <c r="E614" t="s">
        <v>1720</v>
      </c>
      <c r="F614" t="s">
        <v>172</v>
      </c>
      <c r="G614" t="s">
        <v>863</v>
      </c>
      <c r="H614" t="s">
        <v>174</v>
      </c>
      <c r="I614" t="s">
        <v>84</v>
      </c>
      <c r="J614" t="s">
        <v>85</v>
      </c>
      <c r="K614" t="s">
        <v>876</v>
      </c>
      <c r="L614">
        <v>2.7</v>
      </c>
      <c r="M614">
        <v>16.100000000000001</v>
      </c>
      <c r="N614">
        <v>4.3099999999999999E-2</v>
      </c>
      <c r="O614">
        <v>8.5800000000000001E-2</v>
      </c>
      <c r="P614">
        <v>24.6</v>
      </c>
      <c r="Q614">
        <v>6.6</v>
      </c>
      <c r="R614" t="b">
        <v>1</v>
      </c>
      <c r="S614">
        <v>0</v>
      </c>
      <c r="T614">
        <v>769.42</v>
      </c>
      <c r="U614" s="1">
        <v>45756</v>
      </c>
      <c r="V614" t="s">
        <v>259</v>
      </c>
      <c r="W614" t="s">
        <v>44</v>
      </c>
      <c r="X614" t="s">
        <v>2596</v>
      </c>
      <c r="Y614">
        <v>5</v>
      </c>
      <c r="Z614">
        <v>16.100000000000001</v>
      </c>
      <c r="AA614">
        <v>47.79</v>
      </c>
      <c r="AB614">
        <v>4</v>
      </c>
    </row>
    <row r="615" spans="1:28" x14ac:dyDescent="0.25">
      <c r="A615" t="s">
        <v>2597</v>
      </c>
      <c r="B615" s="1">
        <v>45685</v>
      </c>
      <c r="C615" s="2">
        <v>45685.188194444447</v>
      </c>
      <c r="D615" s="2">
        <v>45685.259027777778</v>
      </c>
      <c r="E615" t="s">
        <v>2598</v>
      </c>
      <c r="F615" t="s">
        <v>413</v>
      </c>
      <c r="G615" t="s">
        <v>1192</v>
      </c>
      <c r="H615" t="s">
        <v>414</v>
      </c>
      <c r="I615" t="s">
        <v>415</v>
      </c>
      <c r="J615" t="s">
        <v>416</v>
      </c>
      <c r="K615" t="s">
        <v>42</v>
      </c>
      <c r="L615">
        <v>9.8000000000000007</v>
      </c>
      <c r="M615">
        <v>21.8</v>
      </c>
      <c r="N615">
        <v>4.3099999999999999E-2</v>
      </c>
      <c r="O615">
        <v>8.5300000000000001E-2</v>
      </c>
      <c r="P615">
        <v>27.6</v>
      </c>
      <c r="Q615">
        <v>7.5</v>
      </c>
      <c r="R615" t="b">
        <v>1</v>
      </c>
      <c r="S615">
        <v>0.04</v>
      </c>
      <c r="T615">
        <v>1036.6500000000001</v>
      </c>
      <c r="U615" s="1">
        <v>45685</v>
      </c>
      <c r="V615" t="s">
        <v>58</v>
      </c>
      <c r="W615" t="s">
        <v>208</v>
      </c>
      <c r="X615" t="s">
        <v>2599</v>
      </c>
      <c r="Y615">
        <v>102</v>
      </c>
      <c r="Z615">
        <v>21.76</v>
      </c>
      <c r="AA615">
        <v>47.64</v>
      </c>
      <c r="AB615">
        <v>1</v>
      </c>
    </row>
    <row r="616" spans="1:28" x14ac:dyDescent="0.25">
      <c r="A616" t="s">
        <v>2600</v>
      </c>
      <c r="B616" s="1">
        <v>45761</v>
      </c>
      <c r="C616" s="2">
        <v>45761.421527777777</v>
      </c>
      <c r="D616" s="2">
        <v>45761.425000000003</v>
      </c>
      <c r="E616" t="s">
        <v>2601</v>
      </c>
      <c r="F616" t="s">
        <v>52</v>
      </c>
      <c r="G616" t="s">
        <v>618</v>
      </c>
      <c r="H616" t="s">
        <v>54</v>
      </c>
      <c r="I616" t="s">
        <v>55</v>
      </c>
      <c r="J616" t="s">
        <v>56</v>
      </c>
      <c r="K616" t="s">
        <v>116</v>
      </c>
      <c r="L616">
        <v>5.7</v>
      </c>
      <c r="M616">
        <v>25.8</v>
      </c>
      <c r="N616">
        <v>4.3200000000000002E-2</v>
      </c>
      <c r="O616">
        <v>8.3900000000000002E-2</v>
      </c>
      <c r="P616">
        <v>27.5</v>
      </c>
      <c r="Q616">
        <v>24.4</v>
      </c>
      <c r="R616" t="b">
        <v>0</v>
      </c>
      <c r="S616">
        <v>0</v>
      </c>
      <c r="T616">
        <v>1219.57</v>
      </c>
      <c r="U616" s="1">
        <v>45762</v>
      </c>
      <c r="V616" t="s">
        <v>259</v>
      </c>
      <c r="W616" t="s">
        <v>59</v>
      </c>
      <c r="X616" t="s">
        <v>2603</v>
      </c>
      <c r="Y616">
        <v>5</v>
      </c>
      <c r="Z616">
        <v>25.8</v>
      </c>
      <c r="AA616">
        <v>47.27</v>
      </c>
      <c r="AB616">
        <v>4</v>
      </c>
    </row>
    <row r="617" spans="1:28" x14ac:dyDescent="0.25">
      <c r="A617" t="s">
        <v>2604</v>
      </c>
      <c r="B617" s="1">
        <v>45836</v>
      </c>
      <c r="C617" s="2">
        <v>45836.318055555559</v>
      </c>
      <c r="D617" s="2">
        <v>45836.364583333336</v>
      </c>
      <c r="E617" t="s">
        <v>2605</v>
      </c>
      <c r="F617" t="s">
        <v>255</v>
      </c>
      <c r="G617" t="s">
        <v>2608</v>
      </c>
      <c r="H617" t="s">
        <v>257</v>
      </c>
      <c r="I617" t="s">
        <v>96</v>
      </c>
      <c r="J617" t="s">
        <v>97</v>
      </c>
      <c r="K617" t="s">
        <v>654</v>
      </c>
      <c r="L617">
        <v>3.2</v>
      </c>
      <c r="M617">
        <v>80.400000000000006</v>
      </c>
      <c r="N617">
        <v>4.3200000000000002E-2</v>
      </c>
      <c r="O617">
        <v>8.48E-2</v>
      </c>
      <c r="P617">
        <v>31.4</v>
      </c>
      <c r="Q617">
        <v>7.7</v>
      </c>
      <c r="R617" t="b">
        <v>1</v>
      </c>
      <c r="S617">
        <v>0.53</v>
      </c>
      <c r="T617">
        <v>3797.02</v>
      </c>
      <c r="U617" s="1">
        <v>45837</v>
      </c>
      <c r="V617" t="s">
        <v>58</v>
      </c>
      <c r="W617" t="s">
        <v>44</v>
      </c>
      <c r="X617" t="s">
        <v>2609</v>
      </c>
      <c r="Y617">
        <v>67</v>
      </c>
      <c r="Z617">
        <v>79.87</v>
      </c>
      <c r="AA617">
        <v>47.54</v>
      </c>
      <c r="AB617">
        <v>6</v>
      </c>
    </row>
    <row r="618" spans="1:28" x14ac:dyDescent="0.25">
      <c r="A618" t="s">
        <v>2610</v>
      </c>
      <c r="B618" s="1">
        <v>45743</v>
      </c>
      <c r="C618" s="2">
        <v>45743.367361111108</v>
      </c>
      <c r="D618" s="2">
        <v>45743.433333333334</v>
      </c>
      <c r="E618" t="s">
        <v>2611</v>
      </c>
      <c r="F618" t="s">
        <v>93</v>
      </c>
      <c r="G618" t="s">
        <v>1132</v>
      </c>
      <c r="H618" t="s">
        <v>95</v>
      </c>
      <c r="I618" t="s">
        <v>96</v>
      </c>
      <c r="J618" t="s">
        <v>97</v>
      </c>
      <c r="K618" t="s">
        <v>116</v>
      </c>
      <c r="L618">
        <v>9.6</v>
      </c>
      <c r="M618">
        <v>20.5</v>
      </c>
      <c r="N618">
        <v>4.3200000000000002E-2</v>
      </c>
      <c r="O618">
        <v>8.9800000000000005E-2</v>
      </c>
      <c r="P618">
        <v>33.9</v>
      </c>
      <c r="Q618">
        <v>10.7</v>
      </c>
      <c r="R618" t="b">
        <v>1</v>
      </c>
      <c r="S618">
        <v>0.33</v>
      </c>
      <c r="T618">
        <v>989.14</v>
      </c>
      <c r="U618" s="1">
        <v>45745</v>
      </c>
      <c r="V618" t="s">
        <v>43</v>
      </c>
      <c r="W618" t="s">
        <v>44</v>
      </c>
      <c r="X618" t="s">
        <v>2612</v>
      </c>
      <c r="Y618">
        <v>95</v>
      </c>
      <c r="Z618">
        <v>20.170000000000002</v>
      </c>
      <c r="AA618">
        <v>49.04</v>
      </c>
      <c r="AB618">
        <v>3</v>
      </c>
    </row>
    <row r="619" spans="1:28" x14ac:dyDescent="0.25">
      <c r="A619" t="s">
        <v>2613</v>
      </c>
      <c r="B619" s="1">
        <v>45738</v>
      </c>
      <c r="C619" s="2">
        <v>45738.236111111109</v>
      </c>
      <c r="D619" s="2">
        <v>45738.277777777781</v>
      </c>
      <c r="E619" t="s">
        <v>721</v>
      </c>
      <c r="F619" t="s">
        <v>182</v>
      </c>
      <c r="G619" t="s">
        <v>724</v>
      </c>
      <c r="H619" t="s">
        <v>184</v>
      </c>
      <c r="I619" t="s">
        <v>84</v>
      </c>
      <c r="J619" t="s">
        <v>85</v>
      </c>
      <c r="K619" t="s">
        <v>1033</v>
      </c>
      <c r="L619">
        <v>12.7</v>
      </c>
      <c r="M619">
        <v>117</v>
      </c>
      <c r="N619">
        <v>4.3200000000000002E-2</v>
      </c>
      <c r="O619">
        <v>8.4400000000000003E-2</v>
      </c>
      <c r="P619">
        <v>28</v>
      </c>
      <c r="Q619">
        <v>8</v>
      </c>
      <c r="R619" t="b">
        <v>1</v>
      </c>
      <c r="S619">
        <v>0</v>
      </c>
      <c r="T619">
        <v>5548.14</v>
      </c>
      <c r="U619" s="1">
        <v>45738</v>
      </c>
      <c r="V619" t="s">
        <v>73</v>
      </c>
      <c r="W619" t="s">
        <v>44</v>
      </c>
      <c r="X619" t="s">
        <v>2614</v>
      </c>
      <c r="Y619">
        <v>60</v>
      </c>
      <c r="Z619">
        <v>117</v>
      </c>
      <c r="AA619">
        <v>47.42</v>
      </c>
      <c r="AB619">
        <v>3</v>
      </c>
    </row>
    <row r="620" spans="1:28" x14ac:dyDescent="0.25">
      <c r="A620" t="s">
        <v>2615</v>
      </c>
      <c r="B620" s="1">
        <v>45709</v>
      </c>
      <c r="C620" s="2">
        <v>45709.406944444447</v>
      </c>
      <c r="D620" s="2">
        <v>45709.431944444441</v>
      </c>
      <c r="E620" t="s">
        <v>1789</v>
      </c>
      <c r="F620" t="s">
        <v>245</v>
      </c>
      <c r="G620" t="s">
        <v>1048</v>
      </c>
      <c r="H620" t="s">
        <v>247</v>
      </c>
      <c r="I620" t="s">
        <v>55</v>
      </c>
      <c r="J620" t="s">
        <v>56</v>
      </c>
      <c r="K620" t="s">
        <v>1556</v>
      </c>
      <c r="L620">
        <v>3.7</v>
      </c>
      <c r="M620">
        <v>38.299999999999997</v>
      </c>
      <c r="N620">
        <v>4.3200000000000002E-2</v>
      </c>
      <c r="O620">
        <v>8.6199999999999999E-2</v>
      </c>
      <c r="P620">
        <v>31.4</v>
      </c>
      <c r="Q620">
        <v>7.7</v>
      </c>
      <c r="R620" t="b">
        <v>1</v>
      </c>
      <c r="S620">
        <v>0.32</v>
      </c>
      <c r="T620">
        <v>1821.52</v>
      </c>
      <c r="U620" s="1">
        <v>45711</v>
      </c>
      <c r="V620" t="s">
        <v>58</v>
      </c>
      <c r="W620" t="s">
        <v>44</v>
      </c>
      <c r="X620" t="s">
        <v>2616</v>
      </c>
      <c r="Y620">
        <v>36</v>
      </c>
      <c r="Z620">
        <v>37.979999999999997</v>
      </c>
      <c r="AA620">
        <v>47.96</v>
      </c>
      <c r="AB620">
        <v>2</v>
      </c>
    </row>
    <row r="621" spans="1:28" x14ac:dyDescent="0.25">
      <c r="A621" t="s">
        <v>2617</v>
      </c>
      <c r="B621" s="1">
        <v>45696</v>
      </c>
      <c r="C621" s="2">
        <v>45696.425000000003</v>
      </c>
      <c r="D621" s="2">
        <v>45696.464583333334</v>
      </c>
      <c r="E621" t="s">
        <v>2618</v>
      </c>
      <c r="F621" t="s">
        <v>318</v>
      </c>
      <c r="G621" t="s">
        <v>2620</v>
      </c>
      <c r="H621" t="s">
        <v>320</v>
      </c>
      <c r="I621" t="s">
        <v>197</v>
      </c>
      <c r="J621" t="s">
        <v>198</v>
      </c>
      <c r="K621" t="s">
        <v>130</v>
      </c>
      <c r="L621">
        <v>5.6</v>
      </c>
      <c r="M621">
        <v>21.7</v>
      </c>
      <c r="N621">
        <v>4.3200000000000002E-2</v>
      </c>
      <c r="O621">
        <v>8.9099999999999999E-2</v>
      </c>
      <c r="P621">
        <v>26.7</v>
      </c>
      <c r="Q621">
        <v>3.1</v>
      </c>
      <c r="R621" t="b">
        <v>1</v>
      </c>
      <c r="S621">
        <v>0.38</v>
      </c>
      <c r="T621">
        <v>1041.06</v>
      </c>
      <c r="U621" s="1">
        <v>45699</v>
      </c>
      <c r="V621" t="s">
        <v>58</v>
      </c>
      <c r="W621" t="s">
        <v>208</v>
      </c>
      <c r="X621" t="s">
        <v>2621</v>
      </c>
      <c r="Y621">
        <v>57</v>
      </c>
      <c r="Z621">
        <v>21.32</v>
      </c>
      <c r="AA621">
        <v>48.83</v>
      </c>
      <c r="AB621">
        <v>2</v>
      </c>
    </row>
    <row r="622" spans="1:28" x14ac:dyDescent="0.25">
      <c r="A622" t="s">
        <v>2622</v>
      </c>
      <c r="B622" s="1">
        <v>45728</v>
      </c>
      <c r="C622" s="2">
        <v>45728.377083333333</v>
      </c>
      <c r="D622" s="2">
        <v>45728.407638888886</v>
      </c>
      <c r="E622" t="s">
        <v>2623</v>
      </c>
      <c r="F622" t="s">
        <v>309</v>
      </c>
      <c r="G622" t="s">
        <v>667</v>
      </c>
      <c r="H622" t="s">
        <v>311</v>
      </c>
      <c r="I622" t="s">
        <v>84</v>
      </c>
      <c r="J622" t="s">
        <v>85</v>
      </c>
      <c r="K622" t="s">
        <v>207</v>
      </c>
      <c r="L622">
        <v>18.7</v>
      </c>
      <c r="M622">
        <v>78.099999999999994</v>
      </c>
      <c r="N622">
        <v>4.3200000000000002E-2</v>
      </c>
      <c r="O622">
        <v>8.5000000000000006E-2</v>
      </c>
      <c r="P622">
        <v>25.6</v>
      </c>
      <c r="Q622">
        <v>7.4</v>
      </c>
      <c r="R622" t="b">
        <v>1</v>
      </c>
      <c r="S622">
        <v>0</v>
      </c>
      <c r="T622">
        <v>3717.56</v>
      </c>
      <c r="U622" s="1">
        <v>45735</v>
      </c>
      <c r="V622" t="s">
        <v>43</v>
      </c>
      <c r="W622" t="s">
        <v>44</v>
      </c>
      <c r="X622" t="s">
        <v>2624</v>
      </c>
      <c r="Y622">
        <v>44</v>
      </c>
      <c r="Z622">
        <v>78.099999999999994</v>
      </c>
      <c r="AA622">
        <v>47.6</v>
      </c>
      <c r="AB622">
        <v>3</v>
      </c>
    </row>
    <row r="623" spans="1:28" x14ac:dyDescent="0.25">
      <c r="A623" t="s">
        <v>2625</v>
      </c>
      <c r="B623" s="1">
        <v>45687</v>
      </c>
      <c r="C623" s="2">
        <v>45687.436111111114</v>
      </c>
      <c r="D623" s="2">
        <v>45687.458333333336</v>
      </c>
      <c r="E623" t="s">
        <v>2626</v>
      </c>
      <c r="F623" t="s">
        <v>245</v>
      </c>
      <c r="G623" t="s">
        <v>491</v>
      </c>
      <c r="H623" t="s">
        <v>247</v>
      </c>
      <c r="I623" t="s">
        <v>55</v>
      </c>
      <c r="J623" t="s">
        <v>56</v>
      </c>
      <c r="K623" t="s">
        <v>165</v>
      </c>
      <c r="L623">
        <v>32.799999999999997</v>
      </c>
      <c r="M623">
        <v>36.299999999999997</v>
      </c>
      <c r="N623">
        <v>4.3200000000000002E-2</v>
      </c>
      <c r="O623">
        <v>8.0299999999999996E-2</v>
      </c>
      <c r="P623">
        <v>27.2</v>
      </c>
      <c r="Q623">
        <v>7</v>
      </c>
      <c r="R623" t="b">
        <v>1</v>
      </c>
      <c r="S623">
        <v>0.01</v>
      </c>
      <c r="T623">
        <v>1676.24</v>
      </c>
      <c r="U623" s="1">
        <v>45694</v>
      </c>
      <c r="V623" t="s">
        <v>259</v>
      </c>
      <c r="W623" t="s">
        <v>208</v>
      </c>
      <c r="X623" t="s">
        <v>2628</v>
      </c>
      <c r="Y623">
        <v>32</v>
      </c>
      <c r="Z623">
        <v>36.29</v>
      </c>
      <c r="AA623">
        <v>46.19</v>
      </c>
      <c r="AB623">
        <v>1</v>
      </c>
    </row>
    <row r="624" spans="1:28" x14ac:dyDescent="0.25">
      <c r="A624" t="s">
        <v>2629</v>
      </c>
      <c r="B624" s="1">
        <v>45663</v>
      </c>
      <c r="C624" s="2">
        <v>45663.241666666669</v>
      </c>
      <c r="D624" s="2">
        <v>45663.305555555555</v>
      </c>
      <c r="E624" t="s">
        <v>1811</v>
      </c>
      <c r="F624" t="s">
        <v>604</v>
      </c>
      <c r="G624" t="s">
        <v>329</v>
      </c>
      <c r="H624" t="s">
        <v>606</v>
      </c>
      <c r="I624" t="s">
        <v>153</v>
      </c>
      <c r="J624" t="s">
        <v>154</v>
      </c>
      <c r="K624" t="s">
        <v>72</v>
      </c>
      <c r="L624">
        <v>10.7</v>
      </c>
      <c r="M624">
        <v>117</v>
      </c>
      <c r="N624">
        <v>4.3200000000000002E-2</v>
      </c>
      <c r="O624">
        <v>8.7999999999999995E-2</v>
      </c>
      <c r="P624">
        <v>31.4</v>
      </c>
      <c r="Q624">
        <v>9.8000000000000007</v>
      </c>
      <c r="R624" t="b">
        <v>1</v>
      </c>
      <c r="S624">
        <v>0</v>
      </c>
      <c r="T624">
        <v>5674.5</v>
      </c>
      <c r="U624" s="1">
        <v>45666</v>
      </c>
      <c r="V624" t="s">
        <v>43</v>
      </c>
      <c r="W624" t="s">
        <v>200</v>
      </c>
      <c r="X624" t="s">
        <v>2630</v>
      </c>
      <c r="Y624">
        <v>92</v>
      </c>
      <c r="Z624">
        <v>117</v>
      </c>
      <c r="AA624">
        <v>48.5</v>
      </c>
      <c r="AB624">
        <v>1</v>
      </c>
    </row>
    <row r="625" spans="1:28" x14ac:dyDescent="0.25">
      <c r="A625" t="s">
        <v>2631</v>
      </c>
      <c r="B625" s="1">
        <v>45699</v>
      </c>
      <c r="C625" s="2">
        <v>45699.430555555555</v>
      </c>
      <c r="D625" s="2">
        <v>45699.445833333331</v>
      </c>
      <c r="E625" t="s">
        <v>2623</v>
      </c>
      <c r="F625" t="s">
        <v>309</v>
      </c>
      <c r="G625" t="s">
        <v>667</v>
      </c>
      <c r="H625" t="s">
        <v>311</v>
      </c>
      <c r="I625" t="s">
        <v>84</v>
      </c>
      <c r="J625" t="s">
        <v>85</v>
      </c>
      <c r="K625" t="s">
        <v>1083</v>
      </c>
      <c r="L625">
        <v>3.7</v>
      </c>
      <c r="M625">
        <v>180.7</v>
      </c>
      <c r="N625">
        <v>4.3299999999999998E-2</v>
      </c>
      <c r="O625">
        <v>8.6300000000000002E-2</v>
      </c>
      <c r="P625">
        <v>27.6</v>
      </c>
      <c r="Q625">
        <v>9</v>
      </c>
      <c r="R625" t="b">
        <v>1</v>
      </c>
      <c r="S625">
        <v>0.03</v>
      </c>
      <c r="T625">
        <v>8679.39</v>
      </c>
      <c r="U625" s="1">
        <v>45700</v>
      </c>
      <c r="V625" t="s">
        <v>43</v>
      </c>
      <c r="W625" t="s">
        <v>44</v>
      </c>
      <c r="X625" t="s">
        <v>2632</v>
      </c>
      <c r="Y625">
        <v>22</v>
      </c>
      <c r="Z625">
        <v>180.67</v>
      </c>
      <c r="AA625">
        <v>48.04</v>
      </c>
      <c r="AB625">
        <v>2</v>
      </c>
    </row>
    <row r="626" spans="1:28" x14ac:dyDescent="0.25">
      <c r="A626" t="s">
        <v>2633</v>
      </c>
      <c r="B626" s="1">
        <v>45756</v>
      </c>
      <c r="C626" s="2">
        <v>45756.354166666664</v>
      </c>
      <c r="D626" s="2">
        <v>45756.357638888891</v>
      </c>
      <c r="E626" t="s">
        <v>2634</v>
      </c>
      <c r="F626" t="s">
        <v>413</v>
      </c>
      <c r="G626" t="s">
        <v>2637</v>
      </c>
      <c r="H626" t="s">
        <v>414</v>
      </c>
      <c r="I626" t="s">
        <v>415</v>
      </c>
      <c r="J626" t="s">
        <v>416</v>
      </c>
      <c r="K626" t="s">
        <v>275</v>
      </c>
      <c r="L626">
        <v>1.1000000000000001</v>
      </c>
      <c r="M626">
        <v>5.6</v>
      </c>
      <c r="N626">
        <v>4.3299999999999998E-2</v>
      </c>
      <c r="O626">
        <v>9.2899999999999996E-2</v>
      </c>
      <c r="P626">
        <v>26.7</v>
      </c>
      <c r="Q626">
        <v>3.2</v>
      </c>
      <c r="R626" t="b">
        <v>1</v>
      </c>
      <c r="S626">
        <v>0.35</v>
      </c>
      <c r="T626">
        <v>262.61</v>
      </c>
      <c r="U626" s="1">
        <v>45759</v>
      </c>
      <c r="V626" t="s">
        <v>58</v>
      </c>
      <c r="W626" t="s">
        <v>186</v>
      </c>
      <c r="X626" t="s">
        <v>2638</v>
      </c>
      <c r="Y626">
        <v>5</v>
      </c>
      <c r="Z626">
        <v>5.25</v>
      </c>
      <c r="AA626">
        <v>50.02</v>
      </c>
      <c r="AB626">
        <v>4</v>
      </c>
    </row>
    <row r="627" spans="1:28" x14ac:dyDescent="0.25">
      <c r="A627" t="s">
        <v>2639</v>
      </c>
      <c r="B627" s="1">
        <v>45684</v>
      </c>
      <c r="C627" s="2">
        <v>45684.361111111109</v>
      </c>
      <c r="D627" s="2">
        <v>45684.413194444445</v>
      </c>
      <c r="E627" t="s">
        <v>1762</v>
      </c>
      <c r="F627" t="s">
        <v>309</v>
      </c>
      <c r="G627" t="s">
        <v>68</v>
      </c>
      <c r="H627" t="s">
        <v>311</v>
      </c>
      <c r="I627" t="s">
        <v>84</v>
      </c>
      <c r="J627" t="s">
        <v>85</v>
      </c>
      <c r="K627" t="s">
        <v>935</v>
      </c>
      <c r="L627">
        <v>3.1</v>
      </c>
      <c r="M627">
        <v>46.7</v>
      </c>
      <c r="N627">
        <v>4.3299999999999998E-2</v>
      </c>
      <c r="O627">
        <v>8.2500000000000004E-2</v>
      </c>
      <c r="P627">
        <v>29.3</v>
      </c>
      <c r="Q627">
        <v>12</v>
      </c>
      <c r="R627" t="b">
        <v>1</v>
      </c>
      <c r="S627">
        <v>0.6</v>
      </c>
      <c r="T627">
        <v>2162.09</v>
      </c>
      <c r="U627" s="1">
        <v>45684</v>
      </c>
      <c r="V627" t="s">
        <v>58</v>
      </c>
      <c r="W627" t="s">
        <v>44</v>
      </c>
      <c r="X627" t="s">
        <v>2640</v>
      </c>
      <c r="Y627">
        <v>75</v>
      </c>
      <c r="Z627">
        <v>46.1</v>
      </c>
      <c r="AA627">
        <v>46.9</v>
      </c>
      <c r="AB627">
        <v>1</v>
      </c>
    </row>
    <row r="628" spans="1:28" x14ac:dyDescent="0.25">
      <c r="A628" t="s">
        <v>2641</v>
      </c>
      <c r="B628" s="1">
        <v>45794</v>
      </c>
      <c r="C628" s="2">
        <v>45794.168055555558</v>
      </c>
      <c r="D628" s="2">
        <v>45794.176388888889</v>
      </c>
      <c r="E628" t="s">
        <v>2598</v>
      </c>
      <c r="F628" t="s">
        <v>413</v>
      </c>
      <c r="G628" t="s">
        <v>1192</v>
      </c>
      <c r="H628" t="s">
        <v>414</v>
      </c>
      <c r="I628" t="s">
        <v>415</v>
      </c>
      <c r="J628" t="s">
        <v>416</v>
      </c>
      <c r="K628" t="s">
        <v>524</v>
      </c>
      <c r="L628">
        <v>11</v>
      </c>
      <c r="M628">
        <v>21.5</v>
      </c>
      <c r="N628">
        <v>4.3299999999999998E-2</v>
      </c>
      <c r="O628">
        <v>9.1300000000000006E-2</v>
      </c>
      <c r="P628">
        <v>34.799999999999997</v>
      </c>
      <c r="Q628">
        <v>12</v>
      </c>
      <c r="R628" t="b">
        <v>1</v>
      </c>
      <c r="S628">
        <v>0</v>
      </c>
      <c r="T628">
        <v>1065.1099999999999</v>
      </c>
      <c r="U628" s="1">
        <v>45794</v>
      </c>
      <c r="V628" t="s">
        <v>43</v>
      </c>
      <c r="W628" t="s">
        <v>208</v>
      </c>
      <c r="X628" t="s">
        <v>2642</v>
      </c>
      <c r="Y628">
        <v>12</v>
      </c>
      <c r="Z628">
        <v>21.5</v>
      </c>
      <c r="AA628">
        <v>49.54</v>
      </c>
      <c r="AB628">
        <v>5</v>
      </c>
    </row>
    <row r="629" spans="1:28" x14ac:dyDescent="0.25">
      <c r="A629" t="s">
        <v>2643</v>
      </c>
      <c r="B629" s="1">
        <v>45715</v>
      </c>
      <c r="C629" s="2">
        <v>45715.211805555555</v>
      </c>
      <c r="D629" s="2">
        <v>45715.263888888891</v>
      </c>
      <c r="E629" t="s">
        <v>1433</v>
      </c>
      <c r="F629" t="s">
        <v>67</v>
      </c>
      <c r="G629" t="s">
        <v>841</v>
      </c>
      <c r="H629" t="s">
        <v>69</v>
      </c>
      <c r="I629" t="s">
        <v>70</v>
      </c>
      <c r="J629" t="s">
        <v>71</v>
      </c>
      <c r="K629" t="s">
        <v>143</v>
      </c>
      <c r="L629">
        <v>32.4</v>
      </c>
      <c r="M629">
        <v>20.100000000000001</v>
      </c>
      <c r="N629">
        <v>4.3299999999999998E-2</v>
      </c>
      <c r="O629">
        <v>7.9899999999999999E-2</v>
      </c>
      <c r="P629">
        <v>37.9</v>
      </c>
      <c r="Q629">
        <v>12</v>
      </c>
      <c r="R629" t="b">
        <v>0</v>
      </c>
      <c r="S629">
        <v>0</v>
      </c>
      <c r="T629">
        <v>927.01</v>
      </c>
      <c r="U629" s="1">
        <v>45718</v>
      </c>
      <c r="V629" t="s">
        <v>259</v>
      </c>
      <c r="W629" t="s">
        <v>200</v>
      </c>
      <c r="X629" t="s">
        <v>2644</v>
      </c>
      <c r="Y629">
        <v>75</v>
      </c>
      <c r="Z629">
        <v>20.100000000000001</v>
      </c>
      <c r="AA629">
        <v>46.12</v>
      </c>
      <c r="AB629">
        <v>2</v>
      </c>
    </row>
    <row r="630" spans="1:28" x14ac:dyDescent="0.25">
      <c r="A630" t="s">
        <v>2645</v>
      </c>
      <c r="B630" s="1">
        <v>45804</v>
      </c>
      <c r="C630" s="2">
        <v>45804.207638888889</v>
      </c>
      <c r="D630" s="2">
        <v>45804.268055555556</v>
      </c>
      <c r="E630" t="s">
        <v>1757</v>
      </c>
      <c r="F630" t="s">
        <v>81</v>
      </c>
      <c r="G630" t="s">
        <v>1759</v>
      </c>
      <c r="H630" t="s">
        <v>83</v>
      </c>
      <c r="I630" t="s">
        <v>84</v>
      </c>
      <c r="J630" t="s">
        <v>85</v>
      </c>
      <c r="K630" t="s">
        <v>492</v>
      </c>
      <c r="L630">
        <v>3.5</v>
      </c>
      <c r="M630">
        <v>53.5</v>
      </c>
      <c r="N630">
        <v>4.3299999999999998E-2</v>
      </c>
      <c r="O630">
        <v>8.4900000000000003E-2</v>
      </c>
      <c r="P630">
        <v>31.5</v>
      </c>
      <c r="Q630">
        <v>5.7</v>
      </c>
      <c r="R630" t="b">
        <v>1</v>
      </c>
      <c r="S630">
        <v>0.42</v>
      </c>
      <c r="T630">
        <v>2527.67</v>
      </c>
      <c r="U630" s="1">
        <v>45805</v>
      </c>
      <c r="V630" t="s">
        <v>43</v>
      </c>
      <c r="W630" t="s">
        <v>44</v>
      </c>
      <c r="X630" t="s">
        <v>2646</v>
      </c>
      <c r="Y630">
        <v>87</v>
      </c>
      <c r="Z630">
        <v>53.08</v>
      </c>
      <c r="AA630">
        <v>47.62</v>
      </c>
      <c r="AB630">
        <v>5</v>
      </c>
    </row>
    <row r="631" spans="1:28" x14ac:dyDescent="0.25">
      <c r="A631" t="s">
        <v>2647</v>
      </c>
      <c r="B631" s="1">
        <v>45676</v>
      </c>
      <c r="C631" s="2">
        <v>45676.430555555555</v>
      </c>
      <c r="D631" s="2">
        <v>45676.434027777781</v>
      </c>
      <c r="E631" t="s">
        <v>520</v>
      </c>
      <c r="F631" t="s">
        <v>81</v>
      </c>
      <c r="G631" t="s">
        <v>523</v>
      </c>
      <c r="H631" t="s">
        <v>83</v>
      </c>
      <c r="I631" t="s">
        <v>84</v>
      </c>
      <c r="J631" t="s">
        <v>85</v>
      </c>
      <c r="K631" t="s">
        <v>333</v>
      </c>
      <c r="L631">
        <v>30.5</v>
      </c>
      <c r="M631">
        <v>6.6</v>
      </c>
      <c r="N631">
        <v>4.3299999999999998E-2</v>
      </c>
      <c r="O631">
        <v>8.7599999999999997E-2</v>
      </c>
      <c r="P631">
        <v>31.2</v>
      </c>
      <c r="Q631">
        <v>12</v>
      </c>
      <c r="R631" t="b">
        <v>1</v>
      </c>
      <c r="S631">
        <v>0.2</v>
      </c>
      <c r="T631">
        <v>309.95</v>
      </c>
      <c r="U631" s="1">
        <v>45679</v>
      </c>
      <c r="V631" t="s">
        <v>43</v>
      </c>
      <c r="W631" t="s">
        <v>200</v>
      </c>
      <c r="X631" t="s">
        <v>2648</v>
      </c>
      <c r="Y631">
        <v>5</v>
      </c>
      <c r="Z631">
        <v>6.3999999999999897</v>
      </c>
      <c r="AA631">
        <v>48.43</v>
      </c>
      <c r="AB631">
        <v>1</v>
      </c>
    </row>
    <row r="632" spans="1:28" x14ac:dyDescent="0.25">
      <c r="A632" t="s">
        <v>2649</v>
      </c>
      <c r="B632" s="1">
        <v>45805</v>
      </c>
      <c r="C632" s="2">
        <v>45805.270833333336</v>
      </c>
      <c r="D632" s="2">
        <v>45805.286111111112</v>
      </c>
      <c r="E632" t="s">
        <v>798</v>
      </c>
      <c r="F632" t="s">
        <v>405</v>
      </c>
      <c r="G632" t="s">
        <v>801</v>
      </c>
      <c r="H632" t="s">
        <v>407</v>
      </c>
      <c r="I632" t="s">
        <v>218</v>
      </c>
      <c r="J632" t="s">
        <v>219</v>
      </c>
      <c r="K632" t="s">
        <v>116</v>
      </c>
      <c r="L632">
        <v>3.3</v>
      </c>
      <c r="M632">
        <v>46.3</v>
      </c>
      <c r="N632">
        <v>4.3299999999999998E-2</v>
      </c>
      <c r="O632">
        <v>7.7700000000000005E-2</v>
      </c>
      <c r="P632">
        <v>32.1</v>
      </c>
      <c r="Q632">
        <v>9.8000000000000007</v>
      </c>
      <c r="R632" t="b">
        <v>0</v>
      </c>
      <c r="S632">
        <v>0</v>
      </c>
      <c r="T632">
        <v>2104.8000000000002</v>
      </c>
      <c r="U632" s="1">
        <v>45812</v>
      </c>
      <c r="V632" t="s">
        <v>58</v>
      </c>
      <c r="W632" t="s">
        <v>44</v>
      </c>
      <c r="X632" t="s">
        <v>2650</v>
      </c>
      <c r="Y632">
        <v>22</v>
      </c>
      <c r="Z632">
        <v>46.3</v>
      </c>
      <c r="AA632">
        <v>45.46</v>
      </c>
      <c r="AB632">
        <v>5</v>
      </c>
    </row>
    <row r="633" spans="1:28" x14ac:dyDescent="0.25">
      <c r="A633" t="s">
        <v>2651</v>
      </c>
      <c r="B633" s="1">
        <v>45718</v>
      </c>
      <c r="C633" s="2">
        <v>45718.218055555553</v>
      </c>
      <c r="D633" s="2">
        <v>45718.260416666664</v>
      </c>
      <c r="E633" t="s">
        <v>545</v>
      </c>
      <c r="F633" t="s">
        <v>292</v>
      </c>
      <c r="G633" t="s">
        <v>548</v>
      </c>
      <c r="H633" t="s">
        <v>294</v>
      </c>
      <c r="I633" t="s">
        <v>70</v>
      </c>
      <c r="J633" t="s">
        <v>71</v>
      </c>
      <c r="K633" t="s">
        <v>185</v>
      </c>
      <c r="L633">
        <v>13.6</v>
      </c>
      <c r="M633">
        <v>29.1</v>
      </c>
      <c r="N633">
        <v>4.3299999999999998E-2</v>
      </c>
      <c r="O633">
        <v>8.3099999999999993E-2</v>
      </c>
      <c r="P633">
        <v>30.9</v>
      </c>
      <c r="Q633">
        <v>26.4</v>
      </c>
      <c r="R633" t="b">
        <v>1</v>
      </c>
      <c r="S633">
        <v>0</v>
      </c>
      <c r="T633">
        <v>1370.03</v>
      </c>
      <c r="U633" s="1">
        <v>45719</v>
      </c>
      <c r="V633" t="s">
        <v>43</v>
      </c>
      <c r="W633" t="s">
        <v>44</v>
      </c>
      <c r="X633" t="s">
        <v>2652</v>
      </c>
      <c r="Y633">
        <v>61</v>
      </c>
      <c r="Z633">
        <v>29.1</v>
      </c>
      <c r="AA633">
        <v>47.08</v>
      </c>
      <c r="AB633">
        <v>3</v>
      </c>
    </row>
    <row r="634" spans="1:28" x14ac:dyDescent="0.25">
      <c r="A634" t="s">
        <v>2653</v>
      </c>
      <c r="B634" s="1">
        <v>45835</v>
      </c>
      <c r="C634" s="2">
        <v>45835.435416666667</v>
      </c>
      <c r="D634" s="2">
        <v>45835.46875</v>
      </c>
      <c r="E634" t="s">
        <v>2654</v>
      </c>
      <c r="F634" t="s">
        <v>318</v>
      </c>
      <c r="G634" t="s">
        <v>951</v>
      </c>
      <c r="H634" t="s">
        <v>320</v>
      </c>
      <c r="I634" t="s">
        <v>197</v>
      </c>
      <c r="J634" t="s">
        <v>198</v>
      </c>
      <c r="K634" t="s">
        <v>199</v>
      </c>
      <c r="L634">
        <v>1.4</v>
      </c>
      <c r="M634">
        <v>126.9</v>
      </c>
      <c r="N634">
        <v>4.3299999999999998E-2</v>
      </c>
      <c r="O634">
        <v>8.3900000000000002E-2</v>
      </c>
      <c r="P634">
        <v>32.200000000000003</v>
      </c>
      <c r="Q634">
        <v>12</v>
      </c>
      <c r="R634" t="b">
        <v>1</v>
      </c>
      <c r="S634">
        <v>0</v>
      </c>
      <c r="T634">
        <v>6004.91</v>
      </c>
      <c r="U634" s="1">
        <v>45835</v>
      </c>
      <c r="V634" t="s">
        <v>43</v>
      </c>
      <c r="W634" t="s">
        <v>186</v>
      </c>
      <c r="X634" t="s">
        <v>2656</v>
      </c>
      <c r="Y634">
        <v>48</v>
      </c>
      <c r="Z634">
        <v>126.9</v>
      </c>
      <c r="AA634">
        <v>47.32</v>
      </c>
      <c r="AB634">
        <v>6</v>
      </c>
    </row>
    <row r="635" spans="1:28" x14ac:dyDescent="0.25">
      <c r="A635" t="s">
        <v>2657</v>
      </c>
      <c r="B635" s="1">
        <v>45710</v>
      </c>
      <c r="C635" s="2">
        <v>45710.385416666664</v>
      </c>
      <c r="D635" s="2">
        <v>45710.418055555558</v>
      </c>
      <c r="E635" t="s">
        <v>2375</v>
      </c>
      <c r="F635" t="s">
        <v>150</v>
      </c>
      <c r="G635" t="s">
        <v>2377</v>
      </c>
      <c r="H635" t="s">
        <v>152</v>
      </c>
      <c r="I635" t="s">
        <v>153</v>
      </c>
      <c r="J635" t="s">
        <v>154</v>
      </c>
      <c r="K635" t="s">
        <v>1390</v>
      </c>
      <c r="L635">
        <v>5</v>
      </c>
      <c r="M635">
        <v>21.4</v>
      </c>
      <c r="N635">
        <v>4.3299999999999998E-2</v>
      </c>
      <c r="O635">
        <v>8.1199999999999994E-2</v>
      </c>
      <c r="P635">
        <v>30.6</v>
      </c>
      <c r="Q635">
        <v>8.6</v>
      </c>
      <c r="R635" t="b">
        <v>1</v>
      </c>
      <c r="S635">
        <v>0</v>
      </c>
      <c r="T635">
        <v>995.31</v>
      </c>
      <c r="U635" s="1">
        <v>45711</v>
      </c>
      <c r="V635" t="s">
        <v>58</v>
      </c>
      <c r="W635" t="s">
        <v>44</v>
      </c>
      <c r="X635" t="s">
        <v>2658</v>
      </c>
      <c r="Y635">
        <v>47</v>
      </c>
      <c r="Z635">
        <v>21.4</v>
      </c>
      <c r="AA635">
        <v>46.51</v>
      </c>
      <c r="AB635">
        <v>2</v>
      </c>
    </row>
    <row r="636" spans="1:28" x14ac:dyDescent="0.25">
      <c r="A636" t="s">
        <v>2659</v>
      </c>
      <c r="B636" s="1">
        <v>45838</v>
      </c>
      <c r="C636" s="2">
        <v>45838.20416666667</v>
      </c>
      <c r="D636" s="2">
        <v>45838.209027777775</v>
      </c>
      <c r="E636" t="s">
        <v>2660</v>
      </c>
      <c r="F636" t="s">
        <v>52</v>
      </c>
      <c r="G636" t="s">
        <v>1759</v>
      </c>
      <c r="H636" t="s">
        <v>54</v>
      </c>
      <c r="I636" t="s">
        <v>55</v>
      </c>
      <c r="J636" t="s">
        <v>56</v>
      </c>
      <c r="K636" t="s">
        <v>350</v>
      </c>
      <c r="L636">
        <v>22.9</v>
      </c>
      <c r="M636">
        <v>20.7</v>
      </c>
      <c r="N636">
        <v>4.3299999999999998E-2</v>
      </c>
      <c r="O636">
        <v>0.08</v>
      </c>
      <c r="P636">
        <v>32.9</v>
      </c>
      <c r="Q636">
        <v>9</v>
      </c>
      <c r="R636" t="b">
        <v>0</v>
      </c>
      <c r="S636">
        <v>3.33</v>
      </c>
      <c r="T636">
        <v>801.63</v>
      </c>
      <c r="U636" s="1">
        <v>45845</v>
      </c>
      <c r="V636" t="s">
        <v>43</v>
      </c>
      <c r="W636" t="s">
        <v>44</v>
      </c>
      <c r="X636" t="s">
        <v>2662</v>
      </c>
      <c r="Y636">
        <v>7</v>
      </c>
      <c r="Z636">
        <v>17.369999999999902</v>
      </c>
      <c r="AA636">
        <v>46.15</v>
      </c>
      <c r="AB636">
        <v>6</v>
      </c>
    </row>
    <row r="637" spans="1:28" x14ac:dyDescent="0.25">
      <c r="A637" t="s">
        <v>2663</v>
      </c>
      <c r="B637" s="1">
        <v>45693</v>
      </c>
      <c r="C637" s="2">
        <v>45693.188888888886</v>
      </c>
      <c r="D637" s="2">
        <v>45693.248611111114</v>
      </c>
      <c r="E637" t="s">
        <v>366</v>
      </c>
      <c r="F637" t="s">
        <v>194</v>
      </c>
      <c r="G637" t="s">
        <v>369</v>
      </c>
      <c r="H637" t="s">
        <v>196</v>
      </c>
      <c r="I637" t="s">
        <v>197</v>
      </c>
      <c r="J637" t="s">
        <v>198</v>
      </c>
      <c r="K637" t="s">
        <v>42</v>
      </c>
      <c r="L637">
        <v>10.199999999999999</v>
      </c>
      <c r="M637">
        <v>19.100000000000001</v>
      </c>
      <c r="N637">
        <v>4.3299999999999998E-2</v>
      </c>
      <c r="O637">
        <v>8.6800000000000002E-2</v>
      </c>
      <c r="P637">
        <v>26.5</v>
      </c>
      <c r="Q637">
        <v>3</v>
      </c>
      <c r="R637" t="b">
        <v>1</v>
      </c>
      <c r="S637">
        <v>0.21</v>
      </c>
      <c r="T637">
        <v>910.31</v>
      </c>
      <c r="U637" s="1">
        <v>45700</v>
      </c>
      <c r="V637" t="s">
        <v>43</v>
      </c>
      <c r="W637" t="s">
        <v>208</v>
      </c>
      <c r="X637" t="s">
        <v>2664</v>
      </c>
      <c r="Y637">
        <v>86</v>
      </c>
      <c r="Z637">
        <v>18.89</v>
      </c>
      <c r="AA637">
        <v>48.19</v>
      </c>
      <c r="AB637">
        <v>2</v>
      </c>
    </row>
    <row r="638" spans="1:28" x14ac:dyDescent="0.25">
      <c r="A638" t="s">
        <v>2665</v>
      </c>
      <c r="B638" s="1">
        <v>45812</v>
      </c>
      <c r="C638" s="2">
        <v>45812.415277777778</v>
      </c>
      <c r="D638" s="2">
        <v>45812.454861111109</v>
      </c>
      <c r="E638" t="s">
        <v>2666</v>
      </c>
      <c r="F638" t="s">
        <v>93</v>
      </c>
      <c r="G638" t="s">
        <v>2115</v>
      </c>
      <c r="H638" t="s">
        <v>95</v>
      </c>
      <c r="I638" t="s">
        <v>96</v>
      </c>
      <c r="J638" t="s">
        <v>97</v>
      </c>
      <c r="K638" t="s">
        <v>995</v>
      </c>
      <c r="L638">
        <v>24.1</v>
      </c>
      <c r="M638">
        <v>34</v>
      </c>
      <c r="N638">
        <v>4.3400000000000001E-2</v>
      </c>
      <c r="O638">
        <v>8.6199999999999999E-2</v>
      </c>
      <c r="P638">
        <v>34.5</v>
      </c>
      <c r="Q638">
        <v>9.6</v>
      </c>
      <c r="R638" t="b">
        <v>1</v>
      </c>
      <c r="S638">
        <v>0.05</v>
      </c>
      <c r="T638">
        <v>1631.64</v>
      </c>
      <c r="U638" s="1">
        <v>45813</v>
      </c>
      <c r="V638" t="s">
        <v>259</v>
      </c>
      <c r="W638" t="s">
        <v>44</v>
      </c>
      <c r="X638" t="s">
        <v>2668</v>
      </c>
      <c r="Y638">
        <v>57</v>
      </c>
      <c r="Z638">
        <v>33.950000000000003</v>
      </c>
      <c r="AA638">
        <v>48.06</v>
      </c>
      <c r="AB638">
        <v>6</v>
      </c>
    </row>
    <row r="639" spans="1:28" x14ac:dyDescent="0.25">
      <c r="A639" t="s">
        <v>2669</v>
      </c>
      <c r="B639" s="1">
        <v>45831</v>
      </c>
      <c r="C639" s="2">
        <v>45831.209027777775</v>
      </c>
      <c r="D639" s="2">
        <v>45831.258333333331</v>
      </c>
      <c r="E639" t="s">
        <v>2670</v>
      </c>
      <c r="F639" t="s">
        <v>413</v>
      </c>
      <c r="G639" t="s">
        <v>561</v>
      </c>
      <c r="H639" t="s">
        <v>414</v>
      </c>
      <c r="I639" t="s">
        <v>415</v>
      </c>
      <c r="J639" t="s">
        <v>416</v>
      </c>
      <c r="K639" t="s">
        <v>370</v>
      </c>
      <c r="L639">
        <v>2</v>
      </c>
      <c r="M639">
        <v>15.6</v>
      </c>
      <c r="N639">
        <v>4.3400000000000001E-2</v>
      </c>
      <c r="O639">
        <v>8.1799999999999998E-2</v>
      </c>
      <c r="P639">
        <v>22.4</v>
      </c>
      <c r="Q639">
        <v>2.5</v>
      </c>
      <c r="R639" t="b">
        <v>1</v>
      </c>
      <c r="S639">
        <v>0</v>
      </c>
      <c r="T639">
        <v>729.14</v>
      </c>
      <c r="U639" s="1">
        <v>45834</v>
      </c>
      <c r="V639" t="s">
        <v>43</v>
      </c>
      <c r="W639" t="s">
        <v>200</v>
      </c>
      <c r="X639" t="s">
        <v>2672</v>
      </c>
      <c r="Y639">
        <v>71</v>
      </c>
      <c r="Z639">
        <v>15.6</v>
      </c>
      <c r="AA639">
        <v>46.74</v>
      </c>
      <c r="AB639">
        <v>6</v>
      </c>
    </row>
    <row r="640" spans="1:28" x14ac:dyDescent="0.25">
      <c r="A640" t="s">
        <v>2673</v>
      </c>
      <c r="B640" s="1">
        <v>45665</v>
      </c>
      <c r="C640" s="2">
        <v>45665.456250000003</v>
      </c>
      <c r="D640" s="2">
        <v>45665.555555555555</v>
      </c>
      <c r="E640" t="s">
        <v>2674</v>
      </c>
      <c r="F640" t="s">
        <v>52</v>
      </c>
      <c r="G640" t="s">
        <v>951</v>
      </c>
      <c r="H640" t="s">
        <v>54</v>
      </c>
      <c r="I640" t="s">
        <v>55</v>
      </c>
      <c r="J640" t="s">
        <v>56</v>
      </c>
      <c r="K640" t="s">
        <v>343</v>
      </c>
      <c r="L640">
        <v>2</v>
      </c>
      <c r="M640">
        <v>18.3</v>
      </c>
      <c r="N640">
        <v>4.3400000000000001E-2</v>
      </c>
      <c r="O640">
        <v>8.2199999999999995E-2</v>
      </c>
      <c r="P640">
        <v>37</v>
      </c>
      <c r="Q640">
        <v>35</v>
      </c>
      <c r="R640" t="b">
        <v>1</v>
      </c>
      <c r="S640">
        <v>0.11</v>
      </c>
      <c r="T640">
        <v>852.38</v>
      </c>
      <c r="U640" s="1">
        <v>45668</v>
      </c>
      <c r="V640" t="s">
        <v>43</v>
      </c>
      <c r="W640" t="s">
        <v>208</v>
      </c>
      <c r="X640" t="s">
        <v>2676</v>
      </c>
      <c r="Y640">
        <v>143</v>
      </c>
      <c r="Z640">
        <v>18.190000000000001</v>
      </c>
      <c r="AA640">
        <v>46.86</v>
      </c>
      <c r="AB640">
        <v>1</v>
      </c>
    </row>
    <row r="641" spans="1:28" x14ac:dyDescent="0.25">
      <c r="A641" t="s">
        <v>2677</v>
      </c>
      <c r="B641" s="1">
        <v>45803</v>
      </c>
      <c r="C641" s="2">
        <v>45803.361111111109</v>
      </c>
      <c r="D641" s="2">
        <v>45803.381249999999</v>
      </c>
      <c r="E641" t="s">
        <v>1989</v>
      </c>
      <c r="F641" t="s">
        <v>52</v>
      </c>
      <c r="G641" t="s">
        <v>341</v>
      </c>
      <c r="H641" t="s">
        <v>54</v>
      </c>
      <c r="I641" t="s">
        <v>55</v>
      </c>
      <c r="J641" t="s">
        <v>56</v>
      </c>
      <c r="K641" t="s">
        <v>105</v>
      </c>
      <c r="L641">
        <v>17.100000000000001</v>
      </c>
      <c r="M641">
        <v>28</v>
      </c>
      <c r="N641">
        <v>4.3499999999999997E-2</v>
      </c>
      <c r="O641">
        <v>8.48E-2</v>
      </c>
      <c r="P641">
        <v>31</v>
      </c>
      <c r="Q641">
        <v>7.2</v>
      </c>
      <c r="R641" t="b">
        <v>1</v>
      </c>
      <c r="S641">
        <v>0.53</v>
      </c>
      <c r="T641">
        <v>1310.04</v>
      </c>
      <c r="U641" s="1">
        <v>45805</v>
      </c>
      <c r="V641" t="s">
        <v>43</v>
      </c>
      <c r="W641" t="s">
        <v>44</v>
      </c>
      <c r="X641" t="s">
        <v>2678</v>
      </c>
      <c r="Y641">
        <v>29</v>
      </c>
      <c r="Z641">
        <v>27.47</v>
      </c>
      <c r="AA641">
        <v>47.69</v>
      </c>
      <c r="AB641">
        <v>5</v>
      </c>
    </row>
    <row r="642" spans="1:28" x14ac:dyDescent="0.25">
      <c r="A642" t="s">
        <v>2679</v>
      </c>
      <c r="B642" s="1">
        <v>45706</v>
      </c>
      <c r="C642" s="2">
        <v>45706.318749999999</v>
      </c>
      <c r="D642" s="2">
        <v>45706.400694444441</v>
      </c>
      <c r="E642" t="s">
        <v>883</v>
      </c>
      <c r="F642" t="s">
        <v>37</v>
      </c>
      <c r="G642" t="s">
        <v>423</v>
      </c>
      <c r="H642" t="s">
        <v>39</v>
      </c>
      <c r="I642" t="s">
        <v>40</v>
      </c>
      <c r="J642" t="s">
        <v>41</v>
      </c>
      <c r="K642" t="s">
        <v>1083</v>
      </c>
      <c r="L642">
        <v>2.2999999999999998</v>
      </c>
      <c r="M642">
        <v>41.3</v>
      </c>
      <c r="N642">
        <v>4.3499999999999997E-2</v>
      </c>
      <c r="O642">
        <v>8.2100000000000006E-2</v>
      </c>
      <c r="P642">
        <v>28</v>
      </c>
      <c r="Q642">
        <v>5.2</v>
      </c>
      <c r="R642" t="b">
        <v>1</v>
      </c>
      <c r="S642">
        <v>0</v>
      </c>
      <c r="T642">
        <v>1936.14</v>
      </c>
      <c r="U642" s="1">
        <v>45706</v>
      </c>
      <c r="V642" t="s">
        <v>43</v>
      </c>
      <c r="W642" t="s">
        <v>44</v>
      </c>
      <c r="X642" t="s">
        <v>2680</v>
      </c>
      <c r="Y642">
        <v>118</v>
      </c>
      <c r="Z642">
        <v>41.3</v>
      </c>
      <c r="AA642">
        <v>46.88</v>
      </c>
      <c r="AB642">
        <v>2</v>
      </c>
    </row>
    <row r="643" spans="1:28" x14ac:dyDescent="0.25">
      <c r="A643" t="s">
        <v>2681</v>
      </c>
      <c r="B643" s="1">
        <v>45686</v>
      </c>
      <c r="C643" s="2">
        <v>45686.37222222222</v>
      </c>
      <c r="D643" s="2">
        <v>45686.398611111108</v>
      </c>
      <c r="E643" t="s">
        <v>2682</v>
      </c>
      <c r="F643" t="s">
        <v>113</v>
      </c>
      <c r="G643" t="s">
        <v>612</v>
      </c>
      <c r="H643" t="s">
        <v>115</v>
      </c>
      <c r="I643" t="s">
        <v>84</v>
      </c>
      <c r="J643" t="s">
        <v>85</v>
      </c>
      <c r="K643" t="s">
        <v>643</v>
      </c>
      <c r="L643">
        <v>16</v>
      </c>
      <c r="M643">
        <v>26.8</v>
      </c>
      <c r="N643">
        <v>4.3499999999999997E-2</v>
      </c>
      <c r="O643">
        <v>8.8599999999999998E-2</v>
      </c>
      <c r="P643">
        <v>28.2</v>
      </c>
      <c r="Q643">
        <v>7.3</v>
      </c>
      <c r="R643" t="b">
        <v>1</v>
      </c>
      <c r="S643">
        <v>0.3</v>
      </c>
      <c r="T643">
        <v>1293.99</v>
      </c>
      <c r="U643" s="1">
        <v>45686</v>
      </c>
      <c r="V643" t="s">
        <v>58</v>
      </c>
      <c r="W643" t="s">
        <v>44</v>
      </c>
      <c r="X643" t="s">
        <v>2684</v>
      </c>
      <c r="Y643">
        <v>38</v>
      </c>
      <c r="Z643">
        <v>26.5</v>
      </c>
      <c r="AA643">
        <v>48.83</v>
      </c>
      <c r="AB643">
        <v>1</v>
      </c>
    </row>
    <row r="644" spans="1:28" x14ac:dyDescent="0.25">
      <c r="A644" t="s">
        <v>2685</v>
      </c>
      <c r="B644" s="1">
        <v>45814</v>
      </c>
      <c r="C644" s="2">
        <v>45814.361111111109</v>
      </c>
      <c r="D644" s="2">
        <v>45814.448611111111</v>
      </c>
      <c r="E644" t="s">
        <v>230</v>
      </c>
      <c r="F644" t="s">
        <v>234</v>
      </c>
      <c r="G644" t="s">
        <v>235</v>
      </c>
      <c r="H644" t="s">
        <v>236</v>
      </c>
      <c r="I644" t="s">
        <v>237</v>
      </c>
      <c r="J644" t="s">
        <v>238</v>
      </c>
      <c r="K644" t="s">
        <v>185</v>
      </c>
      <c r="L644">
        <v>8.5</v>
      </c>
      <c r="M644">
        <v>31.5</v>
      </c>
      <c r="N644">
        <v>4.3499999999999997E-2</v>
      </c>
      <c r="O644">
        <v>8.1600000000000006E-2</v>
      </c>
      <c r="P644">
        <v>31.1</v>
      </c>
      <c r="Q644">
        <v>7.1</v>
      </c>
      <c r="R644" t="b">
        <v>1</v>
      </c>
      <c r="S644">
        <v>0.17</v>
      </c>
      <c r="T644">
        <v>1464.05</v>
      </c>
      <c r="U644" s="1">
        <v>45815</v>
      </c>
      <c r="V644" t="s">
        <v>259</v>
      </c>
      <c r="W644" t="s">
        <v>44</v>
      </c>
      <c r="X644" t="s">
        <v>2686</v>
      </c>
      <c r="Y644">
        <v>126</v>
      </c>
      <c r="Z644">
        <v>31.33</v>
      </c>
      <c r="AA644">
        <v>46.73</v>
      </c>
      <c r="AB644">
        <v>6</v>
      </c>
    </row>
    <row r="645" spans="1:28" x14ac:dyDescent="0.25">
      <c r="A645" t="s">
        <v>2687</v>
      </c>
      <c r="B645" s="1">
        <v>45809</v>
      </c>
      <c r="C645" s="2">
        <v>45809.185416666667</v>
      </c>
      <c r="D645" s="2">
        <v>45809.283333333333</v>
      </c>
      <c r="E645" t="s">
        <v>2688</v>
      </c>
      <c r="F645" t="s">
        <v>162</v>
      </c>
      <c r="G645" t="s">
        <v>667</v>
      </c>
      <c r="H645" t="s">
        <v>164</v>
      </c>
      <c r="I645" t="s">
        <v>40</v>
      </c>
      <c r="J645" t="s">
        <v>41</v>
      </c>
      <c r="K645" t="s">
        <v>384</v>
      </c>
      <c r="L645">
        <v>1.4</v>
      </c>
      <c r="M645">
        <v>61.6</v>
      </c>
      <c r="N645">
        <v>4.3499999999999997E-2</v>
      </c>
      <c r="O645">
        <v>8.5900000000000004E-2</v>
      </c>
      <c r="P645">
        <v>29.6</v>
      </c>
      <c r="Q645">
        <v>8.4</v>
      </c>
      <c r="R645" t="b">
        <v>1</v>
      </c>
      <c r="S645">
        <v>0.39</v>
      </c>
      <c r="T645">
        <v>2939.3</v>
      </c>
      <c r="U645" s="1">
        <v>45810</v>
      </c>
      <c r="V645" t="s">
        <v>43</v>
      </c>
      <c r="W645" t="s">
        <v>44</v>
      </c>
      <c r="X645" t="s">
        <v>2690</v>
      </c>
      <c r="Y645">
        <v>141</v>
      </c>
      <c r="Z645">
        <v>61.21</v>
      </c>
      <c r="AA645">
        <v>48.02</v>
      </c>
      <c r="AB645">
        <v>6</v>
      </c>
    </row>
    <row r="646" spans="1:28" x14ac:dyDescent="0.25">
      <c r="A646" t="s">
        <v>2691</v>
      </c>
      <c r="B646" s="1">
        <v>45784</v>
      </c>
      <c r="C646" s="2">
        <v>45784.216666666667</v>
      </c>
      <c r="D646" s="2">
        <v>45784.220138888886</v>
      </c>
      <c r="E646" t="s">
        <v>2136</v>
      </c>
      <c r="F646" t="s">
        <v>182</v>
      </c>
      <c r="G646" t="s">
        <v>707</v>
      </c>
      <c r="H646" t="s">
        <v>184</v>
      </c>
      <c r="I646" t="s">
        <v>84</v>
      </c>
      <c r="J646" t="s">
        <v>85</v>
      </c>
      <c r="K646" t="s">
        <v>388</v>
      </c>
      <c r="L646">
        <v>7.2</v>
      </c>
      <c r="M646">
        <v>44.9</v>
      </c>
      <c r="N646">
        <v>4.3499999999999997E-2</v>
      </c>
      <c r="O646">
        <v>8.1699999999999995E-2</v>
      </c>
      <c r="P646">
        <v>32.5</v>
      </c>
      <c r="Q646">
        <v>12</v>
      </c>
      <c r="R646" t="b">
        <v>0</v>
      </c>
      <c r="S646">
        <v>5.04</v>
      </c>
      <c r="T646">
        <v>1863.85</v>
      </c>
      <c r="U646" s="1">
        <v>45787</v>
      </c>
      <c r="V646" t="s">
        <v>43</v>
      </c>
      <c r="W646" t="s">
        <v>44</v>
      </c>
      <c r="X646" t="s">
        <v>2692</v>
      </c>
      <c r="Y646">
        <v>5</v>
      </c>
      <c r="Z646">
        <v>39.86</v>
      </c>
      <c r="AA646">
        <v>46.76</v>
      </c>
      <c r="AB646">
        <v>5</v>
      </c>
    </row>
    <row r="647" spans="1:28" x14ac:dyDescent="0.25">
      <c r="A647" t="s">
        <v>2693</v>
      </c>
      <c r="B647" s="1">
        <v>45736</v>
      </c>
      <c r="C647" s="2">
        <v>45736.451388888891</v>
      </c>
      <c r="D647" s="2">
        <v>45736.476388888892</v>
      </c>
      <c r="E647" t="s">
        <v>2694</v>
      </c>
      <c r="F647" t="s">
        <v>413</v>
      </c>
      <c r="G647" t="s">
        <v>310</v>
      </c>
      <c r="H647" t="s">
        <v>414</v>
      </c>
      <c r="I647" t="s">
        <v>415</v>
      </c>
      <c r="J647" t="s">
        <v>416</v>
      </c>
      <c r="K647" t="s">
        <v>574</v>
      </c>
      <c r="L647">
        <v>3.5</v>
      </c>
      <c r="M647">
        <v>36.799999999999997</v>
      </c>
      <c r="N647">
        <v>4.3499999999999997E-2</v>
      </c>
      <c r="O647">
        <v>8.3099999999999993E-2</v>
      </c>
      <c r="P647">
        <v>28.1</v>
      </c>
      <c r="Q647">
        <v>9.1</v>
      </c>
      <c r="R647" t="b">
        <v>1</v>
      </c>
      <c r="S647">
        <v>0.38</v>
      </c>
      <c r="T647">
        <v>1718.3</v>
      </c>
      <c r="U647" s="1">
        <v>45739</v>
      </c>
      <c r="V647" t="s">
        <v>259</v>
      </c>
      <c r="W647" t="s">
        <v>44</v>
      </c>
      <c r="X647" t="s">
        <v>2695</v>
      </c>
      <c r="Y647">
        <v>36</v>
      </c>
      <c r="Z647">
        <v>36.419999999999902</v>
      </c>
      <c r="AA647">
        <v>47.18</v>
      </c>
      <c r="AB647">
        <v>3</v>
      </c>
    </row>
    <row r="648" spans="1:28" x14ac:dyDescent="0.25">
      <c r="A648" t="s">
        <v>2696</v>
      </c>
      <c r="B648" s="1">
        <v>45739</v>
      </c>
      <c r="C648" s="2">
        <v>45739.438194444447</v>
      </c>
      <c r="D648" s="2">
        <v>45739.460416666669</v>
      </c>
      <c r="E648" t="s">
        <v>661</v>
      </c>
      <c r="F648" t="s">
        <v>150</v>
      </c>
      <c r="G648" t="s">
        <v>129</v>
      </c>
      <c r="H648" t="s">
        <v>152</v>
      </c>
      <c r="I648" t="s">
        <v>153</v>
      </c>
      <c r="J648" t="s">
        <v>154</v>
      </c>
      <c r="K648" t="s">
        <v>57</v>
      </c>
      <c r="L648">
        <v>6.2</v>
      </c>
      <c r="M648">
        <v>63.1</v>
      </c>
      <c r="N648">
        <v>4.36E-2</v>
      </c>
      <c r="O648">
        <v>8.1699999999999995E-2</v>
      </c>
      <c r="P648">
        <v>27.5</v>
      </c>
      <c r="Q648">
        <v>3.8</v>
      </c>
      <c r="R648" t="b">
        <v>1</v>
      </c>
      <c r="S648">
        <v>0.26</v>
      </c>
      <c r="T648">
        <v>2941.54</v>
      </c>
      <c r="U648" s="1">
        <v>45742</v>
      </c>
      <c r="V648" t="s">
        <v>43</v>
      </c>
      <c r="W648" t="s">
        <v>44</v>
      </c>
      <c r="X648" t="s">
        <v>2697</v>
      </c>
      <c r="Y648">
        <v>32</v>
      </c>
      <c r="Z648">
        <v>62.84</v>
      </c>
      <c r="AA648">
        <v>46.81</v>
      </c>
      <c r="AB648">
        <v>3</v>
      </c>
    </row>
    <row r="649" spans="1:28" x14ac:dyDescent="0.25">
      <c r="A649" t="s">
        <v>2698</v>
      </c>
      <c r="B649" s="1">
        <v>45711</v>
      </c>
      <c r="C649" s="2">
        <v>45711.199999999997</v>
      </c>
      <c r="D649" s="2">
        <v>45711.225694444445</v>
      </c>
      <c r="E649" t="s">
        <v>804</v>
      </c>
      <c r="F649" t="s">
        <v>194</v>
      </c>
      <c r="G649" t="s">
        <v>806</v>
      </c>
      <c r="H649" t="s">
        <v>196</v>
      </c>
      <c r="I649" t="s">
        <v>197</v>
      </c>
      <c r="J649" t="s">
        <v>198</v>
      </c>
      <c r="K649" t="s">
        <v>712</v>
      </c>
      <c r="L649">
        <v>17.7</v>
      </c>
      <c r="M649">
        <v>229.5</v>
      </c>
      <c r="N649">
        <v>4.36E-2</v>
      </c>
      <c r="O649">
        <v>8.2600000000000007E-2</v>
      </c>
      <c r="P649">
        <v>29.8</v>
      </c>
      <c r="Q649">
        <v>27.8</v>
      </c>
      <c r="R649" t="b">
        <v>1</v>
      </c>
      <c r="S649">
        <v>0.48</v>
      </c>
      <c r="T649">
        <v>10782.26</v>
      </c>
      <c r="U649" s="1">
        <v>45713</v>
      </c>
      <c r="V649" t="s">
        <v>58</v>
      </c>
      <c r="W649" t="s">
        <v>44</v>
      </c>
      <c r="X649" t="s">
        <v>2699</v>
      </c>
      <c r="Y649">
        <v>37</v>
      </c>
      <c r="Z649">
        <v>229.02</v>
      </c>
      <c r="AA649">
        <v>47.08</v>
      </c>
      <c r="AB649">
        <v>2</v>
      </c>
    </row>
    <row r="650" spans="1:28" x14ac:dyDescent="0.25">
      <c r="A650" t="s">
        <v>2700</v>
      </c>
      <c r="B650" s="1">
        <v>45718</v>
      </c>
      <c r="C650" s="2">
        <v>45718.363888888889</v>
      </c>
      <c r="D650" s="2">
        <v>45718.442361111112</v>
      </c>
      <c r="E650" t="s">
        <v>2701</v>
      </c>
      <c r="F650" t="s">
        <v>150</v>
      </c>
      <c r="G650" t="s">
        <v>151</v>
      </c>
      <c r="H650" t="s">
        <v>152</v>
      </c>
      <c r="I650" t="s">
        <v>153</v>
      </c>
      <c r="J650" t="s">
        <v>154</v>
      </c>
      <c r="K650" t="s">
        <v>185</v>
      </c>
      <c r="L650">
        <v>14.7</v>
      </c>
      <c r="M650">
        <v>31.6</v>
      </c>
      <c r="N650">
        <v>4.36E-2</v>
      </c>
      <c r="O650">
        <v>8.4500000000000006E-2</v>
      </c>
      <c r="P650">
        <v>29.5</v>
      </c>
      <c r="Q650">
        <v>8.5</v>
      </c>
      <c r="R650" t="b">
        <v>0</v>
      </c>
      <c r="S650">
        <v>0</v>
      </c>
      <c r="T650">
        <v>1505.74</v>
      </c>
      <c r="U650" s="1">
        <v>45721</v>
      </c>
      <c r="V650" t="s">
        <v>73</v>
      </c>
      <c r="W650" t="s">
        <v>44</v>
      </c>
      <c r="X650" t="s">
        <v>2703</v>
      </c>
      <c r="Y650">
        <v>113</v>
      </c>
      <c r="Z650">
        <v>31.6</v>
      </c>
      <c r="AA650">
        <v>47.65</v>
      </c>
      <c r="AB650">
        <v>3</v>
      </c>
    </row>
    <row r="651" spans="1:28" x14ac:dyDescent="0.25">
      <c r="A651" t="s">
        <v>2704</v>
      </c>
      <c r="B651" s="1">
        <v>45739</v>
      </c>
      <c r="C651" s="2">
        <v>45739.222916666666</v>
      </c>
      <c r="D651" s="2">
        <v>45739.231944444444</v>
      </c>
      <c r="E651" t="s">
        <v>1965</v>
      </c>
      <c r="F651" t="s">
        <v>194</v>
      </c>
      <c r="G651" t="s">
        <v>472</v>
      </c>
      <c r="H651" t="s">
        <v>196</v>
      </c>
      <c r="I651" t="s">
        <v>197</v>
      </c>
      <c r="J651" t="s">
        <v>198</v>
      </c>
      <c r="K651" t="s">
        <v>505</v>
      </c>
      <c r="L651">
        <v>12.3</v>
      </c>
      <c r="M651">
        <v>9.3000000000000007</v>
      </c>
      <c r="N651">
        <v>4.36E-2</v>
      </c>
      <c r="O651">
        <v>8.48E-2</v>
      </c>
      <c r="P651">
        <v>30.8</v>
      </c>
      <c r="Q651">
        <v>11.7</v>
      </c>
      <c r="R651" t="b">
        <v>1</v>
      </c>
      <c r="S651">
        <v>0</v>
      </c>
      <c r="T651">
        <v>443.98</v>
      </c>
      <c r="U651" s="1">
        <v>45741</v>
      </c>
      <c r="V651" t="s">
        <v>58</v>
      </c>
      <c r="W651" t="s">
        <v>44</v>
      </c>
      <c r="X651" t="s">
        <v>2705</v>
      </c>
      <c r="Y651">
        <v>13</v>
      </c>
      <c r="Z651">
        <v>9.3000000000000007</v>
      </c>
      <c r="AA651">
        <v>47.74</v>
      </c>
      <c r="AB651">
        <v>3</v>
      </c>
    </row>
    <row r="652" spans="1:28" x14ac:dyDescent="0.25">
      <c r="A652" t="s">
        <v>2706</v>
      </c>
      <c r="B652" s="1">
        <v>45734</v>
      </c>
      <c r="C652" s="2">
        <v>45734.224999999999</v>
      </c>
      <c r="D652" s="2">
        <v>45734.290277777778</v>
      </c>
      <c r="E652" t="s">
        <v>1428</v>
      </c>
      <c r="F652" t="s">
        <v>309</v>
      </c>
      <c r="G652" t="s">
        <v>1430</v>
      </c>
      <c r="H652" t="s">
        <v>311</v>
      </c>
      <c r="I652" t="s">
        <v>84</v>
      </c>
      <c r="J652" t="s">
        <v>85</v>
      </c>
      <c r="K652" t="s">
        <v>72</v>
      </c>
      <c r="L652">
        <v>7.1</v>
      </c>
      <c r="M652">
        <v>28.7</v>
      </c>
      <c r="N652">
        <v>4.36E-2</v>
      </c>
      <c r="O652">
        <v>8.5599999999999996E-2</v>
      </c>
      <c r="P652">
        <v>23.3</v>
      </c>
      <c r="Q652">
        <v>1.1000000000000001</v>
      </c>
      <c r="R652" t="b">
        <v>1</v>
      </c>
      <c r="S652">
        <v>0.16</v>
      </c>
      <c r="T652">
        <v>1369.35</v>
      </c>
      <c r="U652" s="1">
        <v>45735</v>
      </c>
      <c r="V652" t="s">
        <v>43</v>
      </c>
      <c r="W652" t="s">
        <v>44</v>
      </c>
      <c r="X652" t="s">
        <v>2707</v>
      </c>
      <c r="Y652">
        <v>94</v>
      </c>
      <c r="Z652">
        <v>28.54</v>
      </c>
      <c r="AA652">
        <v>47.98</v>
      </c>
      <c r="AB652">
        <v>3</v>
      </c>
    </row>
    <row r="653" spans="1:28" x14ac:dyDescent="0.25">
      <c r="A653" t="s">
        <v>2708</v>
      </c>
      <c r="B653" s="1">
        <v>45789</v>
      </c>
      <c r="C653" s="2">
        <v>45789.407638888886</v>
      </c>
      <c r="D653" s="2">
        <v>45789.436111111114</v>
      </c>
      <c r="E653" t="s">
        <v>387</v>
      </c>
      <c r="F653" t="s">
        <v>67</v>
      </c>
      <c r="G653" t="s">
        <v>129</v>
      </c>
      <c r="H653" t="s">
        <v>69</v>
      </c>
      <c r="I653" t="s">
        <v>70</v>
      </c>
      <c r="J653" t="s">
        <v>71</v>
      </c>
      <c r="K653" t="s">
        <v>424</v>
      </c>
      <c r="L653">
        <v>5.9</v>
      </c>
      <c r="M653">
        <v>117.6</v>
      </c>
      <c r="N653">
        <v>4.3700000000000003E-2</v>
      </c>
      <c r="O653">
        <v>8.0299999999999996E-2</v>
      </c>
      <c r="P653">
        <v>29.2</v>
      </c>
      <c r="Q653">
        <v>10.8</v>
      </c>
      <c r="R653" t="b">
        <v>1</v>
      </c>
      <c r="S653">
        <v>0</v>
      </c>
      <c r="T653">
        <v>5461.34</v>
      </c>
      <c r="U653" s="1">
        <v>45791</v>
      </c>
      <c r="V653" t="s">
        <v>43</v>
      </c>
      <c r="W653" t="s">
        <v>44</v>
      </c>
      <c r="X653" t="s">
        <v>2709</v>
      </c>
      <c r="Y653">
        <v>41</v>
      </c>
      <c r="Z653">
        <v>117.6</v>
      </c>
      <c r="AA653">
        <v>46.44</v>
      </c>
      <c r="AB653">
        <v>5</v>
      </c>
    </row>
    <row r="654" spans="1:28" x14ac:dyDescent="0.25">
      <c r="A654" t="s">
        <v>2710</v>
      </c>
      <c r="B654" s="1">
        <v>45744</v>
      </c>
      <c r="C654" s="2">
        <v>45744.444444444445</v>
      </c>
      <c r="D654" s="2">
        <v>45744.486805555556</v>
      </c>
      <c r="E654" t="s">
        <v>2711</v>
      </c>
      <c r="F654" t="s">
        <v>162</v>
      </c>
      <c r="G654" t="s">
        <v>1470</v>
      </c>
      <c r="H654" t="s">
        <v>164</v>
      </c>
      <c r="I654" t="s">
        <v>40</v>
      </c>
      <c r="J654" t="s">
        <v>41</v>
      </c>
      <c r="K654" t="s">
        <v>199</v>
      </c>
      <c r="L654">
        <v>3.5</v>
      </c>
      <c r="M654">
        <v>60.8</v>
      </c>
      <c r="N654">
        <v>4.3700000000000003E-2</v>
      </c>
      <c r="O654">
        <v>9.11E-2</v>
      </c>
      <c r="P654">
        <v>25.9</v>
      </c>
      <c r="Q654">
        <v>7.6</v>
      </c>
      <c r="R654" t="b">
        <v>1</v>
      </c>
      <c r="S654">
        <v>0.11</v>
      </c>
      <c r="T654">
        <v>3015.08</v>
      </c>
      <c r="U654" s="1">
        <v>45745</v>
      </c>
      <c r="V654" t="s">
        <v>58</v>
      </c>
      <c r="W654" t="s">
        <v>208</v>
      </c>
      <c r="X654" t="s">
        <v>2713</v>
      </c>
      <c r="Y654">
        <v>61</v>
      </c>
      <c r="Z654">
        <v>60.69</v>
      </c>
      <c r="AA654">
        <v>49.68</v>
      </c>
      <c r="AB654">
        <v>3</v>
      </c>
    </row>
    <row r="655" spans="1:28" x14ac:dyDescent="0.25">
      <c r="A655" t="s">
        <v>2714</v>
      </c>
      <c r="B655" s="1">
        <v>45787</v>
      </c>
      <c r="C655" s="2">
        <v>45787.256944444445</v>
      </c>
      <c r="D655" s="2">
        <v>45787.276388888888</v>
      </c>
      <c r="E655" t="s">
        <v>2715</v>
      </c>
      <c r="F655" t="s">
        <v>162</v>
      </c>
      <c r="G655" t="s">
        <v>1495</v>
      </c>
      <c r="H655" t="s">
        <v>164</v>
      </c>
      <c r="I655" t="s">
        <v>40</v>
      </c>
      <c r="J655" t="s">
        <v>41</v>
      </c>
      <c r="K655" t="s">
        <v>1556</v>
      </c>
      <c r="L655">
        <v>17.8</v>
      </c>
      <c r="M655">
        <v>63.1</v>
      </c>
      <c r="N655">
        <v>4.3700000000000003E-2</v>
      </c>
      <c r="O655">
        <v>8.72E-2</v>
      </c>
      <c r="P655">
        <v>29.5</v>
      </c>
      <c r="Q655">
        <v>3.2</v>
      </c>
      <c r="R655" t="b">
        <v>1</v>
      </c>
      <c r="S655">
        <v>0</v>
      </c>
      <c r="T655">
        <v>3060.98</v>
      </c>
      <c r="U655" s="1">
        <v>45787</v>
      </c>
      <c r="V655" t="s">
        <v>43</v>
      </c>
      <c r="W655" t="s">
        <v>59</v>
      </c>
      <c r="X655" t="s">
        <v>2717</v>
      </c>
      <c r="Y655">
        <v>28</v>
      </c>
      <c r="Z655">
        <v>63.1</v>
      </c>
      <c r="AA655">
        <v>48.51</v>
      </c>
      <c r="AB655">
        <v>5</v>
      </c>
    </row>
    <row r="656" spans="1:28" x14ac:dyDescent="0.25">
      <c r="A656" t="s">
        <v>2718</v>
      </c>
      <c r="B656" s="1">
        <v>45770</v>
      </c>
      <c r="C656" s="2">
        <v>45770.297222222223</v>
      </c>
      <c r="D656" s="2">
        <v>45770.327777777777</v>
      </c>
      <c r="E656" t="s">
        <v>1570</v>
      </c>
      <c r="F656" t="s">
        <v>536</v>
      </c>
      <c r="G656" t="s">
        <v>329</v>
      </c>
      <c r="H656" t="s">
        <v>537</v>
      </c>
      <c r="I656" t="s">
        <v>84</v>
      </c>
      <c r="J656" t="s">
        <v>85</v>
      </c>
      <c r="K656" t="s">
        <v>343</v>
      </c>
      <c r="L656">
        <v>2.8</v>
      </c>
      <c r="M656">
        <v>17</v>
      </c>
      <c r="N656">
        <v>4.3700000000000003E-2</v>
      </c>
      <c r="O656">
        <v>8.4900000000000003E-2</v>
      </c>
      <c r="P656">
        <v>27.5</v>
      </c>
      <c r="Q656">
        <v>8.6999999999999993</v>
      </c>
      <c r="R656" t="b">
        <v>0</v>
      </c>
      <c r="S656">
        <v>2.06</v>
      </c>
      <c r="T656">
        <v>714.43</v>
      </c>
      <c r="U656" s="1">
        <v>45777</v>
      </c>
      <c r="V656" t="s">
        <v>58</v>
      </c>
      <c r="W656" t="s">
        <v>44</v>
      </c>
      <c r="X656" t="s">
        <v>2719</v>
      </c>
      <c r="Y656">
        <v>44</v>
      </c>
      <c r="Z656">
        <v>14.94</v>
      </c>
      <c r="AA656">
        <v>47.82</v>
      </c>
      <c r="AB656">
        <v>4</v>
      </c>
    </row>
    <row r="657" spans="1:28" x14ac:dyDescent="0.25">
      <c r="A657" t="s">
        <v>2720</v>
      </c>
      <c r="B657" s="1">
        <v>45754</v>
      </c>
      <c r="C657" s="2">
        <v>45754.355555555558</v>
      </c>
      <c r="D657" s="2">
        <v>45754.359027777777</v>
      </c>
      <c r="E657" t="s">
        <v>2721</v>
      </c>
      <c r="F657" t="s">
        <v>194</v>
      </c>
      <c r="G657" t="s">
        <v>2724</v>
      </c>
      <c r="H657" t="s">
        <v>196</v>
      </c>
      <c r="I657" t="s">
        <v>197</v>
      </c>
      <c r="J657" t="s">
        <v>198</v>
      </c>
      <c r="K657" t="s">
        <v>105</v>
      </c>
      <c r="L657">
        <v>7.7</v>
      </c>
      <c r="M657">
        <v>29.8</v>
      </c>
      <c r="N657">
        <v>4.3700000000000003E-2</v>
      </c>
      <c r="O657">
        <v>8.6400000000000005E-2</v>
      </c>
      <c r="P657">
        <v>30.9</v>
      </c>
      <c r="Q657">
        <v>28.8</v>
      </c>
      <c r="R657" t="b">
        <v>1</v>
      </c>
      <c r="S657">
        <v>0.12</v>
      </c>
      <c r="T657">
        <v>1432.65</v>
      </c>
      <c r="U657" s="1">
        <v>45755</v>
      </c>
      <c r="V657" t="s">
        <v>43</v>
      </c>
      <c r="W657" t="s">
        <v>44</v>
      </c>
      <c r="X657" t="s">
        <v>2725</v>
      </c>
      <c r="Y657">
        <v>5</v>
      </c>
      <c r="Z657">
        <v>29.68</v>
      </c>
      <c r="AA657">
        <v>48.27</v>
      </c>
      <c r="AB657">
        <v>4</v>
      </c>
    </row>
    <row r="658" spans="1:28" x14ac:dyDescent="0.25">
      <c r="A658" t="s">
        <v>2726</v>
      </c>
      <c r="B658" s="1">
        <v>45719</v>
      </c>
      <c r="C658" s="2">
        <v>45719.269444444442</v>
      </c>
      <c r="D658" s="2">
        <v>45719.309027777781</v>
      </c>
      <c r="E658" t="s">
        <v>2727</v>
      </c>
      <c r="F658" t="s">
        <v>282</v>
      </c>
      <c r="G658" t="s">
        <v>597</v>
      </c>
      <c r="H658" t="s">
        <v>284</v>
      </c>
      <c r="I658" t="s">
        <v>237</v>
      </c>
      <c r="J658" t="s">
        <v>238</v>
      </c>
      <c r="K658" t="s">
        <v>302</v>
      </c>
      <c r="L658">
        <v>8.3000000000000007</v>
      </c>
      <c r="M658">
        <v>22.6</v>
      </c>
      <c r="N658">
        <v>4.3700000000000003E-2</v>
      </c>
      <c r="O658">
        <v>8.5800000000000001E-2</v>
      </c>
      <c r="P658">
        <v>31.5</v>
      </c>
      <c r="Q658">
        <v>9.8000000000000007</v>
      </c>
      <c r="R658" t="b">
        <v>1</v>
      </c>
      <c r="S658">
        <v>0.19</v>
      </c>
      <c r="T658">
        <v>1077.7</v>
      </c>
      <c r="U658" s="1">
        <v>45719</v>
      </c>
      <c r="V658" t="s">
        <v>43</v>
      </c>
      <c r="W658" t="s">
        <v>44</v>
      </c>
      <c r="X658" t="s">
        <v>2729</v>
      </c>
      <c r="Y658">
        <v>57</v>
      </c>
      <c r="Z658">
        <v>22.41</v>
      </c>
      <c r="AA658">
        <v>48.09</v>
      </c>
      <c r="AB658">
        <v>3</v>
      </c>
    </row>
    <row r="659" spans="1:28" x14ac:dyDescent="0.25">
      <c r="A659" t="s">
        <v>2730</v>
      </c>
      <c r="B659" s="1">
        <v>45680</v>
      </c>
      <c r="C659" s="2">
        <v>45680.451388888891</v>
      </c>
      <c r="D659" s="2">
        <v>45680.457638888889</v>
      </c>
      <c r="E659" t="s">
        <v>1546</v>
      </c>
      <c r="F659" t="s">
        <v>405</v>
      </c>
      <c r="G659" t="s">
        <v>1504</v>
      </c>
      <c r="H659" t="s">
        <v>407</v>
      </c>
      <c r="I659" t="s">
        <v>218</v>
      </c>
      <c r="J659" t="s">
        <v>219</v>
      </c>
      <c r="K659" t="s">
        <v>793</v>
      </c>
      <c r="L659">
        <v>21.5</v>
      </c>
      <c r="M659">
        <v>11.6</v>
      </c>
      <c r="N659">
        <v>4.3700000000000003E-2</v>
      </c>
      <c r="O659">
        <v>8.8400000000000006E-2</v>
      </c>
      <c r="P659">
        <v>30.9</v>
      </c>
      <c r="Q659">
        <v>12</v>
      </c>
      <c r="R659" t="b">
        <v>1</v>
      </c>
      <c r="S659">
        <v>0</v>
      </c>
      <c r="T659">
        <v>566.89</v>
      </c>
      <c r="U659" s="1">
        <v>45682</v>
      </c>
      <c r="V659" t="s">
        <v>43</v>
      </c>
      <c r="W659" t="s">
        <v>208</v>
      </c>
      <c r="X659" t="s">
        <v>2731</v>
      </c>
      <c r="Y659">
        <v>9</v>
      </c>
      <c r="Z659">
        <v>11.6</v>
      </c>
      <c r="AA659">
        <v>48.87</v>
      </c>
      <c r="AB659">
        <v>1</v>
      </c>
    </row>
    <row r="660" spans="1:28" x14ac:dyDescent="0.25">
      <c r="A660" t="s">
        <v>2732</v>
      </c>
      <c r="B660" s="1">
        <v>45662</v>
      </c>
      <c r="C660" s="2">
        <v>45662.323611111111</v>
      </c>
      <c r="D660" s="2">
        <v>45662.352777777778</v>
      </c>
      <c r="E660" t="s">
        <v>2733</v>
      </c>
      <c r="F660" t="s">
        <v>194</v>
      </c>
      <c r="G660" t="s">
        <v>478</v>
      </c>
      <c r="H660" t="s">
        <v>196</v>
      </c>
      <c r="I660" t="s">
        <v>197</v>
      </c>
      <c r="J660" t="s">
        <v>198</v>
      </c>
      <c r="K660" t="s">
        <v>57</v>
      </c>
      <c r="L660">
        <v>7.8</v>
      </c>
      <c r="M660">
        <v>26</v>
      </c>
      <c r="N660">
        <v>4.3700000000000003E-2</v>
      </c>
      <c r="O660">
        <v>8.5000000000000006E-2</v>
      </c>
      <c r="P660">
        <v>28.4</v>
      </c>
      <c r="Q660">
        <v>8.8000000000000007</v>
      </c>
      <c r="R660" t="b">
        <v>1</v>
      </c>
      <c r="S660">
        <v>0</v>
      </c>
      <c r="T660">
        <v>1244.0999999999999</v>
      </c>
      <c r="U660" s="1">
        <v>45662</v>
      </c>
      <c r="V660" t="s">
        <v>43</v>
      </c>
      <c r="W660" t="s">
        <v>44</v>
      </c>
      <c r="X660" t="s">
        <v>2735</v>
      </c>
      <c r="Y660">
        <v>42</v>
      </c>
      <c r="Z660">
        <v>26</v>
      </c>
      <c r="AA660">
        <v>47.85</v>
      </c>
      <c r="AB660">
        <v>1</v>
      </c>
    </row>
    <row r="661" spans="1:28" x14ac:dyDescent="0.25">
      <c r="A661" t="s">
        <v>2736</v>
      </c>
      <c r="B661" s="1">
        <v>45713</v>
      </c>
      <c r="C661" s="2">
        <v>45713.193055555559</v>
      </c>
      <c r="D661" s="2">
        <v>45713.196527777778</v>
      </c>
      <c r="E661" t="s">
        <v>998</v>
      </c>
      <c r="F661" t="s">
        <v>536</v>
      </c>
      <c r="G661" t="s">
        <v>735</v>
      </c>
      <c r="H661" t="s">
        <v>537</v>
      </c>
      <c r="I661" t="s">
        <v>84</v>
      </c>
      <c r="J661" t="s">
        <v>85</v>
      </c>
      <c r="K661" t="s">
        <v>876</v>
      </c>
      <c r="L661">
        <v>5.6</v>
      </c>
      <c r="M661">
        <v>141.6</v>
      </c>
      <c r="N661">
        <v>4.3700000000000003E-2</v>
      </c>
      <c r="O661">
        <v>8.7900000000000006E-2</v>
      </c>
      <c r="P661">
        <v>34.1</v>
      </c>
      <c r="Q661">
        <v>12</v>
      </c>
      <c r="R661" t="b">
        <v>1</v>
      </c>
      <c r="S661">
        <v>0.03</v>
      </c>
      <c r="T661">
        <v>6897.29</v>
      </c>
      <c r="U661" s="1">
        <v>45714</v>
      </c>
      <c r="V661" t="s">
        <v>43</v>
      </c>
      <c r="W661" t="s">
        <v>44</v>
      </c>
      <c r="X661" t="s">
        <v>2737</v>
      </c>
      <c r="Y661">
        <v>5</v>
      </c>
      <c r="Z661">
        <v>141.57</v>
      </c>
      <c r="AA661">
        <v>48.72</v>
      </c>
      <c r="AB661">
        <v>2</v>
      </c>
    </row>
    <row r="662" spans="1:28" x14ac:dyDescent="0.25">
      <c r="A662" t="s">
        <v>2738</v>
      </c>
      <c r="B662" s="1">
        <v>45776</v>
      </c>
      <c r="C662" s="2">
        <v>45776.294444444444</v>
      </c>
      <c r="D662" s="2">
        <v>45776.29791666667</v>
      </c>
      <c r="E662" t="s">
        <v>2739</v>
      </c>
      <c r="F662" t="s">
        <v>138</v>
      </c>
      <c r="G662" t="s">
        <v>498</v>
      </c>
      <c r="H662" t="s">
        <v>140</v>
      </c>
      <c r="I662" t="s">
        <v>141</v>
      </c>
      <c r="J662" t="s">
        <v>142</v>
      </c>
      <c r="K662" t="s">
        <v>370</v>
      </c>
      <c r="L662">
        <v>14.6</v>
      </c>
      <c r="M662">
        <v>35.6</v>
      </c>
      <c r="N662">
        <v>4.3700000000000003E-2</v>
      </c>
      <c r="O662">
        <v>8.0100000000000005E-2</v>
      </c>
      <c r="P662">
        <v>27.8</v>
      </c>
      <c r="Q662">
        <v>25.5</v>
      </c>
      <c r="R662" t="b">
        <v>1</v>
      </c>
      <c r="S662">
        <v>0</v>
      </c>
      <c r="T662">
        <v>1651.13</v>
      </c>
      <c r="U662" s="1">
        <v>45777</v>
      </c>
      <c r="V662" t="s">
        <v>43</v>
      </c>
      <c r="W662" t="s">
        <v>44</v>
      </c>
      <c r="X662" t="s">
        <v>2741</v>
      </c>
      <c r="Y662">
        <v>5</v>
      </c>
      <c r="Z662">
        <v>35.6</v>
      </c>
      <c r="AA662">
        <v>46.38</v>
      </c>
      <c r="AB662">
        <v>4</v>
      </c>
    </row>
    <row r="663" spans="1:28" x14ac:dyDescent="0.25">
      <c r="A663" t="s">
        <v>2742</v>
      </c>
      <c r="B663" s="1">
        <v>45758</v>
      </c>
      <c r="C663" s="2">
        <v>45758.191666666666</v>
      </c>
      <c r="D663" s="2">
        <v>45758.195138888892</v>
      </c>
      <c r="E663" t="s">
        <v>1055</v>
      </c>
      <c r="F663" t="s">
        <v>340</v>
      </c>
      <c r="G663" t="s">
        <v>1058</v>
      </c>
      <c r="H663" t="s">
        <v>342</v>
      </c>
      <c r="I663" t="s">
        <v>197</v>
      </c>
      <c r="J663" t="s">
        <v>198</v>
      </c>
      <c r="K663" t="s">
        <v>643</v>
      </c>
      <c r="L663">
        <v>15.9</v>
      </c>
      <c r="M663">
        <v>38.4</v>
      </c>
      <c r="N663">
        <v>4.3700000000000003E-2</v>
      </c>
      <c r="O663">
        <v>8.3500000000000005E-2</v>
      </c>
      <c r="P663">
        <v>25.6</v>
      </c>
      <c r="Q663">
        <v>7.1</v>
      </c>
      <c r="R663" t="b">
        <v>1</v>
      </c>
      <c r="S663">
        <v>0.09</v>
      </c>
      <c r="T663">
        <v>1815.89</v>
      </c>
      <c r="U663" s="1">
        <v>45761</v>
      </c>
      <c r="V663" t="s">
        <v>259</v>
      </c>
      <c r="W663" t="s">
        <v>44</v>
      </c>
      <c r="X663" t="s">
        <v>2743</v>
      </c>
      <c r="Y663">
        <v>5</v>
      </c>
      <c r="Z663">
        <v>38.309999999999903</v>
      </c>
      <c r="AA663">
        <v>47.4</v>
      </c>
      <c r="AB663">
        <v>4</v>
      </c>
    </row>
    <row r="664" spans="1:28" x14ac:dyDescent="0.25">
      <c r="A664" t="s">
        <v>2744</v>
      </c>
      <c r="B664" s="1">
        <v>45690</v>
      </c>
      <c r="C664" s="2">
        <v>45690.369444444441</v>
      </c>
      <c r="D664" s="2">
        <v>45690.380555555559</v>
      </c>
      <c r="E664" t="s">
        <v>2745</v>
      </c>
      <c r="F664" t="s">
        <v>194</v>
      </c>
      <c r="G664" t="s">
        <v>851</v>
      </c>
      <c r="H664" t="s">
        <v>196</v>
      </c>
      <c r="I664" t="s">
        <v>197</v>
      </c>
      <c r="J664" t="s">
        <v>198</v>
      </c>
      <c r="K664" t="s">
        <v>1083</v>
      </c>
      <c r="L664">
        <v>7.5</v>
      </c>
      <c r="M664">
        <v>32.799999999999997</v>
      </c>
      <c r="N664">
        <v>4.3700000000000003E-2</v>
      </c>
      <c r="O664">
        <v>8.3000000000000004E-2</v>
      </c>
      <c r="P664">
        <v>35</v>
      </c>
      <c r="Q664">
        <v>33.299999999999997</v>
      </c>
      <c r="R664" t="b">
        <v>1</v>
      </c>
      <c r="S664">
        <v>0.17</v>
      </c>
      <c r="T664">
        <v>1541.77</v>
      </c>
      <c r="U664" s="1">
        <v>45691</v>
      </c>
      <c r="V664" t="s">
        <v>43</v>
      </c>
      <c r="W664" t="s">
        <v>44</v>
      </c>
      <c r="X664" t="s">
        <v>2747</v>
      </c>
      <c r="Y664">
        <v>16</v>
      </c>
      <c r="Z664">
        <v>32.629999999999903</v>
      </c>
      <c r="AA664">
        <v>47.25</v>
      </c>
      <c r="AB664">
        <v>2</v>
      </c>
    </row>
    <row r="665" spans="1:28" x14ac:dyDescent="0.25">
      <c r="A665" t="s">
        <v>2748</v>
      </c>
      <c r="B665" s="1">
        <v>45688</v>
      </c>
      <c r="C665" s="2">
        <v>45688.311805555553</v>
      </c>
      <c r="D665" s="2">
        <v>45688.31527777778</v>
      </c>
      <c r="E665" t="s">
        <v>2618</v>
      </c>
      <c r="F665" t="s">
        <v>318</v>
      </c>
      <c r="G665" t="s">
        <v>2620</v>
      </c>
      <c r="H665" t="s">
        <v>320</v>
      </c>
      <c r="I665" t="s">
        <v>197</v>
      </c>
      <c r="J665" t="s">
        <v>198</v>
      </c>
      <c r="K665" t="s">
        <v>918</v>
      </c>
      <c r="L665">
        <v>7.3</v>
      </c>
      <c r="M665">
        <v>46</v>
      </c>
      <c r="N665">
        <v>4.3700000000000003E-2</v>
      </c>
      <c r="O665">
        <v>8.5199999999999998E-2</v>
      </c>
      <c r="P665">
        <v>32.4</v>
      </c>
      <c r="Q665">
        <v>32.4</v>
      </c>
      <c r="R665" t="b">
        <v>0</v>
      </c>
      <c r="S665">
        <v>4.07</v>
      </c>
      <c r="T665">
        <v>2008.87</v>
      </c>
      <c r="U665" s="1">
        <v>45689</v>
      </c>
      <c r="V665" t="s">
        <v>43</v>
      </c>
      <c r="W665" t="s">
        <v>200</v>
      </c>
      <c r="X665" t="s">
        <v>2749</v>
      </c>
      <c r="Y665">
        <v>5</v>
      </c>
      <c r="Z665">
        <v>41.93</v>
      </c>
      <c r="AA665">
        <v>47.91</v>
      </c>
      <c r="AB665">
        <v>1</v>
      </c>
    </row>
    <row r="666" spans="1:28" x14ac:dyDescent="0.25">
      <c r="A666" t="s">
        <v>2750</v>
      </c>
      <c r="B666" s="1">
        <v>45765</v>
      </c>
      <c r="C666" s="2">
        <v>45765.359027777777</v>
      </c>
      <c r="D666" s="2">
        <v>45765.383333333331</v>
      </c>
      <c r="E666" t="s">
        <v>2751</v>
      </c>
      <c r="F666" t="s">
        <v>52</v>
      </c>
      <c r="G666" t="s">
        <v>2753</v>
      </c>
      <c r="H666" t="s">
        <v>54</v>
      </c>
      <c r="I666" t="s">
        <v>55</v>
      </c>
      <c r="J666" t="s">
        <v>56</v>
      </c>
      <c r="K666" t="s">
        <v>295</v>
      </c>
      <c r="L666">
        <v>5.2</v>
      </c>
      <c r="M666">
        <v>112.2</v>
      </c>
      <c r="N666">
        <v>4.3799999999999999E-2</v>
      </c>
      <c r="O666">
        <v>8.5199999999999998E-2</v>
      </c>
      <c r="P666">
        <v>27.8</v>
      </c>
      <c r="Q666">
        <v>8.8000000000000007</v>
      </c>
      <c r="R666" t="b">
        <v>1</v>
      </c>
      <c r="S666">
        <v>0.04</v>
      </c>
      <c r="T666">
        <v>5379.19</v>
      </c>
      <c r="U666" s="1">
        <v>45768</v>
      </c>
      <c r="V666" t="s">
        <v>58</v>
      </c>
      <c r="W666" t="s">
        <v>44</v>
      </c>
      <c r="X666" t="s">
        <v>2754</v>
      </c>
      <c r="Y666">
        <v>35</v>
      </c>
      <c r="Z666">
        <v>112.16</v>
      </c>
      <c r="AA666">
        <v>47.96</v>
      </c>
      <c r="AB666">
        <v>4</v>
      </c>
    </row>
    <row r="667" spans="1:28" x14ac:dyDescent="0.25">
      <c r="A667" t="s">
        <v>2755</v>
      </c>
      <c r="B667" s="1">
        <v>45704</v>
      </c>
      <c r="C667" s="2">
        <v>45704.44027777778</v>
      </c>
      <c r="D667" s="2">
        <v>45704.464583333334</v>
      </c>
      <c r="E667" t="s">
        <v>2039</v>
      </c>
      <c r="F667" t="s">
        <v>234</v>
      </c>
      <c r="G667" t="s">
        <v>1325</v>
      </c>
      <c r="H667" t="s">
        <v>236</v>
      </c>
      <c r="I667" t="s">
        <v>237</v>
      </c>
      <c r="J667" t="s">
        <v>238</v>
      </c>
      <c r="K667" t="s">
        <v>876</v>
      </c>
      <c r="L667">
        <v>12.5</v>
      </c>
      <c r="M667">
        <v>15.6</v>
      </c>
      <c r="N667">
        <v>4.3799999999999999E-2</v>
      </c>
      <c r="O667">
        <v>9.2499999999999999E-2</v>
      </c>
      <c r="P667">
        <v>33.799999999999997</v>
      </c>
      <c r="Q667">
        <v>11.2</v>
      </c>
      <c r="R667" t="b">
        <v>1</v>
      </c>
      <c r="S667">
        <v>0</v>
      </c>
      <c r="T667">
        <v>782.34</v>
      </c>
      <c r="U667" s="1">
        <v>45705</v>
      </c>
      <c r="V667" t="s">
        <v>259</v>
      </c>
      <c r="W667" t="s">
        <v>44</v>
      </c>
      <c r="X667" t="s">
        <v>2756</v>
      </c>
      <c r="Y667">
        <v>35</v>
      </c>
      <c r="Z667">
        <v>15.6</v>
      </c>
      <c r="AA667">
        <v>50.15</v>
      </c>
      <c r="AB667">
        <v>2</v>
      </c>
    </row>
    <row r="668" spans="1:28" x14ac:dyDescent="0.25">
      <c r="A668" t="s">
        <v>2757</v>
      </c>
      <c r="B668" s="1">
        <v>45709</v>
      </c>
      <c r="C668" s="2">
        <v>45709.435416666667</v>
      </c>
      <c r="D668" s="2">
        <v>45709.522222222222</v>
      </c>
      <c r="E668" t="s">
        <v>2758</v>
      </c>
      <c r="F668" t="s">
        <v>309</v>
      </c>
      <c r="G668" t="s">
        <v>2760</v>
      </c>
      <c r="H668" t="s">
        <v>311</v>
      </c>
      <c r="I668" t="s">
        <v>84</v>
      </c>
      <c r="J668" t="s">
        <v>85</v>
      </c>
      <c r="K668" t="s">
        <v>268</v>
      </c>
      <c r="L668">
        <v>1.9</v>
      </c>
      <c r="M668">
        <v>78.8</v>
      </c>
      <c r="N668">
        <v>4.3799999999999999E-2</v>
      </c>
      <c r="O668">
        <v>9.2200000000000004E-2</v>
      </c>
      <c r="P668">
        <v>31.1</v>
      </c>
      <c r="Q668">
        <v>8.6999999999999993</v>
      </c>
      <c r="R668" t="b">
        <v>1</v>
      </c>
      <c r="S668">
        <v>0</v>
      </c>
      <c r="T668">
        <v>3944.73</v>
      </c>
      <c r="U668" s="1">
        <v>45716</v>
      </c>
      <c r="V668" t="s">
        <v>43</v>
      </c>
      <c r="W668" t="s">
        <v>44</v>
      </c>
      <c r="X668" t="s">
        <v>2761</v>
      </c>
      <c r="Y668">
        <v>125</v>
      </c>
      <c r="Z668">
        <v>78.8</v>
      </c>
      <c r="AA668">
        <v>50.06</v>
      </c>
      <c r="AB668">
        <v>2</v>
      </c>
    </row>
    <row r="669" spans="1:28" x14ac:dyDescent="0.25">
      <c r="A669" t="s">
        <v>2762</v>
      </c>
      <c r="B669" s="1">
        <v>45820</v>
      </c>
      <c r="C669" s="2">
        <v>45820.364583333336</v>
      </c>
      <c r="D669" s="2">
        <v>45820.417361111111</v>
      </c>
      <c r="E669" t="s">
        <v>2763</v>
      </c>
      <c r="F669" t="s">
        <v>138</v>
      </c>
      <c r="G669" t="s">
        <v>841</v>
      </c>
      <c r="H669" t="s">
        <v>140</v>
      </c>
      <c r="I669" t="s">
        <v>141</v>
      </c>
      <c r="J669" t="s">
        <v>142</v>
      </c>
      <c r="K669" t="s">
        <v>466</v>
      </c>
      <c r="L669">
        <v>3.3</v>
      </c>
      <c r="M669">
        <v>78.599999999999994</v>
      </c>
      <c r="N669">
        <v>4.3799999999999999E-2</v>
      </c>
      <c r="O669">
        <v>8.5999999999999993E-2</v>
      </c>
      <c r="P669">
        <v>29.8</v>
      </c>
      <c r="Q669">
        <v>9.6999999999999993</v>
      </c>
      <c r="R669" t="b">
        <v>1</v>
      </c>
      <c r="S669">
        <v>0</v>
      </c>
      <c r="T669">
        <v>3788.52</v>
      </c>
      <c r="U669" s="1">
        <v>45822</v>
      </c>
      <c r="V669" t="s">
        <v>58</v>
      </c>
      <c r="W669" t="s">
        <v>44</v>
      </c>
      <c r="X669" t="s">
        <v>2764</v>
      </c>
      <c r="Y669">
        <v>76</v>
      </c>
      <c r="Z669">
        <v>78.599999999999994</v>
      </c>
      <c r="AA669">
        <v>48.2</v>
      </c>
      <c r="AB669">
        <v>6</v>
      </c>
    </row>
    <row r="670" spans="1:28" x14ac:dyDescent="0.25">
      <c r="A670" t="s">
        <v>2765</v>
      </c>
      <c r="B670" s="1">
        <v>45830</v>
      </c>
      <c r="C670" s="2">
        <v>45830.259027777778</v>
      </c>
      <c r="D670" s="2">
        <v>45830.262499999997</v>
      </c>
      <c r="E670" t="s">
        <v>1525</v>
      </c>
      <c r="F670" t="s">
        <v>405</v>
      </c>
      <c r="G670" t="s">
        <v>1528</v>
      </c>
      <c r="H670" t="s">
        <v>407</v>
      </c>
      <c r="I670" t="s">
        <v>218</v>
      </c>
      <c r="J670" t="s">
        <v>219</v>
      </c>
      <c r="K670" t="s">
        <v>155</v>
      </c>
      <c r="L670">
        <v>10.199999999999999</v>
      </c>
      <c r="M670">
        <v>35.200000000000003</v>
      </c>
      <c r="N670">
        <v>4.3799999999999999E-2</v>
      </c>
      <c r="O670">
        <v>8.5099999999999995E-2</v>
      </c>
      <c r="P670">
        <v>32.1</v>
      </c>
      <c r="Q670">
        <v>12</v>
      </c>
      <c r="R670" t="b">
        <v>0</v>
      </c>
      <c r="S670">
        <v>0</v>
      </c>
      <c r="T670">
        <v>1687.14</v>
      </c>
      <c r="U670" s="1">
        <v>45830</v>
      </c>
      <c r="V670" t="s">
        <v>58</v>
      </c>
      <c r="W670" t="s">
        <v>44</v>
      </c>
      <c r="X670" t="s">
        <v>2766</v>
      </c>
      <c r="Y670">
        <v>5</v>
      </c>
      <c r="Z670">
        <v>35.200000000000003</v>
      </c>
      <c r="AA670">
        <v>47.93</v>
      </c>
      <c r="AB670">
        <v>6</v>
      </c>
    </row>
    <row r="671" spans="1:28" x14ac:dyDescent="0.25">
      <c r="A671" t="s">
        <v>2767</v>
      </c>
      <c r="B671" s="1">
        <v>45819</v>
      </c>
      <c r="C671" s="2">
        <v>45819.178472222222</v>
      </c>
      <c r="D671" s="2">
        <v>45819.240972222222</v>
      </c>
      <c r="E671" t="s">
        <v>2768</v>
      </c>
      <c r="F671" t="s">
        <v>309</v>
      </c>
      <c r="G671" t="s">
        <v>2360</v>
      </c>
      <c r="H671" t="s">
        <v>311</v>
      </c>
      <c r="I671" t="s">
        <v>84</v>
      </c>
      <c r="J671" t="s">
        <v>85</v>
      </c>
      <c r="K671" t="s">
        <v>1070</v>
      </c>
      <c r="L671">
        <v>20.3</v>
      </c>
      <c r="M671">
        <v>27.3</v>
      </c>
      <c r="N671">
        <v>4.3900000000000002E-2</v>
      </c>
      <c r="O671">
        <v>8.3099999999999993E-2</v>
      </c>
      <c r="P671">
        <v>31.4</v>
      </c>
      <c r="Q671">
        <v>10</v>
      </c>
      <c r="R671" t="b">
        <v>0</v>
      </c>
      <c r="S671">
        <v>0</v>
      </c>
      <c r="T671">
        <v>1293.47</v>
      </c>
      <c r="U671" s="1">
        <v>45819</v>
      </c>
      <c r="V671" t="s">
        <v>43</v>
      </c>
      <c r="W671" t="s">
        <v>44</v>
      </c>
      <c r="X671" t="s">
        <v>2769</v>
      </c>
      <c r="Y671">
        <v>90</v>
      </c>
      <c r="Z671">
        <v>27.3</v>
      </c>
      <c r="AA671">
        <v>47.38</v>
      </c>
      <c r="AB671">
        <v>6</v>
      </c>
    </row>
    <row r="672" spans="1:28" x14ac:dyDescent="0.25">
      <c r="A672" t="s">
        <v>2770</v>
      </c>
      <c r="B672" s="1">
        <v>45701</v>
      </c>
      <c r="C672" s="2">
        <v>45701.35</v>
      </c>
      <c r="D672" s="2">
        <v>45701.375694444447</v>
      </c>
      <c r="E672" t="s">
        <v>2768</v>
      </c>
      <c r="F672" t="s">
        <v>309</v>
      </c>
      <c r="G672" t="s">
        <v>2360</v>
      </c>
      <c r="H672" t="s">
        <v>311</v>
      </c>
      <c r="I672" t="s">
        <v>84</v>
      </c>
      <c r="J672" t="s">
        <v>85</v>
      </c>
      <c r="K672" t="s">
        <v>453</v>
      </c>
      <c r="L672">
        <v>2.7</v>
      </c>
      <c r="M672">
        <v>83.8</v>
      </c>
      <c r="N672">
        <v>4.3900000000000002E-2</v>
      </c>
      <c r="O672">
        <v>8.2400000000000001E-2</v>
      </c>
      <c r="P672">
        <v>30.3</v>
      </c>
      <c r="Q672">
        <v>10</v>
      </c>
      <c r="R672" t="b">
        <v>1</v>
      </c>
      <c r="S672">
        <v>0</v>
      </c>
      <c r="T672">
        <v>3952.85</v>
      </c>
      <c r="U672" s="1">
        <v>45702</v>
      </c>
      <c r="V672" t="s">
        <v>259</v>
      </c>
      <c r="W672" t="s">
        <v>44</v>
      </c>
      <c r="X672" t="s">
        <v>2771</v>
      </c>
      <c r="Y672">
        <v>37</v>
      </c>
      <c r="Z672">
        <v>83.8</v>
      </c>
      <c r="AA672">
        <v>47.17</v>
      </c>
      <c r="AB672">
        <v>2</v>
      </c>
    </row>
    <row r="673" spans="1:28" x14ac:dyDescent="0.25">
      <c r="A673" t="s">
        <v>2772</v>
      </c>
      <c r="B673" s="1">
        <v>45749</v>
      </c>
      <c r="C673" s="2">
        <v>45749.334027777775</v>
      </c>
      <c r="D673" s="2">
        <v>45749.337500000001</v>
      </c>
      <c r="E673" t="s">
        <v>1180</v>
      </c>
      <c r="F673" t="s">
        <v>150</v>
      </c>
      <c r="G673" t="s">
        <v>1183</v>
      </c>
      <c r="H673" t="s">
        <v>152</v>
      </c>
      <c r="I673" t="s">
        <v>153</v>
      </c>
      <c r="J673" t="s">
        <v>154</v>
      </c>
      <c r="K673" t="s">
        <v>1143</v>
      </c>
      <c r="L673">
        <v>25.6</v>
      </c>
      <c r="M673">
        <v>27.8</v>
      </c>
      <c r="N673">
        <v>4.3900000000000002E-2</v>
      </c>
      <c r="O673">
        <v>8.5300000000000001E-2</v>
      </c>
      <c r="P673">
        <v>27</v>
      </c>
      <c r="Q673">
        <v>6.6</v>
      </c>
      <c r="R673" t="b">
        <v>1</v>
      </c>
      <c r="S673">
        <v>0</v>
      </c>
      <c r="T673">
        <v>1335.51</v>
      </c>
      <c r="U673" s="1">
        <v>45756</v>
      </c>
      <c r="V673" t="s">
        <v>73</v>
      </c>
      <c r="W673" t="s">
        <v>186</v>
      </c>
      <c r="X673" t="s">
        <v>2773</v>
      </c>
      <c r="Y673">
        <v>5</v>
      </c>
      <c r="Z673">
        <v>27.8</v>
      </c>
      <c r="AA673">
        <v>48.04</v>
      </c>
      <c r="AB673">
        <v>4</v>
      </c>
    </row>
    <row r="674" spans="1:28" x14ac:dyDescent="0.25">
      <c r="A674" t="s">
        <v>2774</v>
      </c>
      <c r="B674" s="1">
        <v>45722</v>
      </c>
      <c r="C674" s="2">
        <v>45722.430555555555</v>
      </c>
      <c r="D674" s="2">
        <v>45722.488888888889</v>
      </c>
      <c r="E674" t="s">
        <v>1352</v>
      </c>
      <c r="F674" t="s">
        <v>381</v>
      </c>
      <c r="G674" t="s">
        <v>283</v>
      </c>
      <c r="H674" t="s">
        <v>383</v>
      </c>
      <c r="I674" t="s">
        <v>84</v>
      </c>
      <c r="J674" t="s">
        <v>85</v>
      </c>
      <c r="K674" t="s">
        <v>1358</v>
      </c>
      <c r="L674">
        <v>9.9</v>
      </c>
      <c r="M674">
        <v>11.7</v>
      </c>
      <c r="N674">
        <v>4.3900000000000002E-2</v>
      </c>
      <c r="O674">
        <v>8.7099999999999997E-2</v>
      </c>
      <c r="P674">
        <v>23.9</v>
      </c>
      <c r="Q674">
        <v>3.6</v>
      </c>
      <c r="R674" t="b">
        <v>1</v>
      </c>
      <c r="S674">
        <v>0</v>
      </c>
      <c r="T674">
        <v>568.39</v>
      </c>
      <c r="U674" s="1">
        <v>45724</v>
      </c>
      <c r="V674" t="s">
        <v>43</v>
      </c>
      <c r="W674" t="s">
        <v>44</v>
      </c>
      <c r="X674" t="s">
        <v>2775</v>
      </c>
      <c r="Y674">
        <v>84</v>
      </c>
      <c r="Z674">
        <v>11.7</v>
      </c>
      <c r="AA674">
        <v>48.58</v>
      </c>
      <c r="AB674">
        <v>3</v>
      </c>
    </row>
    <row r="675" spans="1:28" x14ac:dyDescent="0.25">
      <c r="A675" t="s">
        <v>2776</v>
      </c>
      <c r="B675" s="1">
        <v>45751</v>
      </c>
      <c r="C675" s="2">
        <v>45751.310416666667</v>
      </c>
      <c r="D675" s="2">
        <v>45751.40625</v>
      </c>
      <c r="E675" t="s">
        <v>2777</v>
      </c>
      <c r="F675" t="s">
        <v>113</v>
      </c>
      <c r="G675" t="s">
        <v>2779</v>
      </c>
      <c r="H675" t="s">
        <v>115</v>
      </c>
      <c r="I675" t="s">
        <v>84</v>
      </c>
      <c r="J675" t="s">
        <v>85</v>
      </c>
      <c r="K675" t="s">
        <v>1083</v>
      </c>
      <c r="L675">
        <v>27.7</v>
      </c>
      <c r="M675">
        <v>109.9</v>
      </c>
      <c r="N675">
        <v>4.3900000000000002E-2</v>
      </c>
      <c r="O675">
        <v>7.9200000000000007E-2</v>
      </c>
      <c r="P675">
        <v>25.5</v>
      </c>
      <c r="Q675">
        <v>1.4</v>
      </c>
      <c r="R675" t="b">
        <v>1</v>
      </c>
      <c r="S675">
        <v>0.14000000000000001</v>
      </c>
      <c r="T675">
        <v>5072.01</v>
      </c>
      <c r="U675" s="1">
        <v>45752</v>
      </c>
      <c r="V675" t="s">
        <v>58</v>
      </c>
      <c r="W675" t="s">
        <v>44</v>
      </c>
      <c r="X675" t="s">
        <v>2780</v>
      </c>
      <c r="Y675">
        <v>138</v>
      </c>
      <c r="Z675">
        <v>109.76</v>
      </c>
      <c r="AA675">
        <v>46.21</v>
      </c>
      <c r="AB675">
        <v>4</v>
      </c>
    </row>
    <row r="676" spans="1:28" x14ac:dyDescent="0.25">
      <c r="A676" t="s">
        <v>2781</v>
      </c>
      <c r="B676" s="1">
        <v>45719</v>
      </c>
      <c r="C676" s="2">
        <v>45719.294444444444</v>
      </c>
      <c r="D676" s="2">
        <v>45719.314583333333</v>
      </c>
      <c r="E676" t="s">
        <v>1519</v>
      </c>
      <c r="F676" t="s">
        <v>138</v>
      </c>
      <c r="G676" t="s">
        <v>806</v>
      </c>
      <c r="H676" t="s">
        <v>140</v>
      </c>
      <c r="I676" t="s">
        <v>141</v>
      </c>
      <c r="J676" t="s">
        <v>142</v>
      </c>
      <c r="K676" t="s">
        <v>725</v>
      </c>
      <c r="L676">
        <v>5.2</v>
      </c>
      <c r="M676">
        <v>15.5</v>
      </c>
      <c r="N676">
        <v>4.3999999999999997E-2</v>
      </c>
      <c r="O676">
        <v>8.8400000000000006E-2</v>
      </c>
      <c r="P676">
        <v>29.9</v>
      </c>
      <c r="Q676">
        <v>29.7</v>
      </c>
      <c r="R676" t="b">
        <v>0</v>
      </c>
      <c r="S676">
        <v>2.5299999999999998</v>
      </c>
      <c r="T676">
        <v>635.79</v>
      </c>
      <c r="U676" s="1">
        <v>45719</v>
      </c>
      <c r="V676" t="s">
        <v>43</v>
      </c>
      <c r="W676" t="s">
        <v>44</v>
      </c>
      <c r="X676" t="s">
        <v>1263</v>
      </c>
      <c r="Y676">
        <v>29</v>
      </c>
      <c r="Z676">
        <v>12.97</v>
      </c>
      <c r="AA676">
        <v>49.02</v>
      </c>
      <c r="AB676">
        <v>3</v>
      </c>
    </row>
    <row r="677" spans="1:28" x14ac:dyDescent="0.25">
      <c r="A677" t="s">
        <v>2782</v>
      </c>
      <c r="B677" s="1">
        <v>45710</v>
      </c>
      <c r="C677" s="2">
        <v>45710.442361111112</v>
      </c>
      <c r="D677" s="2">
        <v>45710.525694444441</v>
      </c>
      <c r="E677" t="s">
        <v>2357</v>
      </c>
      <c r="F677" t="s">
        <v>194</v>
      </c>
      <c r="G677" t="s">
        <v>2360</v>
      </c>
      <c r="H677" t="s">
        <v>196</v>
      </c>
      <c r="I677" t="s">
        <v>197</v>
      </c>
      <c r="J677" t="s">
        <v>198</v>
      </c>
      <c r="K677" t="s">
        <v>613</v>
      </c>
      <c r="L677">
        <v>35</v>
      </c>
      <c r="M677">
        <v>33.4</v>
      </c>
      <c r="N677">
        <v>4.3999999999999997E-2</v>
      </c>
      <c r="O677">
        <v>8.2600000000000007E-2</v>
      </c>
      <c r="P677">
        <v>24.3</v>
      </c>
      <c r="Q677">
        <v>1.6</v>
      </c>
      <c r="R677" t="b">
        <v>1</v>
      </c>
      <c r="S677">
        <v>0</v>
      </c>
      <c r="T677">
        <v>1579.15</v>
      </c>
      <c r="U677" s="1">
        <v>45717</v>
      </c>
      <c r="V677" t="s">
        <v>58</v>
      </c>
      <c r="W677" t="s">
        <v>44</v>
      </c>
      <c r="X677" t="s">
        <v>2783</v>
      </c>
      <c r="Y677">
        <v>120</v>
      </c>
      <c r="Z677">
        <v>33.4</v>
      </c>
      <c r="AA677">
        <v>47.28</v>
      </c>
      <c r="AB677">
        <v>2</v>
      </c>
    </row>
    <row r="678" spans="1:28" x14ac:dyDescent="0.25">
      <c r="A678" t="s">
        <v>2784</v>
      </c>
      <c r="B678" s="1">
        <v>45762</v>
      </c>
      <c r="C678" s="2">
        <v>45762.219444444447</v>
      </c>
      <c r="D678" s="2">
        <v>45762.265277777777</v>
      </c>
      <c r="E678" t="s">
        <v>1862</v>
      </c>
      <c r="F678" t="s">
        <v>340</v>
      </c>
      <c r="G678" t="s">
        <v>699</v>
      </c>
      <c r="H678" t="s">
        <v>342</v>
      </c>
      <c r="I678" t="s">
        <v>197</v>
      </c>
      <c r="J678" t="s">
        <v>198</v>
      </c>
      <c r="K678" t="s">
        <v>624</v>
      </c>
      <c r="L678">
        <v>7.2</v>
      </c>
      <c r="M678">
        <v>10.5</v>
      </c>
      <c r="N678">
        <v>4.3999999999999997E-2</v>
      </c>
      <c r="O678">
        <v>8.6900000000000005E-2</v>
      </c>
      <c r="P678">
        <v>28.6</v>
      </c>
      <c r="Q678">
        <v>9.3000000000000007</v>
      </c>
      <c r="R678" t="b">
        <v>0</v>
      </c>
      <c r="S678">
        <v>0.65</v>
      </c>
      <c r="T678">
        <v>478.41</v>
      </c>
      <c r="U678" s="1">
        <v>45762</v>
      </c>
      <c r="V678" t="s">
        <v>43</v>
      </c>
      <c r="W678" t="s">
        <v>44</v>
      </c>
      <c r="X678" t="s">
        <v>2785</v>
      </c>
      <c r="Y678">
        <v>66</v>
      </c>
      <c r="Z678">
        <v>9.85</v>
      </c>
      <c r="AA678">
        <v>48.57</v>
      </c>
      <c r="AB678">
        <v>4</v>
      </c>
    </row>
    <row r="679" spans="1:28" x14ac:dyDescent="0.25">
      <c r="A679" t="s">
        <v>2786</v>
      </c>
      <c r="B679" s="1">
        <v>45768</v>
      </c>
      <c r="C679" s="2">
        <v>45768.396527777775</v>
      </c>
      <c r="D679" s="2">
        <v>45768.488194444442</v>
      </c>
      <c r="E679" t="s">
        <v>2039</v>
      </c>
      <c r="F679" t="s">
        <v>234</v>
      </c>
      <c r="G679" t="s">
        <v>1325</v>
      </c>
      <c r="H679" t="s">
        <v>236</v>
      </c>
      <c r="I679" t="s">
        <v>237</v>
      </c>
      <c r="J679" t="s">
        <v>238</v>
      </c>
      <c r="K679" t="s">
        <v>793</v>
      </c>
      <c r="L679">
        <v>8.6999999999999993</v>
      </c>
      <c r="M679">
        <v>103.2</v>
      </c>
      <c r="N679">
        <v>4.3999999999999997E-2</v>
      </c>
      <c r="O679">
        <v>8.3099999999999993E-2</v>
      </c>
      <c r="P679">
        <v>27.6</v>
      </c>
      <c r="Q679">
        <v>6.9</v>
      </c>
      <c r="R679" t="b">
        <v>1</v>
      </c>
      <c r="S679">
        <v>0</v>
      </c>
      <c r="T679">
        <v>4894.78</v>
      </c>
      <c r="U679" s="1">
        <v>45771</v>
      </c>
      <c r="V679" t="s">
        <v>58</v>
      </c>
      <c r="W679" t="s">
        <v>44</v>
      </c>
      <c r="X679" t="s">
        <v>2787</v>
      </c>
      <c r="Y679">
        <v>132</v>
      </c>
      <c r="Z679">
        <v>103.2</v>
      </c>
      <c r="AA679">
        <v>47.43</v>
      </c>
      <c r="AB679">
        <v>4</v>
      </c>
    </row>
    <row r="680" spans="1:28" x14ac:dyDescent="0.25">
      <c r="A680" t="s">
        <v>2788</v>
      </c>
      <c r="B680" s="1">
        <v>45681</v>
      </c>
      <c r="C680" s="2">
        <v>45681.45</v>
      </c>
      <c r="D680" s="2">
        <v>45681.509027777778</v>
      </c>
      <c r="E680" t="s">
        <v>2789</v>
      </c>
      <c r="F680" t="s">
        <v>162</v>
      </c>
      <c r="G680" t="s">
        <v>38</v>
      </c>
      <c r="H680" t="s">
        <v>164</v>
      </c>
      <c r="I680" t="s">
        <v>40</v>
      </c>
      <c r="J680" t="s">
        <v>41</v>
      </c>
      <c r="K680" t="s">
        <v>98</v>
      </c>
      <c r="L680">
        <v>11.8</v>
      </c>
      <c r="M680">
        <v>57.3</v>
      </c>
      <c r="N680">
        <v>4.41E-2</v>
      </c>
      <c r="O680">
        <v>8.8700000000000001E-2</v>
      </c>
      <c r="P680">
        <v>34.9</v>
      </c>
      <c r="Q680">
        <v>12</v>
      </c>
      <c r="R680" t="b">
        <v>1</v>
      </c>
      <c r="S680">
        <v>0</v>
      </c>
      <c r="T680">
        <v>2816.87</v>
      </c>
      <c r="U680" s="1">
        <v>45684</v>
      </c>
      <c r="V680" t="s">
        <v>43</v>
      </c>
      <c r="W680" t="s">
        <v>44</v>
      </c>
      <c r="X680" t="s">
        <v>2791</v>
      </c>
      <c r="Y680">
        <v>85</v>
      </c>
      <c r="Z680">
        <v>57.3</v>
      </c>
      <c r="AA680">
        <v>49.16</v>
      </c>
      <c r="AB680">
        <v>1</v>
      </c>
    </row>
    <row r="681" spans="1:28" x14ac:dyDescent="0.25">
      <c r="A681" t="s">
        <v>2792</v>
      </c>
      <c r="B681" s="1">
        <v>45814</v>
      </c>
      <c r="C681" s="2">
        <v>45814.281944444447</v>
      </c>
      <c r="D681" s="2">
        <v>45814.369444444441</v>
      </c>
      <c r="E681" t="s">
        <v>1858</v>
      </c>
      <c r="F681" t="s">
        <v>405</v>
      </c>
      <c r="G681" t="s">
        <v>1171</v>
      </c>
      <c r="H681" t="s">
        <v>407</v>
      </c>
      <c r="I681" t="s">
        <v>218</v>
      </c>
      <c r="J681" t="s">
        <v>219</v>
      </c>
      <c r="K681" t="s">
        <v>143</v>
      </c>
      <c r="L681">
        <v>3.7</v>
      </c>
      <c r="M681">
        <v>203.7</v>
      </c>
      <c r="N681">
        <v>4.41E-2</v>
      </c>
      <c r="O681">
        <v>8.5300000000000001E-2</v>
      </c>
      <c r="P681">
        <v>28</v>
      </c>
      <c r="Q681">
        <v>3.8</v>
      </c>
      <c r="R681" t="b">
        <v>1</v>
      </c>
      <c r="S681">
        <v>0</v>
      </c>
      <c r="T681">
        <v>9806.1200000000008</v>
      </c>
      <c r="U681" s="1">
        <v>45821</v>
      </c>
      <c r="V681" t="s">
        <v>259</v>
      </c>
      <c r="W681" t="s">
        <v>44</v>
      </c>
      <c r="X681" t="s">
        <v>2793</v>
      </c>
      <c r="Y681">
        <v>126</v>
      </c>
      <c r="Z681">
        <v>203.7</v>
      </c>
      <c r="AA681">
        <v>48.14</v>
      </c>
      <c r="AB681">
        <v>6</v>
      </c>
    </row>
    <row r="682" spans="1:28" x14ac:dyDescent="0.25">
      <c r="A682" t="s">
        <v>2794</v>
      </c>
      <c r="B682" s="1">
        <v>45804</v>
      </c>
      <c r="C682" s="2">
        <v>45804.193055555559</v>
      </c>
      <c r="D682" s="2">
        <v>45804.223611111112</v>
      </c>
      <c r="E682" t="s">
        <v>1899</v>
      </c>
      <c r="F682" t="s">
        <v>138</v>
      </c>
      <c r="G682" t="s">
        <v>667</v>
      </c>
      <c r="H682" t="s">
        <v>140</v>
      </c>
      <c r="I682" t="s">
        <v>141</v>
      </c>
      <c r="J682" t="s">
        <v>142</v>
      </c>
      <c r="K682" t="s">
        <v>207</v>
      </c>
      <c r="L682">
        <v>7.8</v>
      </c>
      <c r="M682">
        <v>93.8</v>
      </c>
      <c r="N682">
        <v>4.41E-2</v>
      </c>
      <c r="O682">
        <v>8.4900000000000003E-2</v>
      </c>
      <c r="P682">
        <v>29.5</v>
      </c>
      <c r="Q682">
        <v>11.2</v>
      </c>
      <c r="R682" t="b">
        <v>1</v>
      </c>
      <c r="S682">
        <v>0.16</v>
      </c>
      <c r="T682">
        <v>4496.59</v>
      </c>
      <c r="U682" s="1">
        <v>45804</v>
      </c>
      <c r="V682" t="s">
        <v>43</v>
      </c>
      <c r="W682" t="s">
        <v>44</v>
      </c>
      <c r="X682" t="s">
        <v>2795</v>
      </c>
      <c r="Y682">
        <v>44</v>
      </c>
      <c r="Z682">
        <v>93.64</v>
      </c>
      <c r="AA682">
        <v>48.02</v>
      </c>
      <c r="AB682">
        <v>5</v>
      </c>
    </row>
    <row r="683" spans="1:28" x14ac:dyDescent="0.25">
      <c r="A683" t="s">
        <v>2796</v>
      </c>
      <c r="B683" s="1">
        <v>45835</v>
      </c>
      <c r="C683" s="2">
        <v>45835.434027777781</v>
      </c>
      <c r="D683" s="2">
        <v>45835.467361111114</v>
      </c>
      <c r="E683" t="s">
        <v>251</v>
      </c>
      <c r="F683" t="s">
        <v>255</v>
      </c>
      <c r="G683" t="s">
        <v>256</v>
      </c>
      <c r="H683" t="s">
        <v>257</v>
      </c>
      <c r="I683" t="s">
        <v>96</v>
      </c>
      <c r="J683" t="s">
        <v>97</v>
      </c>
      <c r="K683" t="s">
        <v>130</v>
      </c>
      <c r="L683">
        <v>1.7</v>
      </c>
      <c r="M683">
        <v>17.399999999999999</v>
      </c>
      <c r="N683">
        <v>4.41E-2</v>
      </c>
      <c r="O683">
        <v>8.43E-2</v>
      </c>
      <c r="P683">
        <v>29.1</v>
      </c>
      <c r="Q683">
        <v>6</v>
      </c>
      <c r="R683" t="b">
        <v>1</v>
      </c>
      <c r="S683">
        <v>0.28000000000000003</v>
      </c>
      <c r="T683">
        <v>819.02</v>
      </c>
      <c r="U683" s="1">
        <v>45836</v>
      </c>
      <c r="V683" t="s">
        <v>58</v>
      </c>
      <c r="W683" t="s">
        <v>44</v>
      </c>
      <c r="X683" t="s">
        <v>2797</v>
      </c>
      <c r="Y683">
        <v>48</v>
      </c>
      <c r="Z683">
        <v>17.119999999999902</v>
      </c>
      <c r="AA683">
        <v>47.84</v>
      </c>
      <c r="AB683">
        <v>6</v>
      </c>
    </row>
    <row r="684" spans="1:28" x14ac:dyDescent="0.25">
      <c r="A684" t="s">
        <v>2798</v>
      </c>
      <c r="B684" s="1">
        <v>45670</v>
      </c>
      <c r="C684" s="2">
        <v>45670.419444444444</v>
      </c>
      <c r="D684" s="2">
        <v>45670.458333333336</v>
      </c>
      <c r="E684" t="s">
        <v>912</v>
      </c>
      <c r="F684" t="s">
        <v>255</v>
      </c>
      <c r="G684" t="s">
        <v>369</v>
      </c>
      <c r="H684" t="s">
        <v>257</v>
      </c>
      <c r="I684" t="s">
        <v>96</v>
      </c>
      <c r="J684" t="s">
        <v>97</v>
      </c>
      <c r="K684" t="s">
        <v>155</v>
      </c>
      <c r="L684">
        <v>5.5</v>
      </c>
      <c r="M684">
        <v>9.6</v>
      </c>
      <c r="N684">
        <v>4.41E-2</v>
      </c>
      <c r="O684">
        <v>8.8599999999999998E-2</v>
      </c>
      <c r="P684">
        <v>32.700000000000003</v>
      </c>
      <c r="Q684">
        <v>10.7</v>
      </c>
      <c r="R684" t="b">
        <v>0</v>
      </c>
      <c r="S684">
        <v>0</v>
      </c>
      <c r="T684">
        <v>471.65</v>
      </c>
      <c r="U684" s="1">
        <v>45673</v>
      </c>
      <c r="V684" t="s">
        <v>43</v>
      </c>
      <c r="W684" t="s">
        <v>44</v>
      </c>
      <c r="X684" t="s">
        <v>2799</v>
      </c>
      <c r="Y684">
        <v>56</v>
      </c>
      <c r="Z684">
        <v>9.6</v>
      </c>
      <c r="AA684">
        <v>49.13</v>
      </c>
      <c r="AB684">
        <v>1</v>
      </c>
    </row>
    <row r="685" spans="1:28" x14ac:dyDescent="0.25">
      <c r="A685" t="s">
        <v>2800</v>
      </c>
      <c r="B685" s="1">
        <v>45693</v>
      </c>
      <c r="C685" s="2">
        <v>45693.450694444444</v>
      </c>
      <c r="D685" s="2">
        <v>45693.476388888892</v>
      </c>
      <c r="E685" t="s">
        <v>2390</v>
      </c>
      <c r="F685" t="s">
        <v>234</v>
      </c>
      <c r="G685" t="s">
        <v>801</v>
      </c>
      <c r="H685" t="s">
        <v>236</v>
      </c>
      <c r="I685" t="s">
        <v>237</v>
      </c>
      <c r="J685" t="s">
        <v>238</v>
      </c>
      <c r="K685" t="s">
        <v>466</v>
      </c>
      <c r="L685">
        <v>9.6</v>
      </c>
      <c r="M685">
        <v>29.2</v>
      </c>
      <c r="N685">
        <v>4.41E-2</v>
      </c>
      <c r="O685">
        <v>8.5400000000000004E-2</v>
      </c>
      <c r="P685">
        <v>31.1</v>
      </c>
      <c r="Q685">
        <v>12</v>
      </c>
      <c r="R685" t="b">
        <v>0</v>
      </c>
      <c r="S685">
        <v>1.52</v>
      </c>
      <c r="T685">
        <v>1333.35</v>
      </c>
      <c r="U685" s="1">
        <v>45700</v>
      </c>
      <c r="V685" t="s">
        <v>43</v>
      </c>
      <c r="W685" t="s">
        <v>44</v>
      </c>
      <c r="X685" t="s">
        <v>2801</v>
      </c>
      <c r="Y685">
        <v>37</v>
      </c>
      <c r="Z685">
        <v>27.68</v>
      </c>
      <c r="AA685">
        <v>48.17</v>
      </c>
      <c r="AB685">
        <v>2</v>
      </c>
    </row>
    <row r="686" spans="1:28" x14ac:dyDescent="0.25">
      <c r="A686" t="s">
        <v>2802</v>
      </c>
      <c r="B686" s="1">
        <v>45824</v>
      </c>
      <c r="C686" s="2">
        <v>45824.171527777777</v>
      </c>
      <c r="D686" s="2">
        <v>45824.175000000003</v>
      </c>
      <c r="E686" t="s">
        <v>639</v>
      </c>
      <c r="F686" t="s">
        <v>37</v>
      </c>
      <c r="G686" t="s">
        <v>642</v>
      </c>
      <c r="H686" t="s">
        <v>39</v>
      </c>
      <c r="I686" t="s">
        <v>40</v>
      </c>
      <c r="J686" t="s">
        <v>41</v>
      </c>
      <c r="K686" t="s">
        <v>433</v>
      </c>
      <c r="L686">
        <v>7.4</v>
      </c>
      <c r="M686">
        <v>11.4</v>
      </c>
      <c r="N686">
        <v>4.41E-2</v>
      </c>
      <c r="O686">
        <v>8.5699999999999998E-2</v>
      </c>
      <c r="P686">
        <v>28.6</v>
      </c>
      <c r="Q686">
        <v>8.3000000000000007</v>
      </c>
      <c r="R686" t="b">
        <v>0</v>
      </c>
      <c r="S686">
        <v>4.6399999999999997</v>
      </c>
      <c r="T686">
        <v>326.24</v>
      </c>
      <c r="U686" s="1">
        <v>45825</v>
      </c>
      <c r="V686" t="s">
        <v>43</v>
      </c>
      <c r="W686" t="s">
        <v>44</v>
      </c>
      <c r="X686" t="s">
        <v>2803</v>
      </c>
      <c r="Y686">
        <v>5</v>
      </c>
      <c r="Z686">
        <v>6.76</v>
      </c>
      <c r="AA686">
        <v>48.26</v>
      </c>
      <c r="AB686">
        <v>6</v>
      </c>
    </row>
    <row r="687" spans="1:28" x14ac:dyDescent="0.25">
      <c r="A687" t="s">
        <v>2804</v>
      </c>
      <c r="B687" s="1">
        <v>45809</v>
      </c>
      <c r="C687" s="2">
        <v>45809.324999999997</v>
      </c>
      <c r="D687" s="2">
        <v>45809.35</v>
      </c>
      <c r="E687" t="s">
        <v>1356</v>
      </c>
      <c r="F687" t="s">
        <v>245</v>
      </c>
      <c r="G687" t="s">
        <v>636</v>
      </c>
      <c r="H687" t="s">
        <v>247</v>
      </c>
      <c r="I687" t="s">
        <v>55</v>
      </c>
      <c r="J687" t="s">
        <v>56</v>
      </c>
      <c r="K687" t="s">
        <v>130</v>
      </c>
      <c r="L687">
        <v>5.0999999999999996</v>
      </c>
      <c r="M687">
        <v>17.2</v>
      </c>
      <c r="N687">
        <v>4.41E-2</v>
      </c>
      <c r="O687">
        <v>8.5699999999999998E-2</v>
      </c>
      <c r="P687">
        <v>22.7</v>
      </c>
      <c r="Q687">
        <v>1</v>
      </c>
      <c r="R687" t="b">
        <v>1</v>
      </c>
      <c r="S687">
        <v>0</v>
      </c>
      <c r="T687">
        <v>830.07</v>
      </c>
      <c r="U687" s="1">
        <v>45816</v>
      </c>
      <c r="V687" t="s">
        <v>43</v>
      </c>
      <c r="W687" t="s">
        <v>208</v>
      </c>
      <c r="X687" t="s">
        <v>2805</v>
      </c>
      <c r="Y687">
        <v>36</v>
      </c>
      <c r="Z687">
        <v>17.2</v>
      </c>
      <c r="AA687">
        <v>48.26</v>
      </c>
      <c r="AB687">
        <v>6</v>
      </c>
    </row>
    <row r="688" spans="1:28" x14ac:dyDescent="0.25">
      <c r="A688" t="s">
        <v>2806</v>
      </c>
      <c r="B688" s="1">
        <v>45779</v>
      </c>
      <c r="C688" s="2">
        <v>45779.271527777775</v>
      </c>
      <c r="D688" s="2">
        <v>45779.318749999999</v>
      </c>
      <c r="E688" t="s">
        <v>987</v>
      </c>
      <c r="F688" t="s">
        <v>215</v>
      </c>
      <c r="G688" t="s">
        <v>990</v>
      </c>
      <c r="H688" t="s">
        <v>217</v>
      </c>
      <c r="I688" t="s">
        <v>218</v>
      </c>
      <c r="J688" t="s">
        <v>219</v>
      </c>
      <c r="K688" t="s">
        <v>542</v>
      </c>
      <c r="L688">
        <v>32.200000000000003</v>
      </c>
      <c r="M688">
        <v>10.3</v>
      </c>
      <c r="N688">
        <v>4.4200000000000003E-2</v>
      </c>
      <c r="O688">
        <v>9.06E-2</v>
      </c>
      <c r="P688">
        <v>34</v>
      </c>
      <c r="Q688">
        <v>12</v>
      </c>
      <c r="R688" t="b">
        <v>1</v>
      </c>
      <c r="S688">
        <v>0.13</v>
      </c>
      <c r="T688">
        <v>506.26</v>
      </c>
      <c r="U688" s="1">
        <v>45781</v>
      </c>
      <c r="V688" t="s">
        <v>43</v>
      </c>
      <c r="W688" t="s">
        <v>44</v>
      </c>
      <c r="X688" t="s">
        <v>2807</v>
      </c>
      <c r="Y688">
        <v>68</v>
      </c>
      <c r="Z688">
        <v>10.17</v>
      </c>
      <c r="AA688">
        <v>49.78</v>
      </c>
      <c r="AB688">
        <v>5</v>
      </c>
    </row>
    <row r="689" spans="1:28" x14ac:dyDescent="0.25">
      <c r="A689" t="s">
        <v>2808</v>
      </c>
      <c r="B689" s="1">
        <v>45710</v>
      </c>
      <c r="C689" s="2">
        <v>45710.224305555559</v>
      </c>
      <c r="D689" s="2">
        <v>45710.285416666666</v>
      </c>
      <c r="E689" t="s">
        <v>2809</v>
      </c>
      <c r="F689" t="s">
        <v>194</v>
      </c>
      <c r="G689" t="s">
        <v>478</v>
      </c>
      <c r="H689" t="s">
        <v>196</v>
      </c>
      <c r="I689" t="s">
        <v>197</v>
      </c>
      <c r="J689" t="s">
        <v>198</v>
      </c>
      <c r="K689" t="s">
        <v>1270</v>
      </c>
      <c r="L689">
        <v>1.2</v>
      </c>
      <c r="M689">
        <v>34.1</v>
      </c>
      <c r="N689">
        <v>4.4200000000000003E-2</v>
      </c>
      <c r="O689">
        <v>8.9899999999999994E-2</v>
      </c>
      <c r="P689">
        <v>27</v>
      </c>
      <c r="Q689">
        <v>8.1999999999999993</v>
      </c>
      <c r="R689" t="b">
        <v>1</v>
      </c>
      <c r="S689">
        <v>0.01</v>
      </c>
      <c r="T689">
        <v>1689.84</v>
      </c>
      <c r="U689" s="1">
        <v>45717</v>
      </c>
      <c r="V689" t="s">
        <v>58</v>
      </c>
      <c r="W689" t="s">
        <v>44</v>
      </c>
      <c r="X689" t="s">
        <v>2811</v>
      </c>
      <c r="Y689">
        <v>88</v>
      </c>
      <c r="Z689">
        <v>34.090000000000003</v>
      </c>
      <c r="AA689">
        <v>49.57</v>
      </c>
      <c r="AB689">
        <v>2</v>
      </c>
    </row>
    <row r="690" spans="1:28" x14ac:dyDescent="0.25">
      <c r="A690" t="s">
        <v>2812</v>
      </c>
      <c r="B690" s="1">
        <v>45791</v>
      </c>
      <c r="C690" s="2">
        <v>45791.251388888886</v>
      </c>
      <c r="D690" s="2">
        <v>45791.303472222222</v>
      </c>
      <c r="E690" t="s">
        <v>2813</v>
      </c>
      <c r="F690" t="s">
        <v>413</v>
      </c>
      <c r="G690" t="s">
        <v>301</v>
      </c>
      <c r="H690" t="s">
        <v>414</v>
      </c>
      <c r="I690" t="s">
        <v>415</v>
      </c>
      <c r="J690" t="s">
        <v>416</v>
      </c>
      <c r="K690" t="s">
        <v>363</v>
      </c>
      <c r="L690">
        <v>10.1</v>
      </c>
      <c r="M690">
        <v>86.8</v>
      </c>
      <c r="N690">
        <v>4.4200000000000003E-2</v>
      </c>
      <c r="O690">
        <v>8.4099999999999994E-2</v>
      </c>
      <c r="P690">
        <v>31.1</v>
      </c>
      <c r="Q690">
        <v>12</v>
      </c>
      <c r="R690" t="b">
        <v>1</v>
      </c>
      <c r="S690">
        <v>0.09</v>
      </c>
      <c r="T690">
        <v>4147.34</v>
      </c>
      <c r="U690" s="1">
        <v>45792</v>
      </c>
      <c r="V690" t="s">
        <v>259</v>
      </c>
      <c r="W690" t="s">
        <v>44</v>
      </c>
      <c r="X690" t="s">
        <v>2815</v>
      </c>
      <c r="Y690">
        <v>75</v>
      </c>
      <c r="Z690">
        <v>86.71</v>
      </c>
      <c r="AA690">
        <v>47.83</v>
      </c>
      <c r="AB690">
        <v>5</v>
      </c>
    </row>
    <row r="691" spans="1:28" x14ac:dyDescent="0.25">
      <c r="A691" t="s">
        <v>2816</v>
      </c>
      <c r="B691" s="1">
        <v>45691</v>
      </c>
      <c r="C691" s="2">
        <v>45691.23541666667</v>
      </c>
      <c r="D691" s="2">
        <v>45691.272222222222</v>
      </c>
      <c r="E691" t="s">
        <v>1375</v>
      </c>
      <c r="F691" t="s">
        <v>405</v>
      </c>
      <c r="G691" t="s">
        <v>1378</v>
      </c>
      <c r="H691" t="s">
        <v>407</v>
      </c>
      <c r="I691" t="s">
        <v>218</v>
      </c>
      <c r="J691" t="s">
        <v>219</v>
      </c>
      <c r="K691" t="s">
        <v>258</v>
      </c>
      <c r="L691">
        <v>15.2</v>
      </c>
      <c r="M691">
        <v>25</v>
      </c>
      <c r="N691">
        <v>4.4200000000000003E-2</v>
      </c>
      <c r="O691">
        <v>8.5099999999999995E-2</v>
      </c>
      <c r="P691">
        <v>31.7</v>
      </c>
      <c r="Q691">
        <v>12</v>
      </c>
      <c r="R691" t="b">
        <v>0</v>
      </c>
      <c r="S691">
        <v>0</v>
      </c>
      <c r="T691">
        <v>1203.25</v>
      </c>
      <c r="U691" s="1">
        <v>45698</v>
      </c>
      <c r="V691" t="s">
        <v>58</v>
      </c>
      <c r="W691" t="s">
        <v>44</v>
      </c>
      <c r="X691" t="s">
        <v>2817</v>
      </c>
      <c r="Y691">
        <v>53</v>
      </c>
      <c r="Z691">
        <v>25</v>
      </c>
      <c r="AA691">
        <v>48.13</v>
      </c>
      <c r="AB691">
        <v>2</v>
      </c>
    </row>
    <row r="692" spans="1:28" x14ac:dyDescent="0.25">
      <c r="A692" t="s">
        <v>2818</v>
      </c>
      <c r="B692" s="1">
        <v>45772</v>
      </c>
      <c r="C692" s="2">
        <v>45772.398611111108</v>
      </c>
      <c r="D692" s="2">
        <v>45772.402777777781</v>
      </c>
      <c r="E692" t="s">
        <v>2504</v>
      </c>
      <c r="F692" t="s">
        <v>309</v>
      </c>
      <c r="G692" t="s">
        <v>1470</v>
      </c>
      <c r="H692" t="s">
        <v>311</v>
      </c>
      <c r="I692" t="s">
        <v>84</v>
      </c>
      <c r="J692" t="s">
        <v>85</v>
      </c>
      <c r="K692" t="s">
        <v>105</v>
      </c>
      <c r="L692">
        <v>19.3</v>
      </c>
      <c r="M692">
        <v>9.1</v>
      </c>
      <c r="N692">
        <v>4.4200000000000003E-2</v>
      </c>
      <c r="O692">
        <v>8.6800000000000002E-2</v>
      </c>
      <c r="P692">
        <v>34.5</v>
      </c>
      <c r="Q692">
        <v>34.299999999999997</v>
      </c>
      <c r="R692" t="b">
        <v>1</v>
      </c>
      <c r="S692">
        <v>0.51</v>
      </c>
      <c r="T692">
        <v>417.82</v>
      </c>
      <c r="U692" s="1">
        <v>45773</v>
      </c>
      <c r="V692" t="s">
        <v>259</v>
      </c>
      <c r="W692" t="s">
        <v>44</v>
      </c>
      <c r="X692" t="s">
        <v>2819</v>
      </c>
      <c r="Y692">
        <v>6</v>
      </c>
      <c r="Z692">
        <v>8.59</v>
      </c>
      <c r="AA692">
        <v>48.64</v>
      </c>
      <c r="AB692">
        <v>4</v>
      </c>
    </row>
    <row r="693" spans="1:28" x14ac:dyDescent="0.25">
      <c r="A693" t="s">
        <v>2820</v>
      </c>
      <c r="B693" s="1">
        <v>45783</v>
      </c>
      <c r="C693" s="2">
        <v>45783.42083333333</v>
      </c>
      <c r="D693" s="2">
        <v>45783.457638888889</v>
      </c>
      <c r="E693" t="s">
        <v>2821</v>
      </c>
      <c r="F693" t="s">
        <v>328</v>
      </c>
      <c r="G693" t="s">
        <v>1972</v>
      </c>
      <c r="H693" t="s">
        <v>330</v>
      </c>
      <c r="I693" t="s">
        <v>331</v>
      </c>
      <c r="J693" t="s">
        <v>332</v>
      </c>
      <c r="K693" t="s">
        <v>681</v>
      </c>
      <c r="L693">
        <v>8.3000000000000007</v>
      </c>
      <c r="M693">
        <v>6.5</v>
      </c>
      <c r="N693">
        <v>4.4200000000000003E-2</v>
      </c>
      <c r="O693">
        <v>9.4299999999999995E-2</v>
      </c>
      <c r="P693">
        <v>29.2</v>
      </c>
      <c r="Q693">
        <v>10.4</v>
      </c>
      <c r="R693" t="b">
        <v>1</v>
      </c>
      <c r="S693">
        <v>0.31</v>
      </c>
      <c r="T693">
        <v>315.01</v>
      </c>
      <c r="U693" s="1">
        <v>45783</v>
      </c>
      <c r="V693" t="s">
        <v>43</v>
      </c>
      <c r="W693" t="s">
        <v>44</v>
      </c>
      <c r="X693" t="s">
        <v>2822</v>
      </c>
      <c r="Y693">
        <v>53</v>
      </c>
      <c r="Z693">
        <v>6.19</v>
      </c>
      <c r="AA693">
        <v>50.89</v>
      </c>
      <c r="AB693">
        <v>5</v>
      </c>
    </row>
    <row r="694" spans="1:28" x14ac:dyDescent="0.25">
      <c r="A694" t="s">
        <v>2823</v>
      </c>
      <c r="B694" s="1">
        <v>45737</v>
      </c>
      <c r="C694" s="2">
        <v>45737.404861111114</v>
      </c>
      <c r="D694" s="2">
        <v>45737.444444444445</v>
      </c>
      <c r="E694" t="s">
        <v>1635</v>
      </c>
      <c r="F694" t="s">
        <v>162</v>
      </c>
      <c r="G694" t="s">
        <v>1637</v>
      </c>
      <c r="H694" t="s">
        <v>164</v>
      </c>
      <c r="I694" t="s">
        <v>40</v>
      </c>
      <c r="J694" t="s">
        <v>41</v>
      </c>
      <c r="K694" t="s">
        <v>105</v>
      </c>
      <c r="L694">
        <v>27.5</v>
      </c>
      <c r="M694">
        <v>35.1</v>
      </c>
      <c r="N694">
        <v>4.4200000000000003E-2</v>
      </c>
      <c r="O694">
        <v>8.1500000000000003E-2</v>
      </c>
      <c r="P694">
        <v>30.7</v>
      </c>
      <c r="Q694">
        <v>10</v>
      </c>
      <c r="R694" t="b">
        <v>1</v>
      </c>
      <c r="S694">
        <v>0.16</v>
      </c>
      <c r="T694">
        <v>1643.93</v>
      </c>
      <c r="U694" s="1">
        <v>45744</v>
      </c>
      <c r="V694" t="s">
        <v>43</v>
      </c>
      <c r="W694" t="s">
        <v>44</v>
      </c>
      <c r="X694" t="s">
        <v>2824</v>
      </c>
      <c r="Y694">
        <v>57</v>
      </c>
      <c r="Z694">
        <v>34.94</v>
      </c>
      <c r="AA694">
        <v>47.05</v>
      </c>
      <c r="AB694">
        <v>3</v>
      </c>
    </row>
    <row r="695" spans="1:28" x14ac:dyDescent="0.25">
      <c r="A695" t="s">
        <v>2825</v>
      </c>
      <c r="B695" s="1">
        <v>45704</v>
      </c>
      <c r="C695" s="2">
        <v>45704.247916666667</v>
      </c>
      <c r="D695" s="2">
        <v>45704.254166666666</v>
      </c>
      <c r="E695" t="s">
        <v>551</v>
      </c>
      <c r="F695" t="s">
        <v>150</v>
      </c>
      <c r="G695" t="s">
        <v>554</v>
      </c>
      <c r="H695" t="s">
        <v>152</v>
      </c>
      <c r="I695" t="s">
        <v>153</v>
      </c>
      <c r="J695" t="s">
        <v>154</v>
      </c>
      <c r="K695" t="s">
        <v>1390</v>
      </c>
      <c r="L695">
        <v>4.9000000000000004</v>
      </c>
      <c r="M695">
        <v>22.3</v>
      </c>
      <c r="N695">
        <v>4.4200000000000003E-2</v>
      </c>
      <c r="O695">
        <v>8.7499999999999994E-2</v>
      </c>
      <c r="P695">
        <v>35</v>
      </c>
      <c r="Q695">
        <v>32</v>
      </c>
      <c r="R695" t="b">
        <v>1</v>
      </c>
      <c r="S695">
        <v>0.62</v>
      </c>
      <c r="T695">
        <v>1059.07</v>
      </c>
      <c r="U695" s="1">
        <v>45707</v>
      </c>
      <c r="V695" t="s">
        <v>43</v>
      </c>
      <c r="W695" t="s">
        <v>208</v>
      </c>
      <c r="X695" t="s">
        <v>2826</v>
      </c>
      <c r="Y695">
        <v>9</v>
      </c>
      <c r="Z695">
        <v>21.68</v>
      </c>
      <c r="AA695">
        <v>48.85</v>
      </c>
      <c r="AB695">
        <v>2</v>
      </c>
    </row>
    <row r="696" spans="1:28" x14ac:dyDescent="0.25">
      <c r="A696" t="s">
        <v>2827</v>
      </c>
      <c r="B696" s="1">
        <v>45678</v>
      </c>
      <c r="C696" s="2">
        <v>45678.334027777775</v>
      </c>
      <c r="D696" s="2">
        <v>45678.39166666667</v>
      </c>
      <c r="E696" t="s">
        <v>2828</v>
      </c>
      <c r="F696" t="s">
        <v>309</v>
      </c>
      <c r="G696" t="s">
        <v>1234</v>
      </c>
      <c r="H696" t="s">
        <v>311</v>
      </c>
      <c r="I696" t="s">
        <v>84</v>
      </c>
      <c r="J696" t="s">
        <v>85</v>
      </c>
      <c r="K696" t="s">
        <v>175</v>
      </c>
      <c r="L696">
        <v>61.9</v>
      </c>
      <c r="M696">
        <v>117.8</v>
      </c>
      <c r="N696">
        <v>4.4200000000000003E-2</v>
      </c>
      <c r="O696">
        <v>8.77E-2</v>
      </c>
      <c r="P696">
        <v>27</v>
      </c>
      <c r="Q696">
        <v>6</v>
      </c>
      <c r="R696" t="b">
        <v>1</v>
      </c>
      <c r="S696">
        <v>0.7</v>
      </c>
      <c r="T696">
        <v>5727.36</v>
      </c>
      <c r="U696" s="1">
        <v>45685</v>
      </c>
      <c r="V696" t="s">
        <v>73</v>
      </c>
      <c r="W696" t="s">
        <v>44</v>
      </c>
      <c r="X696" t="s">
        <v>2830</v>
      </c>
      <c r="Y696">
        <v>83</v>
      </c>
      <c r="Z696">
        <v>117.1</v>
      </c>
      <c r="AA696">
        <v>48.91</v>
      </c>
      <c r="AB696">
        <v>1</v>
      </c>
    </row>
    <row r="697" spans="1:28" x14ac:dyDescent="0.25">
      <c r="A697" t="s">
        <v>2831</v>
      </c>
      <c r="B697" s="1">
        <v>45678</v>
      </c>
      <c r="C697" s="2">
        <v>45678.179166666669</v>
      </c>
      <c r="D697" s="2">
        <v>45678.182638888888</v>
      </c>
      <c r="E697" t="s">
        <v>1221</v>
      </c>
      <c r="F697" t="s">
        <v>162</v>
      </c>
      <c r="G697" t="s">
        <v>841</v>
      </c>
      <c r="H697" t="s">
        <v>164</v>
      </c>
      <c r="I697" t="s">
        <v>40</v>
      </c>
      <c r="J697" t="s">
        <v>41</v>
      </c>
      <c r="K697" t="s">
        <v>1953</v>
      </c>
      <c r="L697">
        <v>22.8</v>
      </c>
      <c r="M697">
        <v>35.799999999999997</v>
      </c>
      <c r="N697">
        <v>4.4299999999999999E-2</v>
      </c>
      <c r="O697">
        <v>8.6800000000000002E-2</v>
      </c>
      <c r="P697">
        <v>33.299999999999997</v>
      </c>
      <c r="Q697">
        <v>9.8000000000000007</v>
      </c>
      <c r="R697" t="b">
        <v>1</v>
      </c>
      <c r="S697">
        <v>0.31</v>
      </c>
      <c r="T697">
        <v>1728.01</v>
      </c>
      <c r="U697" s="1">
        <v>45680</v>
      </c>
      <c r="V697" t="s">
        <v>58</v>
      </c>
      <c r="W697" t="s">
        <v>44</v>
      </c>
      <c r="X697" t="s">
        <v>2832</v>
      </c>
      <c r="Y697">
        <v>5</v>
      </c>
      <c r="Z697">
        <v>35.489999999999903</v>
      </c>
      <c r="AA697">
        <v>48.69</v>
      </c>
      <c r="AB697">
        <v>1</v>
      </c>
    </row>
    <row r="698" spans="1:28" x14ac:dyDescent="0.25">
      <c r="A698" t="s">
        <v>2833</v>
      </c>
      <c r="B698" s="1">
        <v>45747</v>
      </c>
      <c r="C698" s="2">
        <v>45747.322222222225</v>
      </c>
      <c r="D698" s="2">
        <v>45747.372916666667</v>
      </c>
      <c r="E698" t="s">
        <v>2077</v>
      </c>
      <c r="F698" t="s">
        <v>215</v>
      </c>
      <c r="G698" t="s">
        <v>1378</v>
      </c>
      <c r="H698" t="s">
        <v>217</v>
      </c>
      <c r="I698" t="s">
        <v>218</v>
      </c>
      <c r="J698" t="s">
        <v>219</v>
      </c>
      <c r="K698" t="s">
        <v>591</v>
      </c>
      <c r="L698">
        <v>20.100000000000001</v>
      </c>
      <c r="M698">
        <v>32</v>
      </c>
      <c r="N698">
        <v>4.4299999999999999E-2</v>
      </c>
      <c r="O698">
        <v>8.6400000000000005E-2</v>
      </c>
      <c r="P698">
        <v>31.8</v>
      </c>
      <c r="Q698">
        <v>9.6</v>
      </c>
      <c r="R698" t="b">
        <v>1</v>
      </c>
      <c r="S698">
        <v>0.31</v>
      </c>
      <c r="T698">
        <v>1539.18</v>
      </c>
      <c r="U698" s="1">
        <v>45750</v>
      </c>
      <c r="V698" t="s">
        <v>259</v>
      </c>
      <c r="W698" t="s">
        <v>44</v>
      </c>
      <c r="X698" t="s">
        <v>2834</v>
      </c>
      <c r="Y698">
        <v>73</v>
      </c>
      <c r="Z698">
        <v>31.69</v>
      </c>
      <c r="AA698">
        <v>48.57</v>
      </c>
      <c r="AB698">
        <v>3</v>
      </c>
    </row>
    <row r="699" spans="1:28" x14ac:dyDescent="0.25">
      <c r="A699" t="s">
        <v>2835</v>
      </c>
      <c r="B699" s="1">
        <v>45659</v>
      </c>
      <c r="C699" s="2">
        <v>45659.45208333333</v>
      </c>
      <c r="D699" s="2">
        <v>45659.486805555556</v>
      </c>
      <c r="E699" t="s">
        <v>1348</v>
      </c>
      <c r="F699" t="s">
        <v>328</v>
      </c>
      <c r="G699" t="s">
        <v>439</v>
      </c>
      <c r="H699" t="s">
        <v>330</v>
      </c>
      <c r="I699" t="s">
        <v>331</v>
      </c>
      <c r="J699" t="s">
        <v>332</v>
      </c>
      <c r="K699" t="s">
        <v>1095</v>
      </c>
      <c r="L699">
        <v>2.7</v>
      </c>
      <c r="M699">
        <v>21.4</v>
      </c>
      <c r="N699">
        <v>4.4299999999999999E-2</v>
      </c>
      <c r="O699">
        <v>8.5999999999999993E-2</v>
      </c>
      <c r="P699">
        <v>31.9</v>
      </c>
      <c r="Q699">
        <v>12</v>
      </c>
      <c r="R699" t="b">
        <v>1</v>
      </c>
      <c r="S699">
        <v>0.73</v>
      </c>
      <c r="T699">
        <v>1001.46</v>
      </c>
      <c r="U699" s="1">
        <v>45660</v>
      </c>
      <c r="V699" t="s">
        <v>43</v>
      </c>
      <c r="W699" t="s">
        <v>208</v>
      </c>
      <c r="X699" t="s">
        <v>2836</v>
      </c>
      <c r="Y699">
        <v>50</v>
      </c>
      <c r="Z699">
        <v>20.669999999999899</v>
      </c>
      <c r="AA699">
        <v>48.45</v>
      </c>
      <c r="AB699">
        <v>1</v>
      </c>
    </row>
    <row r="700" spans="1:28" x14ac:dyDescent="0.25">
      <c r="A700" t="s">
        <v>2837</v>
      </c>
      <c r="B700" s="1">
        <v>45659</v>
      </c>
      <c r="C700" s="2">
        <v>45659.390277777777</v>
      </c>
      <c r="D700" s="2">
        <v>45659.439583333333</v>
      </c>
      <c r="E700" t="s">
        <v>2838</v>
      </c>
      <c r="F700" t="s">
        <v>81</v>
      </c>
      <c r="G700" t="s">
        <v>293</v>
      </c>
      <c r="H700" t="s">
        <v>83</v>
      </c>
      <c r="I700" t="s">
        <v>84</v>
      </c>
      <c r="J700" t="s">
        <v>85</v>
      </c>
      <c r="K700" t="s">
        <v>479</v>
      </c>
      <c r="L700">
        <v>13</v>
      </c>
      <c r="M700">
        <v>36.799999999999997</v>
      </c>
      <c r="N700">
        <v>4.4299999999999999E-2</v>
      </c>
      <c r="O700">
        <v>8.6599999999999996E-2</v>
      </c>
      <c r="P700">
        <v>34.299999999999997</v>
      </c>
      <c r="Q700">
        <v>11.9</v>
      </c>
      <c r="R700" t="b">
        <v>1</v>
      </c>
      <c r="S700">
        <v>0.38</v>
      </c>
      <c r="T700">
        <v>1771.1</v>
      </c>
      <c r="U700" s="1">
        <v>45666</v>
      </c>
      <c r="V700" t="s">
        <v>259</v>
      </c>
      <c r="W700" t="s">
        <v>200</v>
      </c>
      <c r="X700" t="s">
        <v>2839</v>
      </c>
      <c r="Y700">
        <v>71</v>
      </c>
      <c r="Z700">
        <v>36.419999999999902</v>
      </c>
      <c r="AA700">
        <v>48.63</v>
      </c>
      <c r="AB700">
        <v>1</v>
      </c>
    </row>
    <row r="701" spans="1:28" x14ac:dyDescent="0.25">
      <c r="A701" t="s">
        <v>2840</v>
      </c>
      <c r="B701" s="1">
        <v>45803</v>
      </c>
      <c r="C701" s="2">
        <v>45803.257638888892</v>
      </c>
      <c r="D701" s="2">
        <v>45803.28125</v>
      </c>
      <c r="E701" t="s">
        <v>2841</v>
      </c>
      <c r="F701" t="s">
        <v>282</v>
      </c>
      <c r="G701" t="s">
        <v>1378</v>
      </c>
      <c r="H701" t="s">
        <v>284</v>
      </c>
      <c r="I701" t="s">
        <v>237</v>
      </c>
      <c r="J701" t="s">
        <v>238</v>
      </c>
      <c r="K701" t="s">
        <v>370</v>
      </c>
      <c r="L701">
        <v>4.3</v>
      </c>
      <c r="M701">
        <v>21</v>
      </c>
      <c r="N701">
        <v>4.4299999999999999E-2</v>
      </c>
      <c r="O701">
        <v>8.2900000000000001E-2</v>
      </c>
      <c r="P701">
        <v>29.2</v>
      </c>
      <c r="Q701">
        <v>6.9</v>
      </c>
      <c r="R701" t="b">
        <v>1</v>
      </c>
      <c r="S701">
        <v>0</v>
      </c>
      <c r="T701">
        <v>997.92</v>
      </c>
      <c r="U701" s="1">
        <v>45803</v>
      </c>
      <c r="V701" t="s">
        <v>43</v>
      </c>
      <c r="W701" t="s">
        <v>200</v>
      </c>
      <c r="X701" t="s">
        <v>2843</v>
      </c>
      <c r="Y701">
        <v>34</v>
      </c>
      <c r="Z701">
        <v>21</v>
      </c>
      <c r="AA701">
        <v>47.52</v>
      </c>
      <c r="AB701">
        <v>5</v>
      </c>
    </row>
    <row r="702" spans="1:28" x14ac:dyDescent="0.25">
      <c r="A702" t="s">
        <v>2844</v>
      </c>
      <c r="B702" s="1">
        <v>45674</v>
      </c>
      <c r="C702" s="2">
        <v>45674.386805555558</v>
      </c>
      <c r="D702" s="2">
        <v>45674.453472222223</v>
      </c>
      <c r="E702" t="s">
        <v>2845</v>
      </c>
      <c r="F702" t="s">
        <v>282</v>
      </c>
      <c r="G702" t="s">
        <v>216</v>
      </c>
      <c r="H702" t="s">
        <v>284</v>
      </c>
      <c r="I702" t="s">
        <v>237</v>
      </c>
      <c r="J702" t="s">
        <v>238</v>
      </c>
      <c r="K702" t="s">
        <v>619</v>
      </c>
      <c r="L702">
        <v>7.7</v>
      </c>
      <c r="M702">
        <v>178.4</v>
      </c>
      <c r="N702">
        <v>4.4299999999999999E-2</v>
      </c>
      <c r="O702">
        <v>8.77E-2</v>
      </c>
      <c r="P702">
        <v>35.1</v>
      </c>
      <c r="Q702">
        <v>12</v>
      </c>
      <c r="R702" t="b">
        <v>1</v>
      </c>
      <c r="S702">
        <v>0.63</v>
      </c>
      <c r="T702">
        <v>8703.6200000000008</v>
      </c>
      <c r="U702" s="1">
        <v>45674</v>
      </c>
      <c r="V702" t="s">
        <v>43</v>
      </c>
      <c r="W702" t="s">
        <v>59</v>
      </c>
      <c r="X702" t="s">
        <v>2847</v>
      </c>
      <c r="Y702">
        <v>96</v>
      </c>
      <c r="Z702">
        <v>177.77</v>
      </c>
      <c r="AA702">
        <v>48.96</v>
      </c>
      <c r="AB702">
        <v>1</v>
      </c>
    </row>
    <row r="703" spans="1:28" x14ac:dyDescent="0.25">
      <c r="A703" t="s">
        <v>2848</v>
      </c>
      <c r="B703" s="1">
        <v>45810</v>
      </c>
      <c r="C703" s="2">
        <v>45810.189583333333</v>
      </c>
      <c r="D703" s="2">
        <v>45810.222916666666</v>
      </c>
      <c r="E703" t="s">
        <v>798</v>
      </c>
      <c r="F703" t="s">
        <v>405</v>
      </c>
      <c r="G703" t="s">
        <v>801</v>
      </c>
      <c r="H703" t="s">
        <v>407</v>
      </c>
      <c r="I703" t="s">
        <v>218</v>
      </c>
      <c r="J703" t="s">
        <v>219</v>
      </c>
      <c r="K703" t="s">
        <v>363</v>
      </c>
      <c r="L703">
        <v>5.5</v>
      </c>
      <c r="M703">
        <v>12.7</v>
      </c>
      <c r="N703">
        <v>4.4299999999999999E-2</v>
      </c>
      <c r="O703">
        <v>9.11E-2</v>
      </c>
      <c r="P703">
        <v>30</v>
      </c>
      <c r="Q703">
        <v>11.1</v>
      </c>
      <c r="R703" t="b">
        <v>1</v>
      </c>
      <c r="S703">
        <v>0.34</v>
      </c>
      <c r="T703">
        <v>617.75</v>
      </c>
      <c r="U703" s="1">
        <v>45811</v>
      </c>
      <c r="V703" t="s">
        <v>58</v>
      </c>
      <c r="W703" t="s">
        <v>44</v>
      </c>
      <c r="X703" t="s">
        <v>2849</v>
      </c>
      <c r="Y703">
        <v>48</v>
      </c>
      <c r="Z703">
        <v>12.36</v>
      </c>
      <c r="AA703">
        <v>49.98</v>
      </c>
      <c r="AB703">
        <v>6</v>
      </c>
    </row>
    <row r="704" spans="1:28" x14ac:dyDescent="0.25">
      <c r="A704" t="s">
        <v>2850</v>
      </c>
      <c r="B704" s="1">
        <v>45769</v>
      </c>
      <c r="C704" s="2">
        <v>45769.429166666669</v>
      </c>
      <c r="D704" s="2">
        <v>45769.481249999997</v>
      </c>
      <c r="E704" t="s">
        <v>2851</v>
      </c>
      <c r="F704" t="s">
        <v>67</v>
      </c>
      <c r="G704" t="s">
        <v>394</v>
      </c>
      <c r="H704" t="s">
        <v>69</v>
      </c>
      <c r="I704" t="s">
        <v>70</v>
      </c>
      <c r="J704" t="s">
        <v>71</v>
      </c>
      <c r="K704" t="s">
        <v>72</v>
      </c>
      <c r="L704">
        <v>19.899999999999999</v>
      </c>
      <c r="M704">
        <v>80.7</v>
      </c>
      <c r="N704">
        <v>4.4299999999999999E-2</v>
      </c>
      <c r="O704">
        <v>8.6699999999999999E-2</v>
      </c>
      <c r="P704">
        <v>30.2</v>
      </c>
      <c r="Q704">
        <v>26.6</v>
      </c>
      <c r="R704" t="b">
        <v>1</v>
      </c>
      <c r="S704">
        <v>0</v>
      </c>
      <c r="T704">
        <v>3926.86</v>
      </c>
      <c r="U704" s="1">
        <v>45776</v>
      </c>
      <c r="V704" t="s">
        <v>43</v>
      </c>
      <c r="W704" t="s">
        <v>208</v>
      </c>
      <c r="X704" t="s">
        <v>2853</v>
      </c>
      <c r="Y704">
        <v>75</v>
      </c>
      <c r="Z704">
        <v>80.7</v>
      </c>
      <c r="AA704">
        <v>48.66</v>
      </c>
      <c r="AB704">
        <v>4</v>
      </c>
    </row>
    <row r="705" spans="1:28" x14ac:dyDescent="0.25">
      <c r="A705" t="s">
        <v>2854</v>
      </c>
      <c r="B705" s="1">
        <v>45801</v>
      </c>
      <c r="C705" s="2">
        <v>45801.457638888889</v>
      </c>
      <c r="D705" s="2">
        <v>45801.480555555558</v>
      </c>
      <c r="E705" t="s">
        <v>2855</v>
      </c>
      <c r="F705" t="s">
        <v>328</v>
      </c>
      <c r="G705" t="s">
        <v>649</v>
      </c>
      <c r="H705" t="s">
        <v>330</v>
      </c>
      <c r="I705" t="s">
        <v>331</v>
      </c>
      <c r="J705" t="s">
        <v>332</v>
      </c>
      <c r="K705" t="s">
        <v>555</v>
      </c>
      <c r="L705">
        <v>4.5</v>
      </c>
      <c r="M705">
        <v>9.6</v>
      </c>
      <c r="N705">
        <v>4.4299999999999999E-2</v>
      </c>
      <c r="O705">
        <v>8.8300000000000003E-2</v>
      </c>
      <c r="P705">
        <v>28.4</v>
      </c>
      <c r="Q705">
        <v>9</v>
      </c>
      <c r="R705" t="b">
        <v>1</v>
      </c>
      <c r="S705">
        <v>0.39</v>
      </c>
      <c r="T705">
        <v>452.58</v>
      </c>
      <c r="U705" s="1">
        <v>45803</v>
      </c>
      <c r="V705" t="s">
        <v>43</v>
      </c>
      <c r="W705" t="s">
        <v>44</v>
      </c>
      <c r="X705" t="s">
        <v>2857</v>
      </c>
      <c r="Y705">
        <v>33</v>
      </c>
      <c r="Z705">
        <v>9.2099999999999902</v>
      </c>
      <c r="AA705">
        <v>49.14</v>
      </c>
      <c r="AB705">
        <v>5</v>
      </c>
    </row>
    <row r="706" spans="1:28" x14ac:dyDescent="0.25">
      <c r="A706" t="s">
        <v>2858</v>
      </c>
      <c r="B706" s="1">
        <v>45756</v>
      </c>
      <c r="C706" s="2">
        <v>45756.198611111111</v>
      </c>
      <c r="D706" s="2">
        <v>45756.283333333333</v>
      </c>
      <c r="E706" t="s">
        <v>1803</v>
      </c>
      <c r="F706" t="s">
        <v>37</v>
      </c>
      <c r="G706" t="s">
        <v>1806</v>
      </c>
      <c r="H706" t="s">
        <v>39</v>
      </c>
      <c r="I706" t="s">
        <v>40</v>
      </c>
      <c r="J706" t="s">
        <v>41</v>
      </c>
      <c r="K706" t="s">
        <v>1390</v>
      </c>
      <c r="L706">
        <v>14</v>
      </c>
      <c r="M706">
        <v>18.3</v>
      </c>
      <c r="N706">
        <v>4.4299999999999999E-2</v>
      </c>
      <c r="O706">
        <v>8.3799999999999999E-2</v>
      </c>
      <c r="P706">
        <v>24.4</v>
      </c>
      <c r="Q706">
        <v>1</v>
      </c>
      <c r="R706" t="b">
        <v>1</v>
      </c>
      <c r="S706">
        <v>0.33</v>
      </c>
      <c r="T706">
        <v>858.79</v>
      </c>
      <c r="U706" s="1">
        <v>45756</v>
      </c>
      <c r="V706" t="s">
        <v>43</v>
      </c>
      <c r="W706" t="s">
        <v>44</v>
      </c>
      <c r="X706" t="s">
        <v>2859</v>
      </c>
      <c r="Y706">
        <v>122</v>
      </c>
      <c r="Z706">
        <v>17.97</v>
      </c>
      <c r="AA706">
        <v>47.79</v>
      </c>
      <c r="AB706">
        <v>4</v>
      </c>
    </row>
    <row r="707" spans="1:28" x14ac:dyDescent="0.25">
      <c r="A707" t="s">
        <v>2860</v>
      </c>
      <c r="B707" s="1">
        <v>45751</v>
      </c>
      <c r="C707" s="2">
        <v>45751.168055555558</v>
      </c>
      <c r="D707" s="2">
        <v>45751.171527777777</v>
      </c>
      <c r="E707" t="s">
        <v>2861</v>
      </c>
      <c r="F707" t="s">
        <v>340</v>
      </c>
      <c r="G707" t="s">
        <v>1009</v>
      </c>
      <c r="H707" t="s">
        <v>342</v>
      </c>
      <c r="I707" t="s">
        <v>197</v>
      </c>
      <c r="J707" t="s">
        <v>198</v>
      </c>
      <c r="K707" t="s">
        <v>591</v>
      </c>
      <c r="L707">
        <v>15.2</v>
      </c>
      <c r="M707">
        <v>115.2</v>
      </c>
      <c r="N707">
        <v>4.4299999999999999E-2</v>
      </c>
      <c r="O707">
        <v>8.7300000000000003E-2</v>
      </c>
      <c r="P707">
        <v>26.6</v>
      </c>
      <c r="Q707">
        <v>8</v>
      </c>
      <c r="R707" t="b">
        <v>1</v>
      </c>
      <c r="S707">
        <v>0.11</v>
      </c>
      <c r="T707">
        <v>5621</v>
      </c>
      <c r="U707" s="1">
        <v>45751</v>
      </c>
      <c r="V707" t="s">
        <v>58</v>
      </c>
      <c r="W707" t="s">
        <v>186</v>
      </c>
      <c r="X707" t="s">
        <v>2863</v>
      </c>
      <c r="Y707">
        <v>5</v>
      </c>
      <c r="Z707">
        <v>115.09</v>
      </c>
      <c r="AA707">
        <v>48.84</v>
      </c>
      <c r="AB707">
        <v>4</v>
      </c>
    </row>
    <row r="708" spans="1:28" x14ac:dyDescent="0.25">
      <c r="A708" t="s">
        <v>2864</v>
      </c>
      <c r="B708" s="1">
        <v>45666</v>
      </c>
      <c r="C708" s="2">
        <v>45666.295138888891</v>
      </c>
      <c r="D708" s="2">
        <v>45666.366666666669</v>
      </c>
      <c r="E708" t="s">
        <v>2865</v>
      </c>
      <c r="F708" t="s">
        <v>52</v>
      </c>
      <c r="G708" t="s">
        <v>1246</v>
      </c>
      <c r="H708" t="s">
        <v>54</v>
      </c>
      <c r="I708" t="s">
        <v>55</v>
      </c>
      <c r="J708" t="s">
        <v>56</v>
      </c>
      <c r="K708" t="s">
        <v>1143</v>
      </c>
      <c r="L708">
        <v>7.1</v>
      </c>
      <c r="M708">
        <v>9.6</v>
      </c>
      <c r="N708">
        <v>4.4400000000000002E-2</v>
      </c>
      <c r="O708">
        <v>9.2399999999999996E-2</v>
      </c>
      <c r="P708">
        <v>29.1</v>
      </c>
      <c r="Q708">
        <v>5.8</v>
      </c>
      <c r="R708" t="b">
        <v>1</v>
      </c>
      <c r="S708">
        <v>0</v>
      </c>
      <c r="T708">
        <v>484.03</v>
      </c>
      <c r="U708" s="1">
        <v>45666</v>
      </c>
      <c r="V708" t="s">
        <v>43</v>
      </c>
      <c r="W708" t="s">
        <v>44</v>
      </c>
      <c r="X708" t="s">
        <v>2866</v>
      </c>
      <c r="Y708">
        <v>103</v>
      </c>
      <c r="Z708">
        <v>9.6</v>
      </c>
      <c r="AA708">
        <v>50.42</v>
      </c>
      <c r="AB708">
        <v>1</v>
      </c>
    </row>
    <row r="709" spans="1:28" x14ac:dyDescent="0.25">
      <c r="A709" t="s">
        <v>2867</v>
      </c>
      <c r="B709" s="1">
        <v>45772</v>
      </c>
      <c r="C709" s="2">
        <v>45772.308333333334</v>
      </c>
      <c r="D709" s="2">
        <v>45772.354861111111</v>
      </c>
      <c r="E709" t="s">
        <v>2229</v>
      </c>
      <c r="F709" t="s">
        <v>234</v>
      </c>
      <c r="G709" t="s">
        <v>319</v>
      </c>
      <c r="H709" t="s">
        <v>236</v>
      </c>
      <c r="I709" t="s">
        <v>237</v>
      </c>
      <c r="J709" t="s">
        <v>238</v>
      </c>
      <c r="K709" t="s">
        <v>1543</v>
      </c>
      <c r="L709">
        <v>12.4</v>
      </c>
      <c r="M709">
        <v>46.1</v>
      </c>
      <c r="N709">
        <v>4.4400000000000002E-2</v>
      </c>
      <c r="O709">
        <v>8.7099999999999997E-2</v>
      </c>
      <c r="P709">
        <v>23.9</v>
      </c>
      <c r="Q709">
        <v>3.5</v>
      </c>
      <c r="R709" t="b">
        <v>1</v>
      </c>
      <c r="S709">
        <v>0.23</v>
      </c>
      <c r="T709">
        <v>2239.83</v>
      </c>
      <c r="U709" s="1">
        <v>45774</v>
      </c>
      <c r="V709" t="s">
        <v>43</v>
      </c>
      <c r="W709" t="s">
        <v>200</v>
      </c>
      <c r="X709" t="s">
        <v>2868</v>
      </c>
      <c r="Y709">
        <v>67</v>
      </c>
      <c r="Z709">
        <v>45.87</v>
      </c>
      <c r="AA709">
        <v>48.83</v>
      </c>
      <c r="AB709">
        <v>4</v>
      </c>
    </row>
    <row r="710" spans="1:28" x14ac:dyDescent="0.25">
      <c r="A710" t="s">
        <v>2869</v>
      </c>
      <c r="B710" s="1">
        <v>45685</v>
      </c>
      <c r="C710" s="2">
        <v>45685.37777777778</v>
      </c>
      <c r="D710" s="2">
        <v>45685.431250000001</v>
      </c>
      <c r="E710" t="s">
        <v>2870</v>
      </c>
      <c r="F710" t="s">
        <v>604</v>
      </c>
      <c r="G710" t="s">
        <v>1470</v>
      </c>
      <c r="H710" t="s">
        <v>606</v>
      </c>
      <c r="I710" t="s">
        <v>153</v>
      </c>
      <c r="J710" t="s">
        <v>154</v>
      </c>
      <c r="K710" t="s">
        <v>302</v>
      </c>
      <c r="L710">
        <v>5.9</v>
      </c>
      <c r="M710">
        <v>57.9</v>
      </c>
      <c r="N710">
        <v>4.4400000000000002E-2</v>
      </c>
      <c r="O710">
        <v>8.6900000000000005E-2</v>
      </c>
      <c r="P710">
        <v>28.4</v>
      </c>
      <c r="Q710">
        <v>3.8</v>
      </c>
      <c r="R710" t="b">
        <v>1</v>
      </c>
      <c r="S710">
        <v>0</v>
      </c>
      <c r="T710">
        <v>2823.78</v>
      </c>
      <c r="U710" s="1">
        <v>45686</v>
      </c>
      <c r="V710" t="s">
        <v>43</v>
      </c>
      <c r="W710" t="s">
        <v>208</v>
      </c>
      <c r="X710" t="s">
        <v>2872</v>
      </c>
      <c r="Y710">
        <v>77</v>
      </c>
      <c r="Z710">
        <v>57.9</v>
      </c>
      <c r="AA710">
        <v>48.77</v>
      </c>
      <c r="AB710">
        <v>1</v>
      </c>
    </row>
    <row r="711" spans="1:28" x14ac:dyDescent="0.25">
      <c r="A711" t="s">
        <v>2873</v>
      </c>
      <c r="B711" s="1">
        <v>45761</v>
      </c>
      <c r="C711" s="2">
        <v>45761.330555555556</v>
      </c>
      <c r="D711" s="2">
        <v>45761.377083333333</v>
      </c>
      <c r="E711" t="s">
        <v>2874</v>
      </c>
      <c r="F711" t="s">
        <v>138</v>
      </c>
      <c r="G711" t="s">
        <v>163</v>
      </c>
      <c r="H711" t="s">
        <v>140</v>
      </c>
      <c r="I711" t="s">
        <v>141</v>
      </c>
      <c r="J711" t="s">
        <v>142</v>
      </c>
      <c r="K711" t="s">
        <v>591</v>
      </c>
      <c r="L711">
        <v>1.7</v>
      </c>
      <c r="M711">
        <v>21.8</v>
      </c>
      <c r="N711">
        <v>4.4400000000000002E-2</v>
      </c>
      <c r="O711">
        <v>8.3000000000000004E-2</v>
      </c>
      <c r="P711">
        <v>28.8</v>
      </c>
      <c r="Q711">
        <v>6.5</v>
      </c>
      <c r="R711" t="b">
        <v>1</v>
      </c>
      <c r="S711">
        <v>0.56000000000000005</v>
      </c>
      <c r="T711">
        <v>1011.02</v>
      </c>
      <c r="U711" s="1">
        <v>45768</v>
      </c>
      <c r="V711" t="s">
        <v>58</v>
      </c>
      <c r="W711" t="s">
        <v>44</v>
      </c>
      <c r="X711" t="s">
        <v>2875</v>
      </c>
      <c r="Y711">
        <v>67</v>
      </c>
      <c r="Z711">
        <v>21.24</v>
      </c>
      <c r="AA711">
        <v>47.6</v>
      </c>
      <c r="AB711">
        <v>4</v>
      </c>
    </row>
    <row r="712" spans="1:28" x14ac:dyDescent="0.25">
      <c r="A712" t="s">
        <v>2876</v>
      </c>
      <c r="B712" s="1">
        <v>45834</v>
      </c>
      <c r="C712" s="2">
        <v>45834.322916666664</v>
      </c>
      <c r="D712" s="2">
        <v>45834.397916666669</v>
      </c>
      <c r="E712" t="s">
        <v>2727</v>
      </c>
      <c r="F712" t="s">
        <v>282</v>
      </c>
      <c r="G712" t="s">
        <v>597</v>
      </c>
      <c r="H712" t="s">
        <v>284</v>
      </c>
      <c r="I712" t="s">
        <v>237</v>
      </c>
      <c r="J712" t="s">
        <v>238</v>
      </c>
      <c r="K712" t="s">
        <v>185</v>
      </c>
      <c r="L712">
        <v>19.399999999999999</v>
      </c>
      <c r="M712">
        <v>20.100000000000001</v>
      </c>
      <c r="N712">
        <v>4.4400000000000002E-2</v>
      </c>
      <c r="O712">
        <v>8.4400000000000003E-2</v>
      </c>
      <c r="P712">
        <v>37.9</v>
      </c>
      <c r="Q712">
        <v>31.1</v>
      </c>
      <c r="R712" t="b">
        <v>1</v>
      </c>
      <c r="S712">
        <v>0</v>
      </c>
      <c r="T712">
        <v>965.2</v>
      </c>
      <c r="U712" s="1">
        <v>45834</v>
      </c>
      <c r="V712" t="s">
        <v>259</v>
      </c>
      <c r="W712" t="s">
        <v>44</v>
      </c>
      <c r="X712" t="s">
        <v>2877</v>
      </c>
      <c r="Y712">
        <v>108</v>
      </c>
      <c r="Z712">
        <v>20.100000000000001</v>
      </c>
      <c r="AA712">
        <v>48.02</v>
      </c>
      <c r="AB712">
        <v>6</v>
      </c>
    </row>
    <row r="713" spans="1:28" x14ac:dyDescent="0.25">
      <c r="A713" t="s">
        <v>2878</v>
      </c>
      <c r="B713" s="1">
        <v>45704</v>
      </c>
      <c r="C713" s="2">
        <v>45704.404861111114</v>
      </c>
      <c r="D713" s="2">
        <v>45704.470833333333</v>
      </c>
      <c r="E713" t="s">
        <v>2879</v>
      </c>
      <c r="F713" t="s">
        <v>381</v>
      </c>
      <c r="G713" t="s">
        <v>1637</v>
      </c>
      <c r="H713" t="s">
        <v>383</v>
      </c>
      <c r="I713" t="s">
        <v>84</v>
      </c>
      <c r="J713" t="s">
        <v>85</v>
      </c>
      <c r="K713" t="s">
        <v>654</v>
      </c>
      <c r="L713">
        <v>13.8</v>
      </c>
      <c r="M713">
        <v>19.5</v>
      </c>
      <c r="N713">
        <v>4.4400000000000002E-2</v>
      </c>
      <c r="O713">
        <v>8.4199999999999997E-2</v>
      </c>
      <c r="P713">
        <v>29</v>
      </c>
      <c r="Q713">
        <v>7.8</v>
      </c>
      <c r="R713" t="b">
        <v>1</v>
      </c>
      <c r="S713">
        <v>0.39</v>
      </c>
      <c r="T713">
        <v>916.52</v>
      </c>
      <c r="U713" s="1">
        <v>45711</v>
      </c>
      <c r="V713" t="s">
        <v>73</v>
      </c>
      <c r="W713" t="s">
        <v>44</v>
      </c>
      <c r="X713" t="s">
        <v>2880</v>
      </c>
      <c r="Y713">
        <v>95</v>
      </c>
      <c r="Z713">
        <v>19.11</v>
      </c>
      <c r="AA713">
        <v>47.96</v>
      </c>
      <c r="AB713">
        <v>2</v>
      </c>
    </row>
    <row r="714" spans="1:28" x14ac:dyDescent="0.25">
      <c r="A714" t="s">
        <v>2881</v>
      </c>
      <c r="B714" s="1">
        <v>45827</v>
      </c>
      <c r="C714" s="2">
        <v>45827.218055555553</v>
      </c>
      <c r="D714" s="2">
        <v>45827.22152777778</v>
      </c>
      <c r="E714" t="s">
        <v>2882</v>
      </c>
      <c r="F714" t="s">
        <v>162</v>
      </c>
      <c r="G714" t="s">
        <v>1171</v>
      </c>
      <c r="H714" t="s">
        <v>164</v>
      </c>
      <c r="I714" t="s">
        <v>40</v>
      </c>
      <c r="J714" t="s">
        <v>41</v>
      </c>
      <c r="K714" t="s">
        <v>86</v>
      </c>
      <c r="L714">
        <v>5.5</v>
      </c>
      <c r="M714">
        <v>9.1999999999999993</v>
      </c>
      <c r="N714">
        <v>4.4499999999999998E-2</v>
      </c>
      <c r="O714">
        <v>8.5699999999999998E-2</v>
      </c>
      <c r="P714">
        <v>30.1</v>
      </c>
      <c r="Q714">
        <v>28.5</v>
      </c>
      <c r="R714" t="b">
        <v>0</v>
      </c>
      <c r="S714">
        <v>1.77</v>
      </c>
      <c r="T714">
        <v>360.06</v>
      </c>
      <c r="U714" s="1">
        <v>45828</v>
      </c>
      <c r="V714" t="s">
        <v>43</v>
      </c>
      <c r="W714" t="s">
        <v>44</v>
      </c>
      <c r="X714" t="s">
        <v>2883</v>
      </c>
      <c r="Y714">
        <v>5</v>
      </c>
      <c r="Z714">
        <v>7.43</v>
      </c>
      <c r="AA714">
        <v>48.46</v>
      </c>
      <c r="AB714">
        <v>6</v>
      </c>
    </row>
    <row r="715" spans="1:28" x14ac:dyDescent="0.25">
      <c r="A715" t="s">
        <v>2884</v>
      </c>
      <c r="B715" s="1">
        <v>45712</v>
      </c>
      <c r="C715" s="2">
        <v>45712.432638888888</v>
      </c>
      <c r="D715" s="2">
        <v>45712.478472222225</v>
      </c>
      <c r="E715" t="s">
        <v>2885</v>
      </c>
      <c r="F715" t="s">
        <v>255</v>
      </c>
      <c r="G715" t="s">
        <v>2014</v>
      </c>
      <c r="H715" t="s">
        <v>257</v>
      </c>
      <c r="I715" t="s">
        <v>96</v>
      </c>
      <c r="J715" t="s">
        <v>97</v>
      </c>
      <c r="K715" t="s">
        <v>388</v>
      </c>
      <c r="L715">
        <v>19.100000000000001</v>
      </c>
      <c r="M715">
        <v>26.3</v>
      </c>
      <c r="N715">
        <v>4.4499999999999998E-2</v>
      </c>
      <c r="O715">
        <v>8.0299999999999996E-2</v>
      </c>
      <c r="P715">
        <v>32.299999999999997</v>
      </c>
      <c r="Q715">
        <v>31</v>
      </c>
      <c r="R715" t="b">
        <v>1</v>
      </c>
      <c r="S715">
        <v>0</v>
      </c>
      <c r="T715">
        <v>1231.8900000000001</v>
      </c>
      <c r="U715" s="1">
        <v>45712</v>
      </c>
      <c r="V715" t="s">
        <v>58</v>
      </c>
      <c r="W715" t="s">
        <v>44</v>
      </c>
      <c r="X715" t="s">
        <v>2886</v>
      </c>
      <c r="Y715">
        <v>66</v>
      </c>
      <c r="Z715">
        <v>26.3</v>
      </c>
      <c r="AA715">
        <v>46.84</v>
      </c>
      <c r="AB715">
        <v>2</v>
      </c>
    </row>
    <row r="716" spans="1:28" x14ac:dyDescent="0.25">
      <c r="A716" t="s">
        <v>2887</v>
      </c>
      <c r="B716" s="1">
        <v>45824</v>
      </c>
      <c r="C716" s="2">
        <v>45824.398611111108</v>
      </c>
      <c r="D716" s="2">
        <v>45824.42083333333</v>
      </c>
      <c r="E716" t="s">
        <v>2888</v>
      </c>
      <c r="F716" t="s">
        <v>234</v>
      </c>
      <c r="G716" t="s">
        <v>1470</v>
      </c>
      <c r="H716" t="s">
        <v>236</v>
      </c>
      <c r="I716" t="s">
        <v>237</v>
      </c>
      <c r="J716" t="s">
        <v>238</v>
      </c>
      <c r="K716" t="s">
        <v>776</v>
      </c>
      <c r="L716">
        <v>48.7</v>
      </c>
      <c r="M716">
        <v>33.6</v>
      </c>
      <c r="N716">
        <v>4.4499999999999998E-2</v>
      </c>
      <c r="O716">
        <v>8.5099999999999995E-2</v>
      </c>
      <c r="P716">
        <v>33.799999999999997</v>
      </c>
      <c r="Q716">
        <v>12</v>
      </c>
      <c r="R716" t="b">
        <v>0</v>
      </c>
      <c r="S716">
        <v>0</v>
      </c>
      <c r="T716">
        <v>1622.21</v>
      </c>
      <c r="U716" s="1">
        <v>45824</v>
      </c>
      <c r="V716" t="s">
        <v>43</v>
      </c>
      <c r="W716" t="s">
        <v>186</v>
      </c>
      <c r="X716" t="s">
        <v>2890</v>
      </c>
      <c r="Y716">
        <v>32</v>
      </c>
      <c r="Z716">
        <v>33.6</v>
      </c>
      <c r="AA716">
        <v>48.28</v>
      </c>
      <c r="AB716">
        <v>6</v>
      </c>
    </row>
    <row r="717" spans="1:28" x14ac:dyDescent="0.25">
      <c r="A717" t="s">
        <v>2891</v>
      </c>
      <c r="B717" s="1">
        <v>45728</v>
      </c>
      <c r="C717" s="2">
        <v>45728.23333333333</v>
      </c>
      <c r="D717" s="2">
        <v>45728.302083333336</v>
      </c>
      <c r="E717" t="s">
        <v>2204</v>
      </c>
      <c r="F717" t="s">
        <v>52</v>
      </c>
      <c r="G717" t="s">
        <v>2206</v>
      </c>
      <c r="H717" t="s">
        <v>54</v>
      </c>
      <c r="I717" t="s">
        <v>55</v>
      </c>
      <c r="J717" t="s">
        <v>56</v>
      </c>
      <c r="K717" t="s">
        <v>613</v>
      </c>
      <c r="L717">
        <v>18.8</v>
      </c>
      <c r="M717">
        <v>35.799999999999997</v>
      </c>
      <c r="N717">
        <v>4.4499999999999998E-2</v>
      </c>
      <c r="O717">
        <v>8.6999999999999994E-2</v>
      </c>
      <c r="P717">
        <v>38.1</v>
      </c>
      <c r="Q717">
        <v>12</v>
      </c>
      <c r="R717" t="b">
        <v>1</v>
      </c>
      <c r="S717">
        <v>0</v>
      </c>
      <c r="T717">
        <v>1748.83</v>
      </c>
      <c r="U717" s="1">
        <v>45731</v>
      </c>
      <c r="V717" t="s">
        <v>58</v>
      </c>
      <c r="W717" t="s">
        <v>208</v>
      </c>
      <c r="X717" t="s">
        <v>2892</v>
      </c>
      <c r="Y717">
        <v>99</v>
      </c>
      <c r="Z717">
        <v>35.799999999999997</v>
      </c>
      <c r="AA717">
        <v>48.85</v>
      </c>
      <c r="AB717">
        <v>3</v>
      </c>
    </row>
    <row r="718" spans="1:28" x14ac:dyDescent="0.25">
      <c r="A718" t="s">
        <v>2893</v>
      </c>
      <c r="B718" s="1">
        <v>45773</v>
      </c>
      <c r="C718" s="2">
        <v>45773.216666666667</v>
      </c>
      <c r="D718" s="2">
        <v>45773.26458333333</v>
      </c>
      <c r="E718" t="s">
        <v>2894</v>
      </c>
      <c r="F718" t="s">
        <v>536</v>
      </c>
      <c r="G718" t="s">
        <v>2896</v>
      </c>
      <c r="H718" t="s">
        <v>537</v>
      </c>
      <c r="I718" t="s">
        <v>84</v>
      </c>
      <c r="J718" t="s">
        <v>85</v>
      </c>
      <c r="K718" t="s">
        <v>1088</v>
      </c>
      <c r="L718">
        <v>5.9</v>
      </c>
      <c r="M718">
        <v>98.3</v>
      </c>
      <c r="N718">
        <v>4.4499999999999998E-2</v>
      </c>
      <c r="O718">
        <v>8.3699999999999997E-2</v>
      </c>
      <c r="P718">
        <v>32</v>
      </c>
      <c r="Q718">
        <v>7.8</v>
      </c>
      <c r="R718" t="b">
        <v>1</v>
      </c>
      <c r="S718">
        <v>0</v>
      </c>
      <c r="T718">
        <v>4704.6400000000003</v>
      </c>
      <c r="U718" s="1">
        <v>45773</v>
      </c>
      <c r="V718" t="s">
        <v>43</v>
      </c>
      <c r="W718" t="s">
        <v>208</v>
      </c>
      <c r="X718" t="s">
        <v>2897</v>
      </c>
      <c r="Y718">
        <v>69</v>
      </c>
      <c r="Z718">
        <v>98.3</v>
      </c>
      <c r="AA718">
        <v>47.86</v>
      </c>
      <c r="AB718">
        <v>4</v>
      </c>
    </row>
    <row r="719" spans="1:28" x14ac:dyDescent="0.25">
      <c r="A719" t="s">
        <v>2898</v>
      </c>
      <c r="B719" s="1">
        <v>45747</v>
      </c>
      <c r="C719" s="2">
        <v>45747.175694444442</v>
      </c>
      <c r="D719" s="2">
        <v>45747.199999999997</v>
      </c>
      <c r="E719" t="s">
        <v>2899</v>
      </c>
      <c r="F719" t="s">
        <v>405</v>
      </c>
      <c r="G719" t="s">
        <v>972</v>
      </c>
      <c r="H719" t="s">
        <v>407</v>
      </c>
      <c r="I719" t="s">
        <v>218</v>
      </c>
      <c r="J719" t="s">
        <v>219</v>
      </c>
      <c r="K719" t="s">
        <v>105</v>
      </c>
      <c r="L719">
        <v>9.6</v>
      </c>
      <c r="M719">
        <v>105.7</v>
      </c>
      <c r="N719">
        <v>4.4499999999999998E-2</v>
      </c>
      <c r="O719">
        <v>8.6499999999999994E-2</v>
      </c>
      <c r="P719">
        <v>34.200000000000003</v>
      </c>
      <c r="Q719">
        <v>12</v>
      </c>
      <c r="R719" t="b">
        <v>1</v>
      </c>
      <c r="S719">
        <v>0</v>
      </c>
      <c r="T719">
        <v>5147.59</v>
      </c>
      <c r="U719" s="1">
        <v>45749</v>
      </c>
      <c r="V719" t="s">
        <v>58</v>
      </c>
      <c r="W719" t="s">
        <v>208</v>
      </c>
      <c r="X719" t="s">
        <v>2901</v>
      </c>
      <c r="Y719">
        <v>35</v>
      </c>
      <c r="Z719">
        <v>105.7</v>
      </c>
      <c r="AA719">
        <v>48.7</v>
      </c>
      <c r="AB719">
        <v>3</v>
      </c>
    </row>
    <row r="720" spans="1:28" x14ac:dyDescent="0.25">
      <c r="A720" t="s">
        <v>2902</v>
      </c>
      <c r="B720" s="1">
        <v>45767</v>
      </c>
      <c r="C720" s="2">
        <v>45767.310416666667</v>
      </c>
      <c r="D720" s="2">
        <v>45767.368750000001</v>
      </c>
      <c r="E720" t="s">
        <v>2903</v>
      </c>
      <c r="F720" t="s">
        <v>138</v>
      </c>
      <c r="G720" t="s">
        <v>341</v>
      </c>
      <c r="H720" t="s">
        <v>140</v>
      </c>
      <c r="I720" t="s">
        <v>141</v>
      </c>
      <c r="J720" t="s">
        <v>142</v>
      </c>
      <c r="K720" t="s">
        <v>555</v>
      </c>
      <c r="L720">
        <v>31.2</v>
      </c>
      <c r="M720">
        <v>150.69999999999999</v>
      </c>
      <c r="N720">
        <v>4.4499999999999998E-2</v>
      </c>
      <c r="O720">
        <v>8.5900000000000004E-2</v>
      </c>
      <c r="P720">
        <v>32.200000000000003</v>
      </c>
      <c r="Q720">
        <v>11</v>
      </c>
      <c r="R720" t="b">
        <v>1</v>
      </c>
      <c r="S720">
        <v>0</v>
      </c>
      <c r="T720">
        <v>7311.96</v>
      </c>
      <c r="U720" s="1">
        <v>45767</v>
      </c>
      <c r="V720" t="s">
        <v>43</v>
      </c>
      <c r="W720" t="s">
        <v>59</v>
      </c>
      <c r="X720" t="s">
        <v>2905</v>
      </c>
      <c r="Y720">
        <v>84</v>
      </c>
      <c r="Z720">
        <v>150.69999999999999</v>
      </c>
      <c r="AA720">
        <v>48.52</v>
      </c>
      <c r="AB720">
        <v>4</v>
      </c>
    </row>
    <row r="721" spans="1:28" x14ac:dyDescent="0.25">
      <c r="A721" t="s">
        <v>2906</v>
      </c>
      <c r="B721" s="1">
        <v>45702</v>
      </c>
      <c r="C721" s="2">
        <v>45702.421527777777</v>
      </c>
      <c r="D721" s="2">
        <v>45702.445833333331</v>
      </c>
      <c r="E721" t="s">
        <v>2907</v>
      </c>
      <c r="F721" t="s">
        <v>245</v>
      </c>
      <c r="G721" t="s">
        <v>459</v>
      </c>
      <c r="H721" t="s">
        <v>247</v>
      </c>
      <c r="I721" t="s">
        <v>55</v>
      </c>
      <c r="J721" t="s">
        <v>56</v>
      </c>
      <c r="K721" t="s">
        <v>555</v>
      </c>
      <c r="L721">
        <v>17</v>
      </c>
      <c r="M721">
        <v>6.5</v>
      </c>
      <c r="N721">
        <v>4.4499999999999998E-2</v>
      </c>
      <c r="O721">
        <v>8.8599999999999998E-2</v>
      </c>
      <c r="P721">
        <v>34.700000000000003</v>
      </c>
      <c r="Q721">
        <v>30</v>
      </c>
      <c r="R721" t="b">
        <v>1</v>
      </c>
      <c r="S721">
        <v>0.09</v>
      </c>
      <c r="T721">
        <v>316.20999999999998</v>
      </c>
      <c r="U721" s="1">
        <v>45703</v>
      </c>
      <c r="V721" t="s">
        <v>73</v>
      </c>
      <c r="W721" t="s">
        <v>44</v>
      </c>
      <c r="X721" t="s">
        <v>2908</v>
      </c>
      <c r="Y721">
        <v>35</v>
      </c>
      <c r="Z721">
        <v>6.41</v>
      </c>
      <c r="AA721">
        <v>49.33</v>
      </c>
      <c r="AB721">
        <v>2</v>
      </c>
    </row>
    <row r="722" spans="1:28" x14ac:dyDescent="0.25">
      <c r="A722" t="s">
        <v>2909</v>
      </c>
      <c r="B722" s="1">
        <v>45757</v>
      </c>
      <c r="C722" s="2">
        <v>45757.38958333333</v>
      </c>
      <c r="D722" s="2">
        <v>45757.402777777781</v>
      </c>
      <c r="E722" t="s">
        <v>2196</v>
      </c>
      <c r="F722" t="s">
        <v>604</v>
      </c>
      <c r="G722" t="s">
        <v>465</v>
      </c>
      <c r="H722" t="s">
        <v>606</v>
      </c>
      <c r="I722" t="s">
        <v>153</v>
      </c>
      <c r="J722" t="s">
        <v>154</v>
      </c>
      <c r="K722" t="s">
        <v>674</v>
      </c>
      <c r="L722">
        <v>11.9</v>
      </c>
      <c r="M722">
        <v>116.9</v>
      </c>
      <c r="N722">
        <v>4.4600000000000001E-2</v>
      </c>
      <c r="O722">
        <v>8.4199999999999997E-2</v>
      </c>
      <c r="P722">
        <v>26.7</v>
      </c>
      <c r="Q722">
        <v>8.1</v>
      </c>
      <c r="R722" t="b">
        <v>0</v>
      </c>
      <c r="S722">
        <v>1.82</v>
      </c>
      <c r="T722">
        <v>5530.74</v>
      </c>
      <c r="U722" s="1">
        <v>45764</v>
      </c>
      <c r="V722" t="s">
        <v>43</v>
      </c>
      <c r="W722" t="s">
        <v>44</v>
      </c>
      <c r="X722" t="s">
        <v>2910</v>
      </c>
      <c r="Y722">
        <v>19</v>
      </c>
      <c r="Z722">
        <v>115.08</v>
      </c>
      <c r="AA722">
        <v>48.06</v>
      </c>
      <c r="AB722">
        <v>4</v>
      </c>
    </row>
    <row r="723" spans="1:28" x14ac:dyDescent="0.25">
      <c r="A723" t="s">
        <v>2911</v>
      </c>
      <c r="B723" s="1">
        <v>45672</v>
      </c>
      <c r="C723" s="2">
        <v>45672.311805555553</v>
      </c>
      <c r="D723" s="2">
        <v>45672.343055555553</v>
      </c>
      <c r="E723" t="s">
        <v>2263</v>
      </c>
      <c r="F723" t="s">
        <v>234</v>
      </c>
      <c r="G723" t="s">
        <v>699</v>
      </c>
      <c r="H723" t="s">
        <v>236</v>
      </c>
      <c r="I723" t="s">
        <v>237</v>
      </c>
      <c r="J723" t="s">
        <v>238</v>
      </c>
      <c r="K723" t="s">
        <v>643</v>
      </c>
      <c r="L723">
        <v>13.8</v>
      </c>
      <c r="M723">
        <v>20.8</v>
      </c>
      <c r="N723">
        <v>4.4600000000000001E-2</v>
      </c>
      <c r="O723">
        <v>8.7599999999999997E-2</v>
      </c>
      <c r="P723">
        <v>29.8</v>
      </c>
      <c r="Q723">
        <v>7.1</v>
      </c>
      <c r="R723" t="b">
        <v>1</v>
      </c>
      <c r="S723">
        <v>0.1</v>
      </c>
      <c r="T723">
        <v>1015.96</v>
      </c>
      <c r="U723" s="1">
        <v>45679</v>
      </c>
      <c r="V723" t="s">
        <v>43</v>
      </c>
      <c r="W723" t="s">
        <v>44</v>
      </c>
      <c r="X723" t="s">
        <v>2912</v>
      </c>
      <c r="Y723">
        <v>45</v>
      </c>
      <c r="Z723">
        <v>20.7</v>
      </c>
      <c r="AA723">
        <v>49.08</v>
      </c>
      <c r="AB723">
        <v>1</v>
      </c>
    </row>
    <row r="724" spans="1:28" x14ac:dyDescent="0.25">
      <c r="A724" t="s">
        <v>2913</v>
      </c>
      <c r="B724" s="1">
        <v>45808</v>
      </c>
      <c r="C724" s="2">
        <v>45808.293055555558</v>
      </c>
      <c r="D724" s="2">
        <v>45808.322916666664</v>
      </c>
      <c r="E724" t="s">
        <v>791</v>
      </c>
      <c r="F724" t="s">
        <v>340</v>
      </c>
      <c r="G724" t="s">
        <v>38</v>
      </c>
      <c r="H724" t="s">
        <v>342</v>
      </c>
      <c r="I724" t="s">
        <v>197</v>
      </c>
      <c r="J724" t="s">
        <v>198</v>
      </c>
      <c r="K724" t="s">
        <v>321</v>
      </c>
      <c r="L724">
        <v>3.9</v>
      </c>
      <c r="M724">
        <v>34.299999999999997</v>
      </c>
      <c r="N724">
        <v>4.4600000000000001E-2</v>
      </c>
      <c r="O724">
        <v>8.7599999999999997E-2</v>
      </c>
      <c r="P724">
        <v>26.6</v>
      </c>
      <c r="Q724">
        <v>21.9</v>
      </c>
      <c r="R724" t="b">
        <v>0</v>
      </c>
      <c r="S724">
        <v>1.75</v>
      </c>
      <c r="T724">
        <v>1597.55</v>
      </c>
      <c r="U724" s="1">
        <v>45809</v>
      </c>
      <c r="V724" t="s">
        <v>43</v>
      </c>
      <c r="W724" t="s">
        <v>208</v>
      </c>
      <c r="X724" t="s">
        <v>2914</v>
      </c>
      <c r="Y724">
        <v>43</v>
      </c>
      <c r="Z724">
        <v>32.549999999999997</v>
      </c>
      <c r="AA724">
        <v>49.08</v>
      </c>
      <c r="AB724">
        <v>5</v>
      </c>
    </row>
    <row r="725" spans="1:28" x14ac:dyDescent="0.25">
      <c r="A725" t="s">
        <v>2915</v>
      </c>
      <c r="B725" s="1">
        <v>45750</v>
      </c>
      <c r="C725" s="2">
        <v>45750.455555555556</v>
      </c>
      <c r="D725" s="2">
        <v>45750.463888888888</v>
      </c>
      <c r="E725" t="s">
        <v>558</v>
      </c>
      <c r="F725" t="s">
        <v>172</v>
      </c>
      <c r="G725" t="s">
        <v>561</v>
      </c>
      <c r="H725" t="s">
        <v>174</v>
      </c>
      <c r="I725" t="s">
        <v>84</v>
      </c>
      <c r="J725" t="s">
        <v>85</v>
      </c>
      <c r="K725" t="s">
        <v>492</v>
      </c>
      <c r="L725">
        <v>48.2</v>
      </c>
      <c r="M725">
        <v>19.600000000000001</v>
      </c>
      <c r="N725">
        <v>4.4600000000000001E-2</v>
      </c>
      <c r="O725">
        <v>8.3799999999999999E-2</v>
      </c>
      <c r="P725">
        <v>30.8</v>
      </c>
      <c r="Q725">
        <v>10.3</v>
      </c>
      <c r="R725" t="b">
        <v>0</v>
      </c>
      <c r="S725">
        <v>0</v>
      </c>
      <c r="T725">
        <v>939.62</v>
      </c>
      <c r="U725" s="1">
        <v>45752</v>
      </c>
      <c r="V725" t="s">
        <v>43</v>
      </c>
      <c r="W725" t="s">
        <v>186</v>
      </c>
      <c r="X725" t="s">
        <v>2916</v>
      </c>
      <c r="Y725">
        <v>12</v>
      </c>
      <c r="Z725">
        <v>19.600000000000001</v>
      </c>
      <c r="AA725">
        <v>47.94</v>
      </c>
      <c r="AB725">
        <v>4</v>
      </c>
    </row>
    <row r="726" spans="1:28" x14ac:dyDescent="0.25">
      <c r="A726" t="s">
        <v>2917</v>
      </c>
      <c r="B726" s="1">
        <v>45723</v>
      </c>
      <c r="C726" s="2">
        <v>45723.29791666667</v>
      </c>
      <c r="D726" s="2">
        <v>45723.319444444445</v>
      </c>
      <c r="E726" t="s">
        <v>772</v>
      </c>
      <c r="F726" t="s">
        <v>340</v>
      </c>
      <c r="G726" t="s">
        <v>775</v>
      </c>
      <c r="H726" t="s">
        <v>342</v>
      </c>
      <c r="I726" t="s">
        <v>197</v>
      </c>
      <c r="J726" t="s">
        <v>198</v>
      </c>
      <c r="K726" t="s">
        <v>350</v>
      </c>
      <c r="L726">
        <v>9.6</v>
      </c>
      <c r="M726">
        <v>9.1999999999999993</v>
      </c>
      <c r="N726">
        <v>4.4600000000000001E-2</v>
      </c>
      <c r="O726">
        <v>8.5400000000000004E-2</v>
      </c>
      <c r="P726">
        <v>29.1</v>
      </c>
      <c r="Q726">
        <v>3.6</v>
      </c>
      <c r="R726" t="b">
        <v>1</v>
      </c>
      <c r="S726">
        <v>0.05</v>
      </c>
      <c r="T726">
        <v>443.04</v>
      </c>
      <c r="U726" s="1">
        <v>45730</v>
      </c>
      <c r="V726" t="s">
        <v>43</v>
      </c>
      <c r="W726" t="s">
        <v>44</v>
      </c>
      <c r="X726" t="s">
        <v>2918</v>
      </c>
      <c r="Y726">
        <v>31</v>
      </c>
      <c r="Z726">
        <v>9.1499999999999897</v>
      </c>
      <c r="AA726">
        <v>48.42</v>
      </c>
      <c r="AB726">
        <v>3</v>
      </c>
    </row>
    <row r="727" spans="1:28" x14ac:dyDescent="0.25">
      <c r="A727" t="s">
        <v>2919</v>
      </c>
      <c r="B727" s="1">
        <v>45690</v>
      </c>
      <c r="C727" s="2">
        <v>45690.263888888891</v>
      </c>
      <c r="D727" s="2">
        <v>45690.332638888889</v>
      </c>
      <c r="E727" t="s">
        <v>1773</v>
      </c>
      <c r="F727" t="s">
        <v>81</v>
      </c>
      <c r="G727" t="s">
        <v>1319</v>
      </c>
      <c r="H727" t="s">
        <v>83</v>
      </c>
      <c r="I727" t="s">
        <v>84</v>
      </c>
      <c r="J727" t="s">
        <v>85</v>
      </c>
      <c r="K727" t="s">
        <v>1390</v>
      </c>
      <c r="L727">
        <v>3.6</v>
      </c>
      <c r="M727">
        <v>13.6</v>
      </c>
      <c r="N727">
        <v>4.4600000000000001E-2</v>
      </c>
      <c r="O727">
        <v>8.8499999999999995E-2</v>
      </c>
      <c r="P727">
        <v>29.2</v>
      </c>
      <c r="Q727">
        <v>5.4</v>
      </c>
      <c r="R727" t="b">
        <v>1</v>
      </c>
      <c r="S727">
        <v>0</v>
      </c>
      <c r="T727">
        <v>671.16</v>
      </c>
      <c r="U727" s="1">
        <v>45691</v>
      </c>
      <c r="V727" t="s">
        <v>43</v>
      </c>
      <c r="W727" t="s">
        <v>44</v>
      </c>
      <c r="X727" t="s">
        <v>2920</v>
      </c>
      <c r="Y727">
        <v>99</v>
      </c>
      <c r="Z727">
        <v>13.6</v>
      </c>
      <c r="AA727">
        <v>49.35</v>
      </c>
      <c r="AB727">
        <v>2</v>
      </c>
    </row>
    <row r="728" spans="1:28" x14ac:dyDescent="0.25">
      <c r="A728" t="s">
        <v>2921</v>
      </c>
      <c r="B728" s="1">
        <v>45825</v>
      </c>
      <c r="C728" s="2">
        <v>45825.449305555558</v>
      </c>
      <c r="D728" s="2">
        <v>45825.518750000003</v>
      </c>
      <c r="E728" t="s">
        <v>1762</v>
      </c>
      <c r="F728" t="s">
        <v>309</v>
      </c>
      <c r="G728" t="s">
        <v>68</v>
      </c>
      <c r="H728" t="s">
        <v>311</v>
      </c>
      <c r="I728" t="s">
        <v>84</v>
      </c>
      <c r="J728" t="s">
        <v>85</v>
      </c>
      <c r="K728" t="s">
        <v>591</v>
      </c>
      <c r="L728">
        <v>9.4</v>
      </c>
      <c r="M728">
        <v>5.5</v>
      </c>
      <c r="N728">
        <v>4.4600000000000001E-2</v>
      </c>
      <c r="O728">
        <v>7.8899999999999998E-2</v>
      </c>
      <c r="P728">
        <v>36.299999999999997</v>
      </c>
      <c r="Q728">
        <v>12</v>
      </c>
      <c r="R728" t="b">
        <v>1</v>
      </c>
      <c r="S728">
        <v>0</v>
      </c>
      <c r="T728">
        <v>255.58</v>
      </c>
      <c r="U728" s="1">
        <v>45825</v>
      </c>
      <c r="V728" t="s">
        <v>43</v>
      </c>
      <c r="W728" t="s">
        <v>44</v>
      </c>
      <c r="X728" t="s">
        <v>2922</v>
      </c>
      <c r="Y728">
        <v>100</v>
      </c>
      <c r="Z728">
        <v>5.5</v>
      </c>
      <c r="AA728">
        <v>46.47</v>
      </c>
      <c r="AB728">
        <v>6</v>
      </c>
    </row>
    <row r="729" spans="1:28" x14ac:dyDescent="0.25">
      <c r="A729" t="s">
        <v>2923</v>
      </c>
      <c r="B729" s="1">
        <v>45747</v>
      </c>
      <c r="C729" s="2">
        <v>45747.394444444442</v>
      </c>
      <c r="D729" s="2">
        <v>45747.401388888888</v>
      </c>
      <c r="E729" t="s">
        <v>893</v>
      </c>
      <c r="F729" t="s">
        <v>604</v>
      </c>
      <c r="G729" t="s">
        <v>896</v>
      </c>
      <c r="H729" t="s">
        <v>606</v>
      </c>
      <c r="I729" t="s">
        <v>153</v>
      </c>
      <c r="J729" t="s">
        <v>154</v>
      </c>
      <c r="K729" t="s">
        <v>165</v>
      </c>
      <c r="L729">
        <v>2</v>
      </c>
      <c r="M729">
        <v>22.6</v>
      </c>
      <c r="N729">
        <v>4.4600000000000001E-2</v>
      </c>
      <c r="O729">
        <v>7.9699999999999993E-2</v>
      </c>
      <c r="P729">
        <v>31.1</v>
      </c>
      <c r="Q729">
        <v>7</v>
      </c>
      <c r="R729" t="b">
        <v>1</v>
      </c>
      <c r="S729">
        <v>0.33</v>
      </c>
      <c r="T729">
        <v>1040.23</v>
      </c>
      <c r="U729" s="1">
        <v>45747</v>
      </c>
      <c r="V729" t="s">
        <v>58</v>
      </c>
      <c r="W729" t="s">
        <v>208</v>
      </c>
      <c r="X729" t="s">
        <v>2924</v>
      </c>
      <c r="Y729">
        <v>10</v>
      </c>
      <c r="Z729">
        <v>22.27</v>
      </c>
      <c r="AA729">
        <v>46.71</v>
      </c>
      <c r="AB729">
        <v>3</v>
      </c>
    </row>
    <row r="730" spans="1:28" x14ac:dyDescent="0.25">
      <c r="A730" t="s">
        <v>2925</v>
      </c>
      <c r="B730" s="1">
        <v>45704</v>
      </c>
      <c r="C730" s="2">
        <v>45704.449305555558</v>
      </c>
      <c r="D730" s="2">
        <v>45704.463194444441</v>
      </c>
      <c r="E730" t="s">
        <v>2926</v>
      </c>
      <c r="F730" t="s">
        <v>37</v>
      </c>
      <c r="G730" t="s">
        <v>68</v>
      </c>
      <c r="H730" t="s">
        <v>39</v>
      </c>
      <c r="I730" t="s">
        <v>40</v>
      </c>
      <c r="J730" t="s">
        <v>41</v>
      </c>
      <c r="K730" t="s">
        <v>613</v>
      </c>
      <c r="L730">
        <v>5.9</v>
      </c>
      <c r="M730">
        <v>25.3</v>
      </c>
      <c r="N730">
        <v>4.4600000000000001E-2</v>
      </c>
      <c r="O730">
        <v>8.4099999999999994E-2</v>
      </c>
      <c r="P730">
        <v>31.9</v>
      </c>
      <c r="Q730">
        <v>9.6999999999999993</v>
      </c>
      <c r="R730" t="b">
        <v>1</v>
      </c>
      <c r="S730">
        <v>0</v>
      </c>
      <c r="T730">
        <v>1215.1600000000001</v>
      </c>
      <c r="U730" s="1">
        <v>45706</v>
      </c>
      <c r="V730" t="s">
        <v>73</v>
      </c>
      <c r="W730" t="s">
        <v>44</v>
      </c>
      <c r="X730" t="s">
        <v>2927</v>
      </c>
      <c r="Y730">
        <v>20</v>
      </c>
      <c r="Z730">
        <v>25.3</v>
      </c>
      <c r="AA730">
        <v>48.03</v>
      </c>
      <c r="AB730">
        <v>2</v>
      </c>
    </row>
    <row r="731" spans="1:28" x14ac:dyDescent="0.25">
      <c r="A731" t="s">
        <v>2928</v>
      </c>
      <c r="B731" s="1">
        <v>45708</v>
      </c>
      <c r="C731" s="2">
        <v>45708.385416666664</v>
      </c>
      <c r="D731" s="2">
        <v>45708.4</v>
      </c>
      <c r="E731" t="s">
        <v>1344</v>
      </c>
      <c r="F731" t="s">
        <v>309</v>
      </c>
      <c r="G731" t="s">
        <v>932</v>
      </c>
      <c r="H731" t="s">
        <v>311</v>
      </c>
      <c r="I731" t="s">
        <v>84</v>
      </c>
      <c r="J731" t="s">
        <v>85</v>
      </c>
      <c r="K731" t="s">
        <v>220</v>
      </c>
      <c r="L731">
        <v>8.5</v>
      </c>
      <c r="M731">
        <v>17.100000000000001</v>
      </c>
      <c r="N731">
        <v>4.4600000000000001E-2</v>
      </c>
      <c r="O731">
        <v>8.4699999999999998E-2</v>
      </c>
      <c r="P731">
        <v>29.5</v>
      </c>
      <c r="Q731">
        <v>5.9</v>
      </c>
      <c r="R731" t="b">
        <v>1</v>
      </c>
      <c r="S731">
        <v>0.21</v>
      </c>
      <c r="T731">
        <v>814.27</v>
      </c>
      <c r="U731" s="1">
        <v>45715</v>
      </c>
      <c r="V731" t="s">
        <v>259</v>
      </c>
      <c r="W731" t="s">
        <v>44</v>
      </c>
      <c r="X731" t="s">
        <v>2929</v>
      </c>
      <c r="Y731">
        <v>21</v>
      </c>
      <c r="Z731">
        <v>16.89</v>
      </c>
      <c r="AA731">
        <v>48.21</v>
      </c>
      <c r="AB731">
        <v>2</v>
      </c>
    </row>
    <row r="732" spans="1:28" x14ac:dyDescent="0.25">
      <c r="A732" t="s">
        <v>2930</v>
      </c>
      <c r="B732" s="1">
        <v>45695</v>
      </c>
      <c r="C732" s="2">
        <v>45695.345138888886</v>
      </c>
      <c r="D732" s="2">
        <v>45695.381944444445</v>
      </c>
      <c r="E732" t="s">
        <v>2375</v>
      </c>
      <c r="F732" t="s">
        <v>150</v>
      </c>
      <c r="G732" t="s">
        <v>2377</v>
      </c>
      <c r="H732" t="s">
        <v>152</v>
      </c>
      <c r="I732" t="s">
        <v>153</v>
      </c>
      <c r="J732" t="s">
        <v>154</v>
      </c>
      <c r="K732" t="s">
        <v>824</v>
      </c>
      <c r="L732">
        <v>12.9</v>
      </c>
      <c r="M732">
        <v>36.9</v>
      </c>
      <c r="N732">
        <v>4.4600000000000001E-2</v>
      </c>
      <c r="O732">
        <v>8.7099999999999997E-2</v>
      </c>
      <c r="P732">
        <v>32.299999999999997</v>
      </c>
      <c r="Q732">
        <v>11.5</v>
      </c>
      <c r="R732" t="b">
        <v>0</v>
      </c>
      <c r="S732">
        <v>4.18</v>
      </c>
      <c r="T732">
        <v>1600.99</v>
      </c>
      <c r="U732" s="1">
        <v>45696</v>
      </c>
      <c r="V732" t="s">
        <v>58</v>
      </c>
      <c r="W732" t="s">
        <v>44</v>
      </c>
      <c r="X732" t="s">
        <v>2931</v>
      </c>
      <c r="Y732">
        <v>53</v>
      </c>
      <c r="Z732">
        <v>32.72</v>
      </c>
      <c r="AA732">
        <v>48.93</v>
      </c>
      <c r="AB732">
        <v>2</v>
      </c>
    </row>
    <row r="733" spans="1:28" x14ac:dyDescent="0.25">
      <c r="A733" t="s">
        <v>2932</v>
      </c>
      <c r="B733" s="1">
        <v>45676</v>
      </c>
      <c r="C733" s="2">
        <v>45676.1875</v>
      </c>
      <c r="D733" s="2">
        <v>45676.263194444444</v>
      </c>
      <c r="E733" t="s">
        <v>2933</v>
      </c>
      <c r="F733" t="s">
        <v>52</v>
      </c>
      <c r="G733" t="s">
        <v>851</v>
      </c>
      <c r="H733" t="s">
        <v>54</v>
      </c>
      <c r="I733" t="s">
        <v>55</v>
      </c>
      <c r="J733" t="s">
        <v>56</v>
      </c>
      <c r="K733" t="s">
        <v>643</v>
      </c>
      <c r="L733">
        <v>36.799999999999997</v>
      </c>
      <c r="M733">
        <v>62.4</v>
      </c>
      <c r="N733">
        <v>4.4600000000000001E-2</v>
      </c>
      <c r="O733">
        <v>9.0300000000000005E-2</v>
      </c>
      <c r="P733">
        <v>31.4</v>
      </c>
      <c r="Q733">
        <v>12</v>
      </c>
      <c r="R733" t="b">
        <v>0</v>
      </c>
      <c r="S733">
        <v>3.93</v>
      </c>
      <c r="T733">
        <v>2917.07</v>
      </c>
      <c r="U733" s="1">
        <v>45676</v>
      </c>
      <c r="V733" t="s">
        <v>43</v>
      </c>
      <c r="W733" t="s">
        <v>200</v>
      </c>
      <c r="X733" t="s">
        <v>2934</v>
      </c>
      <c r="Y733">
        <v>109</v>
      </c>
      <c r="Z733">
        <v>58.47</v>
      </c>
      <c r="AA733">
        <v>49.89</v>
      </c>
      <c r="AB733">
        <v>1</v>
      </c>
    </row>
    <row r="734" spans="1:28" x14ac:dyDescent="0.25">
      <c r="A734" t="s">
        <v>2935</v>
      </c>
      <c r="B734" s="1">
        <v>45761</v>
      </c>
      <c r="C734" s="2">
        <v>45761.438194444447</v>
      </c>
      <c r="D734" s="2">
        <v>45761.493055555555</v>
      </c>
      <c r="E734" t="s">
        <v>2809</v>
      </c>
      <c r="F734" t="s">
        <v>194</v>
      </c>
      <c r="G734" t="s">
        <v>478</v>
      </c>
      <c r="H734" t="s">
        <v>196</v>
      </c>
      <c r="I734" t="s">
        <v>197</v>
      </c>
      <c r="J734" t="s">
        <v>198</v>
      </c>
      <c r="K734" t="s">
        <v>220</v>
      </c>
      <c r="L734">
        <v>10.7</v>
      </c>
      <c r="M734">
        <v>15.8</v>
      </c>
      <c r="N734">
        <v>4.4699999999999997E-2</v>
      </c>
      <c r="O734">
        <v>8.1600000000000006E-2</v>
      </c>
      <c r="P734">
        <v>25.9</v>
      </c>
      <c r="Q734">
        <v>4.0999999999999996</v>
      </c>
      <c r="R734" t="b">
        <v>1</v>
      </c>
      <c r="S734">
        <v>0</v>
      </c>
      <c r="T734">
        <v>747.81</v>
      </c>
      <c r="U734" s="1">
        <v>45761</v>
      </c>
      <c r="V734" t="s">
        <v>73</v>
      </c>
      <c r="W734" t="s">
        <v>44</v>
      </c>
      <c r="X734" t="s">
        <v>2875</v>
      </c>
      <c r="Y734">
        <v>79</v>
      </c>
      <c r="Z734">
        <v>15.8</v>
      </c>
      <c r="AA734">
        <v>47.33</v>
      </c>
      <c r="AB734">
        <v>4</v>
      </c>
    </row>
    <row r="735" spans="1:28" x14ac:dyDescent="0.25">
      <c r="A735" t="s">
        <v>2936</v>
      </c>
      <c r="B735" s="1">
        <v>45774</v>
      </c>
      <c r="C735" s="2">
        <v>45774.189583333333</v>
      </c>
      <c r="D735" s="2">
        <v>45774.220138888886</v>
      </c>
      <c r="E735" t="s">
        <v>2382</v>
      </c>
      <c r="F735" t="s">
        <v>215</v>
      </c>
      <c r="G735" t="s">
        <v>707</v>
      </c>
      <c r="H735" t="s">
        <v>217</v>
      </c>
      <c r="I735" t="s">
        <v>218</v>
      </c>
      <c r="J735" t="s">
        <v>219</v>
      </c>
      <c r="K735" t="s">
        <v>681</v>
      </c>
      <c r="L735">
        <v>10</v>
      </c>
      <c r="M735">
        <v>117.3</v>
      </c>
      <c r="N735">
        <v>4.4699999999999997E-2</v>
      </c>
      <c r="O735">
        <v>8.7300000000000003E-2</v>
      </c>
      <c r="P735">
        <v>29.1</v>
      </c>
      <c r="Q735">
        <v>2.4</v>
      </c>
      <c r="R735" t="b">
        <v>1</v>
      </c>
      <c r="S735">
        <v>0</v>
      </c>
      <c r="T735">
        <v>5752.39</v>
      </c>
      <c r="U735" s="1">
        <v>45774</v>
      </c>
      <c r="V735" t="s">
        <v>43</v>
      </c>
      <c r="W735" t="s">
        <v>200</v>
      </c>
      <c r="X735" t="s">
        <v>2937</v>
      </c>
      <c r="Y735">
        <v>44</v>
      </c>
      <c r="Z735">
        <v>117.3</v>
      </c>
      <c r="AA735">
        <v>49.04</v>
      </c>
      <c r="AB735">
        <v>4</v>
      </c>
    </row>
    <row r="736" spans="1:28" x14ac:dyDescent="0.25">
      <c r="A736" t="s">
        <v>2938</v>
      </c>
      <c r="B736" s="1">
        <v>45750</v>
      </c>
      <c r="C736" s="2">
        <v>45750.220833333333</v>
      </c>
      <c r="D736" s="2">
        <v>45750.294444444444</v>
      </c>
      <c r="E736" t="s">
        <v>2939</v>
      </c>
      <c r="F736" t="s">
        <v>292</v>
      </c>
      <c r="G736" t="s">
        <v>833</v>
      </c>
      <c r="H736" t="s">
        <v>294</v>
      </c>
      <c r="I736" t="s">
        <v>70</v>
      </c>
      <c r="J736" t="s">
        <v>71</v>
      </c>
      <c r="K736" t="s">
        <v>1543</v>
      </c>
      <c r="L736">
        <v>9.6</v>
      </c>
      <c r="M736">
        <v>77.3</v>
      </c>
      <c r="N736">
        <v>4.4699999999999997E-2</v>
      </c>
      <c r="O736">
        <v>8.2600000000000007E-2</v>
      </c>
      <c r="P736">
        <v>29.1</v>
      </c>
      <c r="Q736">
        <v>4.4000000000000004</v>
      </c>
      <c r="R736" t="b">
        <v>1</v>
      </c>
      <c r="S736">
        <v>0.24</v>
      </c>
      <c r="T736">
        <v>3670.37</v>
      </c>
      <c r="U736" s="1">
        <v>45750</v>
      </c>
      <c r="V736" t="s">
        <v>43</v>
      </c>
      <c r="W736" t="s">
        <v>186</v>
      </c>
      <c r="X736" t="s">
        <v>2940</v>
      </c>
      <c r="Y736">
        <v>106</v>
      </c>
      <c r="Z736">
        <v>77.06</v>
      </c>
      <c r="AA736">
        <v>47.63</v>
      </c>
      <c r="AB736">
        <v>4</v>
      </c>
    </row>
    <row r="737" spans="1:28" x14ac:dyDescent="0.25">
      <c r="A737" t="s">
        <v>2941</v>
      </c>
      <c r="B737" s="1">
        <v>45743</v>
      </c>
      <c r="C737" s="2">
        <v>45743.186805555553</v>
      </c>
      <c r="D737" s="2">
        <v>45743.219444444447</v>
      </c>
      <c r="E737" t="s">
        <v>2942</v>
      </c>
      <c r="F737" t="s">
        <v>138</v>
      </c>
      <c r="G737" t="s">
        <v>432</v>
      </c>
      <c r="H737" t="s">
        <v>140</v>
      </c>
      <c r="I737" t="s">
        <v>141</v>
      </c>
      <c r="J737" t="s">
        <v>142</v>
      </c>
      <c r="K737" t="s">
        <v>333</v>
      </c>
      <c r="L737">
        <v>7.4</v>
      </c>
      <c r="M737">
        <v>33.799999999999997</v>
      </c>
      <c r="N737">
        <v>4.4699999999999997E-2</v>
      </c>
      <c r="O737">
        <v>7.6499999999999999E-2</v>
      </c>
      <c r="P737">
        <v>37.4</v>
      </c>
      <c r="Q737">
        <v>35</v>
      </c>
      <c r="R737" t="b">
        <v>1</v>
      </c>
      <c r="S737">
        <v>0.27</v>
      </c>
      <c r="T737">
        <v>1535.67</v>
      </c>
      <c r="U737" s="1">
        <v>45744</v>
      </c>
      <c r="V737" t="s">
        <v>43</v>
      </c>
      <c r="W737" t="s">
        <v>44</v>
      </c>
      <c r="X737" t="s">
        <v>2944</v>
      </c>
      <c r="Y737">
        <v>47</v>
      </c>
      <c r="Z737">
        <v>33.529999999999902</v>
      </c>
      <c r="AA737">
        <v>45.8</v>
      </c>
      <c r="AB737">
        <v>3</v>
      </c>
    </row>
    <row r="738" spans="1:28" x14ac:dyDescent="0.25">
      <c r="A738" t="s">
        <v>2945</v>
      </c>
      <c r="B738" s="1">
        <v>45706</v>
      </c>
      <c r="C738" s="2">
        <v>45706.45416666667</v>
      </c>
      <c r="D738" s="2">
        <v>45706.486111111109</v>
      </c>
      <c r="E738" t="s">
        <v>2946</v>
      </c>
      <c r="F738" t="s">
        <v>282</v>
      </c>
      <c r="G738" t="s">
        <v>329</v>
      </c>
      <c r="H738" t="s">
        <v>284</v>
      </c>
      <c r="I738" t="s">
        <v>237</v>
      </c>
      <c r="J738" t="s">
        <v>238</v>
      </c>
      <c r="K738" t="s">
        <v>350</v>
      </c>
      <c r="L738">
        <v>4.9000000000000004</v>
      </c>
      <c r="M738">
        <v>25.8</v>
      </c>
      <c r="N738">
        <v>4.4699999999999997E-2</v>
      </c>
      <c r="O738">
        <v>8.5599999999999996E-2</v>
      </c>
      <c r="P738">
        <v>33.799999999999997</v>
      </c>
      <c r="Q738">
        <v>31.1</v>
      </c>
      <c r="R738" t="b">
        <v>1</v>
      </c>
      <c r="S738">
        <v>0.49</v>
      </c>
      <c r="T738">
        <v>1228.29</v>
      </c>
      <c r="U738" s="1">
        <v>45706</v>
      </c>
      <c r="V738" t="s">
        <v>43</v>
      </c>
      <c r="W738" t="s">
        <v>186</v>
      </c>
      <c r="X738" t="s">
        <v>2948</v>
      </c>
      <c r="Y738">
        <v>46</v>
      </c>
      <c r="Z738">
        <v>25.31</v>
      </c>
      <c r="AA738">
        <v>48.53</v>
      </c>
      <c r="AB738">
        <v>2</v>
      </c>
    </row>
    <row r="739" spans="1:28" x14ac:dyDescent="0.25">
      <c r="A739" t="s">
        <v>2949</v>
      </c>
      <c r="B739" s="1">
        <v>45711</v>
      </c>
      <c r="C739" s="2">
        <v>45711.432638888888</v>
      </c>
      <c r="D739" s="2">
        <v>45711.462500000001</v>
      </c>
      <c r="E739" t="s">
        <v>2059</v>
      </c>
      <c r="F739" t="s">
        <v>536</v>
      </c>
      <c r="G739" t="s">
        <v>446</v>
      </c>
      <c r="H739" t="s">
        <v>537</v>
      </c>
      <c r="I739" t="s">
        <v>84</v>
      </c>
      <c r="J739" t="s">
        <v>85</v>
      </c>
      <c r="K739" t="s">
        <v>321</v>
      </c>
      <c r="L739">
        <v>28.5</v>
      </c>
      <c r="M739">
        <v>16.5</v>
      </c>
      <c r="N739">
        <v>4.4699999999999997E-2</v>
      </c>
      <c r="O739">
        <v>8.4900000000000003E-2</v>
      </c>
      <c r="P739">
        <v>26.1</v>
      </c>
      <c r="Q739">
        <v>26.3</v>
      </c>
      <c r="R739" t="b">
        <v>1</v>
      </c>
      <c r="S739">
        <v>0.71</v>
      </c>
      <c r="T739">
        <v>762.97</v>
      </c>
      <c r="U739" s="1">
        <v>45713</v>
      </c>
      <c r="V739" t="s">
        <v>43</v>
      </c>
      <c r="W739" t="s">
        <v>186</v>
      </c>
      <c r="X739" t="s">
        <v>2950</v>
      </c>
      <c r="Y739">
        <v>43</v>
      </c>
      <c r="Z739">
        <v>15.79</v>
      </c>
      <c r="AA739">
        <v>48.32</v>
      </c>
      <c r="AB739">
        <v>2</v>
      </c>
    </row>
    <row r="740" spans="1:28" x14ac:dyDescent="0.25">
      <c r="A740" t="s">
        <v>2951</v>
      </c>
      <c r="B740" s="1">
        <v>45693</v>
      </c>
      <c r="C740" s="2">
        <v>45693.298611111109</v>
      </c>
      <c r="D740" s="2">
        <v>45693.334722222222</v>
      </c>
      <c r="E740" t="s">
        <v>1479</v>
      </c>
      <c r="F740" t="s">
        <v>81</v>
      </c>
      <c r="G740" t="s">
        <v>941</v>
      </c>
      <c r="H740" t="s">
        <v>83</v>
      </c>
      <c r="I740" t="s">
        <v>84</v>
      </c>
      <c r="J740" t="s">
        <v>85</v>
      </c>
      <c r="K740" t="s">
        <v>343</v>
      </c>
      <c r="L740">
        <v>58.5</v>
      </c>
      <c r="M740">
        <v>48.5</v>
      </c>
      <c r="N740">
        <v>4.4699999999999997E-2</v>
      </c>
      <c r="O740">
        <v>8.9700000000000002E-2</v>
      </c>
      <c r="P740">
        <v>29.9</v>
      </c>
      <c r="Q740">
        <v>9.4</v>
      </c>
      <c r="R740" t="b">
        <v>1</v>
      </c>
      <c r="S740">
        <v>0</v>
      </c>
      <c r="T740">
        <v>2413.36</v>
      </c>
      <c r="U740" s="1">
        <v>45695</v>
      </c>
      <c r="V740" t="s">
        <v>259</v>
      </c>
      <c r="W740" t="s">
        <v>44</v>
      </c>
      <c r="X740" t="s">
        <v>2952</v>
      </c>
      <c r="Y740">
        <v>52</v>
      </c>
      <c r="Z740">
        <v>48.5</v>
      </c>
      <c r="AA740">
        <v>49.76</v>
      </c>
      <c r="AB740">
        <v>2</v>
      </c>
    </row>
    <row r="741" spans="1:28" x14ac:dyDescent="0.25">
      <c r="A741" t="s">
        <v>2953</v>
      </c>
      <c r="B741" s="1">
        <v>45753</v>
      </c>
      <c r="C741" s="2">
        <v>45753.223611111112</v>
      </c>
      <c r="D741" s="2">
        <v>45753.275000000001</v>
      </c>
      <c r="E741" t="s">
        <v>443</v>
      </c>
      <c r="F741" t="s">
        <v>340</v>
      </c>
      <c r="G741" t="s">
        <v>446</v>
      </c>
      <c r="H741" t="s">
        <v>342</v>
      </c>
      <c r="I741" t="s">
        <v>197</v>
      </c>
      <c r="J741" t="s">
        <v>198</v>
      </c>
      <c r="K741" t="s">
        <v>295</v>
      </c>
      <c r="L741">
        <v>12.2</v>
      </c>
      <c r="M741">
        <v>41.1</v>
      </c>
      <c r="N741">
        <v>4.48E-2</v>
      </c>
      <c r="O741">
        <v>8.2600000000000007E-2</v>
      </c>
      <c r="P741">
        <v>27.9</v>
      </c>
      <c r="Q741">
        <v>9.6999999999999993</v>
      </c>
      <c r="R741" t="b">
        <v>0</v>
      </c>
      <c r="S741">
        <v>0.9</v>
      </c>
      <c r="T741">
        <v>1916.74</v>
      </c>
      <c r="U741" s="1">
        <v>45756</v>
      </c>
      <c r="V741" t="s">
        <v>259</v>
      </c>
      <c r="W741" t="s">
        <v>44</v>
      </c>
      <c r="X741" t="s">
        <v>2954</v>
      </c>
      <c r="Y741">
        <v>74</v>
      </c>
      <c r="Z741">
        <v>40.200000000000003</v>
      </c>
      <c r="AA741">
        <v>47.68</v>
      </c>
      <c r="AB741">
        <v>4</v>
      </c>
    </row>
    <row r="742" spans="1:28" x14ac:dyDescent="0.25">
      <c r="A742" t="s">
        <v>2955</v>
      </c>
      <c r="B742" s="1">
        <v>45724</v>
      </c>
      <c r="C742" s="2">
        <v>45724.430555555555</v>
      </c>
      <c r="D742" s="2">
        <v>45724.48541666667</v>
      </c>
      <c r="E742" t="s">
        <v>2956</v>
      </c>
      <c r="F742" t="s">
        <v>150</v>
      </c>
      <c r="G742" t="s">
        <v>765</v>
      </c>
      <c r="H742" t="s">
        <v>152</v>
      </c>
      <c r="I742" t="s">
        <v>153</v>
      </c>
      <c r="J742" t="s">
        <v>154</v>
      </c>
      <c r="K742" t="s">
        <v>701</v>
      </c>
      <c r="L742">
        <v>11.4</v>
      </c>
      <c r="M742">
        <v>14.7</v>
      </c>
      <c r="N742">
        <v>4.48E-2</v>
      </c>
      <c r="O742">
        <v>8.6699999999999999E-2</v>
      </c>
      <c r="P742">
        <v>27.6</v>
      </c>
      <c r="Q742">
        <v>9.8000000000000007</v>
      </c>
      <c r="R742" t="b">
        <v>1</v>
      </c>
      <c r="S742">
        <v>0</v>
      </c>
      <c r="T742">
        <v>718.98</v>
      </c>
      <c r="U742" s="1">
        <v>45731</v>
      </c>
      <c r="V742" t="s">
        <v>58</v>
      </c>
      <c r="W742" t="s">
        <v>44</v>
      </c>
      <c r="X742" t="s">
        <v>2958</v>
      </c>
      <c r="Y742">
        <v>79</v>
      </c>
      <c r="Z742">
        <v>14.7</v>
      </c>
      <c r="AA742">
        <v>48.91</v>
      </c>
      <c r="AB742">
        <v>3</v>
      </c>
    </row>
    <row r="743" spans="1:28" x14ac:dyDescent="0.25">
      <c r="A743" t="s">
        <v>2959</v>
      </c>
      <c r="B743" s="1">
        <v>45779</v>
      </c>
      <c r="C743" s="2">
        <v>45779.352083333331</v>
      </c>
      <c r="D743" s="2">
        <v>45779.393750000003</v>
      </c>
      <c r="E743" t="s">
        <v>2861</v>
      </c>
      <c r="F743" t="s">
        <v>340</v>
      </c>
      <c r="G743" t="s">
        <v>1009</v>
      </c>
      <c r="H743" t="s">
        <v>342</v>
      </c>
      <c r="I743" t="s">
        <v>197</v>
      </c>
      <c r="J743" t="s">
        <v>198</v>
      </c>
      <c r="K743" t="s">
        <v>674</v>
      </c>
      <c r="L743">
        <v>81.599999999999994</v>
      </c>
      <c r="M743">
        <v>20.8</v>
      </c>
      <c r="N743">
        <v>4.48E-2</v>
      </c>
      <c r="O743">
        <v>8.5699999999999998E-2</v>
      </c>
      <c r="P743">
        <v>26.7</v>
      </c>
      <c r="Q743">
        <v>6</v>
      </c>
      <c r="R743" t="b">
        <v>1</v>
      </c>
      <c r="S743">
        <v>0</v>
      </c>
      <c r="T743">
        <v>1011.09</v>
      </c>
      <c r="U743" s="1">
        <v>45780</v>
      </c>
      <c r="V743" t="s">
        <v>43</v>
      </c>
      <c r="W743" t="s">
        <v>44</v>
      </c>
      <c r="X743" t="s">
        <v>2960</v>
      </c>
      <c r="Y743">
        <v>60</v>
      </c>
      <c r="Z743">
        <v>20.8</v>
      </c>
      <c r="AA743">
        <v>48.61</v>
      </c>
      <c r="AB743">
        <v>5</v>
      </c>
    </row>
    <row r="744" spans="1:28" x14ac:dyDescent="0.25">
      <c r="A744" t="s">
        <v>2961</v>
      </c>
      <c r="B744" s="1">
        <v>45770</v>
      </c>
      <c r="C744" s="2">
        <v>45770.384722222225</v>
      </c>
      <c r="D744" s="2">
        <v>45770.418749999997</v>
      </c>
      <c r="E744" t="s">
        <v>827</v>
      </c>
      <c r="F744" t="s">
        <v>292</v>
      </c>
      <c r="G744" t="s">
        <v>216</v>
      </c>
      <c r="H744" t="s">
        <v>294</v>
      </c>
      <c r="I744" t="s">
        <v>70</v>
      </c>
      <c r="J744" t="s">
        <v>71</v>
      </c>
      <c r="K744" t="s">
        <v>1270</v>
      </c>
      <c r="L744">
        <v>6.9</v>
      </c>
      <c r="M744">
        <v>201</v>
      </c>
      <c r="N744">
        <v>4.48E-2</v>
      </c>
      <c r="O744">
        <v>8.2199999999999995E-2</v>
      </c>
      <c r="P744">
        <v>30.3</v>
      </c>
      <c r="Q744">
        <v>5.0999999999999996</v>
      </c>
      <c r="R744" t="b">
        <v>1</v>
      </c>
      <c r="S744">
        <v>0.04</v>
      </c>
      <c r="T744">
        <v>9557.66</v>
      </c>
      <c r="U744" s="1">
        <v>45773</v>
      </c>
      <c r="V744" t="s">
        <v>43</v>
      </c>
      <c r="W744" t="s">
        <v>44</v>
      </c>
      <c r="X744" t="s">
        <v>2962</v>
      </c>
      <c r="Y744">
        <v>49</v>
      </c>
      <c r="Z744">
        <v>200.96</v>
      </c>
      <c r="AA744">
        <v>47.56</v>
      </c>
      <c r="AB744">
        <v>4</v>
      </c>
    </row>
    <row r="745" spans="1:28" x14ac:dyDescent="0.25">
      <c r="A745" t="s">
        <v>2963</v>
      </c>
      <c r="B745" s="1">
        <v>45761</v>
      </c>
      <c r="C745" s="2">
        <v>45761.273611111108</v>
      </c>
      <c r="D745" s="2">
        <v>45761.348611111112</v>
      </c>
      <c r="E745" t="s">
        <v>1303</v>
      </c>
      <c r="F745" t="s">
        <v>413</v>
      </c>
      <c r="G745" t="s">
        <v>1306</v>
      </c>
      <c r="H745" t="s">
        <v>414</v>
      </c>
      <c r="I745" t="s">
        <v>415</v>
      </c>
      <c r="J745" t="s">
        <v>416</v>
      </c>
      <c r="K745" t="s">
        <v>505</v>
      </c>
      <c r="L745">
        <v>3.4</v>
      </c>
      <c r="M745">
        <v>9.1</v>
      </c>
      <c r="N745">
        <v>4.4900000000000002E-2</v>
      </c>
      <c r="O745">
        <v>8.8400000000000006E-2</v>
      </c>
      <c r="P745">
        <v>30.8</v>
      </c>
      <c r="Q745">
        <v>31.1</v>
      </c>
      <c r="R745" t="b">
        <v>1</v>
      </c>
      <c r="S745">
        <v>0.56000000000000005</v>
      </c>
      <c r="T745">
        <v>422.47</v>
      </c>
      <c r="U745" s="1">
        <v>45763</v>
      </c>
      <c r="V745" t="s">
        <v>58</v>
      </c>
      <c r="W745" t="s">
        <v>44</v>
      </c>
      <c r="X745" t="s">
        <v>2964</v>
      </c>
      <c r="Y745">
        <v>108</v>
      </c>
      <c r="Z745">
        <v>8.5399999999999991</v>
      </c>
      <c r="AA745">
        <v>49.47</v>
      </c>
      <c r="AB745">
        <v>4</v>
      </c>
    </row>
    <row r="746" spans="1:28" x14ac:dyDescent="0.25">
      <c r="A746" t="s">
        <v>2965</v>
      </c>
      <c r="B746" s="1">
        <v>45787</v>
      </c>
      <c r="C746" s="2">
        <v>45787.34652777778</v>
      </c>
      <c r="D746" s="2">
        <v>45787.388888888891</v>
      </c>
      <c r="E746" t="s">
        <v>1969</v>
      </c>
      <c r="F746" t="s">
        <v>234</v>
      </c>
      <c r="G746" t="s">
        <v>1972</v>
      </c>
      <c r="H746" t="s">
        <v>236</v>
      </c>
      <c r="I746" t="s">
        <v>237</v>
      </c>
      <c r="J746" t="s">
        <v>238</v>
      </c>
      <c r="K746" t="s">
        <v>333</v>
      </c>
      <c r="L746">
        <v>8.4</v>
      </c>
      <c r="M746">
        <v>13.5</v>
      </c>
      <c r="N746">
        <v>4.4900000000000002E-2</v>
      </c>
      <c r="O746">
        <v>9.11E-2</v>
      </c>
      <c r="P746">
        <v>30</v>
      </c>
      <c r="Q746">
        <v>12</v>
      </c>
      <c r="R746" t="b">
        <v>0</v>
      </c>
      <c r="S746">
        <v>0.26</v>
      </c>
      <c r="T746">
        <v>665.71</v>
      </c>
      <c r="U746" s="1">
        <v>45787</v>
      </c>
      <c r="V746" t="s">
        <v>43</v>
      </c>
      <c r="W746" t="s">
        <v>44</v>
      </c>
      <c r="X746" t="s">
        <v>2966</v>
      </c>
      <c r="Y746">
        <v>61</v>
      </c>
      <c r="Z746">
        <v>13.24</v>
      </c>
      <c r="AA746">
        <v>50.28</v>
      </c>
      <c r="AB746">
        <v>5</v>
      </c>
    </row>
    <row r="747" spans="1:28" x14ac:dyDescent="0.25">
      <c r="A747" t="s">
        <v>2967</v>
      </c>
      <c r="B747" s="1">
        <v>45695</v>
      </c>
      <c r="C747" s="2">
        <v>45695.26666666667</v>
      </c>
      <c r="D747" s="2">
        <v>45695.331944444442</v>
      </c>
      <c r="E747" t="s">
        <v>420</v>
      </c>
      <c r="F747" t="s">
        <v>381</v>
      </c>
      <c r="G747" t="s">
        <v>423</v>
      </c>
      <c r="H747" t="s">
        <v>383</v>
      </c>
      <c r="I747" t="s">
        <v>84</v>
      </c>
      <c r="J747" t="s">
        <v>85</v>
      </c>
      <c r="K747" t="s">
        <v>363</v>
      </c>
      <c r="L747">
        <v>14</v>
      </c>
      <c r="M747">
        <v>54.5</v>
      </c>
      <c r="N747">
        <v>4.4900000000000002E-2</v>
      </c>
      <c r="O747">
        <v>8.7400000000000005E-2</v>
      </c>
      <c r="P747">
        <v>29.2</v>
      </c>
      <c r="Q747">
        <v>7</v>
      </c>
      <c r="R747" t="b">
        <v>1</v>
      </c>
      <c r="S747">
        <v>0</v>
      </c>
      <c r="T747">
        <v>2679.76</v>
      </c>
      <c r="U747" s="1">
        <v>45698</v>
      </c>
      <c r="V747" t="s">
        <v>43</v>
      </c>
      <c r="W747" t="s">
        <v>44</v>
      </c>
      <c r="X747" t="s">
        <v>2968</v>
      </c>
      <c r="Y747">
        <v>94</v>
      </c>
      <c r="Z747">
        <v>54.5</v>
      </c>
      <c r="AA747">
        <v>49.17</v>
      </c>
      <c r="AB747">
        <v>2</v>
      </c>
    </row>
    <row r="748" spans="1:28" x14ac:dyDescent="0.25">
      <c r="A748" t="s">
        <v>2969</v>
      </c>
      <c r="B748" s="1">
        <v>45665</v>
      </c>
      <c r="C748" s="2">
        <v>45665.363888888889</v>
      </c>
      <c r="D748" s="2">
        <v>45665.401388888888</v>
      </c>
      <c r="E748" t="s">
        <v>1592</v>
      </c>
      <c r="F748" t="s">
        <v>698</v>
      </c>
      <c r="G748" t="s">
        <v>775</v>
      </c>
      <c r="H748" t="s">
        <v>700</v>
      </c>
      <c r="I748" t="s">
        <v>141</v>
      </c>
      <c r="J748" t="s">
        <v>142</v>
      </c>
      <c r="K748" t="s">
        <v>1033</v>
      </c>
      <c r="L748">
        <v>34.5</v>
      </c>
      <c r="M748">
        <v>32.4</v>
      </c>
      <c r="N748">
        <v>4.4900000000000002E-2</v>
      </c>
      <c r="O748">
        <v>8.5199999999999998E-2</v>
      </c>
      <c r="P748">
        <v>29</v>
      </c>
      <c r="Q748">
        <v>5.7</v>
      </c>
      <c r="R748" t="b">
        <v>1</v>
      </c>
      <c r="S748">
        <v>0.21</v>
      </c>
      <c r="T748">
        <v>1561.54</v>
      </c>
      <c r="U748" s="1">
        <v>45665</v>
      </c>
      <c r="V748" t="s">
        <v>43</v>
      </c>
      <c r="W748" t="s">
        <v>44</v>
      </c>
      <c r="X748" t="s">
        <v>2970</v>
      </c>
      <c r="Y748">
        <v>54</v>
      </c>
      <c r="Z748">
        <v>32.19</v>
      </c>
      <c r="AA748">
        <v>48.51</v>
      </c>
      <c r="AB748">
        <v>1</v>
      </c>
    </row>
    <row r="749" spans="1:28" x14ac:dyDescent="0.25">
      <c r="A749" t="s">
        <v>2971</v>
      </c>
      <c r="B749" s="1">
        <v>45749</v>
      </c>
      <c r="C749" s="2">
        <v>45749.259027777778</v>
      </c>
      <c r="D749" s="2">
        <v>45749.283333333333</v>
      </c>
      <c r="E749" t="s">
        <v>1541</v>
      </c>
      <c r="F749" t="s">
        <v>113</v>
      </c>
      <c r="G749" t="s">
        <v>1495</v>
      </c>
      <c r="H749" t="s">
        <v>115</v>
      </c>
      <c r="I749" t="s">
        <v>84</v>
      </c>
      <c r="J749" t="s">
        <v>85</v>
      </c>
      <c r="K749" t="s">
        <v>524</v>
      </c>
      <c r="L749">
        <v>9.6</v>
      </c>
      <c r="M749">
        <v>33.700000000000003</v>
      </c>
      <c r="N749">
        <v>4.4900000000000002E-2</v>
      </c>
      <c r="O749">
        <v>8.2000000000000003E-2</v>
      </c>
      <c r="P749">
        <v>35.5</v>
      </c>
      <c r="Q749">
        <v>12</v>
      </c>
      <c r="R749" t="b">
        <v>0</v>
      </c>
      <c r="S749">
        <v>0</v>
      </c>
      <c r="T749">
        <v>1602.43</v>
      </c>
      <c r="U749" s="1">
        <v>45752</v>
      </c>
      <c r="V749" t="s">
        <v>43</v>
      </c>
      <c r="W749" t="s">
        <v>44</v>
      </c>
      <c r="X749" t="s">
        <v>2972</v>
      </c>
      <c r="Y749">
        <v>35</v>
      </c>
      <c r="Z749">
        <v>33.700000000000003</v>
      </c>
      <c r="AA749">
        <v>47.55</v>
      </c>
      <c r="AB749">
        <v>4</v>
      </c>
    </row>
    <row r="750" spans="1:28" x14ac:dyDescent="0.25">
      <c r="A750" t="s">
        <v>2973</v>
      </c>
      <c r="B750" s="1">
        <v>45669</v>
      </c>
      <c r="C750" s="2">
        <v>45669.289583333331</v>
      </c>
      <c r="D750" s="2">
        <v>45669.325694444444</v>
      </c>
      <c r="E750" t="s">
        <v>2974</v>
      </c>
      <c r="F750" t="s">
        <v>37</v>
      </c>
      <c r="G750" t="s">
        <v>1094</v>
      </c>
      <c r="H750" t="s">
        <v>39</v>
      </c>
      <c r="I750" t="s">
        <v>40</v>
      </c>
      <c r="J750" t="s">
        <v>41</v>
      </c>
      <c r="K750" t="s">
        <v>220</v>
      </c>
      <c r="L750">
        <v>6.1</v>
      </c>
      <c r="M750">
        <v>34.6</v>
      </c>
      <c r="N750">
        <v>4.4900000000000002E-2</v>
      </c>
      <c r="O750">
        <v>8.0500000000000002E-2</v>
      </c>
      <c r="P750">
        <v>23.9</v>
      </c>
      <c r="Q750">
        <v>1</v>
      </c>
      <c r="R750" t="b">
        <v>1</v>
      </c>
      <c r="S750">
        <v>0.21</v>
      </c>
      <c r="T750">
        <v>1619.77</v>
      </c>
      <c r="U750" s="1">
        <v>45676</v>
      </c>
      <c r="V750" t="s">
        <v>43</v>
      </c>
      <c r="W750" t="s">
        <v>44</v>
      </c>
      <c r="X750" t="s">
        <v>2976</v>
      </c>
      <c r="Y750">
        <v>52</v>
      </c>
      <c r="Z750">
        <v>34.39</v>
      </c>
      <c r="AA750">
        <v>47.1</v>
      </c>
      <c r="AB750">
        <v>1</v>
      </c>
    </row>
    <row r="751" spans="1:28" x14ac:dyDescent="0.25">
      <c r="A751" t="s">
        <v>2977</v>
      </c>
      <c r="B751" s="1">
        <v>45751</v>
      </c>
      <c r="C751" s="2">
        <v>45751.316666666666</v>
      </c>
      <c r="D751" s="2">
        <v>45751.362500000003</v>
      </c>
      <c r="E751" t="s">
        <v>1893</v>
      </c>
      <c r="F751" t="s">
        <v>381</v>
      </c>
      <c r="G751" t="s">
        <v>1896</v>
      </c>
      <c r="H751" t="s">
        <v>383</v>
      </c>
      <c r="I751" t="s">
        <v>84</v>
      </c>
      <c r="J751" t="s">
        <v>85</v>
      </c>
      <c r="K751" t="s">
        <v>1953</v>
      </c>
      <c r="L751">
        <v>11.7</v>
      </c>
      <c r="M751">
        <v>16.3</v>
      </c>
      <c r="N751">
        <v>4.4900000000000002E-2</v>
      </c>
      <c r="O751">
        <v>8.3400000000000002E-2</v>
      </c>
      <c r="P751">
        <v>28.8</v>
      </c>
      <c r="Q751">
        <v>6.6</v>
      </c>
      <c r="R751" t="b">
        <v>1</v>
      </c>
      <c r="S751">
        <v>0</v>
      </c>
      <c r="T751">
        <v>781.91</v>
      </c>
      <c r="U751" s="1">
        <v>45754</v>
      </c>
      <c r="V751" t="s">
        <v>43</v>
      </c>
      <c r="W751" t="s">
        <v>200</v>
      </c>
      <c r="X751" t="s">
        <v>2978</v>
      </c>
      <c r="Y751">
        <v>66</v>
      </c>
      <c r="Z751">
        <v>16.3</v>
      </c>
      <c r="AA751">
        <v>47.97</v>
      </c>
      <c r="AB751">
        <v>4</v>
      </c>
    </row>
    <row r="752" spans="1:28" x14ac:dyDescent="0.25">
      <c r="A752" t="s">
        <v>2979</v>
      </c>
      <c r="B752" s="1">
        <v>45719</v>
      </c>
      <c r="C752" s="2">
        <v>45719.275694444441</v>
      </c>
      <c r="D752" s="2">
        <v>45719.320833333331</v>
      </c>
      <c r="E752" t="s">
        <v>879</v>
      </c>
      <c r="F752" t="s">
        <v>245</v>
      </c>
      <c r="G752" t="s">
        <v>530</v>
      </c>
      <c r="H752" t="s">
        <v>247</v>
      </c>
      <c r="I752" t="s">
        <v>55</v>
      </c>
      <c r="J752" t="s">
        <v>56</v>
      </c>
      <c r="K752" t="s">
        <v>1033</v>
      </c>
      <c r="L752">
        <v>11</v>
      </c>
      <c r="M752">
        <v>25.3</v>
      </c>
      <c r="N752">
        <v>4.4900000000000002E-2</v>
      </c>
      <c r="O752">
        <v>8.4599999999999995E-2</v>
      </c>
      <c r="P752">
        <v>31</v>
      </c>
      <c r="Q752">
        <v>9.1999999999999993</v>
      </c>
      <c r="R752" t="b">
        <v>1</v>
      </c>
      <c r="S752">
        <v>0.25</v>
      </c>
      <c r="T752">
        <v>1210.67</v>
      </c>
      <c r="U752" s="1">
        <v>45722</v>
      </c>
      <c r="V752" t="s">
        <v>58</v>
      </c>
      <c r="W752" t="s">
        <v>44</v>
      </c>
      <c r="X752" t="s">
        <v>2980</v>
      </c>
      <c r="Y752">
        <v>65</v>
      </c>
      <c r="Z752">
        <v>25.05</v>
      </c>
      <c r="AA752">
        <v>48.33</v>
      </c>
      <c r="AB752">
        <v>3</v>
      </c>
    </row>
    <row r="753" spans="1:28" x14ac:dyDescent="0.25">
      <c r="A753" t="s">
        <v>2981</v>
      </c>
      <c r="B753" s="1">
        <v>45728</v>
      </c>
      <c r="C753" s="2">
        <v>45728.2</v>
      </c>
      <c r="D753" s="2">
        <v>45728.256944444445</v>
      </c>
      <c r="E753" t="s">
        <v>1428</v>
      </c>
      <c r="F753" t="s">
        <v>309</v>
      </c>
      <c r="G753" t="s">
        <v>1430</v>
      </c>
      <c r="H753" t="s">
        <v>311</v>
      </c>
      <c r="I753" t="s">
        <v>84</v>
      </c>
      <c r="J753" t="s">
        <v>85</v>
      </c>
      <c r="K753" t="s">
        <v>143</v>
      </c>
      <c r="L753">
        <v>45.6</v>
      </c>
      <c r="M753">
        <v>15.7</v>
      </c>
      <c r="N753">
        <v>4.4999999999999998E-2</v>
      </c>
      <c r="O753">
        <v>8.4500000000000006E-2</v>
      </c>
      <c r="P753">
        <v>27.7</v>
      </c>
      <c r="Q753">
        <v>7.4</v>
      </c>
      <c r="R753" t="b">
        <v>1</v>
      </c>
      <c r="S753">
        <v>0.49</v>
      </c>
      <c r="T753">
        <v>735.4</v>
      </c>
      <c r="U753" s="1">
        <v>45731</v>
      </c>
      <c r="V753" t="s">
        <v>259</v>
      </c>
      <c r="W753" t="s">
        <v>200</v>
      </c>
      <c r="X753" t="s">
        <v>2982</v>
      </c>
      <c r="Y753">
        <v>82</v>
      </c>
      <c r="Z753">
        <v>15.2099999999999</v>
      </c>
      <c r="AA753">
        <v>48.35</v>
      </c>
      <c r="AB753">
        <v>3</v>
      </c>
    </row>
    <row r="754" spans="1:28" x14ac:dyDescent="0.25">
      <c r="A754" t="s">
        <v>2983</v>
      </c>
      <c r="B754" s="1">
        <v>45753</v>
      </c>
      <c r="C754" s="2">
        <v>45753.280555555553</v>
      </c>
      <c r="D754" s="2">
        <v>45753.299305555556</v>
      </c>
      <c r="E754" t="s">
        <v>1221</v>
      </c>
      <c r="F754" t="s">
        <v>162</v>
      </c>
      <c r="G754" t="s">
        <v>841</v>
      </c>
      <c r="H754" t="s">
        <v>164</v>
      </c>
      <c r="I754" t="s">
        <v>40</v>
      </c>
      <c r="J754" t="s">
        <v>41</v>
      </c>
      <c r="K754" t="s">
        <v>1033</v>
      </c>
      <c r="L754">
        <v>21.7</v>
      </c>
      <c r="M754">
        <v>35</v>
      </c>
      <c r="N754">
        <v>4.4999999999999998E-2</v>
      </c>
      <c r="O754">
        <v>8.5500000000000007E-2</v>
      </c>
      <c r="P754">
        <v>34</v>
      </c>
      <c r="Q754">
        <v>10.7</v>
      </c>
      <c r="R754" t="b">
        <v>0</v>
      </c>
      <c r="S754">
        <v>0</v>
      </c>
      <c r="T754">
        <v>1702.75</v>
      </c>
      <c r="U754" s="1">
        <v>45756</v>
      </c>
      <c r="V754" t="s">
        <v>43</v>
      </c>
      <c r="W754" t="s">
        <v>186</v>
      </c>
      <c r="X754" t="s">
        <v>2984</v>
      </c>
      <c r="Y754">
        <v>27</v>
      </c>
      <c r="Z754">
        <v>35</v>
      </c>
      <c r="AA754">
        <v>48.65</v>
      </c>
      <c r="AB754">
        <v>4</v>
      </c>
    </row>
    <row r="755" spans="1:28" x14ac:dyDescent="0.25">
      <c r="A755" t="s">
        <v>2985</v>
      </c>
      <c r="B755" s="1">
        <v>45829</v>
      </c>
      <c r="C755" s="2">
        <v>45829.456250000003</v>
      </c>
      <c r="D755" s="2">
        <v>45829.498611111114</v>
      </c>
      <c r="E755" t="s">
        <v>1956</v>
      </c>
      <c r="F755" t="s">
        <v>381</v>
      </c>
      <c r="G755" t="s">
        <v>788</v>
      </c>
      <c r="H755" t="s">
        <v>383</v>
      </c>
      <c r="I755" t="s">
        <v>84</v>
      </c>
      <c r="J755" t="s">
        <v>85</v>
      </c>
      <c r="K755" t="s">
        <v>350</v>
      </c>
      <c r="L755">
        <v>1.9</v>
      </c>
      <c r="M755">
        <v>64</v>
      </c>
      <c r="N755">
        <v>4.4999999999999998E-2</v>
      </c>
      <c r="O755">
        <v>8.5000000000000006E-2</v>
      </c>
      <c r="P755">
        <v>27.5</v>
      </c>
      <c r="Q755">
        <v>3.8</v>
      </c>
      <c r="R755" t="b">
        <v>1</v>
      </c>
      <c r="S755">
        <v>0.12</v>
      </c>
      <c r="T755">
        <v>3098.18</v>
      </c>
      <c r="U755" s="1">
        <v>45832</v>
      </c>
      <c r="V755" t="s">
        <v>43</v>
      </c>
      <c r="W755" t="s">
        <v>44</v>
      </c>
      <c r="X755" t="s">
        <v>2986</v>
      </c>
      <c r="Y755">
        <v>61</v>
      </c>
      <c r="Z755">
        <v>63.88</v>
      </c>
      <c r="AA755">
        <v>48.5</v>
      </c>
      <c r="AB755">
        <v>6</v>
      </c>
    </row>
    <row r="756" spans="1:28" x14ac:dyDescent="0.25">
      <c r="A756" t="s">
        <v>2987</v>
      </c>
      <c r="B756" s="1">
        <v>45783</v>
      </c>
      <c r="C756" s="2">
        <v>45783.330555555556</v>
      </c>
      <c r="D756" s="2">
        <v>45783.336805555555</v>
      </c>
      <c r="E756" t="s">
        <v>2988</v>
      </c>
      <c r="F756" t="s">
        <v>215</v>
      </c>
      <c r="G756" t="s">
        <v>504</v>
      </c>
      <c r="H756" t="s">
        <v>217</v>
      </c>
      <c r="I756" t="s">
        <v>218</v>
      </c>
      <c r="J756" t="s">
        <v>219</v>
      </c>
      <c r="K756" t="s">
        <v>363</v>
      </c>
      <c r="L756">
        <v>8.9</v>
      </c>
      <c r="M756">
        <v>16.3</v>
      </c>
      <c r="N756">
        <v>4.4999999999999998E-2</v>
      </c>
      <c r="O756">
        <v>8.6400000000000005E-2</v>
      </c>
      <c r="P756">
        <v>32.1</v>
      </c>
      <c r="Q756">
        <v>12</v>
      </c>
      <c r="R756" t="b">
        <v>1</v>
      </c>
      <c r="S756">
        <v>0.08</v>
      </c>
      <c r="T756">
        <v>793.48</v>
      </c>
      <c r="U756" s="1">
        <v>45783</v>
      </c>
      <c r="V756" t="s">
        <v>259</v>
      </c>
      <c r="W756" t="s">
        <v>44</v>
      </c>
      <c r="X756" t="s">
        <v>2990</v>
      </c>
      <c r="Y756">
        <v>9</v>
      </c>
      <c r="Z756">
        <v>16.22</v>
      </c>
      <c r="AA756">
        <v>48.92</v>
      </c>
      <c r="AB756">
        <v>5</v>
      </c>
    </row>
    <row r="757" spans="1:28" x14ac:dyDescent="0.25">
      <c r="A757" t="s">
        <v>2991</v>
      </c>
      <c r="B757" s="1">
        <v>45678</v>
      </c>
      <c r="C757" s="2">
        <v>45678.173611111109</v>
      </c>
      <c r="D757" s="2">
        <v>45678.207638888889</v>
      </c>
      <c r="E757" t="s">
        <v>1623</v>
      </c>
      <c r="F757" t="s">
        <v>37</v>
      </c>
      <c r="G757" t="s">
        <v>1626</v>
      </c>
      <c r="H757" t="s">
        <v>39</v>
      </c>
      <c r="I757" t="s">
        <v>40</v>
      </c>
      <c r="J757" t="s">
        <v>41</v>
      </c>
      <c r="K757" t="s">
        <v>1556</v>
      </c>
      <c r="L757">
        <v>22.3</v>
      </c>
      <c r="M757">
        <v>29.2</v>
      </c>
      <c r="N757">
        <v>4.4999999999999998E-2</v>
      </c>
      <c r="O757">
        <v>8.2500000000000004E-2</v>
      </c>
      <c r="P757">
        <v>28.2</v>
      </c>
      <c r="Q757">
        <v>8.1</v>
      </c>
      <c r="R757" t="b">
        <v>0</v>
      </c>
      <c r="S757">
        <v>0</v>
      </c>
      <c r="T757">
        <v>1394.3</v>
      </c>
      <c r="U757" s="1">
        <v>45680</v>
      </c>
      <c r="V757" t="s">
        <v>58</v>
      </c>
      <c r="W757" t="s">
        <v>44</v>
      </c>
      <c r="X757" t="s">
        <v>2992</v>
      </c>
      <c r="Y757">
        <v>49</v>
      </c>
      <c r="Z757">
        <v>29.2</v>
      </c>
      <c r="AA757">
        <v>47.75</v>
      </c>
      <c r="AB757">
        <v>1</v>
      </c>
    </row>
    <row r="758" spans="1:28" x14ac:dyDescent="0.25">
      <c r="A758" t="s">
        <v>2993</v>
      </c>
      <c r="B758" s="1">
        <v>45726</v>
      </c>
      <c r="C758" s="2">
        <v>45726.271527777775</v>
      </c>
      <c r="D758" s="2">
        <v>45726.354861111111</v>
      </c>
      <c r="E758" t="s">
        <v>2994</v>
      </c>
      <c r="F758" t="s">
        <v>81</v>
      </c>
      <c r="G758" t="s">
        <v>472</v>
      </c>
      <c r="H758" t="s">
        <v>83</v>
      </c>
      <c r="I758" t="s">
        <v>84</v>
      </c>
      <c r="J758" t="s">
        <v>85</v>
      </c>
      <c r="K758" t="s">
        <v>130</v>
      </c>
      <c r="L758">
        <v>10.4</v>
      </c>
      <c r="M758">
        <v>56.9</v>
      </c>
      <c r="N758">
        <v>4.4999999999999998E-2</v>
      </c>
      <c r="O758">
        <v>8.4599999999999995E-2</v>
      </c>
      <c r="P758">
        <v>33.6</v>
      </c>
      <c r="Q758">
        <v>12</v>
      </c>
      <c r="R758" t="b">
        <v>1</v>
      </c>
      <c r="S758">
        <v>0</v>
      </c>
      <c r="T758">
        <v>2752.82</v>
      </c>
      <c r="U758" s="1">
        <v>45733</v>
      </c>
      <c r="V758" t="s">
        <v>43</v>
      </c>
      <c r="W758" t="s">
        <v>44</v>
      </c>
      <c r="X758" t="s">
        <v>2996</v>
      </c>
      <c r="Y758">
        <v>120</v>
      </c>
      <c r="Z758">
        <v>56.9</v>
      </c>
      <c r="AA758">
        <v>48.38</v>
      </c>
      <c r="AB758">
        <v>3</v>
      </c>
    </row>
    <row r="759" spans="1:28" x14ac:dyDescent="0.25">
      <c r="A759" t="s">
        <v>2997</v>
      </c>
      <c r="B759" s="1">
        <v>45798</v>
      </c>
      <c r="C759" s="2">
        <v>45798.21875</v>
      </c>
      <c r="D759" s="2">
        <v>45798.256249999999</v>
      </c>
      <c r="E759" t="s">
        <v>657</v>
      </c>
      <c r="F759" t="s">
        <v>234</v>
      </c>
      <c r="G759" t="s">
        <v>452</v>
      </c>
      <c r="H759" t="s">
        <v>236</v>
      </c>
      <c r="I759" t="s">
        <v>237</v>
      </c>
      <c r="J759" t="s">
        <v>238</v>
      </c>
      <c r="K759" t="s">
        <v>275</v>
      </c>
      <c r="L759">
        <v>15.7</v>
      </c>
      <c r="M759">
        <v>95.5</v>
      </c>
      <c r="N759">
        <v>4.4999999999999998E-2</v>
      </c>
      <c r="O759">
        <v>9.3399999999999997E-2</v>
      </c>
      <c r="P759">
        <v>22.8</v>
      </c>
      <c r="Q759">
        <v>1.3</v>
      </c>
      <c r="R759" t="b">
        <v>1</v>
      </c>
      <c r="S759">
        <v>0</v>
      </c>
      <c r="T759">
        <v>4872.41</v>
      </c>
      <c r="U759" s="1">
        <v>45799</v>
      </c>
      <c r="V759" t="s">
        <v>43</v>
      </c>
      <c r="W759" t="s">
        <v>208</v>
      </c>
      <c r="X759" t="s">
        <v>2998</v>
      </c>
      <c r="Y759">
        <v>54</v>
      </c>
      <c r="Z759">
        <v>95.5</v>
      </c>
      <c r="AA759">
        <v>51.02</v>
      </c>
      <c r="AB759">
        <v>5</v>
      </c>
    </row>
    <row r="760" spans="1:28" x14ac:dyDescent="0.25">
      <c r="A760" t="s">
        <v>2999</v>
      </c>
      <c r="B760" s="1">
        <v>45830</v>
      </c>
      <c r="C760" s="2">
        <v>45830.168749999997</v>
      </c>
      <c r="D760" s="2">
        <v>45830.206944444442</v>
      </c>
      <c r="E760" t="s">
        <v>3000</v>
      </c>
      <c r="F760" t="s">
        <v>604</v>
      </c>
      <c r="G760" t="s">
        <v>667</v>
      </c>
      <c r="H760" t="s">
        <v>606</v>
      </c>
      <c r="I760" t="s">
        <v>153</v>
      </c>
      <c r="J760" t="s">
        <v>154</v>
      </c>
      <c r="K760" t="s">
        <v>574</v>
      </c>
      <c r="L760">
        <v>10</v>
      </c>
      <c r="M760">
        <v>93</v>
      </c>
      <c r="N760">
        <v>4.4999999999999998E-2</v>
      </c>
      <c r="O760">
        <v>9.1600000000000001E-2</v>
      </c>
      <c r="P760">
        <v>28.2</v>
      </c>
      <c r="Q760">
        <v>7.1</v>
      </c>
      <c r="R760" t="b">
        <v>1</v>
      </c>
      <c r="S760">
        <v>0</v>
      </c>
      <c r="T760">
        <v>4694.6400000000003</v>
      </c>
      <c r="U760" s="1">
        <v>45831</v>
      </c>
      <c r="V760" t="s">
        <v>43</v>
      </c>
      <c r="W760" t="s">
        <v>200</v>
      </c>
      <c r="X760" t="s">
        <v>3001</v>
      </c>
      <c r="Y760">
        <v>55</v>
      </c>
      <c r="Z760">
        <v>93</v>
      </c>
      <c r="AA760">
        <v>50.48</v>
      </c>
      <c r="AB760">
        <v>6</v>
      </c>
    </row>
    <row r="761" spans="1:28" x14ac:dyDescent="0.25">
      <c r="A761" t="s">
        <v>3002</v>
      </c>
      <c r="B761" s="1">
        <v>45837</v>
      </c>
      <c r="C761" s="2">
        <v>45837.438888888886</v>
      </c>
      <c r="D761" s="2">
        <v>45837.462500000001</v>
      </c>
      <c r="E761" t="s">
        <v>772</v>
      </c>
      <c r="F761" t="s">
        <v>340</v>
      </c>
      <c r="G761" t="s">
        <v>775</v>
      </c>
      <c r="H761" t="s">
        <v>342</v>
      </c>
      <c r="I761" t="s">
        <v>197</v>
      </c>
      <c r="J761" t="s">
        <v>198</v>
      </c>
      <c r="K761" t="s">
        <v>321</v>
      </c>
      <c r="L761">
        <v>52.6</v>
      </c>
      <c r="M761">
        <v>50.5</v>
      </c>
      <c r="N761">
        <v>4.4999999999999998E-2</v>
      </c>
      <c r="O761">
        <v>8.6900000000000005E-2</v>
      </c>
      <c r="P761">
        <v>35.700000000000003</v>
      </c>
      <c r="Q761">
        <v>12</v>
      </c>
      <c r="R761" t="b">
        <v>0</v>
      </c>
      <c r="S761">
        <v>4.28</v>
      </c>
      <c r="T761">
        <v>2268.02</v>
      </c>
      <c r="U761" s="1">
        <v>45837</v>
      </c>
      <c r="V761" t="s">
        <v>43</v>
      </c>
      <c r="W761" t="s">
        <v>44</v>
      </c>
      <c r="X761" t="s">
        <v>3003</v>
      </c>
      <c r="Y761">
        <v>34</v>
      </c>
      <c r="Z761">
        <v>46.22</v>
      </c>
      <c r="AA761">
        <v>49.07</v>
      </c>
      <c r="AB761">
        <v>6</v>
      </c>
    </row>
    <row r="762" spans="1:28" x14ac:dyDescent="0.25">
      <c r="A762" t="s">
        <v>3004</v>
      </c>
      <c r="B762" s="1">
        <v>45672</v>
      </c>
      <c r="C762" s="2">
        <v>45672.347222222219</v>
      </c>
      <c r="D762" s="2">
        <v>45672.351388888892</v>
      </c>
      <c r="E762" t="s">
        <v>3005</v>
      </c>
      <c r="F762" t="s">
        <v>172</v>
      </c>
      <c r="G762" t="s">
        <v>122</v>
      </c>
      <c r="H762" t="s">
        <v>174</v>
      </c>
      <c r="I762" t="s">
        <v>84</v>
      </c>
      <c r="J762" t="s">
        <v>85</v>
      </c>
      <c r="K762" t="s">
        <v>86</v>
      </c>
      <c r="L762">
        <v>8.8000000000000007</v>
      </c>
      <c r="M762">
        <v>5</v>
      </c>
      <c r="N762">
        <v>4.4999999999999998E-2</v>
      </c>
      <c r="O762">
        <v>8.4500000000000006E-2</v>
      </c>
      <c r="P762">
        <v>34.1</v>
      </c>
      <c r="Q762">
        <v>10.5</v>
      </c>
      <c r="R762" t="b">
        <v>1</v>
      </c>
      <c r="S762">
        <v>0</v>
      </c>
      <c r="T762">
        <v>241.75</v>
      </c>
      <c r="U762" s="1">
        <v>45675</v>
      </c>
      <c r="V762" t="s">
        <v>43</v>
      </c>
      <c r="W762" t="s">
        <v>44</v>
      </c>
      <c r="X762" t="s">
        <v>3007</v>
      </c>
      <c r="Y762">
        <v>6</v>
      </c>
      <c r="Z762">
        <v>5</v>
      </c>
      <c r="AA762">
        <v>48.35</v>
      </c>
      <c r="AB762">
        <v>1</v>
      </c>
    </row>
    <row r="763" spans="1:28" x14ac:dyDescent="0.25">
      <c r="A763" t="s">
        <v>3008</v>
      </c>
      <c r="B763" s="1">
        <v>45746</v>
      </c>
      <c r="C763" s="2">
        <v>45746.30972222222</v>
      </c>
      <c r="D763" s="2">
        <v>45746.349305555559</v>
      </c>
      <c r="E763" t="s">
        <v>1661</v>
      </c>
      <c r="F763" t="s">
        <v>340</v>
      </c>
      <c r="G763" t="s">
        <v>1663</v>
      </c>
      <c r="H763" t="s">
        <v>342</v>
      </c>
      <c r="I763" t="s">
        <v>197</v>
      </c>
      <c r="J763" t="s">
        <v>198</v>
      </c>
      <c r="K763" t="s">
        <v>1556</v>
      </c>
      <c r="L763">
        <v>15.1</v>
      </c>
      <c r="M763">
        <v>54.8</v>
      </c>
      <c r="N763">
        <v>4.5100000000000001E-2</v>
      </c>
      <c r="O763">
        <v>8.8200000000000001E-2</v>
      </c>
      <c r="P763">
        <v>30.4</v>
      </c>
      <c r="Q763">
        <v>7.8</v>
      </c>
      <c r="R763" t="b">
        <v>1</v>
      </c>
      <c r="S763">
        <v>0.42</v>
      </c>
      <c r="T763">
        <v>2692.35</v>
      </c>
      <c r="U763" s="1">
        <v>45749</v>
      </c>
      <c r="V763" t="s">
        <v>43</v>
      </c>
      <c r="W763" t="s">
        <v>44</v>
      </c>
      <c r="X763" t="s">
        <v>3009</v>
      </c>
      <c r="Y763">
        <v>57</v>
      </c>
      <c r="Z763">
        <v>54.379999999999903</v>
      </c>
      <c r="AA763">
        <v>49.51</v>
      </c>
      <c r="AB763">
        <v>3</v>
      </c>
    </row>
    <row r="764" spans="1:28" x14ac:dyDescent="0.25">
      <c r="A764" t="s">
        <v>3010</v>
      </c>
      <c r="B764" s="1">
        <v>45768</v>
      </c>
      <c r="C764" s="2">
        <v>45768.395833333336</v>
      </c>
      <c r="D764" s="2">
        <v>45768.464583333334</v>
      </c>
      <c r="E764" t="s">
        <v>2888</v>
      </c>
      <c r="F764" t="s">
        <v>234</v>
      </c>
      <c r="G764" t="s">
        <v>1470</v>
      </c>
      <c r="H764" t="s">
        <v>236</v>
      </c>
      <c r="I764" t="s">
        <v>237</v>
      </c>
      <c r="J764" t="s">
        <v>238</v>
      </c>
      <c r="K764" t="s">
        <v>321</v>
      </c>
      <c r="L764">
        <v>25.6</v>
      </c>
      <c r="M764">
        <v>56</v>
      </c>
      <c r="N764">
        <v>4.5100000000000001E-2</v>
      </c>
      <c r="O764">
        <v>8.9200000000000002E-2</v>
      </c>
      <c r="P764">
        <v>32.799999999999997</v>
      </c>
      <c r="Q764">
        <v>12</v>
      </c>
      <c r="R764" t="b">
        <v>1</v>
      </c>
      <c r="S764">
        <v>0.21</v>
      </c>
      <c r="T764">
        <v>2778.9</v>
      </c>
      <c r="U764" s="1">
        <v>45769</v>
      </c>
      <c r="V764" t="s">
        <v>43</v>
      </c>
      <c r="W764" t="s">
        <v>59</v>
      </c>
      <c r="X764" t="s">
        <v>3011</v>
      </c>
      <c r="Y764">
        <v>99</v>
      </c>
      <c r="Z764">
        <v>55.79</v>
      </c>
      <c r="AA764">
        <v>49.81</v>
      </c>
      <c r="AB764">
        <v>4</v>
      </c>
    </row>
    <row r="765" spans="1:28" x14ac:dyDescent="0.25">
      <c r="A765" t="s">
        <v>3012</v>
      </c>
      <c r="B765" s="1">
        <v>45770</v>
      </c>
      <c r="C765" s="2">
        <v>45770.356944444444</v>
      </c>
      <c r="D765" s="2">
        <v>45770.419444444444</v>
      </c>
      <c r="E765" t="s">
        <v>2926</v>
      </c>
      <c r="F765" t="s">
        <v>37</v>
      </c>
      <c r="G765" t="s">
        <v>68</v>
      </c>
      <c r="H765" t="s">
        <v>39</v>
      </c>
      <c r="I765" t="s">
        <v>40</v>
      </c>
      <c r="J765" t="s">
        <v>41</v>
      </c>
      <c r="K765" t="s">
        <v>492</v>
      </c>
      <c r="L765">
        <v>3.6</v>
      </c>
      <c r="M765">
        <v>23.1</v>
      </c>
      <c r="N765">
        <v>4.5100000000000001E-2</v>
      </c>
      <c r="O765">
        <v>8.6199999999999999E-2</v>
      </c>
      <c r="P765">
        <v>27.4</v>
      </c>
      <c r="Q765">
        <v>4.3</v>
      </c>
      <c r="R765" t="b">
        <v>1</v>
      </c>
      <c r="S765">
        <v>0.26</v>
      </c>
      <c r="T765">
        <v>1117.0999999999999</v>
      </c>
      <c r="U765" s="1">
        <v>45772</v>
      </c>
      <c r="V765" t="s">
        <v>43</v>
      </c>
      <c r="W765" t="s">
        <v>44</v>
      </c>
      <c r="X765" t="s">
        <v>3013</v>
      </c>
      <c r="Y765">
        <v>90</v>
      </c>
      <c r="Z765">
        <v>22.84</v>
      </c>
      <c r="AA765">
        <v>48.91</v>
      </c>
      <c r="AB765">
        <v>4</v>
      </c>
    </row>
    <row r="766" spans="1:28" x14ac:dyDescent="0.25">
      <c r="A766" t="s">
        <v>3014</v>
      </c>
      <c r="B766" s="1">
        <v>45818</v>
      </c>
      <c r="C766" s="2">
        <v>45818.263194444444</v>
      </c>
      <c r="D766" s="2">
        <v>45818.305555555555</v>
      </c>
      <c r="E766" t="s">
        <v>3015</v>
      </c>
      <c r="F766" t="s">
        <v>150</v>
      </c>
      <c r="G766" t="s">
        <v>1489</v>
      </c>
      <c r="H766" t="s">
        <v>152</v>
      </c>
      <c r="I766" t="s">
        <v>153</v>
      </c>
      <c r="J766" t="s">
        <v>154</v>
      </c>
      <c r="K766" t="s">
        <v>876</v>
      </c>
      <c r="L766">
        <v>8.1</v>
      </c>
      <c r="M766">
        <v>27.1</v>
      </c>
      <c r="N766">
        <v>4.5100000000000001E-2</v>
      </c>
      <c r="O766">
        <v>8.1799999999999998E-2</v>
      </c>
      <c r="P766">
        <v>32.5</v>
      </c>
      <c r="Q766">
        <v>31.2</v>
      </c>
      <c r="R766" t="b">
        <v>1</v>
      </c>
      <c r="S766">
        <v>0</v>
      </c>
      <c r="T766">
        <v>1289.69</v>
      </c>
      <c r="U766" s="1">
        <v>45818</v>
      </c>
      <c r="V766" t="s">
        <v>43</v>
      </c>
      <c r="W766" t="s">
        <v>44</v>
      </c>
      <c r="X766" t="s">
        <v>3017</v>
      </c>
      <c r="Y766">
        <v>61</v>
      </c>
      <c r="Z766">
        <v>27.1</v>
      </c>
      <c r="AA766">
        <v>47.59</v>
      </c>
      <c r="AB766">
        <v>6</v>
      </c>
    </row>
    <row r="767" spans="1:28" x14ac:dyDescent="0.25">
      <c r="A767" t="s">
        <v>3018</v>
      </c>
      <c r="B767" s="1">
        <v>45814</v>
      </c>
      <c r="C767" s="2">
        <v>45814.193055555559</v>
      </c>
      <c r="D767" s="2">
        <v>45814.220138888886</v>
      </c>
      <c r="E767" t="s">
        <v>3019</v>
      </c>
      <c r="F767" t="s">
        <v>282</v>
      </c>
      <c r="G767" t="s">
        <v>2753</v>
      </c>
      <c r="H767" t="s">
        <v>284</v>
      </c>
      <c r="I767" t="s">
        <v>237</v>
      </c>
      <c r="J767" t="s">
        <v>238</v>
      </c>
      <c r="K767" t="s">
        <v>1088</v>
      </c>
      <c r="L767">
        <v>20</v>
      </c>
      <c r="M767">
        <v>23.4</v>
      </c>
      <c r="N767">
        <v>4.5100000000000001E-2</v>
      </c>
      <c r="O767">
        <v>8.3400000000000002E-2</v>
      </c>
      <c r="P767">
        <v>33.4</v>
      </c>
      <c r="Q767">
        <v>10.5</v>
      </c>
      <c r="R767" t="b">
        <v>0</v>
      </c>
      <c r="S767">
        <v>0.92</v>
      </c>
      <c r="T767">
        <v>1080.6099999999999</v>
      </c>
      <c r="U767" s="1">
        <v>45821</v>
      </c>
      <c r="V767" t="s">
        <v>58</v>
      </c>
      <c r="W767" t="s">
        <v>44</v>
      </c>
      <c r="X767" t="s">
        <v>3021</v>
      </c>
      <c r="Y767">
        <v>39</v>
      </c>
      <c r="Z767">
        <v>22.479999999999901</v>
      </c>
      <c r="AA767">
        <v>48.07</v>
      </c>
      <c r="AB767">
        <v>6</v>
      </c>
    </row>
    <row r="768" spans="1:28" x14ac:dyDescent="0.25">
      <c r="A768" t="s">
        <v>3022</v>
      </c>
      <c r="B768" s="1">
        <v>45719</v>
      </c>
      <c r="C768" s="2">
        <v>45719.189583333333</v>
      </c>
      <c r="D768" s="2">
        <v>45719.193055555559</v>
      </c>
      <c r="E768" t="s">
        <v>3023</v>
      </c>
      <c r="F768" t="s">
        <v>150</v>
      </c>
      <c r="G768" t="s">
        <v>972</v>
      </c>
      <c r="H768" t="s">
        <v>152</v>
      </c>
      <c r="I768" t="s">
        <v>153</v>
      </c>
      <c r="J768" t="s">
        <v>154</v>
      </c>
      <c r="K768" t="s">
        <v>388</v>
      </c>
      <c r="L768">
        <v>15.7</v>
      </c>
      <c r="M768">
        <v>75.400000000000006</v>
      </c>
      <c r="N768">
        <v>4.5100000000000001E-2</v>
      </c>
      <c r="O768">
        <v>8.4699999999999998E-2</v>
      </c>
      <c r="P768">
        <v>36.6</v>
      </c>
      <c r="Q768">
        <v>12</v>
      </c>
      <c r="R768" t="b">
        <v>0</v>
      </c>
      <c r="S768">
        <v>2.11</v>
      </c>
      <c r="T768">
        <v>3551.63</v>
      </c>
      <c r="U768" s="1">
        <v>45722</v>
      </c>
      <c r="V768" t="s">
        <v>43</v>
      </c>
      <c r="W768" t="s">
        <v>44</v>
      </c>
      <c r="X768" t="s">
        <v>3025</v>
      </c>
      <c r="Y768">
        <v>5</v>
      </c>
      <c r="Z768">
        <v>73.290000000000006</v>
      </c>
      <c r="AA768">
        <v>48.46</v>
      </c>
      <c r="AB768">
        <v>3</v>
      </c>
    </row>
    <row r="769" spans="1:28" x14ac:dyDescent="0.25">
      <c r="A769" t="s">
        <v>3026</v>
      </c>
      <c r="B769" s="1">
        <v>45706</v>
      </c>
      <c r="C769" s="2">
        <v>45706.34375</v>
      </c>
      <c r="D769" s="2">
        <v>45706.37222222222</v>
      </c>
      <c r="E769" t="s">
        <v>2701</v>
      </c>
      <c r="F769" t="s">
        <v>150</v>
      </c>
      <c r="G769" t="s">
        <v>151</v>
      </c>
      <c r="H769" t="s">
        <v>152</v>
      </c>
      <c r="I769" t="s">
        <v>153</v>
      </c>
      <c r="J769" t="s">
        <v>154</v>
      </c>
      <c r="K769" t="s">
        <v>350</v>
      </c>
      <c r="L769">
        <v>1.4</v>
      </c>
      <c r="M769">
        <v>79.2</v>
      </c>
      <c r="N769">
        <v>4.5199999999999997E-2</v>
      </c>
      <c r="O769">
        <v>8.6300000000000002E-2</v>
      </c>
      <c r="P769">
        <v>30.6</v>
      </c>
      <c r="Q769">
        <v>12</v>
      </c>
      <c r="R769" t="b">
        <v>0</v>
      </c>
      <c r="S769">
        <v>1.77</v>
      </c>
      <c r="T769">
        <v>3793.3</v>
      </c>
      <c r="U769" s="1">
        <v>45709</v>
      </c>
      <c r="V769" t="s">
        <v>58</v>
      </c>
      <c r="W769" t="s">
        <v>200</v>
      </c>
      <c r="X769" t="s">
        <v>3027</v>
      </c>
      <c r="Y769">
        <v>41</v>
      </c>
      <c r="Z769">
        <v>77.430000000000007</v>
      </c>
      <c r="AA769">
        <v>48.99</v>
      </c>
      <c r="AB769">
        <v>2</v>
      </c>
    </row>
    <row r="770" spans="1:28" x14ac:dyDescent="0.25">
      <c r="A770" t="s">
        <v>3028</v>
      </c>
      <c r="B770" s="1">
        <v>45829</v>
      </c>
      <c r="C770" s="2">
        <v>45829.329861111109</v>
      </c>
      <c r="D770" s="2">
        <v>45829.395833333336</v>
      </c>
      <c r="E770" t="s">
        <v>3029</v>
      </c>
      <c r="F770" t="s">
        <v>52</v>
      </c>
      <c r="G770" t="s">
        <v>2377</v>
      </c>
      <c r="H770" t="s">
        <v>54</v>
      </c>
      <c r="I770" t="s">
        <v>55</v>
      </c>
      <c r="J770" t="s">
        <v>56</v>
      </c>
      <c r="K770" t="s">
        <v>72</v>
      </c>
      <c r="L770">
        <v>10</v>
      </c>
      <c r="M770">
        <v>67.2</v>
      </c>
      <c r="N770">
        <v>4.5199999999999997E-2</v>
      </c>
      <c r="O770">
        <v>8.5300000000000001E-2</v>
      </c>
      <c r="P770">
        <v>35.799999999999997</v>
      </c>
      <c r="Q770">
        <v>34.6</v>
      </c>
      <c r="R770" t="b">
        <v>1</v>
      </c>
      <c r="S770">
        <v>0</v>
      </c>
      <c r="T770">
        <v>3271.97</v>
      </c>
      <c r="U770" s="1">
        <v>45831</v>
      </c>
      <c r="V770" t="s">
        <v>43</v>
      </c>
      <c r="W770" t="s">
        <v>44</v>
      </c>
      <c r="X770" t="s">
        <v>3031</v>
      </c>
      <c r="Y770">
        <v>95</v>
      </c>
      <c r="Z770">
        <v>67.2</v>
      </c>
      <c r="AA770">
        <v>48.69</v>
      </c>
      <c r="AB770">
        <v>6</v>
      </c>
    </row>
    <row r="771" spans="1:28" x14ac:dyDescent="0.25">
      <c r="A771" t="s">
        <v>3032</v>
      </c>
      <c r="B771" s="1">
        <v>45705</v>
      </c>
      <c r="C771" s="2">
        <v>45705.24722222222</v>
      </c>
      <c r="D771" s="2">
        <v>45705.26666666667</v>
      </c>
      <c r="E771" t="s">
        <v>2281</v>
      </c>
      <c r="F771" t="s">
        <v>381</v>
      </c>
      <c r="G771" t="s">
        <v>896</v>
      </c>
      <c r="H771" t="s">
        <v>383</v>
      </c>
      <c r="I771" t="s">
        <v>84</v>
      </c>
      <c r="J771" t="s">
        <v>85</v>
      </c>
      <c r="K771" t="s">
        <v>199</v>
      </c>
      <c r="L771">
        <v>68.3</v>
      </c>
      <c r="M771">
        <v>38.5</v>
      </c>
      <c r="N771">
        <v>4.5199999999999997E-2</v>
      </c>
      <c r="O771">
        <v>8.0699999999999994E-2</v>
      </c>
      <c r="P771">
        <v>26.7</v>
      </c>
      <c r="Q771">
        <v>8.4</v>
      </c>
      <c r="R771" t="b">
        <v>1</v>
      </c>
      <c r="S771">
        <v>0</v>
      </c>
      <c r="T771">
        <v>1821.44</v>
      </c>
      <c r="U771" s="1">
        <v>45708</v>
      </c>
      <c r="V771" t="s">
        <v>43</v>
      </c>
      <c r="W771" t="s">
        <v>44</v>
      </c>
      <c r="X771" t="s">
        <v>3033</v>
      </c>
      <c r="Y771">
        <v>28</v>
      </c>
      <c r="Z771">
        <v>38.5</v>
      </c>
      <c r="AA771">
        <v>47.31</v>
      </c>
      <c r="AB771">
        <v>2</v>
      </c>
    </row>
    <row r="772" spans="1:28" x14ac:dyDescent="0.25">
      <c r="A772" t="s">
        <v>3034</v>
      </c>
      <c r="B772" s="1">
        <v>45792</v>
      </c>
      <c r="C772" s="2">
        <v>45792.407638888886</v>
      </c>
      <c r="D772" s="2">
        <v>45792.455555555556</v>
      </c>
      <c r="E772" t="s">
        <v>3035</v>
      </c>
      <c r="F772" t="s">
        <v>405</v>
      </c>
      <c r="G772" t="s">
        <v>2360</v>
      </c>
      <c r="H772" t="s">
        <v>407</v>
      </c>
      <c r="I772" t="s">
        <v>218</v>
      </c>
      <c r="J772" t="s">
        <v>219</v>
      </c>
      <c r="K772" t="s">
        <v>185</v>
      </c>
      <c r="L772">
        <v>7.1</v>
      </c>
      <c r="M772">
        <v>8.1999999999999993</v>
      </c>
      <c r="N772">
        <v>4.5199999999999997E-2</v>
      </c>
      <c r="O772">
        <v>8.2000000000000003E-2</v>
      </c>
      <c r="P772">
        <v>24.9</v>
      </c>
      <c r="Q772">
        <v>5.5</v>
      </c>
      <c r="R772" t="b">
        <v>1</v>
      </c>
      <c r="S772">
        <v>0.1</v>
      </c>
      <c r="T772">
        <v>386.37</v>
      </c>
      <c r="U772" s="1">
        <v>45795</v>
      </c>
      <c r="V772" t="s">
        <v>43</v>
      </c>
      <c r="W772" t="s">
        <v>208</v>
      </c>
      <c r="X772" t="s">
        <v>3037</v>
      </c>
      <c r="Y772">
        <v>69</v>
      </c>
      <c r="Z772">
        <v>8.1</v>
      </c>
      <c r="AA772">
        <v>47.7</v>
      </c>
      <c r="AB772">
        <v>5</v>
      </c>
    </row>
    <row r="773" spans="1:28" x14ac:dyDescent="0.25">
      <c r="A773" t="s">
        <v>3038</v>
      </c>
      <c r="B773" s="1">
        <v>45740</v>
      </c>
      <c r="C773" s="2">
        <v>45740.362500000003</v>
      </c>
      <c r="D773" s="2">
        <v>45740.412499999999</v>
      </c>
      <c r="E773" t="s">
        <v>373</v>
      </c>
      <c r="F773" t="s">
        <v>182</v>
      </c>
      <c r="G773" t="s">
        <v>329</v>
      </c>
      <c r="H773" t="s">
        <v>184</v>
      </c>
      <c r="I773" t="s">
        <v>84</v>
      </c>
      <c r="J773" t="s">
        <v>85</v>
      </c>
      <c r="K773" t="s">
        <v>424</v>
      </c>
      <c r="L773">
        <v>5.6</v>
      </c>
      <c r="M773">
        <v>35.1</v>
      </c>
      <c r="N773">
        <v>4.53E-2</v>
      </c>
      <c r="O773">
        <v>8.2100000000000006E-2</v>
      </c>
      <c r="P773">
        <v>28.4</v>
      </c>
      <c r="Q773">
        <v>7.2</v>
      </c>
      <c r="R773" t="b">
        <v>1</v>
      </c>
      <c r="S773">
        <v>0</v>
      </c>
      <c r="T773">
        <v>1677.08</v>
      </c>
      <c r="U773" s="1">
        <v>45747</v>
      </c>
      <c r="V773" t="s">
        <v>58</v>
      </c>
      <c r="W773" t="s">
        <v>59</v>
      </c>
      <c r="X773" t="s">
        <v>3039</v>
      </c>
      <c r="Y773">
        <v>72</v>
      </c>
      <c r="Z773">
        <v>35.1</v>
      </c>
      <c r="AA773">
        <v>47.78</v>
      </c>
      <c r="AB773">
        <v>3</v>
      </c>
    </row>
    <row r="774" spans="1:28" x14ac:dyDescent="0.25">
      <c r="A774" t="s">
        <v>3040</v>
      </c>
      <c r="B774" s="1">
        <v>45790</v>
      </c>
      <c r="C774" s="2">
        <v>45790.398611111108</v>
      </c>
      <c r="D774" s="2">
        <v>45790.43472222222</v>
      </c>
      <c r="E774" t="s">
        <v>1032</v>
      </c>
      <c r="F774" t="s">
        <v>604</v>
      </c>
      <c r="G774" t="s">
        <v>902</v>
      </c>
      <c r="H774" t="s">
        <v>606</v>
      </c>
      <c r="I774" t="s">
        <v>153</v>
      </c>
      <c r="J774" t="s">
        <v>154</v>
      </c>
      <c r="K774" t="s">
        <v>333</v>
      </c>
      <c r="L774">
        <v>4.7</v>
      </c>
      <c r="M774">
        <v>208.5</v>
      </c>
      <c r="N774">
        <v>4.53E-2</v>
      </c>
      <c r="O774">
        <v>8.0600000000000005E-2</v>
      </c>
      <c r="P774">
        <v>28.7</v>
      </c>
      <c r="Q774">
        <v>9.4</v>
      </c>
      <c r="R774" t="b">
        <v>0</v>
      </c>
      <c r="S774">
        <v>0.81</v>
      </c>
      <c r="T774">
        <v>9829.9699999999993</v>
      </c>
      <c r="U774" s="1">
        <v>45797</v>
      </c>
      <c r="V774" t="s">
        <v>43</v>
      </c>
      <c r="W774" t="s">
        <v>44</v>
      </c>
      <c r="X774" t="s">
        <v>3041</v>
      </c>
      <c r="Y774">
        <v>52</v>
      </c>
      <c r="Z774">
        <v>207.69</v>
      </c>
      <c r="AA774">
        <v>47.33</v>
      </c>
      <c r="AB774">
        <v>5</v>
      </c>
    </row>
    <row r="775" spans="1:28" x14ac:dyDescent="0.25">
      <c r="A775" t="s">
        <v>3042</v>
      </c>
      <c r="B775" s="1">
        <v>45733</v>
      </c>
      <c r="C775" s="2">
        <v>45733.244444444441</v>
      </c>
      <c r="D775" s="2">
        <v>45733.284722222219</v>
      </c>
      <c r="E775" t="s">
        <v>1156</v>
      </c>
      <c r="F775" t="s">
        <v>52</v>
      </c>
      <c r="G775" t="s">
        <v>1009</v>
      </c>
      <c r="H775" t="s">
        <v>54</v>
      </c>
      <c r="I775" t="s">
        <v>55</v>
      </c>
      <c r="J775" t="s">
        <v>56</v>
      </c>
      <c r="K775" t="s">
        <v>1083</v>
      </c>
      <c r="L775">
        <v>14.4</v>
      </c>
      <c r="M775">
        <v>16.100000000000001</v>
      </c>
      <c r="N775">
        <v>4.53E-2</v>
      </c>
      <c r="O775">
        <v>8.5000000000000006E-2</v>
      </c>
      <c r="P775">
        <v>38.299999999999997</v>
      </c>
      <c r="Q775">
        <v>35</v>
      </c>
      <c r="R775" t="b">
        <v>0</v>
      </c>
      <c r="S775">
        <v>2</v>
      </c>
      <c r="T775">
        <v>685.97</v>
      </c>
      <c r="U775" s="1">
        <v>45734</v>
      </c>
      <c r="V775" t="s">
        <v>43</v>
      </c>
      <c r="W775" t="s">
        <v>44</v>
      </c>
      <c r="X775" t="s">
        <v>3043</v>
      </c>
      <c r="Y775">
        <v>58</v>
      </c>
      <c r="Z775">
        <v>14.1</v>
      </c>
      <c r="AA775">
        <v>48.65</v>
      </c>
      <c r="AB775">
        <v>3</v>
      </c>
    </row>
    <row r="776" spans="1:28" x14ac:dyDescent="0.25">
      <c r="A776" t="s">
        <v>3044</v>
      </c>
      <c r="B776" s="1">
        <v>45670</v>
      </c>
      <c r="C776" s="2">
        <v>45670.412499999999</v>
      </c>
      <c r="D776" s="2">
        <v>45670.472916666666</v>
      </c>
      <c r="E776" t="s">
        <v>3045</v>
      </c>
      <c r="F776" t="s">
        <v>255</v>
      </c>
      <c r="G776" t="s">
        <v>875</v>
      </c>
      <c r="H776" t="s">
        <v>257</v>
      </c>
      <c r="I776" t="s">
        <v>96</v>
      </c>
      <c r="J776" t="s">
        <v>97</v>
      </c>
      <c r="K776" t="s">
        <v>268</v>
      </c>
      <c r="L776">
        <v>1.7</v>
      </c>
      <c r="M776">
        <v>81.5</v>
      </c>
      <c r="N776">
        <v>4.53E-2</v>
      </c>
      <c r="O776">
        <v>8.4099999999999994E-2</v>
      </c>
      <c r="P776">
        <v>36.1</v>
      </c>
      <c r="Q776">
        <v>31.7</v>
      </c>
      <c r="R776" t="b">
        <v>0</v>
      </c>
      <c r="S776">
        <v>0</v>
      </c>
      <c r="T776">
        <v>3942.97</v>
      </c>
      <c r="U776" s="1">
        <v>45672</v>
      </c>
      <c r="V776" t="s">
        <v>43</v>
      </c>
      <c r="W776" t="s">
        <v>44</v>
      </c>
      <c r="X776" t="s">
        <v>3047</v>
      </c>
      <c r="Y776">
        <v>87</v>
      </c>
      <c r="Z776">
        <v>81.5</v>
      </c>
      <c r="AA776">
        <v>48.38</v>
      </c>
      <c r="AB776">
        <v>1</v>
      </c>
    </row>
    <row r="777" spans="1:28" x14ac:dyDescent="0.25">
      <c r="A777" t="s">
        <v>3048</v>
      </c>
      <c r="B777" s="1">
        <v>45787</v>
      </c>
      <c r="C777" s="2">
        <v>45787.382638888892</v>
      </c>
      <c r="D777" s="2">
        <v>45787.402083333334</v>
      </c>
      <c r="E777" t="s">
        <v>1447</v>
      </c>
      <c r="F777" t="s">
        <v>81</v>
      </c>
      <c r="G777" t="s">
        <v>163</v>
      </c>
      <c r="H777" t="s">
        <v>83</v>
      </c>
      <c r="I777" t="s">
        <v>84</v>
      </c>
      <c r="J777" t="s">
        <v>85</v>
      </c>
      <c r="K777" t="s">
        <v>824</v>
      </c>
      <c r="L777">
        <v>18.899999999999999</v>
      </c>
      <c r="M777">
        <v>18</v>
      </c>
      <c r="N777">
        <v>4.53E-2</v>
      </c>
      <c r="O777">
        <v>8.7300000000000003E-2</v>
      </c>
      <c r="P777">
        <v>31.5</v>
      </c>
      <c r="Q777">
        <v>11.9</v>
      </c>
      <c r="R777" t="b">
        <v>0</v>
      </c>
      <c r="S777">
        <v>1.1599999999999999</v>
      </c>
      <c r="T777">
        <v>830.89</v>
      </c>
      <c r="U777" s="1">
        <v>45788</v>
      </c>
      <c r="V777" t="s">
        <v>43</v>
      </c>
      <c r="W777" t="s">
        <v>44</v>
      </c>
      <c r="X777" t="s">
        <v>3049</v>
      </c>
      <c r="Y777">
        <v>28</v>
      </c>
      <c r="Z777">
        <v>16.84</v>
      </c>
      <c r="AA777">
        <v>49.34</v>
      </c>
      <c r="AB777">
        <v>5</v>
      </c>
    </row>
    <row r="778" spans="1:28" x14ac:dyDescent="0.25">
      <c r="A778" t="s">
        <v>3050</v>
      </c>
      <c r="B778" s="1">
        <v>45765</v>
      </c>
      <c r="C778" s="2">
        <v>45765.37777777778</v>
      </c>
      <c r="D778" s="2">
        <v>45765.38958333333</v>
      </c>
      <c r="E778" t="s">
        <v>1969</v>
      </c>
      <c r="F778" t="s">
        <v>234</v>
      </c>
      <c r="G778" t="s">
        <v>1972</v>
      </c>
      <c r="H778" t="s">
        <v>236</v>
      </c>
      <c r="I778" t="s">
        <v>237</v>
      </c>
      <c r="J778" t="s">
        <v>238</v>
      </c>
      <c r="K778" t="s">
        <v>574</v>
      </c>
      <c r="L778">
        <v>3.2</v>
      </c>
      <c r="M778">
        <v>116</v>
      </c>
      <c r="N778">
        <v>4.5400000000000003E-2</v>
      </c>
      <c r="O778">
        <v>8.7999999999999995E-2</v>
      </c>
      <c r="P778">
        <v>29.4</v>
      </c>
      <c r="Q778">
        <v>7.1</v>
      </c>
      <c r="R778" t="b">
        <v>1</v>
      </c>
      <c r="S778">
        <v>0</v>
      </c>
      <c r="T778">
        <v>5753.6</v>
      </c>
      <c r="U778" s="1">
        <v>45765</v>
      </c>
      <c r="V778" t="s">
        <v>259</v>
      </c>
      <c r="W778" t="s">
        <v>44</v>
      </c>
      <c r="X778" t="s">
        <v>3051</v>
      </c>
      <c r="Y778">
        <v>17</v>
      </c>
      <c r="Z778">
        <v>116</v>
      </c>
      <c r="AA778">
        <v>49.6</v>
      </c>
      <c r="AB778">
        <v>4</v>
      </c>
    </row>
    <row r="779" spans="1:28" x14ac:dyDescent="0.25">
      <c r="A779" t="s">
        <v>3052</v>
      </c>
      <c r="B779" s="1">
        <v>45818</v>
      </c>
      <c r="C779" s="2">
        <v>45818.20416666667</v>
      </c>
      <c r="D779" s="2">
        <v>45818.284722222219</v>
      </c>
      <c r="E779" t="s">
        <v>3053</v>
      </c>
      <c r="F779" t="s">
        <v>309</v>
      </c>
      <c r="G779" t="s">
        <v>206</v>
      </c>
      <c r="H779" t="s">
        <v>311</v>
      </c>
      <c r="I779" t="s">
        <v>84</v>
      </c>
      <c r="J779" t="s">
        <v>85</v>
      </c>
      <c r="K779" t="s">
        <v>479</v>
      </c>
      <c r="L779">
        <v>10.3</v>
      </c>
      <c r="M779">
        <v>99</v>
      </c>
      <c r="N779">
        <v>4.5400000000000003E-2</v>
      </c>
      <c r="O779">
        <v>8.2699999999999996E-2</v>
      </c>
      <c r="P779">
        <v>30.1</v>
      </c>
      <c r="Q779">
        <v>9.6999999999999993</v>
      </c>
      <c r="R779" t="b">
        <v>1</v>
      </c>
      <c r="S779">
        <v>0.33</v>
      </c>
      <c r="T779">
        <v>4737.1499999999996</v>
      </c>
      <c r="U779" s="1">
        <v>45819</v>
      </c>
      <c r="V779" t="s">
        <v>43</v>
      </c>
      <c r="W779" t="s">
        <v>186</v>
      </c>
      <c r="X779" t="s">
        <v>3054</v>
      </c>
      <c r="Y779">
        <v>116</v>
      </c>
      <c r="Z779">
        <v>98.67</v>
      </c>
      <c r="AA779">
        <v>48.01</v>
      </c>
      <c r="AB779">
        <v>6</v>
      </c>
    </row>
    <row r="780" spans="1:28" x14ac:dyDescent="0.25">
      <c r="A780" t="s">
        <v>3055</v>
      </c>
      <c r="B780" s="1">
        <v>45682</v>
      </c>
      <c r="C780" s="2">
        <v>45682.326388888891</v>
      </c>
      <c r="D780" s="2">
        <v>45682.344444444447</v>
      </c>
      <c r="E780" t="s">
        <v>3056</v>
      </c>
      <c r="F780" t="s">
        <v>381</v>
      </c>
      <c r="G780" t="s">
        <v>618</v>
      </c>
      <c r="H780" t="s">
        <v>383</v>
      </c>
      <c r="I780" t="s">
        <v>84</v>
      </c>
      <c r="J780" t="s">
        <v>85</v>
      </c>
      <c r="K780" t="s">
        <v>591</v>
      </c>
      <c r="L780">
        <v>20.5</v>
      </c>
      <c r="M780">
        <v>130.5</v>
      </c>
      <c r="N780">
        <v>4.5400000000000003E-2</v>
      </c>
      <c r="O780">
        <v>9.1499999999999998E-2</v>
      </c>
      <c r="P780">
        <v>33.6</v>
      </c>
      <c r="Q780">
        <v>7.7</v>
      </c>
      <c r="R780" t="b">
        <v>1</v>
      </c>
      <c r="S780">
        <v>0.38</v>
      </c>
      <c r="T780">
        <v>6590.58</v>
      </c>
      <c r="U780" s="1">
        <v>45682</v>
      </c>
      <c r="V780" t="s">
        <v>259</v>
      </c>
      <c r="W780" t="s">
        <v>44</v>
      </c>
      <c r="X780" t="s">
        <v>3057</v>
      </c>
      <c r="Y780">
        <v>26</v>
      </c>
      <c r="Z780">
        <v>130.12</v>
      </c>
      <c r="AA780">
        <v>50.65</v>
      </c>
      <c r="AB780">
        <v>1</v>
      </c>
    </row>
    <row r="781" spans="1:28" x14ac:dyDescent="0.25">
      <c r="A781" t="s">
        <v>3058</v>
      </c>
      <c r="B781" s="1">
        <v>45758</v>
      </c>
      <c r="C781" s="2">
        <v>45758.405555555553</v>
      </c>
      <c r="D781" s="2">
        <v>45758.462500000001</v>
      </c>
      <c r="E781" t="s">
        <v>3059</v>
      </c>
      <c r="F781" t="s">
        <v>67</v>
      </c>
      <c r="G781" t="s">
        <v>1462</v>
      </c>
      <c r="H781" t="s">
        <v>69</v>
      </c>
      <c r="I781" t="s">
        <v>70</v>
      </c>
      <c r="J781" t="s">
        <v>71</v>
      </c>
      <c r="K781" t="s">
        <v>674</v>
      </c>
      <c r="L781">
        <v>18</v>
      </c>
      <c r="M781">
        <v>6.7</v>
      </c>
      <c r="N781">
        <v>4.5400000000000003E-2</v>
      </c>
      <c r="O781">
        <v>8.4400000000000003E-2</v>
      </c>
      <c r="P781">
        <v>36.700000000000003</v>
      </c>
      <c r="Q781">
        <v>34.5</v>
      </c>
      <c r="R781" t="b">
        <v>0</v>
      </c>
      <c r="S781">
        <v>1.7</v>
      </c>
      <c r="T781">
        <v>242.6</v>
      </c>
      <c r="U781" s="1">
        <v>45760</v>
      </c>
      <c r="V781" t="s">
        <v>259</v>
      </c>
      <c r="W781" t="s">
        <v>44</v>
      </c>
      <c r="X781" t="s">
        <v>3060</v>
      </c>
      <c r="Y781">
        <v>82</v>
      </c>
      <c r="Z781">
        <v>5</v>
      </c>
      <c r="AA781">
        <v>48.52</v>
      </c>
      <c r="AB781">
        <v>4</v>
      </c>
    </row>
    <row r="782" spans="1:28" x14ac:dyDescent="0.25">
      <c r="A782" t="s">
        <v>3061</v>
      </c>
      <c r="B782" s="1">
        <v>45836</v>
      </c>
      <c r="C782" s="2">
        <v>45836.368055555555</v>
      </c>
      <c r="D782" s="2">
        <v>45836.390277777777</v>
      </c>
      <c r="E782" t="s">
        <v>2605</v>
      </c>
      <c r="F782" t="s">
        <v>255</v>
      </c>
      <c r="G782" t="s">
        <v>2608</v>
      </c>
      <c r="H782" t="s">
        <v>257</v>
      </c>
      <c r="I782" t="s">
        <v>96</v>
      </c>
      <c r="J782" t="s">
        <v>97</v>
      </c>
      <c r="K782" t="s">
        <v>591</v>
      </c>
      <c r="L782">
        <v>2.1</v>
      </c>
      <c r="M782">
        <v>10.8</v>
      </c>
      <c r="N782">
        <v>4.5400000000000003E-2</v>
      </c>
      <c r="O782">
        <v>8.72E-2</v>
      </c>
      <c r="P782">
        <v>29.5</v>
      </c>
      <c r="Q782">
        <v>7.1</v>
      </c>
      <c r="R782" t="b">
        <v>1</v>
      </c>
      <c r="S782">
        <v>0</v>
      </c>
      <c r="T782">
        <v>533.09</v>
      </c>
      <c r="U782" s="1">
        <v>45836</v>
      </c>
      <c r="V782" t="s">
        <v>58</v>
      </c>
      <c r="W782" t="s">
        <v>44</v>
      </c>
      <c r="X782" t="s">
        <v>3062</v>
      </c>
      <c r="Y782">
        <v>32</v>
      </c>
      <c r="Z782">
        <v>10.8</v>
      </c>
      <c r="AA782">
        <v>49.36</v>
      </c>
      <c r="AB782">
        <v>6</v>
      </c>
    </row>
    <row r="783" spans="1:28" x14ac:dyDescent="0.25">
      <c r="A783" t="s">
        <v>3063</v>
      </c>
      <c r="B783" s="1">
        <v>45801</v>
      </c>
      <c r="C783" s="2">
        <v>45801.168749999997</v>
      </c>
      <c r="D783" s="2">
        <v>45801.209722222222</v>
      </c>
      <c r="E783" t="s">
        <v>1046</v>
      </c>
      <c r="F783" t="s">
        <v>52</v>
      </c>
      <c r="G783" t="s">
        <v>1048</v>
      </c>
      <c r="H783" t="s">
        <v>54</v>
      </c>
      <c r="I783" t="s">
        <v>55</v>
      </c>
      <c r="J783" t="s">
        <v>56</v>
      </c>
      <c r="K783" t="s">
        <v>492</v>
      </c>
      <c r="L783">
        <v>16.600000000000001</v>
      </c>
      <c r="M783">
        <v>17</v>
      </c>
      <c r="N783">
        <v>4.5400000000000003E-2</v>
      </c>
      <c r="O783">
        <v>8.8999999999999996E-2</v>
      </c>
      <c r="P783">
        <v>36.6</v>
      </c>
      <c r="Q783">
        <v>12</v>
      </c>
      <c r="R783" t="b">
        <v>0</v>
      </c>
      <c r="S783">
        <v>0</v>
      </c>
      <c r="T783">
        <v>848.3</v>
      </c>
      <c r="U783" s="1">
        <v>45801</v>
      </c>
      <c r="V783" t="s">
        <v>43</v>
      </c>
      <c r="W783" t="s">
        <v>186</v>
      </c>
      <c r="X783" t="s">
        <v>3064</v>
      </c>
      <c r="Y783">
        <v>59</v>
      </c>
      <c r="Z783">
        <v>17</v>
      </c>
      <c r="AA783">
        <v>49.9</v>
      </c>
      <c r="AB783">
        <v>5</v>
      </c>
    </row>
    <row r="784" spans="1:28" x14ac:dyDescent="0.25">
      <c r="A784" t="s">
        <v>3065</v>
      </c>
      <c r="B784" s="1">
        <v>45806</v>
      </c>
      <c r="C784" s="2">
        <v>45806.207638888889</v>
      </c>
      <c r="D784" s="2">
        <v>45806.274305555555</v>
      </c>
      <c r="E784" t="s">
        <v>475</v>
      </c>
      <c r="F784" t="s">
        <v>255</v>
      </c>
      <c r="G784" t="s">
        <v>478</v>
      </c>
      <c r="H784" t="s">
        <v>257</v>
      </c>
      <c r="I784" t="s">
        <v>96</v>
      </c>
      <c r="J784" t="s">
        <v>97</v>
      </c>
      <c r="K784" t="s">
        <v>302</v>
      </c>
      <c r="L784">
        <v>33.200000000000003</v>
      </c>
      <c r="M784">
        <v>96.3</v>
      </c>
      <c r="N784">
        <v>4.5400000000000003E-2</v>
      </c>
      <c r="O784">
        <v>8.1299999999999997E-2</v>
      </c>
      <c r="P784">
        <v>36.6</v>
      </c>
      <c r="Q784">
        <v>12</v>
      </c>
      <c r="R784" t="b">
        <v>0</v>
      </c>
      <c r="S784">
        <v>2.7</v>
      </c>
      <c r="T784">
        <v>4454.42</v>
      </c>
      <c r="U784" s="1">
        <v>45806</v>
      </c>
      <c r="V784" t="s">
        <v>43</v>
      </c>
      <c r="W784" t="s">
        <v>208</v>
      </c>
      <c r="X784" t="s">
        <v>3066</v>
      </c>
      <c r="Y784">
        <v>96</v>
      </c>
      <c r="Z784">
        <v>93.6</v>
      </c>
      <c r="AA784">
        <v>47.59</v>
      </c>
      <c r="AB784">
        <v>5</v>
      </c>
    </row>
    <row r="785" spans="1:28" x14ac:dyDescent="0.25">
      <c r="A785" t="s">
        <v>3067</v>
      </c>
      <c r="B785" s="1">
        <v>45836</v>
      </c>
      <c r="C785" s="2">
        <v>45836.2</v>
      </c>
      <c r="D785" s="2">
        <v>45836.29583333333</v>
      </c>
      <c r="E785" t="s">
        <v>2112</v>
      </c>
      <c r="F785" t="s">
        <v>413</v>
      </c>
      <c r="G785" t="s">
        <v>2115</v>
      </c>
      <c r="H785" t="s">
        <v>414</v>
      </c>
      <c r="I785" t="s">
        <v>415</v>
      </c>
      <c r="J785" t="s">
        <v>416</v>
      </c>
      <c r="K785" t="s">
        <v>492</v>
      </c>
      <c r="L785">
        <v>4.9000000000000004</v>
      </c>
      <c r="M785">
        <v>87.4</v>
      </c>
      <c r="N785">
        <v>4.5400000000000003E-2</v>
      </c>
      <c r="O785">
        <v>8.6499999999999994E-2</v>
      </c>
      <c r="P785">
        <v>34.799999999999997</v>
      </c>
      <c r="Q785">
        <v>12</v>
      </c>
      <c r="R785" t="b">
        <v>1</v>
      </c>
      <c r="S785">
        <v>0</v>
      </c>
      <c r="T785">
        <v>4295.71</v>
      </c>
      <c r="U785" s="1">
        <v>45837</v>
      </c>
      <c r="V785" t="s">
        <v>73</v>
      </c>
      <c r="W785" t="s">
        <v>208</v>
      </c>
      <c r="X785" t="s">
        <v>3068</v>
      </c>
      <c r="Y785">
        <v>138</v>
      </c>
      <c r="Z785">
        <v>87.4</v>
      </c>
      <c r="AA785">
        <v>49.15</v>
      </c>
      <c r="AB785">
        <v>6</v>
      </c>
    </row>
    <row r="786" spans="1:28" x14ac:dyDescent="0.25">
      <c r="A786" t="s">
        <v>3069</v>
      </c>
      <c r="B786" s="1">
        <v>45790</v>
      </c>
      <c r="C786" s="2">
        <v>45790.310416666667</v>
      </c>
      <c r="D786" s="2">
        <v>45790.313888888886</v>
      </c>
      <c r="E786" t="s">
        <v>1231</v>
      </c>
      <c r="F786" t="s">
        <v>172</v>
      </c>
      <c r="G786" t="s">
        <v>1234</v>
      </c>
      <c r="H786" t="s">
        <v>174</v>
      </c>
      <c r="I786" t="s">
        <v>84</v>
      </c>
      <c r="J786" t="s">
        <v>85</v>
      </c>
      <c r="K786" t="s">
        <v>123</v>
      </c>
      <c r="L786">
        <v>27.6</v>
      </c>
      <c r="M786">
        <v>16.3</v>
      </c>
      <c r="N786">
        <v>4.5400000000000003E-2</v>
      </c>
      <c r="O786">
        <v>8.6800000000000002E-2</v>
      </c>
      <c r="P786">
        <v>30.5</v>
      </c>
      <c r="Q786">
        <v>7.7</v>
      </c>
      <c r="R786" t="b">
        <v>1</v>
      </c>
      <c r="S786">
        <v>0</v>
      </c>
      <c r="T786">
        <v>802.61</v>
      </c>
      <c r="U786" s="1">
        <v>45793</v>
      </c>
      <c r="V786" t="s">
        <v>43</v>
      </c>
      <c r="W786" t="s">
        <v>44</v>
      </c>
      <c r="X786" t="s">
        <v>3070</v>
      </c>
      <c r="Y786">
        <v>5</v>
      </c>
      <c r="Z786">
        <v>16.3</v>
      </c>
      <c r="AA786">
        <v>49.24</v>
      </c>
      <c r="AB786">
        <v>5</v>
      </c>
    </row>
    <row r="787" spans="1:28" x14ac:dyDescent="0.25">
      <c r="A787" t="s">
        <v>3071</v>
      </c>
      <c r="B787" s="1">
        <v>45695</v>
      </c>
      <c r="C787" s="2">
        <v>45695.286805555559</v>
      </c>
      <c r="D787" s="2">
        <v>45695.320138888892</v>
      </c>
      <c r="E787" t="s">
        <v>1344</v>
      </c>
      <c r="F787" t="s">
        <v>309</v>
      </c>
      <c r="G787" t="s">
        <v>932</v>
      </c>
      <c r="H787" t="s">
        <v>311</v>
      </c>
      <c r="I787" t="s">
        <v>84</v>
      </c>
      <c r="J787" t="s">
        <v>85</v>
      </c>
      <c r="K787" t="s">
        <v>433</v>
      </c>
      <c r="L787">
        <v>5.3</v>
      </c>
      <c r="M787">
        <v>38.299999999999997</v>
      </c>
      <c r="N787">
        <v>4.5400000000000003E-2</v>
      </c>
      <c r="O787">
        <v>8.48E-2</v>
      </c>
      <c r="P787">
        <v>29.2</v>
      </c>
      <c r="Q787">
        <v>4</v>
      </c>
      <c r="R787" t="b">
        <v>1</v>
      </c>
      <c r="S787">
        <v>0</v>
      </c>
      <c r="T787">
        <v>1862.91</v>
      </c>
      <c r="U787" s="1">
        <v>45702</v>
      </c>
      <c r="V787" t="s">
        <v>259</v>
      </c>
      <c r="W787" t="s">
        <v>44</v>
      </c>
      <c r="X787" t="s">
        <v>3072</v>
      </c>
      <c r="Y787">
        <v>48</v>
      </c>
      <c r="Z787">
        <v>38.299999999999997</v>
      </c>
      <c r="AA787">
        <v>48.64</v>
      </c>
      <c r="AB787">
        <v>2</v>
      </c>
    </row>
    <row r="788" spans="1:28" x14ac:dyDescent="0.25">
      <c r="A788" t="s">
        <v>3073</v>
      </c>
      <c r="B788" s="1">
        <v>45698</v>
      </c>
      <c r="C788" s="2">
        <v>45698.394444444442</v>
      </c>
      <c r="D788" s="2">
        <v>45698.418749999997</v>
      </c>
      <c r="E788" t="s">
        <v>827</v>
      </c>
      <c r="F788" t="s">
        <v>292</v>
      </c>
      <c r="G788" t="s">
        <v>216</v>
      </c>
      <c r="H788" t="s">
        <v>294</v>
      </c>
      <c r="I788" t="s">
        <v>70</v>
      </c>
      <c r="J788" t="s">
        <v>71</v>
      </c>
      <c r="K788" t="s">
        <v>935</v>
      </c>
      <c r="L788">
        <v>14.3</v>
      </c>
      <c r="M788">
        <v>83.2</v>
      </c>
      <c r="N788">
        <v>4.5499999999999999E-2</v>
      </c>
      <c r="O788">
        <v>8.5999999999999993E-2</v>
      </c>
      <c r="P788">
        <v>32.5</v>
      </c>
      <c r="Q788">
        <v>9.6</v>
      </c>
      <c r="R788" t="b">
        <v>1</v>
      </c>
      <c r="S788">
        <v>0</v>
      </c>
      <c r="T788">
        <v>4080.96</v>
      </c>
      <c r="U788" s="1">
        <v>45700</v>
      </c>
      <c r="V788" t="s">
        <v>43</v>
      </c>
      <c r="W788" t="s">
        <v>208</v>
      </c>
      <c r="X788" t="s">
        <v>3074</v>
      </c>
      <c r="Y788">
        <v>35</v>
      </c>
      <c r="Z788">
        <v>83.2</v>
      </c>
      <c r="AA788">
        <v>49.05</v>
      </c>
      <c r="AB788">
        <v>2</v>
      </c>
    </row>
    <row r="789" spans="1:28" x14ac:dyDescent="0.25">
      <c r="A789" t="s">
        <v>3075</v>
      </c>
      <c r="B789" s="1">
        <v>45760</v>
      </c>
      <c r="C789" s="2">
        <v>45760.321527777778</v>
      </c>
      <c r="D789" s="2">
        <v>45760.375</v>
      </c>
      <c r="E789" t="s">
        <v>616</v>
      </c>
      <c r="F789" t="s">
        <v>318</v>
      </c>
      <c r="G789" t="s">
        <v>618</v>
      </c>
      <c r="H789" t="s">
        <v>320</v>
      </c>
      <c r="I789" t="s">
        <v>197</v>
      </c>
      <c r="J789" t="s">
        <v>198</v>
      </c>
      <c r="K789" t="s">
        <v>155</v>
      </c>
      <c r="L789">
        <v>3.2</v>
      </c>
      <c r="M789">
        <v>7.4</v>
      </c>
      <c r="N789">
        <v>4.5499999999999999E-2</v>
      </c>
      <c r="O789">
        <v>8.6099999999999996E-2</v>
      </c>
      <c r="P789">
        <v>35.4</v>
      </c>
      <c r="Q789">
        <v>12</v>
      </c>
      <c r="R789" t="b">
        <v>1</v>
      </c>
      <c r="S789">
        <v>0</v>
      </c>
      <c r="T789">
        <v>363.19</v>
      </c>
      <c r="U789" s="1">
        <v>45762</v>
      </c>
      <c r="V789" t="s">
        <v>58</v>
      </c>
      <c r="W789" t="s">
        <v>44</v>
      </c>
      <c r="X789" t="s">
        <v>672</v>
      </c>
      <c r="Y789">
        <v>77</v>
      </c>
      <c r="Z789">
        <v>7.4</v>
      </c>
      <c r="AA789">
        <v>49.08</v>
      </c>
      <c r="AB789">
        <v>4</v>
      </c>
    </row>
    <row r="790" spans="1:28" x14ac:dyDescent="0.25">
      <c r="A790" t="s">
        <v>3076</v>
      </c>
      <c r="B790" s="1">
        <v>45661</v>
      </c>
      <c r="C790" s="2">
        <v>45661.417361111111</v>
      </c>
      <c r="D790" s="2">
        <v>45661.455555555556</v>
      </c>
      <c r="E790" t="s">
        <v>2903</v>
      </c>
      <c r="F790" t="s">
        <v>138</v>
      </c>
      <c r="G790" t="s">
        <v>341</v>
      </c>
      <c r="H790" t="s">
        <v>140</v>
      </c>
      <c r="I790" t="s">
        <v>141</v>
      </c>
      <c r="J790" t="s">
        <v>142</v>
      </c>
      <c r="K790" t="s">
        <v>574</v>
      </c>
      <c r="L790">
        <v>2.8</v>
      </c>
      <c r="M790">
        <v>23.9</v>
      </c>
      <c r="N790">
        <v>4.5499999999999999E-2</v>
      </c>
      <c r="O790">
        <v>9.1200000000000003E-2</v>
      </c>
      <c r="P790">
        <v>24.9</v>
      </c>
      <c r="Q790">
        <v>5.7</v>
      </c>
      <c r="R790" t="b">
        <v>1</v>
      </c>
      <c r="S790">
        <v>0</v>
      </c>
      <c r="T790">
        <v>1209.58</v>
      </c>
      <c r="U790" s="1">
        <v>45663</v>
      </c>
      <c r="V790" t="s">
        <v>43</v>
      </c>
      <c r="W790" t="s">
        <v>59</v>
      </c>
      <c r="X790" t="s">
        <v>3077</v>
      </c>
      <c r="Y790">
        <v>55</v>
      </c>
      <c r="Z790">
        <v>23.9</v>
      </c>
      <c r="AA790">
        <v>50.61</v>
      </c>
      <c r="AB790">
        <v>1</v>
      </c>
    </row>
    <row r="791" spans="1:28" x14ac:dyDescent="0.25">
      <c r="A791" t="s">
        <v>3078</v>
      </c>
      <c r="B791" s="1">
        <v>45787</v>
      </c>
      <c r="C791" s="2">
        <v>45787.383333333331</v>
      </c>
      <c r="D791" s="2">
        <v>45787.480555555558</v>
      </c>
      <c r="E791" t="s">
        <v>3079</v>
      </c>
      <c r="F791" t="s">
        <v>292</v>
      </c>
      <c r="G791" t="s">
        <v>362</v>
      </c>
      <c r="H791" t="s">
        <v>294</v>
      </c>
      <c r="I791" t="s">
        <v>70</v>
      </c>
      <c r="J791" t="s">
        <v>71</v>
      </c>
      <c r="K791" t="s">
        <v>1088</v>
      </c>
      <c r="L791">
        <v>30.5</v>
      </c>
      <c r="M791">
        <v>34</v>
      </c>
      <c r="N791">
        <v>4.5600000000000002E-2</v>
      </c>
      <c r="O791">
        <v>8.5800000000000001E-2</v>
      </c>
      <c r="P791">
        <v>32.9</v>
      </c>
      <c r="Q791">
        <v>9.6999999999999993</v>
      </c>
      <c r="R791" t="b">
        <v>0</v>
      </c>
      <c r="S791">
        <v>2.52</v>
      </c>
      <c r="T791">
        <v>1543.78</v>
      </c>
      <c r="U791" s="1">
        <v>45787</v>
      </c>
      <c r="V791" t="s">
        <v>73</v>
      </c>
      <c r="W791" t="s">
        <v>44</v>
      </c>
      <c r="X791" t="s">
        <v>3081</v>
      </c>
      <c r="Y791">
        <v>140</v>
      </c>
      <c r="Z791">
        <v>31.48</v>
      </c>
      <c r="AA791">
        <v>49.04</v>
      </c>
      <c r="AB791">
        <v>5</v>
      </c>
    </row>
    <row r="792" spans="1:28" x14ac:dyDescent="0.25">
      <c r="A792" t="s">
        <v>3082</v>
      </c>
      <c r="B792" s="1">
        <v>45822</v>
      </c>
      <c r="C792" s="2">
        <v>45822.306944444441</v>
      </c>
      <c r="D792" s="2">
        <v>45822.362500000003</v>
      </c>
      <c r="E792" t="s">
        <v>168</v>
      </c>
      <c r="F792" t="s">
        <v>172</v>
      </c>
      <c r="G792" t="s">
        <v>173</v>
      </c>
      <c r="H792" t="s">
        <v>174</v>
      </c>
      <c r="I792" t="s">
        <v>84</v>
      </c>
      <c r="J792" t="s">
        <v>85</v>
      </c>
      <c r="K792" t="s">
        <v>876</v>
      </c>
      <c r="L792">
        <v>12.4</v>
      </c>
      <c r="M792">
        <v>51.4</v>
      </c>
      <c r="N792">
        <v>4.5600000000000002E-2</v>
      </c>
      <c r="O792">
        <v>8.7400000000000005E-2</v>
      </c>
      <c r="P792">
        <v>32.299999999999997</v>
      </c>
      <c r="Q792">
        <v>10.3</v>
      </c>
      <c r="R792" t="b">
        <v>0</v>
      </c>
      <c r="S792">
        <v>2.4</v>
      </c>
      <c r="T792">
        <v>2426.48</v>
      </c>
      <c r="U792" s="1">
        <v>45825</v>
      </c>
      <c r="V792" t="s">
        <v>58</v>
      </c>
      <c r="W792" t="s">
        <v>200</v>
      </c>
      <c r="X792" t="s">
        <v>3083</v>
      </c>
      <c r="Y792">
        <v>80</v>
      </c>
      <c r="Z792">
        <v>49</v>
      </c>
      <c r="AA792">
        <v>49.52</v>
      </c>
      <c r="AB792">
        <v>6</v>
      </c>
    </row>
    <row r="793" spans="1:28" x14ac:dyDescent="0.25">
      <c r="A793" t="s">
        <v>3084</v>
      </c>
      <c r="B793" s="1">
        <v>45694</v>
      </c>
      <c r="C793" s="2">
        <v>45694.388888888891</v>
      </c>
      <c r="D793" s="2">
        <v>45694.454861111109</v>
      </c>
      <c r="E793" t="s">
        <v>1081</v>
      </c>
      <c r="F793" t="s">
        <v>309</v>
      </c>
      <c r="G793" t="s">
        <v>452</v>
      </c>
      <c r="H793" t="s">
        <v>311</v>
      </c>
      <c r="I793" t="s">
        <v>84</v>
      </c>
      <c r="J793" t="s">
        <v>85</v>
      </c>
      <c r="K793" t="s">
        <v>343</v>
      </c>
      <c r="L793">
        <v>38.9</v>
      </c>
      <c r="M793">
        <v>9.1</v>
      </c>
      <c r="N793">
        <v>4.5600000000000002E-2</v>
      </c>
      <c r="O793">
        <v>8.1100000000000005E-2</v>
      </c>
      <c r="P793">
        <v>27.7</v>
      </c>
      <c r="Q793">
        <v>10.8</v>
      </c>
      <c r="R793" t="b">
        <v>1</v>
      </c>
      <c r="S793">
        <v>0.14000000000000001</v>
      </c>
      <c r="T793">
        <v>426.76</v>
      </c>
      <c r="U793" s="1">
        <v>45701</v>
      </c>
      <c r="V793" t="s">
        <v>43</v>
      </c>
      <c r="W793" t="s">
        <v>208</v>
      </c>
      <c r="X793" t="s">
        <v>3085</v>
      </c>
      <c r="Y793">
        <v>95</v>
      </c>
      <c r="Z793">
        <v>8.9599999999999902</v>
      </c>
      <c r="AA793">
        <v>47.63</v>
      </c>
      <c r="AB793">
        <v>2</v>
      </c>
    </row>
    <row r="794" spans="1:28" x14ac:dyDescent="0.25">
      <c r="A794" t="s">
        <v>3086</v>
      </c>
      <c r="B794" s="1">
        <v>45717</v>
      </c>
      <c r="C794" s="2">
        <v>45717.331944444442</v>
      </c>
      <c r="D794" s="2">
        <v>45717.411805555559</v>
      </c>
      <c r="E794" t="s">
        <v>665</v>
      </c>
      <c r="F794" t="s">
        <v>292</v>
      </c>
      <c r="G794" t="s">
        <v>667</v>
      </c>
      <c r="H794" t="s">
        <v>294</v>
      </c>
      <c r="I794" t="s">
        <v>70</v>
      </c>
      <c r="J794" t="s">
        <v>71</v>
      </c>
      <c r="K794" t="s">
        <v>909</v>
      </c>
      <c r="L794">
        <v>8.1999999999999993</v>
      </c>
      <c r="M794">
        <v>104.4</v>
      </c>
      <c r="N794">
        <v>4.5600000000000002E-2</v>
      </c>
      <c r="O794">
        <v>8.4000000000000005E-2</v>
      </c>
      <c r="P794">
        <v>33.299999999999997</v>
      </c>
      <c r="Q794">
        <v>12</v>
      </c>
      <c r="R794" t="b">
        <v>0</v>
      </c>
      <c r="S794">
        <v>0</v>
      </c>
      <c r="T794">
        <v>5063.3999999999996</v>
      </c>
      <c r="U794" s="1">
        <v>45719</v>
      </c>
      <c r="V794" t="s">
        <v>43</v>
      </c>
      <c r="W794" t="s">
        <v>44</v>
      </c>
      <c r="X794" t="s">
        <v>3087</v>
      </c>
      <c r="Y794">
        <v>115</v>
      </c>
      <c r="Z794">
        <v>104.4</v>
      </c>
      <c r="AA794">
        <v>48.5</v>
      </c>
      <c r="AB794">
        <v>3</v>
      </c>
    </row>
    <row r="795" spans="1:28" x14ac:dyDescent="0.25">
      <c r="A795" t="s">
        <v>3088</v>
      </c>
      <c r="B795" s="1">
        <v>45798</v>
      </c>
      <c r="C795" s="2">
        <v>45798.265277777777</v>
      </c>
      <c r="D795" s="2">
        <v>45798.310416666667</v>
      </c>
      <c r="E795" t="s">
        <v>1036</v>
      </c>
      <c r="F795" t="s">
        <v>215</v>
      </c>
      <c r="G795" t="s">
        <v>1039</v>
      </c>
      <c r="H795" t="s">
        <v>217</v>
      </c>
      <c r="I795" t="s">
        <v>218</v>
      </c>
      <c r="J795" t="s">
        <v>219</v>
      </c>
      <c r="K795" t="s">
        <v>555</v>
      </c>
      <c r="L795">
        <v>6.2</v>
      </c>
      <c r="M795">
        <v>28.3</v>
      </c>
      <c r="N795">
        <v>4.5600000000000002E-2</v>
      </c>
      <c r="O795">
        <v>8.4199999999999997E-2</v>
      </c>
      <c r="P795">
        <v>32</v>
      </c>
      <c r="Q795">
        <v>10.199999999999999</v>
      </c>
      <c r="R795" t="b">
        <v>0</v>
      </c>
      <c r="S795">
        <v>2.75</v>
      </c>
      <c r="T795">
        <v>1240.71</v>
      </c>
      <c r="U795" s="1">
        <v>45800</v>
      </c>
      <c r="V795" t="s">
        <v>259</v>
      </c>
      <c r="W795" t="s">
        <v>44</v>
      </c>
      <c r="X795" t="s">
        <v>3089</v>
      </c>
      <c r="Y795">
        <v>65</v>
      </c>
      <c r="Z795">
        <v>25.55</v>
      </c>
      <c r="AA795">
        <v>48.56</v>
      </c>
      <c r="AB795">
        <v>5</v>
      </c>
    </row>
    <row r="796" spans="1:28" x14ac:dyDescent="0.25">
      <c r="A796" t="s">
        <v>3090</v>
      </c>
      <c r="B796" s="1">
        <v>45704</v>
      </c>
      <c r="C796" s="2">
        <v>45704.292361111111</v>
      </c>
      <c r="D796" s="2">
        <v>45704.334722222222</v>
      </c>
      <c r="E796" t="s">
        <v>2682</v>
      </c>
      <c r="F796" t="s">
        <v>113</v>
      </c>
      <c r="G796" t="s">
        <v>612</v>
      </c>
      <c r="H796" t="s">
        <v>115</v>
      </c>
      <c r="I796" t="s">
        <v>84</v>
      </c>
      <c r="J796" t="s">
        <v>85</v>
      </c>
      <c r="K796" t="s">
        <v>363</v>
      </c>
      <c r="L796">
        <v>5.4</v>
      </c>
      <c r="M796">
        <v>89.2</v>
      </c>
      <c r="N796">
        <v>4.5600000000000002E-2</v>
      </c>
      <c r="O796">
        <v>8.2299999999999998E-2</v>
      </c>
      <c r="P796">
        <v>29.9</v>
      </c>
      <c r="Q796">
        <v>5.7</v>
      </c>
      <c r="R796" t="b">
        <v>1</v>
      </c>
      <c r="S796">
        <v>0.43</v>
      </c>
      <c r="T796">
        <v>4260.07</v>
      </c>
      <c r="U796" s="1">
        <v>45707</v>
      </c>
      <c r="V796" t="s">
        <v>43</v>
      </c>
      <c r="W796" t="s">
        <v>208</v>
      </c>
      <c r="X796" t="s">
        <v>3091</v>
      </c>
      <c r="Y796">
        <v>61</v>
      </c>
      <c r="Z796">
        <v>88.77</v>
      </c>
      <c r="AA796">
        <v>47.99</v>
      </c>
      <c r="AB796">
        <v>2</v>
      </c>
    </row>
    <row r="797" spans="1:28" x14ac:dyDescent="0.25">
      <c r="A797" t="s">
        <v>3092</v>
      </c>
      <c r="B797" s="1">
        <v>45723</v>
      </c>
      <c r="C797" s="2">
        <v>45723.344444444447</v>
      </c>
      <c r="D797" s="2">
        <v>45723.362500000003</v>
      </c>
      <c r="E797" t="s">
        <v>1022</v>
      </c>
      <c r="F797" t="s">
        <v>172</v>
      </c>
      <c r="G797" t="s">
        <v>1025</v>
      </c>
      <c r="H797" t="s">
        <v>174</v>
      </c>
      <c r="I797" t="s">
        <v>84</v>
      </c>
      <c r="J797" t="s">
        <v>85</v>
      </c>
      <c r="K797" t="s">
        <v>1083</v>
      </c>
      <c r="L797">
        <v>4.7</v>
      </c>
      <c r="M797">
        <v>69.5</v>
      </c>
      <c r="N797">
        <v>4.5600000000000002E-2</v>
      </c>
      <c r="O797">
        <v>8.6199999999999999E-2</v>
      </c>
      <c r="P797">
        <v>29.6</v>
      </c>
      <c r="Q797">
        <v>9.3000000000000007</v>
      </c>
      <c r="R797" t="b">
        <v>1</v>
      </c>
      <c r="S797">
        <v>0.35</v>
      </c>
      <c r="T797">
        <v>3399.41</v>
      </c>
      <c r="U797" s="1">
        <v>45724</v>
      </c>
      <c r="V797" t="s">
        <v>259</v>
      </c>
      <c r="W797" t="s">
        <v>208</v>
      </c>
      <c r="X797" t="s">
        <v>3093</v>
      </c>
      <c r="Y797">
        <v>26</v>
      </c>
      <c r="Z797">
        <v>69.150000000000006</v>
      </c>
      <c r="AA797">
        <v>49.16</v>
      </c>
      <c r="AB797">
        <v>3</v>
      </c>
    </row>
    <row r="798" spans="1:28" x14ac:dyDescent="0.25">
      <c r="A798" t="s">
        <v>3094</v>
      </c>
      <c r="B798" s="1">
        <v>45730</v>
      </c>
      <c r="C798" s="2">
        <v>45730.456250000003</v>
      </c>
      <c r="D798" s="2">
        <v>45730.477777777778</v>
      </c>
      <c r="E798" t="s">
        <v>3095</v>
      </c>
      <c r="F798" t="s">
        <v>93</v>
      </c>
      <c r="G798" t="s">
        <v>3097</v>
      </c>
      <c r="H798" t="s">
        <v>95</v>
      </c>
      <c r="I798" t="s">
        <v>96</v>
      </c>
      <c r="J798" t="s">
        <v>97</v>
      </c>
      <c r="K798" t="s">
        <v>531</v>
      </c>
      <c r="L798">
        <v>22.7</v>
      </c>
      <c r="M798">
        <v>5.9</v>
      </c>
      <c r="N798">
        <v>4.5600000000000002E-2</v>
      </c>
      <c r="O798">
        <v>8.2000000000000003E-2</v>
      </c>
      <c r="P798">
        <v>30.7</v>
      </c>
      <c r="Q798">
        <v>27.5</v>
      </c>
      <c r="R798" t="b">
        <v>1</v>
      </c>
      <c r="S798">
        <v>0.14000000000000001</v>
      </c>
      <c r="T798">
        <v>275.89999999999998</v>
      </c>
      <c r="U798" s="1">
        <v>45737</v>
      </c>
      <c r="V798" t="s">
        <v>43</v>
      </c>
      <c r="W798" t="s">
        <v>44</v>
      </c>
      <c r="X798" t="s">
        <v>3098</v>
      </c>
      <c r="Y798">
        <v>31</v>
      </c>
      <c r="Z798">
        <v>5.76</v>
      </c>
      <c r="AA798">
        <v>47.9</v>
      </c>
      <c r="AB798">
        <v>3</v>
      </c>
    </row>
    <row r="799" spans="1:28" x14ac:dyDescent="0.25">
      <c r="A799" t="s">
        <v>3099</v>
      </c>
      <c r="B799" s="1">
        <v>45675</v>
      </c>
      <c r="C799" s="2">
        <v>45675.177777777775</v>
      </c>
      <c r="D799" s="2">
        <v>45675.181250000001</v>
      </c>
      <c r="E799" t="s">
        <v>3100</v>
      </c>
      <c r="F799" t="s">
        <v>381</v>
      </c>
      <c r="G799" t="s">
        <v>1319</v>
      </c>
      <c r="H799" t="s">
        <v>383</v>
      </c>
      <c r="I799" t="s">
        <v>84</v>
      </c>
      <c r="J799" t="s">
        <v>85</v>
      </c>
      <c r="K799" t="s">
        <v>248</v>
      </c>
      <c r="L799">
        <v>40.6</v>
      </c>
      <c r="M799">
        <v>90.7</v>
      </c>
      <c r="N799">
        <v>4.5699999999999998E-2</v>
      </c>
      <c r="O799">
        <v>8.9499999999999996E-2</v>
      </c>
      <c r="P799">
        <v>30.6</v>
      </c>
      <c r="Q799">
        <v>12</v>
      </c>
      <c r="R799" t="b">
        <v>1</v>
      </c>
      <c r="S799">
        <v>0.56999999999999995</v>
      </c>
      <c r="T799">
        <v>4524.53</v>
      </c>
      <c r="U799" s="1">
        <v>45678</v>
      </c>
      <c r="V799" t="s">
        <v>43</v>
      </c>
      <c r="W799" t="s">
        <v>44</v>
      </c>
      <c r="X799" t="s">
        <v>3102</v>
      </c>
      <c r="Y799">
        <v>5</v>
      </c>
      <c r="Z799">
        <v>90.13</v>
      </c>
      <c r="AA799">
        <v>50.2</v>
      </c>
      <c r="AB799">
        <v>1</v>
      </c>
    </row>
    <row r="800" spans="1:28" x14ac:dyDescent="0.25">
      <c r="A800" t="s">
        <v>3103</v>
      </c>
      <c r="B800" s="1">
        <v>45666</v>
      </c>
      <c r="C800" s="2">
        <v>45666.350694444445</v>
      </c>
      <c r="D800" s="2">
        <v>45666.382638888892</v>
      </c>
      <c r="E800" t="s">
        <v>657</v>
      </c>
      <c r="F800" t="s">
        <v>234</v>
      </c>
      <c r="G800" t="s">
        <v>452</v>
      </c>
      <c r="H800" t="s">
        <v>236</v>
      </c>
      <c r="I800" t="s">
        <v>237</v>
      </c>
      <c r="J800" t="s">
        <v>238</v>
      </c>
      <c r="K800" t="s">
        <v>1095</v>
      </c>
      <c r="L800">
        <v>24.4</v>
      </c>
      <c r="M800">
        <v>36.5</v>
      </c>
      <c r="N800">
        <v>4.5699999999999998E-2</v>
      </c>
      <c r="O800">
        <v>8.3599999999999994E-2</v>
      </c>
      <c r="P800">
        <v>31.9</v>
      </c>
      <c r="Q800">
        <v>10.6</v>
      </c>
      <c r="R800" t="b">
        <v>1</v>
      </c>
      <c r="S800">
        <v>0.28000000000000003</v>
      </c>
      <c r="T800">
        <v>1754.13</v>
      </c>
      <c r="U800" s="1">
        <v>45668</v>
      </c>
      <c r="V800" t="s">
        <v>43</v>
      </c>
      <c r="W800" t="s">
        <v>44</v>
      </c>
      <c r="X800" t="s">
        <v>3104</v>
      </c>
      <c r="Y800">
        <v>46</v>
      </c>
      <c r="Z800">
        <v>36.22</v>
      </c>
      <c r="AA800">
        <v>48.43</v>
      </c>
      <c r="AB800">
        <v>1</v>
      </c>
    </row>
    <row r="801" spans="1:28" x14ac:dyDescent="0.25">
      <c r="A801" t="s">
        <v>3105</v>
      </c>
      <c r="B801" s="1">
        <v>45750</v>
      </c>
      <c r="C801" s="2">
        <v>45750.310416666667</v>
      </c>
      <c r="D801" s="2">
        <v>45750.334027777775</v>
      </c>
      <c r="E801" t="s">
        <v>3106</v>
      </c>
      <c r="F801" t="s">
        <v>52</v>
      </c>
      <c r="G801" t="s">
        <v>1094</v>
      </c>
      <c r="H801" t="s">
        <v>54</v>
      </c>
      <c r="I801" t="s">
        <v>55</v>
      </c>
      <c r="J801" t="s">
        <v>56</v>
      </c>
      <c r="K801" t="s">
        <v>285</v>
      </c>
      <c r="L801">
        <v>23.4</v>
      </c>
      <c r="M801">
        <v>7.4</v>
      </c>
      <c r="N801">
        <v>4.5699999999999998E-2</v>
      </c>
      <c r="O801">
        <v>8.1600000000000006E-2</v>
      </c>
      <c r="P801">
        <v>27.3</v>
      </c>
      <c r="Q801">
        <v>6.3</v>
      </c>
      <c r="R801" t="b">
        <v>1</v>
      </c>
      <c r="S801">
        <v>0.22</v>
      </c>
      <c r="T801">
        <v>343.42</v>
      </c>
      <c r="U801" s="1">
        <v>45753</v>
      </c>
      <c r="V801" t="s">
        <v>43</v>
      </c>
      <c r="W801" t="s">
        <v>186</v>
      </c>
      <c r="X801" t="s">
        <v>3107</v>
      </c>
      <c r="Y801">
        <v>34</v>
      </c>
      <c r="Z801">
        <v>7.18</v>
      </c>
      <c r="AA801">
        <v>47.83</v>
      </c>
      <c r="AB801">
        <v>4</v>
      </c>
    </row>
    <row r="802" spans="1:28" x14ac:dyDescent="0.25">
      <c r="A802" t="s">
        <v>3108</v>
      </c>
      <c r="B802" s="1">
        <v>45766</v>
      </c>
      <c r="C802" s="2">
        <v>45766.193749999999</v>
      </c>
      <c r="D802" s="2">
        <v>45766.24722222222</v>
      </c>
      <c r="E802" t="s">
        <v>2285</v>
      </c>
      <c r="F802" t="s">
        <v>37</v>
      </c>
      <c r="G802" t="s">
        <v>932</v>
      </c>
      <c r="H802" t="s">
        <v>39</v>
      </c>
      <c r="I802" t="s">
        <v>40</v>
      </c>
      <c r="J802" t="s">
        <v>41</v>
      </c>
      <c r="K802" t="s">
        <v>123</v>
      </c>
      <c r="L802">
        <v>3.6</v>
      </c>
      <c r="M802">
        <v>21.9</v>
      </c>
      <c r="N802">
        <v>4.5699999999999998E-2</v>
      </c>
      <c r="O802">
        <v>8.6300000000000002E-2</v>
      </c>
      <c r="P802">
        <v>30.1</v>
      </c>
      <c r="Q802">
        <v>5.9</v>
      </c>
      <c r="R802" t="b">
        <v>1</v>
      </c>
      <c r="S802">
        <v>0</v>
      </c>
      <c r="T802">
        <v>1078.3599999999999</v>
      </c>
      <c r="U802" s="1">
        <v>45766</v>
      </c>
      <c r="V802" t="s">
        <v>43</v>
      </c>
      <c r="W802" t="s">
        <v>44</v>
      </c>
      <c r="X802" t="s">
        <v>3109</v>
      </c>
      <c r="Y802">
        <v>77</v>
      </c>
      <c r="Z802">
        <v>21.9</v>
      </c>
      <c r="AA802">
        <v>49.24</v>
      </c>
      <c r="AB802">
        <v>4</v>
      </c>
    </row>
    <row r="803" spans="1:28" x14ac:dyDescent="0.25">
      <c r="A803" t="s">
        <v>3110</v>
      </c>
      <c r="B803" s="1">
        <v>45789</v>
      </c>
      <c r="C803" s="2">
        <v>45789.249305555553</v>
      </c>
      <c r="D803" s="2">
        <v>45789.30972222222</v>
      </c>
      <c r="E803" t="s">
        <v>1365</v>
      </c>
      <c r="F803" t="s">
        <v>93</v>
      </c>
      <c r="G803" t="s">
        <v>1368</v>
      </c>
      <c r="H803" t="s">
        <v>95</v>
      </c>
      <c r="I803" t="s">
        <v>96</v>
      </c>
      <c r="J803" t="s">
        <v>97</v>
      </c>
      <c r="K803" t="s">
        <v>417</v>
      </c>
      <c r="L803">
        <v>5.8</v>
      </c>
      <c r="M803">
        <v>97.8</v>
      </c>
      <c r="N803">
        <v>4.5699999999999998E-2</v>
      </c>
      <c r="O803">
        <v>8.3199999999999996E-2</v>
      </c>
      <c r="P803">
        <v>26.7</v>
      </c>
      <c r="Q803">
        <v>6.6</v>
      </c>
      <c r="R803" t="b">
        <v>1</v>
      </c>
      <c r="S803">
        <v>0</v>
      </c>
      <c r="T803">
        <v>4724.72</v>
      </c>
      <c r="U803" s="1">
        <v>45789</v>
      </c>
      <c r="V803" t="s">
        <v>43</v>
      </c>
      <c r="W803" t="s">
        <v>200</v>
      </c>
      <c r="X803" t="s">
        <v>3111</v>
      </c>
      <c r="Y803">
        <v>87</v>
      </c>
      <c r="Z803">
        <v>97.8</v>
      </c>
      <c r="AA803">
        <v>48.31</v>
      </c>
      <c r="AB803">
        <v>5</v>
      </c>
    </row>
    <row r="804" spans="1:28" x14ac:dyDescent="0.25">
      <c r="A804" t="s">
        <v>3112</v>
      </c>
      <c r="B804" s="1">
        <v>45775</v>
      </c>
      <c r="C804" s="2">
        <v>45775.225694444445</v>
      </c>
      <c r="D804" s="2">
        <v>45775.249305555553</v>
      </c>
      <c r="E804" t="s">
        <v>3113</v>
      </c>
      <c r="F804" t="s">
        <v>234</v>
      </c>
      <c r="G804" t="s">
        <v>636</v>
      </c>
      <c r="H804" t="s">
        <v>236</v>
      </c>
      <c r="I804" t="s">
        <v>237</v>
      </c>
      <c r="J804" t="s">
        <v>238</v>
      </c>
      <c r="K804" t="s">
        <v>440</v>
      </c>
      <c r="L804">
        <v>16.600000000000001</v>
      </c>
      <c r="M804">
        <v>30.4</v>
      </c>
      <c r="N804">
        <v>4.5699999999999998E-2</v>
      </c>
      <c r="O804">
        <v>8.5599999999999996E-2</v>
      </c>
      <c r="P804">
        <v>29.5</v>
      </c>
      <c r="Q804">
        <v>5.8</v>
      </c>
      <c r="R804" t="b">
        <v>1</v>
      </c>
      <c r="S804">
        <v>0.25</v>
      </c>
      <c r="T804">
        <v>1478.25</v>
      </c>
      <c r="U804" s="1">
        <v>45776</v>
      </c>
      <c r="V804" t="s">
        <v>43</v>
      </c>
      <c r="W804" t="s">
        <v>44</v>
      </c>
      <c r="X804" t="s">
        <v>3115</v>
      </c>
      <c r="Y804">
        <v>34</v>
      </c>
      <c r="Z804">
        <v>30.15</v>
      </c>
      <c r="AA804">
        <v>49.03</v>
      </c>
      <c r="AB804">
        <v>4</v>
      </c>
    </row>
    <row r="805" spans="1:28" x14ac:dyDescent="0.25">
      <c r="A805" t="s">
        <v>3116</v>
      </c>
      <c r="B805" s="1">
        <v>45827</v>
      </c>
      <c r="C805" s="2">
        <v>45827.356249999997</v>
      </c>
      <c r="D805" s="2">
        <v>45827.359722222223</v>
      </c>
      <c r="E805" t="s">
        <v>3117</v>
      </c>
      <c r="F805" t="s">
        <v>234</v>
      </c>
      <c r="G805" t="s">
        <v>301</v>
      </c>
      <c r="H805" t="s">
        <v>236</v>
      </c>
      <c r="I805" t="s">
        <v>237</v>
      </c>
      <c r="J805" t="s">
        <v>238</v>
      </c>
      <c r="K805" t="s">
        <v>935</v>
      </c>
      <c r="L805">
        <v>20.5</v>
      </c>
      <c r="M805">
        <v>12.2</v>
      </c>
      <c r="N805">
        <v>4.58E-2</v>
      </c>
      <c r="O805">
        <v>8.4400000000000003E-2</v>
      </c>
      <c r="P805">
        <v>30</v>
      </c>
      <c r="Q805">
        <v>11.6</v>
      </c>
      <c r="R805" t="b">
        <v>1</v>
      </c>
      <c r="S805">
        <v>0</v>
      </c>
      <c r="T805">
        <v>594.38</v>
      </c>
      <c r="U805" s="1">
        <v>45828</v>
      </c>
      <c r="V805" t="s">
        <v>43</v>
      </c>
      <c r="W805" t="s">
        <v>44</v>
      </c>
      <c r="X805" t="s">
        <v>3119</v>
      </c>
      <c r="Y805">
        <v>5</v>
      </c>
      <c r="Z805">
        <v>12.2</v>
      </c>
      <c r="AA805">
        <v>48.72</v>
      </c>
      <c r="AB805">
        <v>6</v>
      </c>
    </row>
    <row r="806" spans="1:28" x14ac:dyDescent="0.25">
      <c r="A806" t="s">
        <v>3120</v>
      </c>
      <c r="B806" s="1">
        <v>45663</v>
      </c>
      <c r="C806" s="2">
        <v>45663.331944444442</v>
      </c>
      <c r="D806" s="2">
        <v>45663.397916666669</v>
      </c>
      <c r="E806" t="s">
        <v>2751</v>
      </c>
      <c r="F806" t="s">
        <v>52</v>
      </c>
      <c r="G806" t="s">
        <v>2753</v>
      </c>
      <c r="H806" t="s">
        <v>54</v>
      </c>
      <c r="I806" t="s">
        <v>55</v>
      </c>
      <c r="J806" t="s">
        <v>56</v>
      </c>
      <c r="K806" t="s">
        <v>492</v>
      </c>
      <c r="L806">
        <v>21.3</v>
      </c>
      <c r="M806">
        <v>39.1</v>
      </c>
      <c r="N806">
        <v>4.58E-2</v>
      </c>
      <c r="O806">
        <v>7.9399999999999998E-2</v>
      </c>
      <c r="P806">
        <v>32.6</v>
      </c>
      <c r="Q806">
        <v>9.6999999999999993</v>
      </c>
      <c r="R806" t="b">
        <v>1</v>
      </c>
      <c r="S806">
        <v>0</v>
      </c>
      <c r="T806">
        <v>1846.3</v>
      </c>
      <c r="U806" s="1">
        <v>45663</v>
      </c>
      <c r="V806" t="s">
        <v>43</v>
      </c>
      <c r="W806" t="s">
        <v>44</v>
      </c>
      <c r="X806" t="s">
        <v>3121</v>
      </c>
      <c r="Y806">
        <v>95</v>
      </c>
      <c r="Z806">
        <v>39.1</v>
      </c>
      <c r="AA806">
        <v>47.22</v>
      </c>
      <c r="AB806">
        <v>1</v>
      </c>
    </row>
    <row r="807" spans="1:28" x14ac:dyDescent="0.25">
      <c r="A807" t="s">
        <v>3122</v>
      </c>
      <c r="B807" s="1">
        <v>45818</v>
      </c>
      <c r="C807" s="2">
        <v>45818.34652777778</v>
      </c>
      <c r="D807" s="2">
        <v>45818.375</v>
      </c>
      <c r="E807" t="s">
        <v>3123</v>
      </c>
      <c r="F807" t="s">
        <v>113</v>
      </c>
      <c r="G807" t="s">
        <v>580</v>
      </c>
      <c r="H807" t="s">
        <v>115</v>
      </c>
      <c r="I807" t="s">
        <v>84</v>
      </c>
      <c r="J807" t="s">
        <v>85</v>
      </c>
      <c r="K807" t="s">
        <v>591</v>
      </c>
      <c r="L807">
        <v>33.299999999999997</v>
      </c>
      <c r="M807">
        <v>38.299999999999997</v>
      </c>
      <c r="N807">
        <v>4.58E-2</v>
      </c>
      <c r="O807">
        <v>9.2200000000000004E-2</v>
      </c>
      <c r="P807">
        <v>33.6</v>
      </c>
      <c r="Q807">
        <v>11.1</v>
      </c>
      <c r="R807" t="b">
        <v>0</v>
      </c>
      <c r="S807">
        <v>0.95</v>
      </c>
      <c r="T807">
        <v>1907.09</v>
      </c>
      <c r="U807" s="1">
        <v>45821</v>
      </c>
      <c r="V807" t="s">
        <v>259</v>
      </c>
      <c r="W807" t="s">
        <v>200</v>
      </c>
      <c r="X807" t="s">
        <v>3125</v>
      </c>
      <c r="Y807">
        <v>41</v>
      </c>
      <c r="Z807">
        <v>37.349999999999902</v>
      </c>
      <c r="AA807">
        <v>51.06</v>
      </c>
      <c r="AB807">
        <v>6</v>
      </c>
    </row>
    <row r="808" spans="1:28" x14ac:dyDescent="0.25">
      <c r="A808" t="s">
        <v>3126</v>
      </c>
      <c r="B808" s="1">
        <v>45740</v>
      </c>
      <c r="C808" s="2">
        <v>45740.191666666666</v>
      </c>
      <c r="D808" s="2">
        <v>45740.228472222225</v>
      </c>
      <c r="E808" t="s">
        <v>3127</v>
      </c>
      <c r="F808" t="s">
        <v>282</v>
      </c>
      <c r="G808" t="s">
        <v>2753</v>
      </c>
      <c r="H808" t="s">
        <v>284</v>
      </c>
      <c r="I808" t="s">
        <v>237</v>
      </c>
      <c r="J808" t="s">
        <v>238</v>
      </c>
      <c r="K808" t="s">
        <v>417</v>
      </c>
      <c r="L808">
        <v>11.2</v>
      </c>
      <c r="M808">
        <v>11.7</v>
      </c>
      <c r="N808">
        <v>4.58E-2</v>
      </c>
      <c r="O808">
        <v>8.77E-2</v>
      </c>
      <c r="P808">
        <v>30.1</v>
      </c>
      <c r="Q808">
        <v>6.7</v>
      </c>
      <c r="R808" t="b">
        <v>1</v>
      </c>
      <c r="S808">
        <v>0</v>
      </c>
      <c r="T808">
        <v>581.61</v>
      </c>
      <c r="U808" s="1">
        <v>45747</v>
      </c>
      <c r="V808" t="s">
        <v>73</v>
      </c>
      <c r="W808" t="s">
        <v>44</v>
      </c>
      <c r="X808" t="s">
        <v>3129</v>
      </c>
      <c r="Y808">
        <v>53</v>
      </c>
      <c r="Z808">
        <v>11.7</v>
      </c>
      <c r="AA808">
        <v>49.71</v>
      </c>
      <c r="AB808">
        <v>3</v>
      </c>
    </row>
    <row r="809" spans="1:28" x14ac:dyDescent="0.25">
      <c r="A809" t="s">
        <v>3130</v>
      </c>
      <c r="B809" s="1">
        <v>45741</v>
      </c>
      <c r="C809" s="2">
        <v>45741.339583333334</v>
      </c>
      <c r="D809" s="2">
        <v>45741.424305555556</v>
      </c>
      <c r="E809" t="s">
        <v>410</v>
      </c>
      <c r="F809" t="s">
        <v>413</v>
      </c>
      <c r="G809" t="s">
        <v>104</v>
      </c>
      <c r="H809" t="s">
        <v>414</v>
      </c>
      <c r="I809" t="s">
        <v>415</v>
      </c>
      <c r="J809" t="s">
        <v>416</v>
      </c>
      <c r="K809" t="s">
        <v>909</v>
      </c>
      <c r="L809">
        <v>10.6</v>
      </c>
      <c r="M809">
        <v>116</v>
      </c>
      <c r="N809">
        <v>4.58E-2</v>
      </c>
      <c r="O809">
        <v>8.7400000000000005E-2</v>
      </c>
      <c r="P809">
        <v>27.5</v>
      </c>
      <c r="Q809">
        <v>6.7</v>
      </c>
      <c r="R809" t="b">
        <v>1</v>
      </c>
      <c r="S809">
        <v>0</v>
      </c>
      <c r="T809">
        <v>5755.92</v>
      </c>
      <c r="U809" s="1">
        <v>45742</v>
      </c>
      <c r="V809" t="s">
        <v>43</v>
      </c>
      <c r="W809" t="s">
        <v>44</v>
      </c>
      <c r="X809" t="s">
        <v>3131</v>
      </c>
      <c r="Y809">
        <v>122</v>
      </c>
      <c r="Z809">
        <v>116</v>
      </c>
      <c r="AA809">
        <v>49.62</v>
      </c>
      <c r="AB809">
        <v>3</v>
      </c>
    </row>
    <row r="810" spans="1:28" x14ac:dyDescent="0.25">
      <c r="A810" t="s">
        <v>3132</v>
      </c>
      <c r="B810" s="1">
        <v>45809</v>
      </c>
      <c r="C810" s="2">
        <v>45809.443055555559</v>
      </c>
      <c r="D810" s="2">
        <v>45809.508333333331</v>
      </c>
      <c r="E810" t="s">
        <v>836</v>
      </c>
      <c r="F810" t="s">
        <v>604</v>
      </c>
      <c r="G810" t="s">
        <v>465</v>
      </c>
      <c r="H810" t="s">
        <v>606</v>
      </c>
      <c r="I810" t="s">
        <v>153</v>
      </c>
      <c r="J810" t="s">
        <v>154</v>
      </c>
      <c r="K810" t="s">
        <v>1143</v>
      </c>
      <c r="L810">
        <v>7.9</v>
      </c>
      <c r="M810">
        <v>112.4</v>
      </c>
      <c r="N810">
        <v>4.58E-2</v>
      </c>
      <c r="O810">
        <v>8.6699999999999999E-2</v>
      </c>
      <c r="P810">
        <v>29.7</v>
      </c>
      <c r="Q810">
        <v>4.8</v>
      </c>
      <c r="R810" t="b">
        <v>1</v>
      </c>
      <c r="S810">
        <v>0</v>
      </c>
      <c r="T810">
        <v>5553.68</v>
      </c>
      <c r="U810" s="1">
        <v>45811</v>
      </c>
      <c r="V810" t="s">
        <v>43</v>
      </c>
      <c r="W810" t="s">
        <v>44</v>
      </c>
      <c r="X810" t="s">
        <v>3133</v>
      </c>
      <c r="Y810">
        <v>94</v>
      </c>
      <c r="Z810">
        <v>112.4</v>
      </c>
      <c r="AA810">
        <v>49.41</v>
      </c>
      <c r="AB810">
        <v>6</v>
      </c>
    </row>
    <row r="811" spans="1:28" x14ac:dyDescent="0.25">
      <c r="A811" t="s">
        <v>3134</v>
      </c>
      <c r="B811" s="1">
        <v>45832</v>
      </c>
      <c r="C811" s="2">
        <v>45832.306250000001</v>
      </c>
      <c r="D811" s="2">
        <v>45832.372916666667</v>
      </c>
      <c r="E811" t="s">
        <v>3135</v>
      </c>
      <c r="F811" t="s">
        <v>182</v>
      </c>
      <c r="G811" t="s">
        <v>439</v>
      </c>
      <c r="H811" t="s">
        <v>184</v>
      </c>
      <c r="I811" t="s">
        <v>84</v>
      </c>
      <c r="J811" t="s">
        <v>85</v>
      </c>
      <c r="K811" t="s">
        <v>165</v>
      </c>
      <c r="L811">
        <v>1.9</v>
      </c>
      <c r="M811">
        <v>52.7</v>
      </c>
      <c r="N811">
        <v>4.5900000000000003E-2</v>
      </c>
      <c r="O811">
        <v>8.2000000000000003E-2</v>
      </c>
      <c r="P811">
        <v>30.9</v>
      </c>
      <c r="Q811">
        <v>8</v>
      </c>
      <c r="R811" t="b">
        <v>1</v>
      </c>
      <c r="S811">
        <v>0.14000000000000001</v>
      </c>
      <c r="T811">
        <v>2525.5100000000002</v>
      </c>
      <c r="U811" s="1">
        <v>45833</v>
      </c>
      <c r="V811" t="s">
        <v>43</v>
      </c>
      <c r="W811" t="s">
        <v>44</v>
      </c>
      <c r="X811" t="s">
        <v>3136</v>
      </c>
      <c r="Y811">
        <v>96</v>
      </c>
      <c r="Z811">
        <v>52.56</v>
      </c>
      <c r="AA811">
        <v>48.05</v>
      </c>
      <c r="AB811">
        <v>6</v>
      </c>
    </row>
    <row r="812" spans="1:28" x14ac:dyDescent="0.25">
      <c r="A812" t="s">
        <v>3137</v>
      </c>
      <c r="B812" s="1">
        <v>45676</v>
      </c>
      <c r="C812" s="2">
        <v>45676.443749999999</v>
      </c>
      <c r="D812" s="2">
        <v>45676.513194444444</v>
      </c>
      <c r="E812" t="s">
        <v>3138</v>
      </c>
      <c r="F812" t="s">
        <v>245</v>
      </c>
      <c r="G812" t="s">
        <v>636</v>
      </c>
      <c r="H812" t="s">
        <v>247</v>
      </c>
      <c r="I812" t="s">
        <v>55</v>
      </c>
      <c r="J812" t="s">
        <v>56</v>
      </c>
      <c r="K812" t="s">
        <v>505</v>
      </c>
      <c r="L812">
        <v>5</v>
      </c>
      <c r="M812">
        <v>287.3</v>
      </c>
      <c r="N812">
        <v>4.5900000000000003E-2</v>
      </c>
      <c r="O812">
        <v>8.6800000000000002E-2</v>
      </c>
      <c r="P812">
        <v>28.2</v>
      </c>
      <c r="Q812">
        <v>4.9000000000000004</v>
      </c>
      <c r="R812" t="b">
        <v>1</v>
      </c>
      <c r="S812">
        <v>0</v>
      </c>
      <c r="T812">
        <v>14218.48</v>
      </c>
      <c r="U812" s="1">
        <v>45683</v>
      </c>
      <c r="V812" t="s">
        <v>58</v>
      </c>
      <c r="W812" t="s">
        <v>44</v>
      </c>
      <c r="X812" t="s">
        <v>3140</v>
      </c>
      <c r="Y812">
        <v>100</v>
      </c>
      <c r="Z812">
        <v>287.3</v>
      </c>
      <c r="AA812">
        <v>49.49</v>
      </c>
      <c r="AB812">
        <v>1</v>
      </c>
    </row>
    <row r="813" spans="1:28" x14ac:dyDescent="0.25">
      <c r="A813" t="s">
        <v>3141</v>
      </c>
      <c r="B813" s="1">
        <v>45715</v>
      </c>
      <c r="C813" s="2">
        <v>45715.1875</v>
      </c>
      <c r="D813" s="2">
        <v>45715.192361111112</v>
      </c>
      <c r="E813" t="s">
        <v>1803</v>
      </c>
      <c r="F813" t="s">
        <v>37</v>
      </c>
      <c r="G813" t="s">
        <v>1806</v>
      </c>
      <c r="H813" t="s">
        <v>39</v>
      </c>
      <c r="I813" t="s">
        <v>40</v>
      </c>
      <c r="J813" t="s">
        <v>41</v>
      </c>
      <c r="K813" t="s">
        <v>417</v>
      </c>
      <c r="L813">
        <v>19.7</v>
      </c>
      <c r="M813">
        <v>46.8</v>
      </c>
      <c r="N813">
        <v>4.5900000000000003E-2</v>
      </c>
      <c r="O813">
        <v>8.4099999999999994E-2</v>
      </c>
      <c r="P813">
        <v>28.8</v>
      </c>
      <c r="Q813">
        <v>7.8</v>
      </c>
      <c r="R813" t="b">
        <v>1</v>
      </c>
      <c r="S813">
        <v>0.35</v>
      </c>
      <c r="T813">
        <v>2261.19</v>
      </c>
      <c r="U813" s="1">
        <v>45717</v>
      </c>
      <c r="V813" t="s">
        <v>43</v>
      </c>
      <c r="W813" t="s">
        <v>44</v>
      </c>
      <c r="X813" t="s">
        <v>3142</v>
      </c>
      <c r="Y813">
        <v>7</v>
      </c>
      <c r="Z813">
        <v>46.449999999999903</v>
      </c>
      <c r="AA813">
        <v>48.68</v>
      </c>
      <c r="AB813">
        <v>2</v>
      </c>
    </row>
    <row r="814" spans="1:28" x14ac:dyDescent="0.25">
      <c r="A814" t="s">
        <v>3143</v>
      </c>
      <c r="B814" s="1">
        <v>45717</v>
      </c>
      <c r="C814" s="2">
        <v>45717.299305555556</v>
      </c>
      <c r="D814" s="2">
        <v>45717.379861111112</v>
      </c>
      <c r="E814" t="s">
        <v>1596</v>
      </c>
      <c r="F814" t="s">
        <v>194</v>
      </c>
      <c r="G814" t="s">
        <v>1368</v>
      </c>
      <c r="H814" t="s">
        <v>196</v>
      </c>
      <c r="I814" t="s">
        <v>197</v>
      </c>
      <c r="J814" t="s">
        <v>198</v>
      </c>
      <c r="K814" t="s">
        <v>1543</v>
      </c>
      <c r="L814">
        <v>14.3</v>
      </c>
      <c r="M814">
        <v>114.6</v>
      </c>
      <c r="N814">
        <v>4.5900000000000003E-2</v>
      </c>
      <c r="O814">
        <v>8.5500000000000007E-2</v>
      </c>
      <c r="P814">
        <v>28.1</v>
      </c>
      <c r="Q814">
        <v>9.8000000000000007</v>
      </c>
      <c r="R814" t="b">
        <v>1</v>
      </c>
      <c r="S814">
        <v>0.39</v>
      </c>
      <c r="T814">
        <v>5607.71</v>
      </c>
      <c r="U814" s="1">
        <v>45717</v>
      </c>
      <c r="V814" t="s">
        <v>43</v>
      </c>
      <c r="W814" t="s">
        <v>208</v>
      </c>
      <c r="X814" t="s">
        <v>3144</v>
      </c>
      <c r="Y814">
        <v>116</v>
      </c>
      <c r="Z814">
        <v>114.21</v>
      </c>
      <c r="AA814">
        <v>49.1</v>
      </c>
      <c r="AB814">
        <v>3</v>
      </c>
    </row>
    <row r="815" spans="1:28" x14ac:dyDescent="0.25">
      <c r="A815" t="s">
        <v>3145</v>
      </c>
      <c r="B815" s="1">
        <v>45674</v>
      </c>
      <c r="C815" s="2">
        <v>45674.402777777781</v>
      </c>
      <c r="D815" s="2">
        <v>45674.486111111109</v>
      </c>
      <c r="E815" t="s">
        <v>1923</v>
      </c>
      <c r="F815" t="s">
        <v>309</v>
      </c>
      <c r="G815" t="s">
        <v>1926</v>
      </c>
      <c r="H815" t="s">
        <v>311</v>
      </c>
      <c r="I815" t="s">
        <v>84</v>
      </c>
      <c r="J815" t="s">
        <v>85</v>
      </c>
      <c r="K815" t="s">
        <v>350</v>
      </c>
      <c r="L815">
        <v>23.5</v>
      </c>
      <c r="M815">
        <v>19.600000000000001</v>
      </c>
      <c r="N815">
        <v>4.5900000000000003E-2</v>
      </c>
      <c r="O815">
        <v>8.2699999999999996E-2</v>
      </c>
      <c r="P815">
        <v>32.200000000000003</v>
      </c>
      <c r="Q815">
        <v>12</v>
      </c>
      <c r="R815" t="b">
        <v>1</v>
      </c>
      <c r="S815">
        <v>0</v>
      </c>
      <c r="T815">
        <v>945.9</v>
      </c>
      <c r="U815" s="1">
        <v>45676</v>
      </c>
      <c r="V815" t="s">
        <v>43</v>
      </c>
      <c r="W815" t="s">
        <v>44</v>
      </c>
      <c r="X815" t="s">
        <v>3146</v>
      </c>
      <c r="Y815">
        <v>120</v>
      </c>
      <c r="Z815">
        <v>19.600000000000001</v>
      </c>
      <c r="AA815">
        <v>48.26</v>
      </c>
      <c r="AB815">
        <v>1</v>
      </c>
    </row>
    <row r="816" spans="1:28" x14ac:dyDescent="0.25">
      <c r="A816" t="s">
        <v>3147</v>
      </c>
      <c r="B816" s="1">
        <v>45766</v>
      </c>
      <c r="C816" s="2">
        <v>45766.29791666667</v>
      </c>
      <c r="D816" s="2">
        <v>45766.365972222222</v>
      </c>
      <c r="E816" t="s">
        <v>3148</v>
      </c>
      <c r="F816" t="s">
        <v>194</v>
      </c>
      <c r="G816" t="s">
        <v>68</v>
      </c>
      <c r="H816" t="s">
        <v>196</v>
      </c>
      <c r="I816" t="s">
        <v>197</v>
      </c>
      <c r="J816" t="s">
        <v>198</v>
      </c>
      <c r="K816" t="s">
        <v>555</v>
      </c>
      <c r="L816">
        <v>3.1</v>
      </c>
      <c r="M816">
        <v>56.1</v>
      </c>
      <c r="N816">
        <v>4.5900000000000003E-2</v>
      </c>
      <c r="O816">
        <v>8.5400000000000004E-2</v>
      </c>
      <c r="P816">
        <v>25.7</v>
      </c>
      <c r="Q816">
        <v>23.9</v>
      </c>
      <c r="R816" t="b">
        <v>0</v>
      </c>
      <c r="S816">
        <v>0</v>
      </c>
      <c r="T816">
        <v>2752.83</v>
      </c>
      <c r="U816" s="1">
        <v>45769</v>
      </c>
      <c r="V816" t="s">
        <v>43</v>
      </c>
      <c r="W816" t="s">
        <v>44</v>
      </c>
      <c r="X816" t="s">
        <v>3149</v>
      </c>
      <c r="Y816">
        <v>98</v>
      </c>
      <c r="Z816">
        <v>56.1</v>
      </c>
      <c r="AA816">
        <v>49.07</v>
      </c>
      <c r="AB816">
        <v>4</v>
      </c>
    </row>
    <row r="817" spans="1:28" x14ac:dyDescent="0.25">
      <c r="A817" t="s">
        <v>3150</v>
      </c>
      <c r="B817" s="1">
        <v>45820</v>
      </c>
      <c r="C817" s="2">
        <v>45820.177083333336</v>
      </c>
      <c r="D817" s="2">
        <v>45820.226388888892</v>
      </c>
      <c r="E817" t="s">
        <v>3151</v>
      </c>
      <c r="F817" t="s">
        <v>150</v>
      </c>
      <c r="G817" t="s">
        <v>3154</v>
      </c>
      <c r="H817" t="s">
        <v>152</v>
      </c>
      <c r="I817" t="s">
        <v>153</v>
      </c>
      <c r="J817" t="s">
        <v>154</v>
      </c>
      <c r="K817" t="s">
        <v>725</v>
      </c>
      <c r="L817">
        <v>14.7</v>
      </c>
      <c r="M817">
        <v>89.1</v>
      </c>
      <c r="N817">
        <v>4.5999999999999999E-2</v>
      </c>
      <c r="O817">
        <v>8.5099999999999995E-2</v>
      </c>
      <c r="P817">
        <v>27.7</v>
      </c>
      <c r="Q817">
        <v>8.6999999999999993</v>
      </c>
      <c r="R817" t="b">
        <v>1</v>
      </c>
      <c r="S817">
        <v>0.62</v>
      </c>
      <c r="T817">
        <v>4338.17</v>
      </c>
      <c r="U817" s="1">
        <v>45827</v>
      </c>
      <c r="V817" t="s">
        <v>43</v>
      </c>
      <c r="W817" t="s">
        <v>200</v>
      </c>
      <c r="X817" t="s">
        <v>3155</v>
      </c>
      <c r="Y817">
        <v>71</v>
      </c>
      <c r="Z817">
        <v>88.479999999999905</v>
      </c>
      <c r="AA817">
        <v>49.03</v>
      </c>
      <c r="AB817">
        <v>6</v>
      </c>
    </row>
    <row r="818" spans="1:28" x14ac:dyDescent="0.25">
      <c r="A818" t="s">
        <v>3156</v>
      </c>
      <c r="B818" s="1">
        <v>45726</v>
      </c>
      <c r="C818" s="2">
        <v>45726.361805555556</v>
      </c>
      <c r="D818" s="2">
        <v>45726.429861111108</v>
      </c>
      <c r="E818" t="s">
        <v>3157</v>
      </c>
      <c r="F818" t="s">
        <v>536</v>
      </c>
      <c r="G818" t="s">
        <v>504</v>
      </c>
      <c r="H818" t="s">
        <v>537</v>
      </c>
      <c r="I818" t="s">
        <v>84</v>
      </c>
      <c r="J818" t="s">
        <v>85</v>
      </c>
      <c r="K818" t="s">
        <v>492</v>
      </c>
      <c r="L818">
        <v>8.4</v>
      </c>
      <c r="M818">
        <v>8.6</v>
      </c>
      <c r="N818">
        <v>4.5999999999999999E-2</v>
      </c>
      <c r="O818">
        <v>9.0999999999999998E-2</v>
      </c>
      <c r="P818">
        <v>39.299999999999997</v>
      </c>
      <c r="Q818">
        <v>12</v>
      </c>
      <c r="R818" t="b">
        <v>1</v>
      </c>
      <c r="S818">
        <v>0.4</v>
      </c>
      <c r="T818">
        <v>416.56</v>
      </c>
      <c r="U818" s="1">
        <v>45729</v>
      </c>
      <c r="V818" t="s">
        <v>58</v>
      </c>
      <c r="W818" t="s">
        <v>44</v>
      </c>
      <c r="X818" t="s">
        <v>3159</v>
      </c>
      <c r="Y818">
        <v>98</v>
      </c>
      <c r="Z818">
        <v>8.1999999999999993</v>
      </c>
      <c r="AA818">
        <v>50.8</v>
      </c>
      <c r="AB818">
        <v>3</v>
      </c>
    </row>
    <row r="819" spans="1:28" x14ac:dyDescent="0.25">
      <c r="A819" t="s">
        <v>3160</v>
      </c>
      <c r="B819" s="1">
        <v>45696</v>
      </c>
      <c r="C819" s="2">
        <v>45696.229166666664</v>
      </c>
      <c r="D819" s="2">
        <v>45696.288194444445</v>
      </c>
      <c r="E819" t="s">
        <v>1262</v>
      </c>
      <c r="F819" t="s">
        <v>282</v>
      </c>
      <c r="G819" t="s">
        <v>618</v>
      </c>
      <c r="H819" t="s">
        <v>284</v>
      </c>
      <c r="I819" t="s">
        <v>237</v>
      </c>
      <c r="J819" t="s">
        <v>238</v>
      </c>
      <c r="K819" t="s">
        <v>123</v>
      </c>
      <c r="L819">
        <v>2.7</v>
      </c>
      <c r="M819">
        <v>74.099999999999994</v>
      </c>
      <c r="N819">
        <v>4.5999999999999999E-2</v>
      </c>
      <c r="O819">
        <v>8.1299999999999997E-2</v>
      </c>
      <c r="P819">
        <v>27.5</v>
      </c>
      <c r="Q819">
        <v>24.3</v>
      </c>
      <c r="R819" t="b">
        <v>1</v>
      </c>
      <c r="S819">
        <v>0.53</v>
      </c>
      <c r="T819">
        <v>3523.27</v>
      </c>
      <c r="U819" s="1">
        <v>45703</v>
      </c>
      <c r="V819" t="s">
        <v>58</v>
      </c>
      <c r="W819" t="s">
        <v>44</v>
      </c>
      <c r="X819" t="s">
        <v>3161</v>
      </c>
      <c r="Y819">
        <v>85</v>
      </c>
      <c r="Z819">
        <v>73.569999999999993</v>
      </c>
      <c r="AA819">
        <v>47.89</v>
      </c>
      <c r="AB819">
        <v>2</v>
      </c>
    </row>
    <row r="820" spans="1:28" x14ac:dyDescent="0.25">
      <c r="A820" t="s">
        <v>3162</v>
      </c>
      <c r="B820" s="1">
        <v>45817</v>
      </c>
      <c r="C820" s="2">
        <v>45817.243055555555</v>
      </c>
      <c r="D820" s="2">
        <v>45817.301388888889</v>
      </c>
      <c r="E820" t="s">
        <v>577</v>
      </c>
      <c r="F820" t="s">
        <v>67</v>
      </c>
      <c r="G820" t="s">
        <v>580</v>
      </c>
      <c r="H820" t="s">
        <v>69</v>
      </c>
      <c r="I820" t="s">
        <v>70</v>
      </c>
      <c r="J820" t="s">
        <v>71</v>
      </c>
      <c r="K820" t="s">
        <v>1543</v>
      </c>
      <c r="L820">
        <v>10.4</v>
      </c>
      <c r="M820">
        <v>28.2</v>
      </c>
      <c r="N820">
        <v>4.5999999999999999E-2</v>
      </c>
      <c r="O820">
        <v>8.5999999999999993E-2</v>
      </c>
      <c r="P820">
        <v>28.2</v>
      </c>
      <c r="Q820">
        <v>6.6</v>
      </c>
      <c r="R820" t="b">
        <v>1</v>
      </c>
      <c r="S820">
        <v>0</v>
      </c>
      <c r="T820">
        <v>1390.26</v>
      </c>
      <c r="U820" s="1">
        <v>45819</v>
      </c>
      <c r="V820" t="s">
        <v>58</v>
      </c>
      <c r="W820" t="s">
        <v>44</v>
      </c>
      <c r="X820" t="s">
        <v>3163</v>
      </c>
      <c r="Y820">
        <v>84</v>
      </c>
      <c r="Z820">
        <v>28.2</v>
      </c>
      <c r="AA820">
        <v>49.3</v>
      </c>
      <c r="AB820">
        <v>6</v>
      </c>
    </row>
    <row r="821" spans="1:28" x14ac:dyDescent="0.25">
      <c r="A821" t="s">
        <v>3164</v>
      </c>
      <c r="B821" s="1">
        <v>45779</v>
      </c>
      <c r="C821" s="2">
        <v>45779.222916666666</v>
      </c>
      <c r="D821" s="2">
        <v>45779.277083333334</v>
      </c>
      <c r="E821" t="s">
        <v>627</v>
      </c>
      <c r="F821" t="s">
        <v>340</v>
      </c>
      <c r="G821" t="s">
        <v>630</v>
      </c>
      <c r="H821" t="s">
        <v>342</v>
      </c>
      <c r="I821" t="s">
        <v>197</v>
      </c>
      <c r="J821" t="s">
        <v>198</v>
      </c>
      <c r="K821" t="s">
        <v>275</v>
      </c>
      <c r="L821">
        <v>20.5</v>
      </c>
      <c r="M821">
        <v>22.2</v>
      </c>
      <c r="N821">
        <v>4.5999999999999999E-2</v>
      </c>
      <c r="O821">
        <v>8.6599999999999996E-2</v>
      </c>
      <c r="P821">
        <v>29</v>
      </c>
      <c r="Q821">
        <v>6.2</v>
      </c>
      <c r="R821" t="b">
        <v>1</v>
      </c>
      <c r="S821">
        <v>0</v>
      </c>
      <c r="T821">
        <v>1098.46</v>
      </c>
      <c r="U821" s="1">
        <v>45779</v>
      </c>
      <c r="V821" t="s">
        <v>43</v>
      </c>
      <c r="W821" t="s">
        <v>44</v>
      </c>
      <c r="X821" t="s">
        <v>3165</v>
      </c>
      <c r="Y821">
        <v>78</v>
      </c>
      <c r="Z821">
        <v>22.2</v>
      </c>
      <c r="AA821">
        <v>49.48</v>
      </c>
      <c r="AB821">
        <v>5</v>
      </c>
    </row>
    <row r="822" spans="1:28" x14ac:dyDescent="0.25">
      <c r="A822" t="s">
        <v>3166</v>
      </c>
      <c r="B822" s="1">
        <v>45810</v>
      </c>
      <c r="C822" s="2">
        <v>45810.355555555558</v>
      </c>
      <c r="D822" s="2">
        <v>45810.371527777781</v>
      </c>
      <c r="E822" t="s">
        <v>2128</v>
      </c>
      <c r="F822" t="s">
        <v>245</v>
      </c>
      <c r="G822" t="s">
        <v>246</v>
      </c>
      <c r="H822" t="s">
        <v>247</v>
      </c>
      <c r="I822" t="s">
        <v>55</v>
      </c>
      <c r="J822" t="s">
        <v>56</v>
      </c>
      <c r="K822" t="s">
        <v>1033</v>
      </c>
      <c r="L822">
        <v>5</v>
      </c>
      <c r="M822">
        <v>53.7</v>
      </c>
      <c r="N822">
        <v>4.5999999999999999E-2</v>
      </c>
      <c r="O822">
        <v>7.9500000000000001E-2</v>
      </c>
      <c r="P822">
        <v>30.8</v>
      </c>
      <c r="Q822">
        <v>8.6999999999999993</v>
      </c>
      <c r="R822" t="b">
        <v>0</v>
      </c>
      <c r="S822">
        <v>0</v>
      </c>
      <c r="T822">
        <v>2542.6999999999998</v>
      </c>
      <c r="U822" s="1">
        <v>45812</v>
      </c>
      <c r="V822" t="s">
        <v>58</v>
      </c>
      <c r="W822" t="s">
        <v>200</v>
      </c>
      <c r="X822" t="s">
        <v>3167</v>
      </c>
      <c r="Y822">
        <v>23</v>
      </c>
      <c r="Z822">
        <v>53.7</v>
      </c>
      <c r="AA822">
        <v>47.35</v>
      </c>
      <c r="AB822">
        <v>6</v>
      </c>
    </row>
    <row r="823" spans="1:28" x14ac:dyDescent="0.25">
      <c r="A823" t="s">
        <v>3168</v>
      </c>
      <c r="B823" s="1">
        <v>45696</v>
      </c>
      <c r="C823" s="2">
        <v>45696.220833333333</v>
      </c>
      <c r="D823" s="2">
        <v>45696.224305555559</v>
      </c>
      <c r="E823" t="s">
        <v>3169</v>
      </c>
      <c r="F823" t="s">
        <v>172</v>
      </c>
      <c r="G823" t="s">
        <v>754</v>
      </c>
      <c r="H823" t="s">
        <v>174</v>
      </c>
      <c r="I823" t="s">
        <v>84</v>
      </c>
      <c r="J823" t="s">
        <v>85</v>
      </c>
      <c r="K823" t="s">
        <v>725</v>
      </c>
      <c r="L823">
        <v>16</v>
      </c>
      <c r="M823">
        <v>9.8000000000000007</v>
      </c>
      <c r="N823">
        <v>4.6100000000000002E-2</v>
      </c>
      <c r="O823">
        <v>8.8800000000000004E-2</v>
      </c>
      <c r="P823">
        <v>32.4</v>
      </c>
      <c r="Q823">
        <v>11</v>
      </c>
      <c r="R823" t="b">
        <v>0</v>
      </c>
      <c r="S823">
        <v>4.79</v>
      </c>
      <c r="T823">
        <v>251.45</v>
      </c>
      <c r="U823" s="1">
        <v>45699</v>
      </c>
      <c r="V823" t="s">
        <v>58</v>
      </c>
      <c r="W823" t="s">
        <v>44</v>
      </c>
      <c r="X823" t="s">
        <v>3171</v>
      </c>
      <c r="Y823">
        <v>5</v>
      </c>
      <c r="Z823">
        <v>5.01</v>
      </c>
      <c r="AA823">
        <v>50.19</v>
      </c>
      <c r="AB823">
        <v>2</v>
      </c>
    </row>
    <row r="824" spans="1:28" x14ac:dyDescent="0.25">
      <c r="A824" t="s">
        <v>3172</v>
      </c>
      <c r="B824" s="1">
        <v>45719</v>
      </c>
      <c r="C824" s="2">
        <v>45719.253472222219</v>
      </c>
      <c r="D824" s="2">
        <v>45719.256944444445</v>
      </c>
      <c r="E824" t="s">
        <v>757</v>
      </c>
      <c r="F824" t="s">
        <v>413</v>
      </c>
      <c r="G824" t="s">
        <v>760</v>
      </c>
      <c r="H824" t="s">
        <v>414</v>
      </c>
      <c r="I824" t="s">
        <v>415</v>
      </c>
      <c r="J824" t="s">
        <v>416</v>
      </c>
      <c r="K824" t="s">
        <v>479</v>
      </c>
      <c r="L824">
        <v>3.7</v>
      </c>
      <c r="M824">
        <v>19.399999999999999</v>
      </c>
      <c r="N824">
        <v>4.6100000000000002E-2</v>
      </c>
      <c r="O824">
        <v>8.4000000000000005E-2</v>
      </c>
      <c r="P824">
        <v>27.2</v>
      </c>
      <c r="Q824">
        <v>9.6999999999999993</v>
      </c>
      <c r="R824" t="b">
        <v>0</v>
      </c>
      <c r="S824">
        <v>0.13</v>
      </c>
      <c r="T824">
        <v>939.41</v>
      </c>
      <c r="U824" s="1">
        <v>45726</v>
      </c>
      <c r="V824" t="s">
        <v>259</v>
      </c>
      <c r="W824" t="s">
        <v>44</v>
      </c>
      <c r="X824" t="s">
        <v>3173</v>
      </c>
      <c r="Y824">
        <v>5</v>
      </c>
      <c r="Z824">
        <v>19.27</v>
      </c>
      <c r="AA824">
        <v>48.75</v>
      </c>
      <c r="AB824">
        <v>3</v>
      </c>
    </row>
    <row r="825" spans="1:28" x14ac:dyDescent="0.25">
      <c r="A825" t="s">
        <v>3174</v>
      </c>
      <c r="B825" s="1">
        <v>45733</v>
      </c>
      <c r="C825" s="2">
        <v>45733.327777777777</v>
      </c>
      <c r="D825" s="2">
        <v>45733.435416666667</v>
      </c>
      <c r="E825" t="s">
        <v>791</v>
      </c>
      <c r="F825" t="s">
        <v>340</v>
      </c>
      <c r="G825" t="s">
        <v>38</v>
      </c>
      <c r="H825" t="s">
        <v>342</v>
      </c>
      <c r="I825" t="s">
        <v>197</v>
      </c>
      <c r="J825" t="s">
        <v>198</v>
      </c>
      <c r="K825" t="s">
        <v>248</v>
      </c>
      <c r="L825">
        <v>34.1</v>
      </c>
      <c r="M825">
        <v>69.3</v>
      </c>
      <c r="N825">
        <v>4.6100000000000002E-2</v>
      </c>
      <c r="O825">
        <v>8.5300000000000001E-2</v>
      </c>
      <c r="P825">
        <v>34.200000000000003</v>
      </c>
      <c r="Q825">
        <v>12</v>
      </c>
      <c r="R825" t="b">
        <v>1</v>
      </c>
      <c r="S825">
        <v>0</v>
      </c>
      <c r="T825">
        <v>3405.4</v>
      </c>
      <c r="U825" s="1">
        <v>45740</v>
      </c>
      <c r="V825" t="s">
        <v>43</v>
      </c>
      <c r="W825" t="s">
        <v>208</v>
      </c>
      <c r="X825" t="s">
        <v>3175</v>
      </c>
      <c r="Y825">
        <v>155</v>
      </c>
      <c r="Z825">
        <v>69.3</v>
      </c>
      <c r="AA825">
        <v>49.14</v>
      </c>
      <c r="AB825">
        <v>3</v>
      </c>
    </row>
    <row r="826" spans="1:28" x14ac:dyDescent="0.25">
      <c r="A826" t="s">
        <v>3176</v>
      </c>
      <c r="B826" s="1">
        <v>45692</v>
      </c>
      <c r="C826" s="2">
        <v>45692.452777777777</v>
      </c>
      <c r="D826" s="2">
        <v>45692.552083333336</v>
      </c>
      <c r="E826" t="s">
        <v>2601</v>
      </c>
      <c r="F826" t="s">
        <v>52</v>
      </c>
      <c r="G826" t="s">
        <v>618</v>
      </c>
      <c r="H826" t="s">
        <v>54</v>
      </c>
      <c r="I826" t="s">
        <v>55</v>
      </c>
      <c r="J826" t="s">
        <v>56</v>
      </c>
      <c r="K826" t="s">
        <v>227</v>
      </c>
      <c r="L826">
        <v>7.4</v>
      </c>
      <c r="M826">
        <v>166.3</v>
      </c>
      <c r="N826">
        <v>4.6100000000000002E-2</v>
      </c>
      <c r="O826">
        <v>7.8799999999999995E-2</v>
      </c>
      <c r="P826">
        <v>29.3</v>
      </c>
      <c r="Q826">
        <v>6.4</v>
      </c>
      <c r="R826" t="b">
        <v>1</v>
      </c>
      <c r="S826">
        <v>0.67</v>
      </c>
      <c r="T826">
        <v>7816.08</v>
      </c>
      <c r="U826" s="1">
        <v>45693</v>
      </c>
      <c r="V826" t="s">
        <v>58</v>
      </c>
      <c r="W826" t="s">
        <v>44</v>
      </c>
      <c r="X826" t="s">
        <v>3177</v>
      </c>
      <c r="Y826">
        <v>143</v>
      </c>
      <c r="Z826">
        <v>165.63</v>
      </c>
      <c r="AA826">
        <v>47.19</v>
      </c>
      <c r="AB826">
        <v>2</v>
      </c>
    </row>
    <row r="827" spans="1:28" x14ac:dyDescent="0.25">
      <c r="A827" t="s">
        <v>3178</v>
      </c>
      <c r="B827" s="1">
        <v>45743</v>
      </c>
      <c r="C827" s="2">
        <v>45743.301388888889</v>
      </c>
      <c r="D827" s="2">
        <v>45743.323611111111</v>
      </c>
      <c r="E827" t="s">
        <v>2132</v>
      </c>
      <c r="F827" t="s">
        <v>698</v>
      </c>
      <c r="G827" t="s">
        <v>94</v>
      </c>
      <c r="H827" t="s">
        <v>700</v>
      </c>
      <c r="I827" t="s">
        <v>141</v>
      </c>
      <c r="J827" t="s">
        <v>142</v>
      </c>
      <c r="K827" t="s">
        <v>555</v>
      </c>
      <c r="L827">
        <v>8.8000000000000007</v>
      </c>
      <c r="M827">
        <v>29.8</v>
      </c>
      <c r="N827">
        <v>4.6100000000000002E-2</v>
      </c>
      <c r="O827">
        <v>8.3400000000000002E-2</v>
      </c>
      <c r="P827">
        <v>30</v>
      </c>
      <c r="Q827">
        <v>28.9</v>
      </c>
      <c r="R827" t="b">
        <v>0</v>
      </c>
      <c r="S827">
        <v>0</v>
      </c>
      <c r="T827">
        <v>1447.39</v>
      </c>
      <c r="U827" s="1">
        <v>45744</v>
      </c>
      <c r="V827" t="s">
        <v>43</v>
      </c>
      <c r="W827" t="s">
        <v>44</v>
      </c>
      <c r="X827" t="s">
        <v>3179</v>
      </c>
      <c r="Y827">
        <v>32</v>
      </c>
      <c r="Z827">
        <v>29.8</v>
      </c>
      <c r="AA827">
        <v>48.57</v>
      </c>
      <c r="AB827">
        <v>3</v>
      </c>
    </row>
    <row r="828" spans="1:28" x14ac:dyDescent="0.25">
      <c r="A828" t="s">
        <v>3180</v>
      </c>
      <c r="B828" s="1">
        <v>45812</v>
      </c>
      <c r="C828" s="2">
        <v>45812.447222222225</v>
      </c>
      <c r="D828" s="2">
        <v>45812.459722222222</v>
      </c>
      <c r="E828" t="s">
        <v>3181</v>
      </c>
      <c r="F828" t="s">
        <v>138</v>
      </c>
      <c r="G828" t="s">
        <v>597</v>
      </c>
      <c r="H828" t="s">
        <v>140</v>
      </c>
      <c r="I828" t="s">
        <v>141</v>
      </c>
      <c r="J828" t="s">
        <v>142</v>
      </c>
      <c r="K828" t="s">
        <v>1390</v>
      </c>
      <c r="L828">
        <v>8</v>
      </c>
      <c r="M828">
        <v>112.3</v>
      </c>
      <c r="N828">
        <v>4.6100000000000002E-2</v>
      </c>
      <c r="O828">
        <v>8.6300000000000002E-2</v>
      </c>
      <c r="P828">
        <v>32.4</v>
      </c>
      <c r="Q828">
        <v>7</v>
      </c>
      <c r="R828" t="b">
        <v>1</v>
      </c>
      <c r="S828">
        <v>0.28000000000000003</v>
      </c>
      <c r="T828">
        <v>5538.27</v>
      </c>
      <c r="U828" s="1">
        <v>45819</v>
      </c>
      <c r="V828" t="s">
        <v>43</v>
      </c>
      <c r="W828" t="s">
        <v>44</v>
      </c>
      <c r="X828" t="s">
        <v>3183</v>
      </c>
      <c r="Y828">
        <v>18</v>
      </c>
      <c r="Z828">
        <v>112.02</v>
      </c>
      <c r="AA828">
        <v>49.44</v>
      </c>
      <c r="AB828">
        <v>6</v>
      </c>
    </row>
    <row r="829" spans="1:28" x14ac:dyDescent="0.25">
      <c r="A829" t="s">
        <v>3184</v>
      </c>
      <c r="B829" s="1">
        <v>45770</v>
      </c>
      <c r="C829" s="2">
        <v>45770.390972222223</v>
      </c>
      <c r="D829" s="2">
        <v>45770.431250000001</v>
      </c>
      <c r="E829" t="s">
        <v>1935</v>
      </c>
      <c r="F829" t="s">
        <v>37</v>
      </c>
      <c r="G829" t="s">
        <v>605</v>
      </c>
      <c r="H829" t="s">
        <v>39</v>
      </c>
      <c r="I829" t="s">
        <v>40</v>
      </c>
      <c r="J829" t="s">
        <v>41</v>
      </c>
      <c r="K829" t="s">
        <v>1033</v>
      </c>
      <c r="L829">
        <v>32.200000000000003</v>
      </c>
      <c r="M829">
        <v>26.8</v>
      </c>
      <c r="N829">
        <v>4.6100000000000002E-2</v>
      </c>
      <c r="O829">
        <v>8.3699999999999997E-2</v>
      </c>
      <c r="P829">
        <v>33.200000000000003</v>
      </c>
      <c r="Q829">
        <v>10.4</v>
      </c>
      <c r="R829" t="b">
        <v>0</v>
      </c>
      <c r="S829">
        <v>0</v>
      </c>
      <c r="T829">
        <v>1304.0899999999999</v>
      </c>
      <c r="U829" s="1">
        <v>45773</v>
      </c>
      <c r="V829" t="s">
        <v>43</v>
      </c>
      <c r="W829" t="s">
        <v>44</v>
      </c>
      <c r="X829" t="s">
        <v>3185</v>
      </c>
      <c r="Y829">
        <v>58</v>
      </c>
      <c r="Z829">
        <v>26.8</v>
      </c>
      <c r="AA829">
        <v>48.66</v>
      </c>
      <c r="AB829">
        <v>4</v>
      </c>
    </row>
    <row r="830" spans="1:28" x14ac:dyDescent="0.25">
      <c r="A830" t="s">
        <v>3186</v>
      </c>
      <c r="B830" s="1">
        <v>45788</v>
      </c>
      <c r="C830" s="2">
        <v>45788.227083333331</v>
      </c>
      <c r="D830" s="2">
        <v>45788.254861111112</v>
      </c>
      <c r="E830" t="s">
        <v>3187</v>
      </c>
      <c r="F830" t="s">
        <v>172</v>
      </c>
      <c r="G830" t="s">
        <v>841</v>
      </c>
      <c r="H830" t="s">
        <v>174</v>
      </c>
      <c r="I830" t="s">
        <v>84</v>
      </c>
      <c r="J830" t="s">
        <v>85</v>
      </c>
      <c r="K830" t="s">
        <v>1953</v>
      </c>
      <c r="L830">
        <v>10.7</v>
      </c>
      <c r="M830">
        <v>68.3</v>
      </c>
      <c r="N830">
        <v>4.6100000000000002E-2</v>
      </c>
      <c r="O830">
        <v>8.5400000000000004E-2</v>
      </c>
      <c r="P830">
        <v>29.5</v>
      </c>
      <c r="Q830">
        <v>8.6</v>
      </c>
      <c r="R830" t="b">
        <v>1</v>
      </c>
      <c r="S830">
        <v>0.18</v>
      </c>
      <c r="T830">
        <v>3349.46</v>
      </c>
      <c r="U830" s="1">
        <v>45795</v>
      </c>
      <c r="V830" t="s">
        <v>58</v>
      </c>
      <c r="W830" t="s">
        <v>208</v>
      </c>
      <c r="X830" t="s">
        <v>3189</v>
      </c>
      <c r="Y830">
        <v>40</v>
      </c>
      <c r="Z830">
        <v>68.119999999999905</v>
      </c>
      <c r="AA830">
        <v>49.17</v>
      </c>
      <c r="AB830">
        <v>5</v>
      </c>
    </row>
    <row r="831" spans="1:28" x14ac:dyDescent="0.25">
      <c r="A831" t="s">
        <v>3190</v>
      </c>
      <c r="B831" s="1">
        <v>45746</v>
      </c>
      <c r="C831" s="2">
        <v>45746.429166666669</v>
      </c>
      <c r="D831" s="2">
        <v>45746.470138888886</v>
      </c>
      <c r="E831" t="s">
        <v>1840</v>
      </c>
      <c r="F831" t="s">
        <v>309</v>
      </c>
      <c r="G831" t="s">
        <v>1843</v>
      </c>
      <c r="H831" t="s">
        <v>311</v>
      </c>
      <c r="I831" t="s">
        <v>84</v>
      </c>
      <c r="J831" t="s">
        <v>85</v>
      </c>
      <c r="K831" t="s">
        <v>1070</v>
      </c>
      <c r="L831">
        <v>6.7</v>
      </c>
      <c r="M831">
        <v>119.4</v>
      </c>
      <c r="N831">
        <v>4.6199999999999998E-2</v>
      </c>
      <c r="O831">
        <v>8.3799999999999999E-2</v>
      </c>
      <c r="P831">
        <v>31.4</v>
      </c>
      <c r="Q831">
        <v>7</v>
      </c>
      <c r="R831" t="b">
        <v>1</v>
      </c>
      <c r="S831">
        <v>7.0000000000000007E-2</v>
      </c>
      <c r="T831">
        <v>5816.14</v>
      </c>
      <c r="U831" s="1">
        <v>45749</v>
      </c>
      <c r="V831" t="s">
        <v>73</v>
      </c>
      <c r="W831" t="s">
        <v>186</v>
      </c>
      <c r="X831" t="s">
        <v>3191</v>
      </c>
      <c r="Y831">
        <v>59</v>
      </c>
      <c r="Z831">
        <v>119.33</v>
      </c>
      <c r="AA831">
        <v>48.74</v>
      </c>
      <c r="AB831">
        <v>3</v>
      </c>
    </row>
    <row r="832" spans="1:28" x14ac:dyDescent="0.25">
      <c r="A832" t="s">
        <v>3192</v>
      </c>
      <c r="B832" s="1">
        <v>45761</v>
      </c>
      <c r="C832" s="2">
        <v>45761.307638888888</v>
      </c>
      <c r="D832" s="2">
        <v>45761.34097222222</v>
      </c>
      <c r="E832" t="s">
        <v>2413</v>
      </c>
      <c r="F832" t="s">
        <v>698</v>
      </c>
      <c r="G832" t="s">
        <v>1325</v>
      </c>
      <c r="H832" t="s">
        <v>700</v>
      </c>
      <c r="I832" t="s">
        <v>141</v>
      </c>
      <c r="J832" t="s">
        <v>142</v>
      </c>
      <c r="K832" t="s">
        <v>321</v>
      </c>
      <c r="L832">
        <v>6.4</v>
      </c>
      <c r="M832">
        <v>11.8</v>
      </c>
      <c r="N832">
        <v>4.6199999999999998E-2</v>
      </c>
      <c r="O832">
        <v>9.01E-2</v>
      </c>
      <c r="P832">
        <v>29.8</v>
      </c>
      <c r="Q832">
        <v>9.6</v>
      </c>
      <c r="R832" t="b">
        <v>1</v>
      </c>
      <c r="S832">
        <v>0.08</v>
      </c>
      <c r="T832">
        <v>593.38</v>
      </c>
      <c r="U832" s="1">
        <v>45768</v>
      </c>
      <c r="V832" t="s">
        <v>43</v>
      </c>
      <c r="W832" t="s">
        <v>44</v>
      </c>
      <c r="X832" t="s">
        <v>3193</v>
      </c>
      <c r="Y832">
        <v>48</v>
      </c>
      <c r="Z832">
        <v>11.72</v>
      </c>
      <c r="AA832">
        <v>50.63</v>
      </c>
      <c r="AB832">
        <v>4</v>
      </c>
    </row>
    <row r="833" spans="1:28" x14ac:dyDescent="0.25">
      <c r="A833" t="s">
        <v>3194</v>
      </c>
      <c r="B833" s="1">
        <v>45781</v>
      </c>
      <c r="C833" s="2">
        <v>45781.320138888892</v>
      </c>
      <c r="D833" s="2">
        <v>45781.37222222222</v>
      </c>
      <c r="E833" t="s">
        <v>2112</v>
      </c>
      <c r="F833" t="s">
        <v>413</v>
      </c>
      <c r="G833" t="s">
        <v>2115</v>
      </c>
      <c r="H833" t="s">
        <v>414</v>
      </c>
      <c r="I833" t="s">
        <v>415</v>
      </c>
      <c r="J833" t="s">
        <v>416</v>
      </c>
      <c r="K833" t="s">
        <v>370</v>
      </c>
      <c r="L833">
        <v>11</v>
      </c>
      <c r="M833">
        <v>75.8</v>
      </c>
      <c r="N833">
        <v>4.6199999999999998E-2</v>
      </c>
      <c r="O833">
        <v>8.0699999999999994E-2</v>
      </c>
      <c r="P833">
        <v>29.8</v>
      </c>
      <c r="Q833">
        <v>5.4</v>
      </c>
      <c r="R833" t="b">
        <v>1</v>
      </c>
      <c r="S833">
        <v>0</v>
      </c>
      <c r="T833">
        <v>3624</v>
      </c>
      <c r="U833" s="1">
        <v>45783</v>
      </c>
      <c r="V833" t="s">
        <v>43</v>
      </c>
      <c r="W833" t="s">
        <v>44</v>
      </c>
      <c r="X833" t="s">
        <v>3195</v>
      </c>
      <c r="Y833">
        <v>75</v>
      </c>
      <c r="Z833">
        <v>75.8</v>
      </c>
      <c r="AA833">
        <v>47.81</v>
      </c>
      <c r="AB833">
        <v>5</v>
      </c>
    </row>
    <row r="834" spans="1:28" x14ac:dyDescent="0.25">
      <c r="A834" t="s">
        <v>3196</v>
      </c>
      <c r="B834" s="1">
        <v>45819</v>
      </c>
      <c r="C834" s="2">
        <v>45819.275000000001</v>
      </c>
      <c r="D834" s="2">
        <v>45819.281944444447</v>
      </c>
      <c r="E834" t="s">
        <v>2520</v>
      </c>
      <c r="F834" t="s">
        <v>113</v>
      </c>
      <c r="G834" t="s">
        <v>1504</v>
      </c>
      <c r="H834" t="s">
        <v>115</v>
      </c>
      <c r="I834" t="s">
        <v>84</v>
      </c>
      <c r="J834" t="s">
        <v>85</v>
      </c>
      <c r="K834" t="s">
        <v>350</v>
      </c>
      <c r="L834">
        <v>11.2</v>
      </c>
      <c r="M834">
        <v>5.4</v>
      </c>
      <c r="N834">
        <v>4.6199999999999998E-2</v>
      </c>
      <c r="O834">
        <v>9.2299999999999993E-2</v>
      </c>
      <c r="P834">
        <v>33.700000000000003</v>
      </c>
      <c r="Q834">
        <v>29.1</v>
      </c>
      <c r="R834" t="b">
        <v>1</v>
      </c>
      <c r="S834">
        <v>0.84</v>
      </c>
      <c r="T834">
        <v>233.88</v>
      </c>
      <c r="U834" s="1">
        <v>45822</v>
      </c>
      <c r="V834" t="s">
        <v>43</v>
      </c>
      <c r="W834" t="s">
        <v>44</v>
      </c>
      <c r="X834" t="s">
        <v>3197</v>
      </c>
      <c r="Y834">
        <v>10</v>
      </c>
      <c r="Z834">
        <v>4.5599999999999996</v>
      </c>
      <c r="AA834">
        <v>51.29</v>
      </c>
      <c r="AB834">
        <v>6</v>
      </c>
    </row>
    <row r="835" spans="1:28" x14ac:dyDescent="0.25">
      <c r="A835" t="s">
        <v>3198</v>
      </c>
      <c r="B835" s="1">
        <v>45707</v>
      </c>
      <c r="C835" s="2">
        <v>45707.359027777777</v>
      </c>
      <c r="D835" s="2">
        <v>45707.376388888886</v>
      </c>
      <c r="E835" t="s">
        <v>3199</v>
      </c>
      <c r="F835" t="s">
        <v>381</v>
      </c>
      <c r="G835" t="s">
        <v>765</v>
      </c>
      <c r="H835" t="s">
        <v>383</v>
      </c>
      <c r="I835" t="s">
        <v>84</v>
      </c>
      <c r="J835" t="s">
        <v>85</v>
      </c>
      <c r="K835" t="s">
        <v>98</v>
      </c>
      <c r="L835">
        <v>7.5</v>
      </c>
      <c r="M835">
        <v>20.9</v>
      </c>
      <c r="N835">
        <v>4.6199999999999998E-2</v>
      </c>
      <c r="O835">
        <v>8.5599999999999996E-2</v>
      </c>
      <c r="P835">
        <v>29.9</v>
      </c>
      <c r="Q835">
        <v>10.9</v>
      </c>
      <c r="R835" t="b">
        <v>1</v>
      </c>
      <c r="S835">
        <v>0.56000000000000005</v>
      </c>
      <c r="T835">
        <v>1002.36</v>
      </c>
      <c r="U835" s="1">
        <v>45710</v>
      </c>
      <c r="V835" t="s">
        <v>43</v>
      </c>
      <c r="W835" t="s">
        <v>59</v>
      </c>
      <c r="X835" t="s">
        <v>3200</v>
      </c>
      <c r="Y835">
        <v>25</v>
      </c>
      <c r="Z835">
        <v>20.34</v>
      </c>
      <c r="AA835">
        <v>49.28</v>
      </c>
      <c r="AB835">
        <v>2</v>
      </c>
    </row>
    <row r="836" spans="1:28" x14ac:dyDescent="0.25">
      <c r="A836" t="s">
        <v>3201</v>
      </c>
      <c r="B836" s="1">
        <v>45705</v>
      </c>
      <c r="C836" s="2">
        <v>45705.402777777781</v>
      </c>
      <c r="D836" s="2">
        <v>45705.460416666669</v>
      </c>
      <c r="E836" t="s">
        <v>1907</v>
      </c>
      <c r="F836" t="s">
        <v>405</v>
      </c>
      <c r="G836" t="s">
        <v>1094</v>
      </c>
      <c r="H836" t="s">
        <v>407</v>
      </c>
      <c r="I836" t="s">
        <v>218</v>
      </c>
      <c r="J836" t="s">
        <v>219</v>
      </c>
      <c r="K836" t="s">
        <v>72</v>
      </c>
      <c r="L836">
        <v>9</v>
      </c>
      <c r="M836">
        <v>116.4</v>
      </c>
      <c r="N836">
        <v>4.6300000000000001E-2</v>
      </c>
      <c r="O836">
        <v>8.4199999999999997E-2</v>
      </c>
      <c r="P836">
        <v>31.2</v>
      </c>
      <c r="Q836">
        <v>6</v>
      </c>
      <c r="R836" t="b">
        <v>1</v>
      </c>
      <c r="S836">
        <v>0.02</v>
      </c>
      <c r="T836">
        <v>5692.15</v>
      </c>
      <c r="U836" s="1">
        <v>45712</v>
      </c>
      <c r="V836" t="s">
        <v>43</v>
      </c>
      <c r="W836" t="s">
        <v>44</v>
      </c>
      <c r="X836" t="s">
        <v>3202</v>
      </c>
      <c r="Y836">
        <v>83</v>
      </c>
      <c r="Z836">
        <v>116.38</v>
      </c>
      <c r="AA836">
        <v>48.91</v>
      </c>
      <c r="AB836">
        <v>2</v>
      </c>
    </row>
    <row r="837" spans="1:28" x14ac:dyDescent="0.25">
      <c r="A837" t="s">
        <v>3203</v>
      </c>
      <c r="B837" s="1">
        <v>45732</v>
      </c>
      <c r="C837" s="2">
        <v>45732.18472222222</v>
      </c>
      <c r="D837" s="2">
        <v>45732.229166666664</v>
      </c>
      <c r="E837" t="s">
        <v>3204</v>
      </c>
      <c r="F837" t="s">
        <v>255</v>
      </c>
      <c r="G837" t="s">
        <v>2896</v>
      </c>
      <c r="H837" t="s">
        <v>257</v>
      </c>
      <c r="I837" t="s">
        <v>96</v>
      </c>
      <c r="J837" t="s">
        <v>97</v>
      </c>
      <c r="K837" t="s">
        <v>220</v>
      </c>
      <c r="L837">
        <v>27.9</v>
      </c>
      <c r="M837">
        <v>11.1</v>
      </c>
      <c r="N837">
        <v>4.6300000000000001E-2</v>
      </c>
      <c r="O837">
        <v>8.8200000000000001E-2</v>
      </c>
      <c r="P837">
        <v>28.9</v>
      </c>
      <c r="Q837">
        <v>7.3</v>
      </c>
      <c r="R837" t="b">
        <v>1</v>
      </c>
      <c r="S837">
        <v>0.21</v>
      </c>
      <c r="T837">
        <v>545.70000000000005</v>
      </c>
      <c r="U837" s="1">
        <v>45732</v>
      </c>
      <c r="V837" t="s">
        <v>43</v>
      </c>
      <c r="W837" t="s">
        <v>44</v>
      </c>
      <c r="X837" t="s">
        <v>3205</v>
      </c>
      <c r="Y837">
        <v>64</v>
      </c>
      <c r="Z837">
        <v>10.889999999999899</v>
      </c>
      <c r="AA837">
        <v>50.11</v>
      </c>
      <c r="AB837">
        <v>3</v>
      </c>
    </row>
    <row r="838" spans="1:28" x14ac:dyDescent="0.25">
      <c r="A838" t="s">
        <v>3206</v>
      </c>
      <c r="B838" s="1">
        <v>45722</v>
      </c>
      <c r="C838" s="2">
        <v>45722.40902777778</v>
      </c>
      <c r="D838" s="2">
        <v>45722.429861111108</v>
      </c>
      <c r="E838" t="s">
        <v>987</v>
      </c>
      <c r="F838" t="s">
        <v>215</v>
      </c>
      <c r="G838" t="s">
        <v>990</v>
      </c>
      <c r="H838" t="s">
        <v>217</v>
      </c>
      <c r="I838" t="s">
        <v>218</v>
      </c>
      <c r="J838" t="s">
        <v>219</v>
      </c>
      <c r="K838" t="s">
        <v>824</v>
      </c>
      <c r="L838">
        <v>18.600000000000001</v>
      </c>
      <c r="M838">
        <v>114.7</v>
      </c>
      <c r="N838">
        <v>4.6300000000000001E-2</v>
      </c>
      <c r="O838">
        <v>8.7900000000000006E-2</v>
      </c>
      <c r="P838">
        <v>32.5</v>
      </c>
      <c r="Q838">
        <v>12</v>
      </c>
      <c r="R838" t="b">
        <v>1</v>
      </c>
      <c r="S838">
        <v>0</v>
      </c>
      <c r="T838">
        <v>5737.29</v>
      </c>
      <c r="U838" s="1">
        <v>45729</v>
      </c>
      <c r="V838" t="s">
        <v>43</v>
      </c>
      <c r="W838" t="s">
        <v>59</v>
      </c>
      <c r="X838" t="s">
        <v>3207</v>
      </c>
      <c r="Y838">
        <v>30</v>
      </c>
      <c r="Z838">
        <v>114.7</v>
      </c>
      <c r="AA838">
        <v>50.02</v>
      </c>
      <c r="AB838">
        <v>3</v>
      </c>
    </row>
    <row r="839" spans="1:28" x14ac:dyDescent="0.25">
      <c r="A839" t="s">
        <v>3208</v>
      </c>
      <c r="B839" s="1">
        <v>45802</v>
      </c>
      <c r="C839" s="2">
        <v>45802.250694444447</v>
      </c>
      <c r="D839" s="2">
        <v>45802.269444444442</v>
      </c>
      <c r="E839" t="s">
        <v>3209</v>
      </c>
      <c r="F839" t="s">
        <v>698</v>
      </c>
      <c r="G839" t="s">
        <v>612</v>
      </c>
      <c r="H839" t="s">
        <v>700</v>
      </c>
      <c r="I839" t="s">
        <v>141</v>
      </c>
      <c r="J839" t="s">
        <v>142</v>
      </c>
      <c r="K839" t="s">
        <v>258</v>
      </c>
      <c r="L839">
        <v>8.6999999999999993</v>
      </c>
      <c r="M839">
        <v>95.5</v>
      </c>
      <c r="N839">
        <v>4.6300000000000001E-2</v>
      </c>
      <c r="O839">
        <v>9.1200000000000003E-2</v>
      </c>
      <c r="P839">
        <v>27.6</v>
      </c>
      <c r="Q839">
        <v>9.1999999999999993</v>
      </c>
      <c r="R839" t="b">
        <v>1</v>
      </c>
      <c r="S839">
        <v>0.31</v>
      </c>
      <c r="T839">
        <v>4855.6400000000003</v>
      </c>
      <c r="U839" s="1">
        <v>45802</v>
      </c>
      <c r="V839" t="s">
        <v>58</v>
      </c>
      <c r="W839" t="s">
        <v>44</v>
      </c>
      <c r="X839" t="s">
        <v>3210</v>
      </c>
      <c r="Y839">
        <v>27</v>
      </c>
      <c r="Z839">
        <v>95.19</v>
      </c>
      <c r="AA839">
        <v>51.01</v>
      </c>
      <c r="AB839">
        <v>5</v>
      </c>
    </row>
    <row r="840" spans="1:28" x14ac:dyDescent="0.25">
      <c r="A840" t="s">
        <v>3211</v>
      </c>
      <c r="B840" s="1">
        <v>45788</v>
      </c>
      <c r="C840" s="2">
        <v>45788.174305555556</v>
      </c>
      <c r="D840" s="2">
        <v>45788.23333333333</v>
      </c>
      <c r="E840" t="s">
        <v>2542</v>
      </c>
      <c r="F840" t="s">
        <v>67</v>
      </c>
      <c r="G840" t="s">
        <v>1142</v>
      </c>
      <c r="H840" t="s">
        <v>69</v>
      </c>
      <c r="I840" t="s">
        <v>70</v>
      </c>
      <c r="J840" t="s">
        <v>71</v>
      </c>
      <c r="K840" t="s">
        <v>1083</v>
      </c>
      <c r="L840">
        <v>35.1</v>
      </c>
      <c r="M840">
        <v>25.8</v>
      </c>
      <c r="N840">
        <v>4.6399999999999997E-2</v>
      </c>
      <c r="O840">
        <v>8.48E-2</v>
      </c>
      <c r="P840">
        <v>28</v>
      </c>
      <c r="Q840">
        <v>4.2</v>
      </c>
      <c r="R840" t="b">
        <v>1</v>
      </c>
      <c r="S840">
        <v>0.54</v>
      </c>
      <c r="T840">
        <v>1241.28</v>
      </c>
      <c r="U840" s="1">
        <v>45788</v>
      </c>
      <c r="V840" t="s">
        <v>259</v>
      </c>
      <c r="W840" t="s">
        <v>44</v>
      </c>
      <c r="X840" t="s">
        <v>3212</v>
      </c>
      <c r="Y840">
        <v>85</v>
      </c>
      <c r="Z840">
        <v>25.26</v>
      </c>
      <c r="AA840">
        <v>49.14</v>
      </c>
      <c r="AB840">
        <v>5</v>
      </c>
    </row>
    <row r="841" spans="1:28" x14ac:dyDescent="0.25">
      <c r="A841" t="s">
        <v>3213</v>
      </c>
      <c r="B841" s="1">
        <v>45785</v>
      </c>
      <c r="C841" s="2">
        <v>45785.427083333336</v>
      </c>
      <c r="D841" s="2">
        <v>45785.466666666667</v>
      </c>
      <c r="E841" t="s">
        <v>3214</v>
      </c>
      <c r="F841" t="s">
        <v>182</v>
      </c>
      <c r="G841" t="s">
        <v>530</v>
      </c>
      <c r="H841" t="s">
        <v>184</v>
      </c>
      <c r="I841" t="s">
        <v>84</v>
      </c>
      <c r="J841" t="s">
        <v>85</v>
      </c>
      <c r="K841" t="s">
        <v>819</v>
      </c>
      <c r="L841">
        <v>93.7</v>
      </c>
      <c r="M841">
        <v>203.9</v>
      </c>
      <c r="N841">
        <v>4.6399999999999997E-2</v>
      </c>
      <c r="O841">
        <v>8.3199999999999996E-2</v>
      </c>
      <c r="P841">
        <v>31.4</v>
      </c>
      <c r="Q841">
        <v>11.9</v>
      </c>
      <c r="R841" t="b">
        <v>1</v>
      </c>
      <c r="S841">
        <v>0</v>
      </c>
      <c r="T841">
        <v>9921.77</v>
      </c>
      <c r="U841" s="1">
        <v>45788</v>
      </c>
      <c r="V841" t="s">
        <v>259</v>
      </c>
      <c r="W841" t="s">
        <v>44</v>
      </c>
      <c r="X841" t="s">
        <v>3216</v>
      </c>
      <c r="Y841">
        <v>57</v>
      </c>
      <c r="Z841">
        <v>203.9</v>
      </c>
      <c r="AA841">
        <v>48.66</v>
      </c>
      <c r="AB841">
        <v>5</v>
      </c>
    </row>
    <row r="842" spans="1:28" x14ac:dyDescent="0.25">
      <c r="A842" t="s">
        <v>3217</v>
      </c>
      <c r="B842" s="1">
        <v>45771</v>
      </c>
      <c r="C842" s="2">
        <v>45771.411805555559</v>
      </c>
      <c r="D842" s="2">
        <v>45771.515972222223</v>
      </c>
      <c r="E842" t="s">
        <v>1868</v>
      </c>
      <c r="F842" t="s">
        <v>93</v>
      </c>
      <c r="G842" t="s">
        <v>1673</v>
      </c>
      <c r="H842" t="s">
        <v>95</v>
      </c>
      <c r="I842" t="s">
        <v>96</v>
      </c>
      <c r="J842" t="s">
        <v>97</v>
      </c>
      <c r="K842" t="s">
        <v>440</v>
      </c>
      <c r="L842">
        <v>18.3</v>
      </c>
      <c r="M842">
        <v>57.6</v>
      </c>
      <c r="N842">
        <v>4.6399999999999997E-2</v>
      </c>
      <c r="O842">
        <v>8.8300000000000003E-2</v>
      </c>
      <c r="P842">
        <v>35.799999999999997</v>
      </c>
      <c r="Q842">
        <v>12</v>
      </c>
      <c r="R842" t="b">
        <v>1</v>
      </c>
      <c r="S842">
        <v>0</v>
      </c>
      <c r="T842">
        <v>2890.94</v>
      </c>
      <c r="U842" s="1">
        <v>45773</v>
      </c>
      <c r="V842" t="s">
        <v>259</v>
      </c>
      <c r="W842" t="s">
        <v>208</v>
      </c>
      <c r="X842" t="s">
        <v>3218</v>
      </c>
      <c r="Y842">
        <v>150</v>
      </c>
      <c r="Z842">
        <v>57.6</v>
      </c>
      <c r="AA842">
        <v>50.19</v>
      </c>
      <c r="AB842">
        <v>4</v>
      </c>
    </row>
    <row r="843" spans="1:28" x14ac:dyDescent="0.25">
      <c r="A843" t="s">
        <v>3219</v>
      </c>
      <c r="B843" s="1">
        <v>45749</v>
      </c>
      <c r="C843" s="2">
        <v>45749.286111111112</v>
      </c>
      <c r="D843" s="2">
        <v>45749.365277777775</v>
      </c>
      <c r="E843" t="s">
        <v>3220</v>
      </c>
      <c r="F843" t="s">
        <v>81</v>
      </c>
      <c r="G843" t="s">
        <v>329</v>
      </c>
      <c r="H843" t="s">
        <v>83</v>
      </c>
      <c r="I843" t="s">
        <v>84</v>
      </c>
      <c r="J843" t="s">
        <v>85</v>
      </c>
      <c r="K843" t="s">
        <v>363</v>
      </c>
      <c r="L843">
        <v>36.4</v>
      </c>
      <c r="M843">
        <v>39.200000000000003</v>
      </c>
      <c r="N843">
        <v>4.6399999999999997E-2</v>
      </c>
      <c r="O843">
        <v>8.8599999999999998E-2</v>
      </c>
      <c r="P843">
        <v>28.5</v>
      </c>
      <c r="Q843">
        <v>7.3</v>
      </c>
      <c r="R843" t="b">
        <v>1</v>
      </c>
      <c r="S843">
        <v>0.17</v>
      </c>
      <c r="T843">
        <v>1962.43</v>
      </c>
      <c r="U843" s="1">
        <v>45750</v>
      </c>
      <c r="V843" t="s">
        <v>43</v>
      </c>
      <c r="W843" t="s">
        <v>44</v>
      </c>
      <c r="X843" t="s">
        <v>3221</v>
      </c>
      <c r="Y843">
        <v>114</v>
      </c>
      <c r="Z843">
        <v>39.03</v>
      </c>
      <c r="AA843">
        <v>50.28</v>
      </c>
      <c r="AB843">
        <v>4</v>
      </c>
    </row>
    <row r="844" spans="1:28" x14ac:dyDescent="0.25">
      <c r="A844" t="s">
        <v>3222</v>
      </c>
      <c r="B844" s="1">
        <v>45711</v>
      </c>
      <c r="C844" s="2">
        <v>45711.223611111112</v>
      </c>
      <c r="D844" s="2">
        <v>45711.241666666669</v>
      </c>
      <c r="E844" t="s">
        <v>2508</v>
      </c>
      <c r="F844" t="s">
        <v>162</v>
      </c>
      <c r="G844" t="s">
        <v>747</v>
      </c>
      <c r="H844" t="s">
        <v>164</v>
      </c>
      <c r="I844" t="s">
        <v>40</v>
      </c>
      <c r="J844" t="s">
        <v>41</v>
      </c>
      <c r="K844" t="s">
        <v>776</v>
      </c>
      <c r="L844">
        <v>16</v>
      </c>
      <c r="M844">
        <v>35.9</v>
      </c>
      <c r="N844">
        <v>4.6399999999999997E-2</v>
      </c>
      <c r="O844">
        <v>8.4699999999999998E-2</v>
      </c>
      <c r="P844">
        <v>30.4</v>
      </c>
      <c r="Q844">
        <v>7.9</v>
      </c>
      <c r="R844" t="b">
        <v>1</v>
      </c>
      <c r="S844">
        <v>0</v>
      </c>
      <c r="T844">
        <v>1763.05</v>
      </c>
      <c r="U844" s="1">
        <v>45718</v>
      </c>
      <c r="V844" t="s">
        <v>43</v>
      </c>
      <c r="W844" t="s">
        <v>44</v>
      </c>
      <c r="X844" t="s">
        <v>3223</v>
      </c>
      <c r="Y844">
        <v>26</v>
      </c>
      <c r="Z844">
        <v>35.9</v>
      </c>
      <c r="AA844">
        <v>49.11</v>
      </c>
      <c r="AB844">
        <v>2</v>
      </c>
    </row>
    <row r="845" spans="1:28" x14ac:dyDescent="0.25">
      <c r="A845" t="s">
        <v>3224</v>
      </c>
      <c r="B845" s="1">
        <v>45731</v>
      </c>
      <c r="C845" s="2">
        <v>45731.422222222223</v>
      </c>
      <c r="D845" s="2">
        <v>45731.467361111114</v>
      </c>
      <c r="E845" t="s">
        <v>3225</v>
      </c>
      <c r="F845" t="s">
        <v>245</v>
      </c>
      <c r="G845" t="s">
        <v>114</v>
      </c>
      <c r="H845" t="s">
        <v>247</v>
      </c>
      <c r="I845" t="s">
        <v>55</v>
      </c>
      <c r="J845" t="s">
        <v>56</v>
      </c>
      <c r="K845" t="s">
        <v>654</v>
      </c>
      <c r="L845">
        <v>35.6</v>
      </c>
      <c r="M845">
        <v>68.400000000000006</v>
      </c>
      <c r="N845">
        <v>4.6399999999999997E-2</v>
      </c>
      <c r="O845">
        <v>8.1100000000000005E-2</v>
      </c>
      <c r="P845">
        <v>24.7</v>
      </c>
      <c r="Q845">
        <v>2.7</v>
      </c>
      <c r="R845" t="b">
        <v>1</v>
      </c>
      <c r="S845">
        <v>0.05</v>
      </c>
      <c r="T845">
        <v>3282.85</v>
      </c>
      <c r="U845" s="1">
        <v>45734</v>
      </c>
      <c r="V845" t="s">
        <v>43</v>
      </c>
      <c r="W845" t="s">
        <v>44</v>
      </c>
      <c r="X845" t="s">
        <v>3227</v>
      </c>
      <c r="Y845">
        <v>65</v>
      </c>
      <c r="Z845">
        <v>68.349999999999994</v>
      </c>
      <c r="AA845">
        <v>48.03</v>
      </c>
      <c r="AB845">
        <v>3</v>
      </c>
    </row>
    <row r="846" spans="1:28" x14ac:dyDescent="0.25">
      <c r="A846" t="s">
        <v>3228</v>
      </c>
      <c r="B846" s="1">
        <v>45763</v>
      </c>
      <c r="C846" s="2">
        <v>45763.276388888888</v>
      </c>
      <c r="D846" s="2">
        <v>45763.282638888886</v>
      </c>
      <c r="E846" t="s">
        <v>3229</v>
      </c>
      <c r="F846" t="s">
        <v>255</v>
      </c>
      <c r="G846" t="s">
        <v>1296</v>
      </c>
      <c r="H846" t="s">
        <v>257</v>
      </c>
      <c r="I846" t="s">
        <v>96</v>
      </c>
      <c r="J846" t="s">
        <v>97</v>
      </c>
      <c r="K846" t="s">
        <v>258</v>
      </c>
      <c r="L846">
        <v>2.5</v>
      </c>
      <c r="M846">
        <v>109.7</v>
      </c>
      <c r="N846">
        <v>4.6399999999999997E-2</v>
      </c>
      <c r="O846">
        <v>7.9200000000000007E-2</v>
      </c>
      <c r="P846">
        <v>29.6</v>
      </c>
      <c r="Q846">
        <v>9.1</v>
      </c>
      <c r="R846" t="b">
        <v>0</v>
      </c>
      <c r="S846">
        <v>0</v>
      </c>
      <c r="T846">
        <v>5206.3599999999997</v>
      </c>
      <c r="U846" s="1">
        <v>45766</v>
      </c>
      <c r="V846" t="s">
        <v>43</v>
      </c>
      <c r="W846" t="s">
        <v>44</v>
      </c>
      <c r="X846" t="s">
        <v>3230</v>
      </c>
      <c r="Y846">
        <v>9</v>
      </c>
      <c r="Z846">
        <v>109.7</v>
      </c>
      <c r="AA846">
        <v>47.46</v>
      </c>
      <c r="AB846">
        <v>4</v>
      </c>
    </row>
    <row r="847" spans="1:28" x14ac:dyDescent="0.25">
      <c r="A847" t="s">
        <v>3231</v>
      </c>
      <c r="B847" s="1">
        <v>45699</v>
      </c>
      <c r="C847" s="2">
        <v>45699.255555555559</v>
      </c>
      <c r="D847" s="2">
        <v>45699.287499999999</v>
      </c>
      <c r="E847" t="s">
        <v>241</v>
      </c>
      <c r="F847" t="s">
        <v>245</v>
      </c>
      <c r="G847" t="s">
        <v>246</v>
      </c>
      <c r="H847" t="s">
        <v>247</v>
      </c>
      <c r="I847" t="s">
        <v>55</v>
      </c>
      <c r="J847" t="s">
        <v>56</v>
      </c>
      <c r="K847" t="s">
        <v>72</v>
      </c>
      <c r="L847">
        <v>29.6</v>
      </c>
      <c r="M847">
        <v>43.6</v>
      </c>
      <c r="N847">
        <v>4.6399999999999997E-2</v>
      </c>
      <c r="O847">
        <v>8.4400000000000003E-2</v>
      </c>
      <c r="P847">
        <v>30.5</v>
      </c>
      <c r="Q847">
        <v>6.4</v>
      </c>
      <c r="R847" t="b">
        <v>1</v>
      </c>
      <c r="S847">
        <v>0</v>
      </c>
      <c r="T847">
        <v>2137.27</v>
      </c>
      <c r="U847" s="1">
        <v>45701</v>
      </c>
      <c r="V847" t="s">
        <v>43</v>
      </c>
      <c r="W847" t="s">
        <v>44</v>
      </c>
      <c r="X847" t="s">
        <v>3232</v>
      </c>
      <c r="Y847">
        <v>46</v>
      </c>
      <c r="Z847">
        <v>43.6</v>
      </c>
      <c r="AA847">
        <v>49.02</v>
      </c>
      <c r="AB847">
        <v>2</v>
      </c>
    </row>
    <row r="848" spans="1:28" x14ac:dyDescent="0.25">
      <c r="A848" t="s">
        <v>3233</v>
      </c>
      <c r="B848" s="1">
        <v>45705</v>
      </c>
      <c r="C848" s="2">
        <v>45705.446527777778</v>
      </c>
      <c r="D848" s="2">
        <v>45705.488194444442</v>
      </c>
      <c r="E848" t="s">
        <v>3234</v>
      </c>
      <c r="F848" t="s">
        <v>194</v>
      </c>
      <c r="G848" t="s">
        <v>1926</v>
      </c>
      <c r="H848" t="s">
        <v>196</v>
      </c>
      <c r="I848" t="s">
        <v>197</v>
      </c>
      <c r="J848" t="s">
        <v>198</v>
      </c>
      <c r="K848" t="s">
        <v>302</v>
      </c>
      <c r="L848">
        <v>20.100000000000001</v>
      </c>
      <c r="M848">
        <v>11.6</v>
      </c>
      <c r="N848">
        <v>4.65E-2</v>
      </c>
      <c r="O848">
        <v>8.5699999999999998E-2</v>
      </c>
      <c r="P848">
        <v>28.6</v>
      </c>
      <c r="Q848">
        <v>8.4</v>
      </c>
      <c r="R848" t="b">
        <v>0</v>
      </c>
      <c r="S848">
        <v>3.56</v>
      </c>
      <c r="T848">
        <v>397.66</v>
      </c>
      <c r="U848" s="1">
        <v>45712</v>
      </c>
      <c r="V848" t="s">
        <v>259</v>
      </c>
      <c r="W848" t="s">
        <v>44</v>
      </c>
      <c r="X848" t="s">
        <v>3236</v>
      </c>
      <c r="Y848">
        <v>60</v>
      </c>
      <c r="Z848">
        <v>8.0399999999999991</v>
      </c>
      <c r="AA848">
        <v>49.46</v>
      </c>
      <c r="AB848">
        <v>2</v>
      </c>
    </row>
    <row r="849" spans="1:28" x14ac:dyDescent="0.25">
      <c r="A849" t="s">
        <v>3237</v>
      </c>
      <c r="B849" s="1">
        <v>45758</v>
      </c>
      <c r="C849" s="2">
        <v>45758.386111111111</v>
      </c>
      <c r="D849" s="2">
        <v>45758.45</v>
      </c>
      <c r="E849" t="s">
        <v>3238</v>
      </c>
      <c r="F849" t="s">
        <v>37</v>
      </c>
      <c r="G849" t="s">
        <v>3154</v>
      </c>
      <c r="H849" t="s">
        <v>39</v>
      </c>
      <c r="I849" t="s">
        <v>40</v>
      </c>
      <c r="J849" t="s">
        <v>41</v>
      </c>
      <c r="K849" t="s">
        <v>417</v>
      </c>
      <c r="L849">
        <v>19.3</v>
      </c>
      <c r="M849">
        <v>96.7</v>
      </c>
      <c r="N849">
        <v>4.65E-2</v>
      </c>
      <c r="O849">
        <v>8.3199999999999996E-2</v>
      </c>
      <c r="P849">
        <v>28.2</v>
      </c>
      <c r="Q849">
        <v>5.0999999999999996</v>
      </c>
      <c r="R849" t="b">
        <v>1</v>
      </c>
      <c r="S849">
        <v>0</v>
      </c>
      <c r="T849">
        <v>4710.26</v>
      </c>
      <c r="U849" s="1">
        <v>45765</v>
      </c>
      <c r="V849" t="s">
        <v>43</v>
      </c>
      <c r="W849" t="s">
        <v>44</v>
      </c>
      <c r="X849" t="s">
        <v>3240</v>
      </c>
      <c r="Y849">
        <v>92</v>
      </c>
      <c r="Z849">
        <v>96.7</v>
      </c>
      <c r="AA849">
        <v>48.71</v>
      </c>
      <c r="AB849">
        <v>4</v>
      </c>
    </row>
    <row r="850" spans="1:28" x14ac:dyDescent="0.25">
      <c r="A850" t="s">
        <v>3241</v>
      </c>
      <c r="B850" s="1">
        <v>45792</v>
      </c>
      <c r="C850" s="2">
        <v>45792.339583333334</v>
      </c>
      <c r="D850" s="2">
        <v>45792.34375</v>
      </c>
      <c r="E850" t="s">
        <v>2128</v>
      </c>
      <c r="F850" t="s">
        <v>245</v>
      </c>
      <c r="G850" t="s">
        <v>246</v>
      </c>
      <c r="H850" t="s">
        <v>247</v>
      </c>
      <c r="I850" t="s">
        <v>55</v>
      </c>
      <c r="J850" t="s">
        <v>56</v>
      </c>
      <c r="K850" t="s">
        <v>440</v>
      </c>
      <c r="L850">
        <v>16.600000000000001</v>
      </c>
      <c r="M850">
        <v>33.6</v>
      </c>
      <c r="N850">
        <v>4.6600000000000003E-2</v>
      </c>
      <c r="O850">
        <v>8.4500000000000006E-2</v>
      </c>
      <c r="P850">
        <v>30.8</v>
      </c>
      <c r="Q850">
        <v>8.6999999999999993</v>
      </c>
      <c r="R850" t="b">
        <v>1</v>
      </c>
      <c r="S850">
        <v>0.06</v>
      </c>
      <c r="T850">
        <v>1648.49</v>
      </c>
      <c r="U850" s="1">
        <v>45799</v>
      </c>
      <c r="V850" t="s">
        <v>43</v>
      </c>
      <c r="W850" t="s">
        <v>186</v>
      </c>
      <c r="X850" t="s">
        <v>3242</v>
      </c>
      <c r="Y850">
        <v>6</v>
      </c>
      <c r="Z850">
        <v>33.54</v>
      </c>
      <c r="AA850">
        <v>49.15</v>
      </c>
      <c r="AB850">
        <v>5</v>
      </c>
    </row>
    <row r="851" spans="1:28" x14ac:dyDescent="0.25">
      <c r="A851" t="s">
        <v>3243</v>
      </c>
      <c r="B851" s="1">
        <v>45804</v>
      </c>
      <c r="C851" s="2">
        <v>45804.256944444445</v>
      </c>
      <c r="D851" s="2">
        <v>45804.260416666664</v>
      </c>
      <c r="E851" t="s">
        <v>3244</v>
      </c>
      <c r="F851" t="s">
        <v>282</v>
      </c>
      <c r="G851" t="s">
        <v>1440</v>
      </c>
      <c r="H851" t="s">
        <v>284</v>
      </c>
      <c r="I851" t="s">
        <v>237</v>
      </c>
      <c r="J851" t="s">
        <v>238</v>
      </c>
      <c r="K851" t="s">
        <v>440</v>
      </c>
      <c r="L851">
        <v>11.6</v>
      </c>
      <c r="M851">
        <v>14.5</v>
      </c>
      <c r="N851">
        <v>4.6600000000000003E-2</v>
      </c>
      <c r="O851">
        <v>8.8099999999999998E-2</v>
      </c>
      <c r="P851">
        <v>30.8</v>
      </c>
      <c r="Q851">
        <v>6</v>
      </c>
      <c r="R851" t="b">
        <v>1</v>
      </c>
      <c r="S851">
        <v>0.18</v>
      </c>
      <c r="T851">
        <v>719.29</v>
      </c>
      <c r="U851" s="1">
        <v>45804</v>
      </c>
      <c r="V851" t="s">
        <v>43</v>
      </c>
      <c r="W851" t="s">
        <v>44</v>
      </c>
      <c r="X851" t="s">
        <v>3245</v>
      </c>
      <c r="Y851">
        <v>5</v>
      </c>
      <c r="Z851">
        <v>14.32</v>
      </c>
      <c r="AA851">
        <v>50.23</v>
      </c>
      <c r="AB851">
        <v>5</v>
      </c>
    </row>
    <row r="852" spans="1:28" x14ac:dyDescent="0.25">
      <c r="A852" t="s">
        <v>3246</v>
      </c>
      <c r="B852" s="1">
        <v>45786</v>
      </c>
      <c r="C852" s="2">
        <v>45786.170138888891</v>
      </c>
      <c r="D852" s="2">
        <v>45786.180555555555</v>
      </c>
      <c r="E852" t="s">
        <v>3247</v>
      </c>
      <c r="F852" t="s">
        <v>172</v>
      </c>
      <c r="G852" t="s">
        <v>2005</v>
      </c>
      <c r="H852" t="s">
        <v>174</v>
      </c>
      <c r="I852" t="s">
        <v>84</v>
      </c>
      <c r="J852" t="s">
        <v>85</v>
      </c>
      <c r="K852" t="s">
        <v>98</v>
      </c>
      <c r="L852">
        <v>3.6</v>
      </c>
      <c r="M852">
        <v>30.8</v>
      </c>
      <c r="N852">
        <v>4.6600000000000003E-2</v>
      </c>
      <c r="O852">
        <v>8.0299999999999996E-2</v>
      </c>
      <c r="P852">
        <v>26.3</v>
      </c>
      <c r="Q852">
        <v>4.0999999999999996</v>
      </c>
      <c r="R852" t="b">
        <v>1</v>
      </c>
      <c r="S852">
        <v>7.0000000000000007E-2</v>
      </c>
      <c r="T852">
        <v>1471.66</v>
      </c>
      <c r="U852" s="1">
        <v>45789</v>
      </c>
      <c r="V852" t="s">
        <v>43</v>
      </c>
      <c r="W852" t="s">
        <v>44</v>
      </c>
      <c r="X852" t="s">
        <v>3248</v>
      </c>
      <c r="Y852">
        <v>15</v>
      </c>
      <c r="Z852">
        <v>30.73</v>
      </c>
      <c r="AA852">
        <v>47.89</v>
      </c>
      <c r="AB852">
        <v>5</v>
      </c>
    </row>
    <row r="853" spans="1:28" x14ac:dyDescent="0.25">
      <c r="A853" t="s">
        <v>3249</v>
      </c>
      <c r="B853" s="1">
        <v>45658</v>
      </c>
      <c r="C853" s="2">
        <v>45658.450694444444</v>
      </c>
      <c r="D853" s="2">
        <v>45658.488888888889</v>
      </c>
      <c r="E853" t="s">
        <v>1563</v>
      </c>
      <c r="F853" t="s">
        <v>81</v>
      </c>
      <c r="G853" t="s">
        <v>151</v>
      </c>
      <c r="H853" t="s">
        <v>83</v>
      </c>
      <c r="I853" t="s">
        <v>84</v>
      </c>
      <c r="J853" t="s">
        <v>85</v>
      </c>
      <c r="K853" t="s">
        <v>701</v>
      </c>
      <c r="L853">
        <v>1.9</v>
      </c>
      <c r="M853">
        <v>14.6</v>
      </c>
      <c r="N853">
        <v>4.6600000000000003E-2</v>
      </c>
      <c r="O853">
        <v>8.0299999999999996E-2</v>
      </c>
      <c r="P853">
        <v>25.5</v>
      </c>
      <c r="Q853">
        <v>6.2</v>
      </c>
      <c r="R853" t="b">
        <v>1</v>
      </c>
      <c r="S853">
        <v>0</v>
      </c>
      <c r="T853">
        <v>699.19</v>
      </c>
      <c r="U853" s="1">
        <v>45660</v>
      </c>
      <c r="V853" t="s">
        <v>43</v>
      </c>
      <c r="W853" t="s">
        <v>44</v>
      </c>
      <c r="X853" t="s">
        <v>3250</v>
      </c>
      <c r="Y853">
        <v>55</v>
      </c>
      <c r="Z853">
        <v>14.6</v>
      </c>
      <c r="AA853">
        <v>47.89</v>
      </c>
      <c r="AB853">
        <v>1</v>
      </c>
    </row>
    <row r="854" spans="1:28" x14ac:dyDescent="0.25">
      <c r="A854" t="s">
        <v>3251</v>
      </c>
      <c r="B854" s="1">
        <v>45755</v>
      </c>
      <c r="C854" s="2">
        <v>45755.271527777775</v>
      </c>
      <c r="D854" s="2">
        <v>45755.342361111114</v>
      </c>
      <c r="E854" t="s">
        <v>3019</v>
      </c>
      <c r="F854" t="s">
        <v>282</v>
      </c>
      <c r="G854" t="s">
        <v>2753</v>
      </c>
      <c r="H854" t="s">
        <v>284</v>
      </c>
      <c r="I854" t="s">
        <v>237</v>
      </c>
      <c r="J854" t="s">
        <v>238</v>
      </c>
      <c r="K854" t="s">
        <v>1143</v>
      </c>
      <c r="L854">
        <v>16.899999999999999</v>
      </c>
      <c r="M854">
        <v>24.7</v>
      </c>
      <c r="N854">
        <v>4.6699999999999998E-2</v>
      </c>
      <c r="O854">
        <v>8.5000000000000006E-2</v>
      </c>
      <c r="P854">
        <v>32</v>
      </c>
      <c r="Q854">
        <v>11.8</v>
      </c>
      <c r="R854" t="b">
        <v>0</v>
      </c>
      <c r="S854">
        <v>0.43</v>
      </c>
      <c r="T854">
        <v>1197.72</v>
      </c>
      <c r="U854" s="1">
        <v>45758</v>
      </c>
      <c r="V854" t="s">
        <v>43</v>
      </c>
      <c r="W854" t="s">
        <v>186</v>
      </c>
      <c r="X854" t="s">
        <v>3252</v>
      </c>
      <c r="Y854">
        <v>102</v>
      </c>
      <c r="Z854">
        <v>24.27</v>
      </c>
      <c r="AA854">
        <v>49.35</v>
      </c>
      <c r="AB854">
        <v>4</v>
      </c>
    </row>
    <row r="855" spans="1:28" x14ac:dyDescent="0.25">
      <c r="A855" t="s">
        <v>3253</v>
      </c>
      <c r="B855" s="1">
        <v>45774</v>
      </c>
      <c r="C855" s="2">
        <v>45774.227083333331</v>
      </c>
      <c r="D855" s="2">
        <v>45774.273611111108</v>
      </c>
      <c r="E855" t="s">
        <v>1846</v>
      </c>
      <c r="F855" t="s">
        <v>113</v>
      </c>
      <c r="G855" t="s">
        <v>932</v>
      </c>
      <c r="H855" t="s">
        <v>115</v>
      </c>
      <c r="I855" t="s">
        <v>84</v>
      </c>
      <c r="J855" t="s">
        <v>85</v>
      </c>
      <c r="K855" t="s">
        <v>1033</v>
      </c>
      <c r="L855">
        <v>30.9</v>
      </c>
      <c r="M855">
        <v>221.5</v>
      </c>
      <c r="N855">
        <v>4.6699999999999998E-2</v>
      </c>
      <c r="O855">
        <v>8.2699999999999996E-2</v>
      </c>
      <c r="P855">
        <v>32</v>
      </c>
      <c r="Q855">
        <v>30</v>
      </c>
      <c r="R855" t="b">
        <v>0</v>
      </c>
      <c r="S855">
        <v>3.62</v>
      </c>
      <c r="T855">
        <v>10602.04</v>
      </c>
      <c r="U855" s="1">
        <v>45781</v>
      </c>
      <c r="V855" t="s">
        <v>259</v>
      </c>
      <c r="W855" t="s">
        <v>44</v>
      </c>
      <c r="X855" t="s">
        <v>3254</v>
      </c>
      <c r="Y855">
        <v>67</v>
      </c>
      <c r="Z855">
        <v>217.88</v>
      </c>
      <c r="AA855">
        <v>48.66</v>
      </c>
      <c r="AB855">
        <v>4</v>
      </c>
    </row>
    <row r="856" spans="1:28" x14ac:dyDescent="0.25">
      <c r="A856" t="s">
        <v>3255</v>
      </c>
      <c r="B856" s="1">
        <v>45802</v>
      </c>
      <c r="C856" s="2">
        <v>45802.354861111111</v>
      </c>
      <c r="D856" s="2">
        <v>45802.436111111114</v>
      </c>
      <c r="E856" t="s">
        <v>3204</v>
      </c>
      <c r="F856" t="s">
        <v>255</v>
      </c>
      <c r="G856" t="s">
        <v>2896</v>
      </c>
      <c r="H856" t="s">
        <v>257</v>
      </c>
      <c r="I856" t="s">
        <v>96</v>
      </c>
      <c r="J856" t="s">
        <v>97</v>
      </c>
      <c r="K856" t="s">
        <v>130</v>
      </c>
      <c r="L856">
        <v>6.7</v>
      </c>
      <c r="M856">
        <v>29.9</v>
      </c>
      <c r="N856">
        <v>4.6699999999999998E-2</v>
      </c>
      <c r="O856">
        <v>0.08</v>
      </c>
      <c r="P856">
        <v>29.1</v>
      </c>
      <c r="Q856">
        <v>10.4</v>
      </c>
      <c r="R856" t="b">
        <v>1</v>
      </c>
      <c r="S856">
        <v>0.09</v>
      </c>
      <c r="T856">
        <v>1426.41</v>
      </c>
      <c r="U856" s="1">
        <v>45805</v>
      </c>
      <c r="V856" t="s">
        <v>43</v>
      </c>
      <c r="W856" t="s">
        <v>44</v>
      </c>
      <c r="X856" t="s">
        <v>3256</v>
      </c>
      <c r="Y856">
        <v>117</v>
      </c>
      <c r="Z856">
        <v>29.81</v>
      </c>
      <c r="AA856">
        <v>47.85</v>
      </c>
      <c r="AB856">
        <v>5</v>
      </c>
    </row>
    <row r="857" spans="1:28" x14ac:dyDescent="0.25">
      <c r="A857" t="s">
        <v>3257</v>
      </c>
      <c r="B857" s="1">
        <v>45812</v>
      </c>
      <c r="C857" s="2">
        <v>45812.431944444441</v>
      </c>
      <c r="D857" s="2">
        <v>45812.489583333336</v>
      </c>
      <c r="E857" t="s">
        <v>2542</v>
      </c>
      <c r="F857" t="s">
        <v>67</v>
      </c>
      <c r="G857" t="s">
        <v>1142</v>
      </c>
      <c r="H857" t="s">
        <v>69</v>
      </c>
      <c r="I857" t="s">
        <v>70</v>
      </c>
      <c r="J857" t="s">
        <v>71</v>
      </c>
      <c r="K857" t="s">
        <v>674</v>
      </c>
      <c r="L857">
        <v>45.8</v>
      </c>
      <c r="M857">
        <v>101.3</v>
      </c>
      <c r="N857">
        <v>4.6699999999999998E-2</v>
      </c>
      <c r="O857">
        <v>9.0200000000000002E-2</v>
      </c>
      <c r="P857">
        <v>28.6</v>
      </c>
      <c r="Q857">
        <v>8.5</v>
      </c>
      <c r="R857" t="b">
        <v>1</v>
      </c>
      <c r="S857">
        <v>0</v>
      </c>
      <c r="T857">
        <v>5157.18</v>
      </c>
      <c r="U857" s="1">
        <v>45812</v>
      </c>
      <c r="V857" t="s">
        <v>43</v>
      </c>
      <c r="W857" t="s">
        <v>208</v>
      </c>
      <c r="X857" t="s">
        <v>3258</v>
      </c>
      <c r="Y857">
        <v>83</v>
      </c>
      <c r="Z857">
        <v>101.3</v>
      </c>
      <c r="AA857">
        <v>50.91</v>
      </c>
      <c r="AB857">
        <v>6</v>
      </c>
    </row>
    <row r="858" spans="1:28" x14ac:dyDescent="0.25">
      <c r="A858" t="s">
        <v>3259</v>
      </c>
      <c r="B858" s="1">
        <v>45701</v>
      </c>
      <c r="C858" s="2">
        <v>45701.226388888892</v>
      </c>
      <c r="D858" s="2">
        <v>45701.261111111111</v>
      </c>
      <c r="E858" t="s">
        <v>3260</v>
      </c>
      <c r="F858" t="s">
        <v>698</v>
      </c>
      <c r="G858" t="s">
        <v>3263</v>
      </c>
      <c r="H858" t="s">
        <v>700</v>
      </c>
      <c r="I858" t="s">
        <v>141</v>
      </c>
      <c r="J858" t="s">
        <v>142</v>
      </c>
      <c r="K858" t="s">
        <v>624</v>
      </c>
      <c r="L858">
        <v>21.4</v>
      </c>
      <c r="M858">
        <v>16.399999999999999</v>
      </c>
      <c r="N858">
        <v>4.6800000000000001E-2</v>
      </c>
      <c r="O858">
        <v>8.8099999999999998E-2</v>
      </c>
      <c r="P858">
        <v>31.7</v>
      </c>
      <c r="Q858">
        <v>8.1</v>
      </c>
      <c r="R858" t="b">
        <v>1</v>
      </c>
      <c r="S858">
        <v>0.51</v>
      </c>
      <c r="T858">
        <v>799.74</v>
      </c>
      <c r="U858" s="1">
        <v>45704</v>
      </c>
      <c r="V858" t="s">
        <v>58</v>
      </c>
      <c r="W858" t="s">
        <v>44</v>
      </c>
      <c r="X858" t="s">
        <v>3264</v>
      </c>
      <c r="Y858">
        <v>50</v>
      </c>
      <c r="Z858">
        <v>15.889999999999899</v>
      </c>
      <c r="AA858">
        <v>50.33</v>
      </c>
      <c r="AB858">
        <v>2</v>
      </c>
    </row>
    <row r="859" spans="1:28" x14ac:dyDescent="0.25">
      <c r="A859" t="s">
        <v>3265</v>
      </c>
      <c r="B859" s="1">
        <v>45785</v>
      </c>
      <c r="C859" s="2">
        <v>45785.30972222222</v>
      </c>
      <c r="D859" s="2">
        <v>45785.345138888886</v>
      </c>
      <c r="E859" t="s">
        <v>652</v>
      </c>
      <c r="F859" t="s">
        <v>37</v>
      </c>
      <c r="G859" t="s">
        <v>472</v>
      </c>
      <c r="H859" t="s">
        <v>39</v>
      </c>
      <c r="I859" t="s">
        <v>40</v>
      </c>
      <c r="J859" t="s">
        <v>41</v>
      </c>
      <c r="K859" t="s">
        <v>712</v>
      </c>
      <c r="L859">
        <v>38.1</v>
      </c>
      <c r="M859">
        <v>18.600000000000001</v>
      </c>
      <c r="N859">
        <v>4.6800000000000001E-2</v>
      </c>
      <c r="O859">
        <v>8.2900000000000001E-2</v>
      </c>
      <c r="P859">
        <v>35.9</v>
      </c>
      <c r="Q859">
        <v>12</v>
      </c>
      <c r="R859" t="b">
        <v>0</v>
      </c>
      <c r="S859">
        <v>2.52</v>
      </c>
      <c r="T859">
        <v>784.22</v>
      </c>
      <c r="U859" s="1">
        <v>45786</v>
      </c>
      <c r="V859" t="s">
        <v>43</v>
      </c>
      <c r="W859" t="s">
        <v>44</v>
      </c>
      <c r="X859" t="s">
        <v>3266</v>
      </c>
      <c r="Y859">
        <v>51</v>
      </c>
      <c r="Z859">
        <v>16.079999999999998</v>
      </c>
      <c r="AA859">
        <v>48.77</v>
      </c>
      <c r="AB859">
        <v>5</v>
      </c>
    </row>
    <row r="860" spans="1:28" x14ac:dyDescent="0.25">
      <c r="A860" t="s">
        <v>3267</v>
      </c>
      <c r="B860" s="1">
        <v>45781</v>
      </c>
      <c r="C860" s="2">
        <v>45781.363194444442</v>
      </c>
      <c r="D860" s="2">
        <v>45781.381944444445</v>
      </c>
      <c r="E860" t="s">
        <v>558</v>
      </c>
      <c r="F860" t="s">
        <v>172</v>
      </c>
      <c r="G860" t="s">
        <v>561</v>
      </c>
      <c r="H860" t="s">
        <v>174</v>
      </c>
      <c r="I860" t="s">
        <v>84</v>
      </c>
      <c r="J860" t="s">
        <v>85</v>
      </c>
      <c r="K860" t="s">
        <v>479</v>
      </c>
      <c r="L860">
        <v>6</v>
      </c>
      <c r="M860">
        <v>16.100000000000001</v>
      </c>
      <c r="N860">
        <v>4.6800000000000001E-2</v>
      </c>
      <c r="O860">
        <v>8.7599999999999997E-2</v>
      </c>
      <c r="P860">
        <v>29.9</v>
      </c>
      <c r="Q860">
        <v>6</v>
      </c>
      <c r="R860" t="b">
        <v>1</v>
      </c>
      <c r="S860">
        <v>0.19</v>
      </c>
      <c r="T860">
        <v>798.36</v>
      </c>
      <c r="U860" s="1">
        <v>45788</v>
      </c>
      <c r="V860" t="s">
        <v>58</v>
      </c>
      <c r="W860" t="s">
        <v>44</v>
      </c>
      <c r="X860" t="s">
        <v>3268</v>
      </c>
      <c r="Y860">
        <v>27</v>
      </c>
      <c r="Z860">
        <v>15.91</v>
      </c>
      <c r="AA860">
        <v>50.18</v>
      </c>
      <c r="AB860">
        <v>5</v>
      </c>
    </row>
    <row r="861" spans="1:28" x14ac:dyDescent="0.25">
      <c r="A861" t="s">
        <v>3269</v>
      </c>
      <c r="B861" s="1">
        <v>45821</v>
      </c>
      <c r="C861" s="2">
        <v>45821.168749999997</v>
      </c>
      <c r="D861" s="2">
        <v>45821.231944444444</v>
      </c>
      <c r="E861" t="s">
        <v>3270</v>
      </c>
      <c r="F861" t="s">
        <v>194</v>
      </c>
      <c r="G861" t="s">
        <v>699</v>
      </c>
      <c r="H861" t="s">
        <v>196</v>
      </c>
      <c r="I861" t="s">
        <v>197</v>
      </c>
      <c r="J861" t="s">
        <v>198</v>
      </c>
      <c r="K861" t="s">
        <v>207</v>
      </c>
      <c r="L861">
        <v>2.8</v>
      </c>
      <c r="M861">
        <v>12.3</v>
      </c>
      <c r="N861">
        <v>4.6800000000000001E-2</v>
      </c>
      <c r="O861">
        <v>8.8200000000000001E-2</v>
      </c>
      <c r="P861">
        <v>30.6</v>
      </c>
      <c r="Q861">
        <v>9.5</v>
      </c>
      <c r="R861" t="b">
        <v>1</v>
      </c>
      <c r="S861">
        <v>0.25</v>
      </c>
      <c r="T861">
        <v>606.84</v>
      </c>
      <c r="U861" s="1">
        <v>45822</v>
      </c>
      <c r="V861" t="s">
        <v>43</v>
      </c>
      <c r="W861" t="s">
        <v>44</v>
      </c>
      <c r="X861" t="s">
        <v>3272</v>
      </c>
      <c r="Y861">
        <v>91</v>
      </c>
      <c r="Z861">
        <v>12.05</v>
      </c>
      <c r="AA861">
        <v>50.36</v>
      </c>
      <c r="AB861">
        <v>6</v>
      </c>
    </row>
    <row r="862" spans="1:28" x14ac:dyDescent="0.25">
      <c r="A862" t="s">
        <v>3273</v>
      </c>
      <c r="B862" s="1">
        <v>45802</v>
      </c>
      <c r="C862" s="2">
        <v>45802.242361111108</v>
      </c>
      <c r="D862" s="2">
        <v>45802.245833333334</v>
      </c>
      <c r="E862" t="s">
        <v>785</v>
      </c>
      <c r="F862" t="s">
        <v>81</v>
      </c>
      <c r="G862" t="s">
        <v>788</v>
      </c>
      <c r="H862" t="s">
        <v>83</v>
      </c>
      <c r="I862" t="s">
        <v>84</v>
      </c>
      <c r="J862" t="s">
        <v>85</v>
      </c>
      <c r="K862" t="s">
        <v>725</v>
      </c>
      <c r="L862">
        <v>12</v>
      </c>
      <c r="M862">
        <v>9.4</v>
      </c>
      <c r="N862">
        <v>4.6800000000000001E-2</v>
      </c>
      <c r="O862">
        <v>8.3799999999999999E-2</v>
      </c>
      <c r="P862">
        <v>33.1</v>
      </c>
      <c r="Q862">
        <v>9.1</v>
      </c>
      <c r="R862" t="b">
        <v>0</v>
      </c>
      <c r="S862">
        <v>1.23</v>
      </c>
      <c r="T862">
        <v>400.66</v>
      </c>
      <c r="U862" s="1">
        <v>45809</v>
      </c>
      <c r="V862" t="s">
        <v>43</v>
      </c>
      <c r="W862" t="s">
        <v>208</v>
      </c>
      <c r="X862" t="s">
        <v>3274</v>
      </c>
      <c r="Y862">
        <v>5</v>
      </c>
      <c r="Z862">
        <v>8.17</v>
      </c>
      <c r="AA862">
        <v>49.04</v>
      </c>
      <c r="AB862">
        <v>5</v>
      </c>
    </row>
    <row r="863" spans="1:28" x14ac:dyDescent="0.25">
      <c r="A863" t="s">
        <v>3275</v>
      </c>
      <c r="B863" s="1">
        <v>45830</v>
      </c>
      <c r="C863" s="2">
        <v>45830.443749999999</v>
      </c>
      <c r="D863" s="2">
        <v>45830.513888888891</v>
      </c>
      <c r="E863" t="s">
        <v>2200</v>
      </c>
      <c r="F863" t="s">
        <v>405</v>
      </c>
      <c r="G863" t="s">
        <v>782</v>
      </c>
      <c r="H863" t="s">
        <v>407</v>
      </c>
      <c r="I863" t="s">
        <v>218</v>
      </c>
      <c r="J863" t="s">
        <v>219</v>
      </c>
      <c r="K863" t="s">
        <v>116</v>
      </c>
      <c r="L863">
        <v>2.7</v>
      </c>
      <c r="M863">
        <v>8</v>
      </c>
      <c r="N863">
        <v>4.6800000000000001E-2</v>
      </c>
      <c r="O863">
        <v>8.2199999999999995E-2</v>
      </c>
      <c r="P863">
        <v>33.9</v>
      </c>
      <c r="Q863">
        <v>11.4</v>
      </c>
      <c r="R863" t="b">
        <v>0</v>
      </c>
      <c r="S863">
        <v>0.46</v>
      </c>
      <c r="T863">
        <v>366.14</v>
      </c>
      <c r="U863" s="1">
        <v>45833</v>
      </c>
      <c r="V863" t="s">
        <v>58</v>
      </c>
      <c r="W863" t="s">
        <v>44</v>
      </c>
      <c r="X863" t="s">
        <v>3276</v>
      </c>
      <c r="Y863">
        <v>101</v>
      </c>
      <c r="Z863">
        <v>7.54</v>
      </c>
      <c r="AA863">
        <v>48.56</v>
      </c>
      <c r="AB863">
        <v>6</v>
      </c>
    </row>
    <row r="864" spans="1:28" x14ac:dyDescent="0.25">
      <c r="A864" t="s">
        <v>3277</v>
      </c>
      <c r="B864" s="1">
        <v>45720</v>
      </c>
      <c r="C864" s="2">
        <v>45720.367361111108</v>
      </c>
      <c r="D864" s="2">
        <v>45720.40347222222</v>
      </c>
      <c r="E864" t="s">
        <v>2344</v>
      </c>
      <c r="F864" t="s">
        <v>255</v>
      </c>
      <c r="G864" t="s">
        <v>2274</v>
      </c>
      <c r="H864" t="s">
        <v>257</v>
      </c>
      <c r="I864" t="s">
        <v>96</v>
      </c>
      <c r="J864" t="s">
        <v>97</v>
      </c>
      <c r="K864" t="s">
        <v>1095</v>
      </c>
      <c r="L864">
        <v>2</v>
      </c>
      <c r="M864">
        <v>53</v>
      </c>
      <c r="N864">
        <v>4.6899999999999997E-2</v>
      </c>
      <c r="O864">
        <v>8.5099999999999995E-2</v>
      </c>
      <c r="P864">
        <v>29.2</v>
      </c>
      <c r="Q864">
        <v>8.1</v>
      </c>
      <c r="R864" t="b">
        <v>0</v>
      </c>
      <c r="S864">
        <v>2.15</v>
      </c>
      <c r="T864">
        <v>2516.06</v>
      </c>
      <c r="U864" s="1">
        <v>45721</v>
      </c>
      <c r="V864" t="s">
        <v>73</v>
      </c>
      <c r="W864" t="s">
        <v>44</v>
      </c>
      <c r="X864" t="s">
        <v>3278</v>
      </c>
      <c r="Y864">
        <v>52</v>
      </c>
      <c r="Z864">
        <v>50.85</v>
      </c>
      <c r="AA864">
        <v>49.48</v>
      </c>
      <c r="AB864">
        <v>3</v>
      </c>
    </row>
    <row r="865" spans="1:28" x14ac:dyDescent="0.25">
      <c r="A865" t="s">
        <v>3279</v>
      </c>
      <c r="B865" s="1">
        <v>45786</v>
      </c>
      <c r="C865" s="2">
        <v>45786.173611111109</v>
      </c>
      <c r="D865" s="2">
        <v>45786.188194444447</v>
      </c>
      <c r="E865" t="s">
        <v>3280</v>
      </c>
      <c r="F865" t="s">
        <v>162</v>
      </c>
      <c r="G865" t="s">
        <v>406</v>
      </c>
      <c r="H865" t="s">
        <v>164</v>
      </c>
      <c r="I865" t="s">
        <v>40</v>
      </c>
      <c r="J865" t="s">
        <v>41</v>
      </c>
      <c r="K865" t="s">
        <v>1390</v>
      </c>
      <c r="L865">
        <v>1.3</v>
      </c>
      <c r="M865">
        <v>11.5</v>
      </c>
      <c r="N865">
        <v>4.6899999999999997E-2</v>
      </c>
      <c r="O865">
        <v>8.3599999999999994E-2</v>
      </c>
      <c r="P865">
        <v>31.1</v>
      </c>
      <c r="Q865">
        <v>8.5</v>
      </c>
      <c r="R865" t="b">
        <v>1</v>
      </c>
      <c r="S865">
        <v>0.68</v>
      </c>
      <c r="T865">
        <v>530.5</v>
      </c>
      <c r="U865" s="1">
        <v>45787</v>
      </c>
      <c r="V865" t="s">
        <v>259</v>
      </c>
      <c r="W865" t="s">
        <v>200</v>
      </c>
      <c r="X865" t="s">
        <v>3282</v>
      </c>
      <c r="Y865">
        <v>21</v>
      </c>
      <c r="Z865">
        <v>10.82</v>
      </c>
      <c r="AA865">
        <v>49.03</v>
      </c>
      <c r="AB865">
        <v>5</v>
      </c>
    </row>
    <row r="866" spans="1:28" x14ac:dyDescent="0.25">
      <c r="A866" t="s">
        <v>3283</v>
      </c>
      <c r="B866" s="1">
        <v>45774</v>
      </c>
      <c r="C866" s="2">
        <v>45774.297222222223</v>
      </c>
      <c r="D866" s="2">
        <v>45774.34097222222</v>
      </c>
      <c r="E866" t="s">
        <v>264</v>
      </c>
      <c r="F866" t="s">
        <v>67</v>
      </c>
      <c r="G866" t="s">
        <v>267</v>
      </c>
      <c r="H866" t="s">
        <v>69</v>
      </c>
      <c r="I866" t="s">
        <v>70</v>
      </c>
      <c r="J866" t="s">
        <v>71</v>
      </c>
      <c r="K866" t="s">
        <v>1083</v>
      </c>
      <c r="L866">
        <v>27.3</v>
      </c>
      <c r="M866">
        <v>24</v>
      </c>
      <c r="N866">
        <v>4.6899999999999997E-2</v>
      </c>
      <c r="O866">
        <v>8.1500000000000003E-2</v>
      </c>
      <c r="P866">
        <v>34.700000000000003</v>
      </c>
      <c r="Q866">
        <v>12</v>
      </c>
      <c r="R866" t="b">
        <v>0</v>
      </c>
      <c r="S866">
        <v>0</v>
      </c>
      <c r="T866">
        <v>1161.5999999999999</v>
      </c>
      <c r="U866" s="1">
        <v>45774</v>
      </c>
      <c r="V866" t="s">
        <v>43</v>
      </c>
      <c r="W866" t="s">
        <v>44</v>
      </c>
      <c r="X866" t="s">
        <v>3284</v>
      </c>
      <c r="Y866">
        <v>63</v>
      </c>
      <c r="Z866">
        <v>24</v>
      </c>
      <c r="AA866">
        <v>48.4</v>
      </c>
      <c r="AB866">
        <v>4</v>
      </c>
    </row>
    <row r="867" spans="1:28" x14ac:dyDescent="0.25">
      <c r="A867" t="s">
        <v>3285</v>
      </c>
      <c r="B867" s="1">
        <v>45710</v>
      </c>
      <c r="C867" s="2">
        <v>45710.181250000001</v>
      </c>
      <c r="D867" s="2">
        <v>45710.18472222222</v>
      </c>
      <c r="E867" t="s">
        <v>1399</v>
      </c>
      <c r="F867" t="s">
        <v>309</v>
      </c>
      <c r="G867" t="s">
        <v>446</v>
      </c>
      <c r="H867" t="s">
        <v>311</v>
      </c>
      <c r="I867" t="s">
        <v>84</v>
      </c>
      <c r="J867" t="s">
        <v>85</v>
      </c>
      <c r="K867" t="s">
        <v>350</v>
      </c>
      <c r="L867">
        <v>3.6</v>
      </c>
      <c r="M867">
        <v>32.6</v>
      </c>
      <c r="N867">
        <v>4.7E-2</v>
      </c>
      <c r="O867">
        <v>8.6199999999999999E-2</v>
      </c>
      <c r="P867">
        <v>25.7</v>
      </c>
      <c r="Q867">
        <v>23.1</v>
      </c>
      <c r="R867" t="b">
        <v>0</v>
      </c>
      <c r="S867">
        <v>2.96</v>
      </c>
      <c r="T867">
        <v>1477.85</v>
      </c>
      <c r="U867" s="1">
        <v>45717</v>
      </c>
      <c r="V867" t="s">
        <v>58</v>
      </c>
      <c r="W867" t="s">
        <v>44</v>
      </c>
      <c r="X867" t="s">
        <v>3286</v>
      </c>
      <c r="Y867">
        <v>5</v>
      </c>
      <c r="Z867">
        <v>29.64</v>
      </c>
      <c r="AA867">
        <v>49.86</v>
      </c>
      <c r="AB867">
        <v>2</v>
      </c>
    </row>
    <row r="868" spans="1:28" x14ac:dyDescent="0.25">
      <c r="A868" t="s">
        <v>3287</v>
      </c>
      <c r="B868" s="1">
        <v>45774</v>
      </c>
      <c r="C868" s="2">
        <v>45774.457638888889</v>
      </c>
      <c r="D868" s="2">
        <v>45774.54583333333</v>
      </c>
      <c r="E868" t="s">
        <v>3288</v>
      </c>
      <c r="F868" t="s">
        <v>698</v>
      </c>
      <c r="G868" t="s">
        <v>439</v>
      </c>
      <c r="H868" t="s">
        <v>700</v>
      </c>
      <c r="I868" t="s">
        <v>141</v>
      </c>
      <c r="J868" t="s">
        <v>142</v>
      </c>
      <c r="K868" t="s">
        <v>681</v>
      </c>
      <c r="L868">
        <v>6.5</v>
      </c>
      <c r="M868">
        <v>19.7</v>
      </c>
      <c r="N868">
        <v>4.7E-2</v>
      </c>
      <c r="O868">
        <v>8.2799999999999999E-2</v>
      </c>
      <c r="P868">
        <v>35</v>
      </c>
      <c r="Q868">
        <v>12</v>
      </c>
      <c r="R868" t="b">
        <v>1</v>
      </c>
      <c r="S868">
        <v>0.13</v>
      </c>
      <c r="T868">
        <v>955.8</v>
      </c>
      <c r="U868" s="1">
        <v>45774</v>
      </c>
      <c r="V868" t="s">
        <v>43</v>
      </c>
      <c r="W868" t="s">
        <v>44</v>
      </c>
      <c r="X868" t="s">
        <v>3290</v>
      </c>
      <c r="Y868">
        <v>127</v>
      </c>
      <c r="Z868">
        <v>19.57</v>
      </c>
      <c r="AA868">
        <v>48.84</v>
      </c>
      <c r="AB868">
        <v>4</v>
      </c>
    </row>
    <row r="869" spans="1:28" x14ac:dyDescent="0.25">
      <c r="A869" t="s">
        <v>3291</v>
      </c>
      <c r="B869" s="1">
        <v>45810</v>
      </c>
      <c r="C869" s="2">
        <v>45810.432638888888</v>
      </c>
      <c r="D869" s="2">
        <v>45810.486805555556</v>
      </c>
      <c r="E869" t="s">
        <v>3292</v>
      </c>
      <c r="F869" t="s">
        <v>309</v>
      </c>
      <c r="G869" t="s">
        <v>760</v>
      </c>
      <c r="H869" t="s">
        <v>311</v>
      </c>
      <c r="I869" t="s">
        <v>84</v>
      </c>
      <c r="J869" t="s">
        <v>85</v>
      </c>
      <c r="K869" t="s">
        <v>130</v>
      </c>
      <c r="L869">
        <v>7.1</v>
      </c>
      <c r="M869">
        <v>89.1</v>
      </c>
      <c r="N869">
        <v>4.7E-2</v>
      </c>
      <c r="O869">
        <v>8.8099999999999998E-2</v>
      </c>
      <c r="P869">
        <v>28.4</v>
      </c>
      <c r="Q869">
        <v>10.199999999999999</v>
      </c>
      <c r="R869" t="b">
        <v>0</v>
      </c>
      <c r="S869">
        <v>3.68</v>
      </c>
      <c r="T869">
        <v>4307.7299999999996</v>
      </c>
      <c r="U869" s="1">
        <v>45810</v>
      </c>
      <c r="V869" t="s">
        <v>43</v>
      </c>
      <c r="W869" t="s">
        <v>44</v>
      </c>
      <c r="X869" t="s">
        <v>3293</v>
      </c>
      <c r="Y869">
        <v>78</v>
      </c>
      <c r="Z869">
        <v>85.419999999999902</v>
      </c>
      <c r="AA869">
        <v>50.43</v>
      </c>
      <c r="AB869">
        <v>6</v>
      </c>
    </row>
    <row r="870" spans="1:28" x14ac:dyDescent="0.25">
      <c r="A870" t="s">
        <v>3294</v>
      </c>
      <c r="B870" s="1">
        <v>45802</v>
      </c>
      <c r="C870" s="2">
        <v>45802.215277777781</v>
      </c>
      <c r="D870" s="2">
        <v>45802.21875</v>
      </c>
      <c r="E870" t="s">
        <v>1901</v>
      </c>
      <c r="F870" t="s">
        <v>282</v>
      </c>
      <c r="G870" t="s">
        <v>630</v>
      </c>
      <c r="H870" t="s">
        <v>284</v>
      </c>
      <c r="I870" t="s">
        <v>237</v>
      </c>
      <c r="J870" t="s">
        <v>238</v>
      </c>
      <c r="K870" t="s">
        <v>433</v>
      </c>
      <c r="L870">
        <v>5.8</v>
      </c>
      <c r="M870">
        <v>105.9</v>
      </c>
      <c r="N870">
        <v>4.7100000000000003E-2</v>
      </c>
      <c r="O870">
        <v>8.4699999999999998E-2</v>
      </c>
      <c r="P870">
        <v>34</v>
      </c>
      <c r="Q870">
        <v>12</v>
      </c>
      <c r="R870" t="b">
        <v>1</v>
      </c>
      <c r="S870">
        <v>0</v>
      </c>
      <c r="T870">
        <v>5237.8100000000004</v>
      </c>
      <c r="U870" s="1">
        <v>45803</v>
      </c>
      <c r="V870" t="s">
        <v>43</v>
      </c>
      <c r="W870" t="s">
        <v>44</v>
      </c>
      <c r="X870" t="s">
        <v>3295</v>
      </c>
      <c r="Y870">
        <v>5</v>
      </c>
      <c r="Z870">
        <v>105.9</v>
      </c>
      <c r="AA870">
        <v>49.46</v>
      </c>
      <c r="AB870">
        <v>5</v>
      </c>
    </row>
    <row r="871" spans="1:28" x14ac:dyDescent="0.25">
      <c r="A871" t="s">
        <v>3296</v>
      </c>
      <c r="B871" s="1">
        <v>45798</v>
      </c>
      <c r="C871" s="2">
        <v>45798.396527777775</v>
      </c>
      <c r="D871" s="2">
        <v>45798.445138888892</v>
      </c>
      <c r="E871" t="s">
        <v>264</v>
      </c>
      <c r="F871" t="s">
        <v>67</v>
      </c>
      <c r="G871" t="s">
        <v>267</v>
      </c>
      <c r="H871" t="s">
        <v>69</v>
      </c>
      <c r="I871" t="s">
        <v>70</v>
      </c>
      <c r="J871" t="s">
        <v>71</v>
      </c>
      <c r="K871" t="s">
        <v>819</v>
      </c>
      <c r="L871">
        <v>9.5</v>
      </c>
      <c r="M871">
        <v>9.4</v>
      </c>
      <c r="N871">
        <v>4.7100000000000003E-2</v>
      </c>
      <c r="O871">
        <v>8.1500000000000003E-2</v>
      </c>
      <c r="P871">
        <v>29.2</v>
      </c>
      <c r="Q871">
        <v>5.9</v>
      </c>
      <c r="R871" t="b">
        <v>1</v>
      </c>
      <c r="S871">
        <v>0.18</v>
      </c>
      <c r="T871">
        <v>447.17</v>
      </c>
      <c r="U871" s="1">
        <v>45805</v>
      </c>
      <c r="V871" t="s">
        <v>43</v>
      </c>
      <c r="W871" t="s">
        <v>44</v>
      </c>
      <c r="X871" t="s">
        <v>3297</v>
      </c>
      <c r="Y871">
        <v>70</v>
      </c>
      <c r="Z871">
        <v>9.2200000000000006</v>
      </c>
      <c r="AA871">
        <v>48.5</v>
      </c>
      <c r="AB871">
        <v>5</v>
      </c>
    </row>
    <row r="872" spans="1:28" x14ac:dyDescent="0.25">
      <c r="A872" t="s">
        <v>3298</v>
      </c>
      <c r="B872" s="1">
        <v>45820</v>
      </c>
      <c r="C872" s="2">
        <v>45820.277777777781</v>
      </c>
      <c r="D872" s="2">
        <v>45820.300694444442</v>
      </c>
      <c r="E872" t="s">
        <v>2942</v>
      </c>
      <c r="F872" t="s">
        <v>138</v>
      </c>
      <c r="G872" t="s">
        <v>432</v>
      </c>
      <c r="H872" t="s">
        <v>140</v>
      </c>
      <c r="I872" t="s">
        <v>141</v>
      </c>
      <c r="J872" t="s">
        <v>142</v>
      </c>
      <c r="K872" t="s">
        <v>199</v>
      </c>
      <c r="L872">
        <v>13.9</v>
      </c>
      <c r="M872">
        <v>243.9</v>
      </c>
      <c r="N872">
        <v>4.7199999999999999E-2</v>
      </c>
      <c r="O872">
        <v>8.0199999999999994E-2</v>
      </c>
      <c r="P872">
        <v>28.8</v>
      </c>
      <c r="Q872">
        <v>7.1</v>
      </c>
      <c r="R872" t="b">
        <v>1</v>
      </c>
      <c r="S872">
        <v>0</v>
      </c>
      <c r="T872">
        <v>11746.22</v>
      </c>
      <c r="U872" s="1">
        <v>45820</v>
      </c>
      <c r="V872" t="s">
        <v>58</v>
      </c>
      <c r="W872" t="s">
        <v>208</v>
      </c>
      <c r="X872" t="s">
        <v>3299</v>
      </c>
      <c r="Y872">
        <v>33</v>
      </c>
      <c r="Z872">
        <v>243.9</v>
      </c>
      <c r="AA872">
        <v>48.16</v>
      </c>
      <c r="AB872">
        <v>6</v>
      </c>
    </row>
    <row r="873" spans="1:28" x14ac:dyDescent="0.25">
      <c r="A873" t="s">
        <v>3300</v>
      </c>
      <c r="B873" s="1">
        <v>45811</v>
      </c>
      <c r="C873" s="2">
        <v>45811.330555555556</v>
      </c>
      <c r="D873" s="2">
        <v>45811.350694444445</v>
      </c>
      <c r="E873" t="s">
        <v>866</v>
      </c>
      <c r="F873" t="s">
        <v>309</v>
      </c>
      <c r="G873" t="s">
        <v>869</v>
      </c>
      <c r="H873" t="s">
        <v>311</v>
      </c>
      <c r="I873" t="s">
        <v>84</v>
      </c>
      <c r="J873" t="s">
        <v>85</v>
      </c>
      <c r="K873" t="s">
        <v>1390</v>
      </c>
      <c r="L873">
        <v>12.3</v>
      </c>
      <c r="M873">
        <v>104.9</v>
      </c>
      <c r="N873">
        <v>4.7199999999999999E-2</v>
      </c>
      <c r="O873">
        <v>8.3599999999999994E-2</v>
      </c>
      <c r="P873">
        <v>24.6</v>
      </c>
      <c r="Q873">
        <v>2.2000000000000002</v>
      </c>
      <c r="R873" t="b">
        <v>1</v>
      </c>
      <c r="S873">
        <v>0</v>
      </c>
      <c r="T873">
        <v>5158.9799999999996</v>
      </c>
      <c r="U873" s="1">
        <v>45814</v>
      </c>
      <c r="V873" t="s">
        <v>58</v>
      </c>
      <c r="W873" t="s">
        <v>44</v>
      </c>
      <c r="X873" t="s">
        <v>2326</v>
      </c>
      <c r="Y873">
        <v>29</v>
      </c>
      <c r="Z873">
        <v>104.9</v>
      </c>
      <c r="AA873">
        <v>49.18</v>
      </c>
      <c r="AB873">
        <v>6</v>
      </c>
    </row>
    <row r="874" spans="1:28" x14ac:dyDescent="0.25">
      <c r="A874" t="s">
        <v>3301</v>
      </c>
      <c r="B874" s="1">
        <v>45700</v>
      </c>
      <c r="C874" s="2">
        <v>45700.311111111114</v>
      </c>
      <c r="D874" s="2">
        <v>45700.385416666664</v>
      </c>
      <c r="E874" t="s">
        <v>3302</v>
      </c>
      <c r="F874" t="s">
        <v>234</v>
      </c>
      <c r="G874" t="s">
        <v>1717</v>
      </c>
      <c r="H874" t="s">
        <v>236</v>
      </c>
      <c r="I874" t="s">
        <v>237</v>
      </c>
      <c r="J874" t="s">
        <v>238</v>
      </c>
      <c r="K874" t="s">
        <v>1095</v>
      </c>
      <c r="L874">
        <v>8.8000000000000007</v>
      </c>
      <c r="M874">
        <v>97.7</v>
      </c>
      <c r="N874">
        <v>4.7199999999999999E-2</v>
      </c>
      <c r="O874">
        <v>8.72E-2</v>
      </c>
      <c r="P874">
        <v>35.5</v>
      </c>
      <c r="Q874">
        <v>12</v>
      </c>
      <c r="R874" t="b">
        <v>0</v>
      </c>
      <c r="S874">
        <v>0</v>
      </c>
      <c r="T874">
        <v>4910.3999999999996</v>
      </c>
      <c r="U874" s="1">
        <v>45703</v>
      </c>
      <c r="V874" t="s">
        <v>43</v>
      </c>
      <c r="W874" t="s">
        <v>44</v>
      </c>
      <c r="X874" t="s">
        <v>3303</v>
      </c>
      <c r="Y874">
        <v>107</v>
      </c>
      <c r="Z874">
        <v>97.7</v>
      </c>
      <c r="AA874">
        <v>50.26</v>
      </c>
      <c r="AB874">
        <v>2</v>
      </c>
    </row>
    <row r="875" spans="1:28" x14ac:dyDescent="0.25">
      <c r="A875" t="s">
        <v>3304</v>
      </c>
      <c r="B875" s="1">
        <v>45716</v>
      </c>
      <c r="C875" s="2">
        <v>45716.427083333336</v>
      </c>
      <c r="D875" s="2">
        <v>45716.438194444447</v>
      </c>
      <c r="E875" t="s">
        <v>3305</v>
      </c>
      <c r="F875" t="s">
        <v>52</v>
      </c>
      <c r="G875" t="s">
        <v>2296</v>
      </c>
      <c r="H875" t="s">
        <v>54</v>
      </c>
      <c r="I875" t="s">
        <v>55</v>
      </c>
      <c r="J875" t="s">
        <v>56</v>
      </c>
      <c r="K875" t="s">
        <v>258</v>
      </c>
      <c r="L875">
        <v>1.5</v>
      </c>
      <c r="M875">
        <v>114</v>
      </c>
      <c r="N875">
        <v>4.7300000000000002E-2</v>
      </c>
      <c r="O875">
        <v>8.8400000000000006E-2</v>
      </c>
      <c r="P875">
        <v>29.8</v>
      </c>
      <c r="Q875">
        <v>6.8</v>
      </c>
      <c r="R875" t="b">
        <v>1</v>
      </c>
      <c r="S875">
        <v>0</v>
      </c>
      <c r="T875">
        <v>5776.38</v>
      </c>
      <c r="U875" s="1">
        <v>45723</v>
      </c>
      <c r="V875" t="s">
        <v>43</v>
      </c>
      <c r="W875" t="s">
        <v>44</v>
      </c>
      <c r="X875" t="s">
        <v>3307</v>
      </c>
      <c r="Y875">
        <v>16</v>
      </c>
      <c r="Z875">
        <v>114</v>
      </c>
      <c r="AA875">
        <v>50.67</v>
      </c>
      <c r="AB875">
        <v>2</v>
      </c>
    </row>
    <row r="876" spans="1:28" x14ac:dyDescent="0.25">
      <c r="A876" t="s">
        <v>3308</v>
      </c>
      <c r="B876" s="1">
        <v>45711</v>
      </c>
      <c r="C876" s="2">
        <v>45711.409722222219</v>
      </c>
      <c r="D876" s="2">
        <v>45711.456944444442</v>
      </c>
      <c r="E876" t="s">
        <v>2025</v>
      </c>
      <c r="F876" t="s">
        <v>255</v>
      </c>
      <c r="G876" t="s">
        <v>1192</v>
      </c>
      <c r="H876" t="s">
        <v>257</v>
      </c>
      <c r="I876" t="s">
        <v>96</v>
      </c>
      <c r="J876" t="s">
        <v>97</v>
      </c>
      <c r="K876" t="s">
        <v>824</v>
      </c>
      <c r="L876">
        <v>7</v>
      </c>
      <c r="M876">
        <v>42.4</v>
      </c>
      <c r="N876">
        <v>4.7300000000000002E-2</v>
      </c>
      <c r="O876">
        <v>8.5599999999999996E-2</v>
      </c>
      <c r="P876">
        <v>31.3</v>
      </c>
      <c r="Q876">
        <v>9.1999999999999993</v>
      </c>
      <c r="R876" t="b">
        <v>0</v>
      </c>
      <c r="S876">
        <v>0</v>
      </c>
      <c r="T876">
        <v>2112.79</v>
      </c>
      <c r="U876" s="1">
        <v>45711</v>
      </c>
      <c r="V876" t="s">
        <v>43</v>
      </c>
      <c r="W876" t="s">
        <v>44</v>
      </c>
      <c r="X876" t="s">
        <v>3309</v>
      </c>
      <c r="Y876">
        <v>68</v>
      </c>
      <c r="Z876">
        <v>42.4</v>
      </c>
      <c r="AA876">
        <v>49.83</v>
      </c>
      <c r="AB876">
        <v>2</v>
      </c>
    </row>
    <row r="877" spans="1:28" x14ac:dyDescent="0.25">
      <c r="A877" t="s">
        <v>3310</v>
      </c>
      <c r="B877" s="1">
        <v>45780</v>
      </c>
      <c r="C877" s="2">
        <v>45780.425000000003</v>
      </c>
      <c r="D877" s="2">
        <v>45780.469444444447</v>
      </c>
      <c r="E877" t="s">
        <v>1661</v>
      </c>
      <c r="F877" t="s">
        <v>340</v>
      </c>
      <c r="G877" t="s">
        <v>1663</v>
      </c>
      <c r="H877" t="s">
        <v>342</v>
      </c>
      <c r="I877" t="s">
        <v>197</v>
      </c>
      <c r="J877" t="s">
        <v>198</v>
      </c>
      <c r="K877" t="s">
        <v>302</v>
      </c>
      <c r="L877">
        <v>1.7</v>
      </c>
      <c r="M877">
        <v>14.9</v>
      </c>
      <c r="N877">
        <v>4.7300000000000002E-2</v>
      </c>
      <c r="O877">
        <v>8.3500000000000005E-2</v>
      </c>
      <c r="P877">
        <v>31.7</v>
      </c>
      <c r="Q877">
        <v>31.9</v>
      </c>
      <c r="R877" t="b">
        <v>1</v>
      </c>
      <c r="S877">
        <v>0</v>
      </c>
      <c r="T877">
        <v>733.08</v>
      </c>
      <c r="U877" s="1">
        <v>45783</v>
      </c>
      <c r="V877" t="s">
        <v>43</v>
      </c>
      <c r="W877" t="s">
        <v>44</v>
      </c>
      <c r="X877" t="s">
        <v>3311</v>
      </c>
      <c r="Y877">
        <v>64</v>
      </c>
      <c r="Z877">
        <v>14.9</v>
      </c>
      <c r="AA877">
        <v>49.2</v>
      </c>
      <c r="AB877">
        <v>5</v>
      </c>
    </row>
    <row r="878" spans="1:28" x14ac:dyDescent="0.25">
      <c r="A878" t="s">
        <v>3312</v>
      </c>
      <c r="B878" s="1">
        <v>45816</v>
      </c>
      <c r="C878" s="2">
        <v>45816.37222222222</v>
      </c>
      <c r="D878" s="2">
        <v>45816.443749999999</v>
      </c>
      <c r="E878" t="s">
        <v>2688</v>
      </c>
      <c r="F878" t="s">
        <v>162</v>
      </c>
      <c r="G878" t="s">
        <v>667</v>
      </c>
      <c r="H878" t="s">
        <v>164</v>
      </c>
      <c r="I878" t="s">
        <v>40</v>
      </c>
      <c r="J878" t="s">
        <v>41</v>
      </c>
      <c r="K878" t="s">
        <v>185</v>
      </c>
      <c r="L878">
        <v>2.5</v>
      </c>
      <c r="M878">
        <v>11</v>
      </c>
      <c r="N878">
        <v>4.7300000000000002E-2</v>
      </c>
      <c r="O878">
        <v>7.7100000000000002E-2</v>
      </c>
      <c r="P878">
        <v>30</v>
      </c>
      <c r="Q878">
        <v>6.5</v>
      </c>
      <c r="R878" t="b">
        <v>1</v>
      </c>
      <c r="S878">
        <v>0.77</v>
      </c>
      <c r="T878">
        <v>483.67</v>
      </c>
      <c r="U878" s="1">
        <v>45823</v>
      </c>
      <c r="V878" t="s">
        <v>259</v>
      </c>
      <c r="W878" t="s">
        <v>44</v>
      </c>
      <c r="X878" t="s">
        <v>3313</v>
      </c>
      <c r="Y878">
        <v>103</v>
      </c>
      <c r="Z878">
        <v>10.23</v>
      </c>
      <c r="AA878">
        <v>47.28</v>
      </c>
      <c r="AB878">
        <v>6</v>
      </c>
    </row>
    <row r="879" spans="1:28" x14ac:dyDescent="0.25">
      <c r="A879" t="s">
        <v>3314</v>
      </c>
      <c r="B879" s="1">
        <v>45741</v>
      </c>
      <c r="C879" s="2">
        <v>45741.274305555555</v>
      </c>
      <c r="D879" s="2">
        <v>45741.308333333334</v>
      </c>
      <c r="E879" t="s">
        <v>3315</v>
      </c>
      <c r="F879" t="s">
        <v>113</v>
      </c>
      <c r="G879" t="s">
        <v>680</v>
      </c>
      <c r="H879" t="s">
        <v>115</v>
      </c>
      <c r="I879" t="s">
        <v>84</v>
      </c>
      <c r="J879" t="s">
        <v>85</v>
      </c>
      <c r="K879" t="s">
        <v>909</v>
      </c>
      <c r="L879">
        <v>11.4</v>
      </c>
      <c r="M879">
        <v>16.5</v>
      </c>
      <c r="N879">
        <v>4.7300000000000002E-2</v>
      </c>
      <c r="O879">
        <v>8.9700000000000002E-2</v>
      </c>
      <c r="P879">
        <v>29.2</v>
      </c>
      <c r="Q879">
        <v>10.6</v>
      </c>
      <c r="R879" t="b">
        <v>0</v>
      </c>
      <c r="S879">
        <v>0</v>
      </c>
      <c r="T879">
        <v>842.49</v>
      </c>
      <c r="U879" s="1">
        <v>45743</v>
      </c>
      <c r="V879" t="s">
        <v>43</v>
      </c>
      <c r="W879" t="s">
        <v>208</v>
      </c>
      <c r="X879" t="s">
        <v>3317</v>
      </c>
      <c r="Y879">
        <v>49</v>
      </c>
      <c r="Z879">
        <v>16.5</v>
      </c>
      <c r="AA879">
        <v>51.06</v>
      </c>
      <c r="AB879">
        <v>3</v>
      </c>
    </row>
    <row r="880" spans="1:28" x14ac:dyDescent="0.25">
      <c r="A880" t="s">
        <v>3318</v>
      </c>
      <c r="B880" s="1">
        <v>45838</v>
      </c>
      <c r="C880" s="2">
        <v>45838.315972222219</v>
      </c>
      <c r="D880" s="2">
        <v>45838.388194444444</v>
      </c>
      <c r="E880" t="s">
        <v>2433</v>
      </c>
      <c r="F880" t="s">
        <v>67</v>
      </c>
      <c r="G880" t="s">
        <v>941</v>
      </c>
      <c r="H880" t="s">
        <v>69</v>
      </c>
      <c r="I880" t="s">
        <v>70</v>
      </c>
      <c r="J880" t="s">
        <v>71</v>
      </c>
      <c r="K880" t="s">
        <v>155</v>
      </c>
      <c r="L880">
        <v>1.3</v>
      </c>
      <c r="M880">
        <v>31.4</v>
      </c>
      <c r="N880">
        <v>4.7300000000000002E-2</v>
      </c>
      <c r="O880">
        <v>8.5000000000000006E-2</v>
      </c>
      <c r="P880">
        <v>33.299999999999997</v>
      </c>
      <c r="Q880">
        <v>9</v>
      </c>
      <c r="R880" t="b">
        <v>1</v>
      </c>
      <c r="S880">
        <v>0.23</v>
      </c>
      <c r="T880">
        <v>1547.59</v>
      </c>
      <c r="U880" s="1">
        <v>45840</v>
      </c>
      <c r="V880" t="s">
        <v>43</v>
      </c>
      <c r="W880" t="s">
        <v>186</v>
      </c>
      <c r="X880" t="s">
        <v>3319</v>
      </c>
      <c r="Y880">
        <v>104</v>
      </c>
      <c r="Z880">
        <v>31.169999999999899</v>
      </c>
      <c r="AA880">
        <v>49.65</v>
      </c>
      <c r="AB880">
        <v>6</v>
      </c>
    </row>
    <row r="881" spans="1:28" x14ac:dyDescent="0.25">
      <c r="A881" t="s">
        <v>3320</v>
      </c>
      <c r="B881" s="1">
        <v>45801</v>
      </c>
      <c r="C881" s="2">
        <v>45801.241666666669</v>
      </c>
      <c r="D881" s="2">
        <v>45801.316666666666</v>
      </c>
      <c r="E881" t="s">
        <v>3321</v>
      </c>
      <c r="F881" t="s">
        <v>234</v>
      </c>
      <c r="G881" t="s">
        <v>741</v>
      </c>
      <c r="H881" t="s">
        <v>236</v>
      </c>
      <c r="I881" t="s">
        <v>237</v>
      </c>
      <c r="J881" t="s">
        <v>238</v>
      </c>
      <c r="K881" t="s">
        <v>105</v>
      </c>
      <c r="L881">
        <v>1.6</v>
      </c>
      <c r="M881">
        <v>17.7</v>
      </c>
      <c r="N881">
        <v>4.7300000000000002E-2</v>
      </c>
      <c r="O881">
        <v>8.6099999999999996E-2</v>
      </c>
      <c r="P881">
        <v>31.8</v>
      </c>
      <c r="Q881">
        <v>12</v>
      </c>
      <c r="R881" t="b">
        <v>1</v>
      </c>
      <c r="S881">
        <v>0.03</v>
      </c>
      <c r="T881">
        <v>883.15</v>
      </c>
      <c r="U881" s="1">
        <v>45808</v>
      </c>
      <c r="V881" t="s">
        <v>43</v>
      </c>
      <c r="W881" t="s">
        <v>44</v>
      </c>
      <c r="X881" t="s">
        <v>3323</v>
      </c>
      <c r="Y881">
        <v>108</v>
      </c>
      <c r="Z881">
        <v>17.669999999999899</v>
      </c>
      <c r="AA881">
        <v>49.98</v>
      </c>
      <c r="AB881">
        <v>5</v>
      </c>
    </row>
    <row r="882" spans="1:28" x14ac:dyDescent="0.25">
      <c r="A882" t="s">
        <v>3324</v>
      </c>
      <c r="B882" s="1">
        <v>45743</v>
      </c>
      <c r="C882" s="2">
        <v>45743.319444444445</v>
      </c>
      <c r="D882" s="2">
        <v>45743.349305555559</v>
      </c>
      <c r="E882" t="s">
        <v>1525</v>
      </c>
      <c r="F882" t="s">
        <v>405</v>
      </c>
      <c r="G882" t="s">
        <v>1528</v>
      </c>
      <c r="H882" t="s">
        <v>407</v>
      </c>
      <c r="I882" t="s">
        <v>218</v>
      </c>
      <c r="J882" t="s">
        <v>219</v>
      </c>
      <c r="K882" t="s">
        <v>1095</v>
      </c>
      <c r="L882">
        <v>27.3</v>
      </c>
      <c r="M882">
        <v>107.3</v>
      </c>
      <c r="N882">
        <v>4.7300000000000002E-2</v>
      </c>
      <c r="O882">
        <v>8.77E-2</v>
      </c>
      <c r="P882">
        <v>30.4</v>
      </c>
      <c r="Q882">
        <v>6.7</v>
      </c>
      <c r="R882" t="b">
        <v>1</v>
      </c>
      <c r="S882">
        <v>0</v>
      </c>
      <c r="T882">
        <v>5414.36</v>
      </c>
      <c r="U882" s="1">
        <v>45746</v>
      </c>
      <c r="V882" t="s">
        <v>43</v>
      </c>
      <c r="W882" t="s">
        <v>208</v>
      </c>
      <c r="X882" t="s">
        <v>3325</v>
      </c>
      <c r="Y882">
        <v>43</v>
      </c>
      <c r="Z882">
        <v>107.3</v>
      </c>
      <c r="AA882">
        <v>50.46</v>
      </c>
      <c r="AB882">
        <v>3</v>
      </c>
    </row>
    <row r="883" spans="1:28" x14ac:dyDescent="0.25">
      <c r="A883" t="s">
        <v>3326</v>
      </c>
      <c r="B883" s="1">
        <v>45802</v>
      </c>
      <c r="C883" s="2">
        <v>45802.425694444442</v>
      </c>
      <c r="D883" s="2">
        <v>45802.486111111109</v>
      </c>
      <c r="E883" t="s">
        <v>1123</v>
      </c>
      <c r="F883" t="s">
        <v>215</v>
      </c>
      <c r="G883" t="s">
        <v>1126</v>
      </c>
      <c r="H883" t="s">
        <v>217</v>
      </c>
      <c r="I883" t="s">
        <v>218</v>
      </c>
      <c r="J883" t="s">
        <v>219</v>
      </c>
      <c r="K883" t="s">
        <v>643</v>
      </c>
      <c r="L883">
        <v>27.2</v>
      </c>
      <c r="M883">
        <v>27.2</v>
      </c>
      <c r="N883">
        <v>4.7300000000000002E-2</v>
      </c>
      <c r="O883">
        <v>8.9300000000000004E-2</v>
      </c>
      <c r="P883">
        <v>30.9</v>
      </c>
      <c r="Q883">
        <v>8.3000000000000007</v>
      </c>
      <c r="R883" t="b">
        <v>1</v>
      </c>
      <c r="S883">
        <v>0</v>
      </c>
      <c r="T883">
        <v>1385.57</v>
      </c>
      <c r="U883" s="1">
        <v>45802</v>
      </c>
      <c r="V883" t="s">
        <v>259</v>
      </c>
      <c r="W883" t="s">
        <v>44</v>
      </c>
      <c r="X883" t="s">
        <v>3327</v>
      </c>
      <c r="Y883">
        <v>87</v>
      </c>
      <c r="Z883">
        <v>27.2</v>
      </c>
      <c r="AA883">
        <v>50.94</v>
      </c>
      <c r="AB883">
        <v>5</v>
      </c>
    </row>
    <row r="884" spans="1:28" x14ac:dyDescent="0.25">
      <c r="A884" t="s">
        <v>3328</v>
      </c>
      <c r="B884" s="1">
        <v>45695</v>
      </c>
      <c r="C884" s="2">
        <v>45695.427083333336</v>
      </c>
      <c r="D884" s="2">
        <v>45695.460416666669</v>
      </c>
      <c r="E884" t="s">
        <v>3329</v>
      </c>
      <c r="F884" t="s">
        <v>67</v>
      </c>
      <c r="G884" t="s">
        <v>1142</v>
      </c>
      <c r="H884" t="s">
        <v>69</v>
      </c>
      <c r="I884" t="s">
        <v>70</v>
      </c>
      <c r="J884" t="s">
        <v>71</v>
      </c>
      <c r="K884" t="s">
        <v>1358</v>
      </c>
      <c r="L884">
        <v>6.2</v>
      </c>
      <c r="M884">
        <v>29.6</v>
      </c>
      <c r="N884">
        <v>4.7300000000000002E-2</v>
      </c>
      <c r="O884">
        <v>8.8400000000000006E-2</v>
      </c>
      <c r="P884">
        <v>30.6</v>
      </c>
      <c r="Q884">
        <v>8.6</v>
      </c>
      <c r="R884" t="b">
        <v>0</v>
      </c>
      <c r="S884">
        <v>7.28</v>
      </c>
      <c r="T884">
        <v>1130.95</v>
      </c>
      <c r="U884" s="1">
        <v>45702</v>
      </c>
      <c r="V884" t="s">
        <v>58</v>
      </c>
      <c r="W884" t="s">
        <v>44</v>
      </c>
      <c r="X884" t="s">
        <v>3330</v>
      </c>
      <c r="Y884">
        <v>48</v>
      </c>
      <c r="Z884">
        <v>22.32</v>
      </c>
      <c r="AA884">
        <v>50.67</v>
      </c>
      <c r="AB884">
        <v>2</v>
      </c>
    </row>
    <row r="885" spans="1:28" x14ac:dyDescent="0.25">
      <c r="A885" t="s">
        <v>3331</v>
      </c>
      <c r="B885" s="1">
        <v>45708</v>
      </c>
      <c r="C885" s="2">
        <v>45708.427083333336</v>
      </c>
      <c r="D885" s="2">
        <v>45708.48333333333</v>
      </c>
      <c r="E885" t="s">
        <v>3332</v>
      </c>
      <c r="F885" t="s">
        <v>413</v>
      </c>
      <c r="G885" t="s">
        <v>707</v>
      </c>
      <c r="H885" t="s">
        <v>414</v>
      </c>
      <c r="I885" t="s">
        <v>415</v>
      </c>
      <c r="J885" t="s">
        <v>416</v>
      </c>
      <c r="K885" t="s">
        <v>185</v>
      </c>
      <c r="L885">
        <v>9.1999999999999993</v>
      </c>
      <c r="M885">
        <v>84.1</v>
      </c>
      <c r="N885">
        <v>4.7399999999999998E-2</v>
      </c>
      <c r="O885">
        <v>8.4500000000000006E-2</v>
      </c>
      <c r="P885">
        <v>27.6</v>
      </c>
      <c r="Q885">
        <v>7.9</v>
      </c>
      <c r="R885" t="b">
        <v>1</v>
      </c>
      <c r="S885">
        <v>0</v>
      </c>
      <c r="T885">
        <v>4167.1499999999996</v>
      </c>
      <c r="U885" s="1">
        <v>45711</v>
      </c>
      <c r="V885" t="s">
        <v>43</v>
      </c>
      <c r="W885" t="s">
        <v>44</v>
      </c>
      <c r="X885" t="s">
        <v>3333</v>
      </c>
      <c r="Y885">
        <v>81</v>
      </c>
      <c r="Z885">
        <v>84.1</v>
      </c>
      <c r="AA885">
        <v>49.55</v>
      </c>
      <c r="AB885">
        <v>2</v>
      </c>
    </row>
    <row r="886" spans="1:28" x14ac:dyDescent="0.25">
      <c r="A886" t="s">
        <v>3334</v>
      </c>
      <c r="B886" s="1">
        <v>45658</v>
      </c>
      <c r="C886" s="2">
        <v>45658.247916666667</v>
      </c>
      <c r="D886" s="2">
        <v>45658.275694444441</v>
      </c>
      <c r="E886" t="s">
        <v>3335</v>
      </c>
      <c r="F886" t="s">
        <v>113</v>
      </c>
      <c r="G886" t="s">
        <v>680</v>
      </c>
      <c r="H886" t="s">
        <v>115</v>
      </c>
      <c r="I886" t="s">
        <v>84</v>
      </c>
      <c r="J886" t="s">
        <v>85</v>
      </c>
      <c r="K886" t="s">
        <v>619</v>
      </c>
      <c r="L886">
        <v>1.5</v>
      </c>
      <c r="M886">
        <v>28</v>
      </c>
      <c r="N886">
        <v>4.7399999999999998E-2</v>
      </c>
      <c r="O886">
        <v>9.0899999999999995E-2</v>
      </c>
      <c r="P886">
        <v>31.2</v>
      </c>
      <c r="Q886">
        <v>7</v>
      </c>
      <c r="R886" t="b">
        <v>1</v>
      </c>
      <c r="S886">
        <v>0.33</v>
      </c>
      <c r="T886">
        <v>1424.17</v>
      </c>
      <c r="U886" s="1">
        <v>45665</v>
      </c>
      <c r="V886" t="s">
        <v>43</v>
      </c>
      <c r="W886" t="s">
        <v>44</v>
      </c>
      <c r="X886" t="s">
        <v>3337</v>
      </c>
      <c r="Y886">
        <v>40</v>
      </c>
      <c r="Z886">
        <v>27.67</v>
      </c>
      <c r="AA886">
        <v>51.47</v>
      </c>
      <c r="AB886">
        <v>1</v>
      </c>
    </row>
    <row r="887" spans="1:28" x14ac:dyDescent="0.25">
      <c r="A887" t="s">
        <v>3338</v>
      </c>
      <c r="B887" s="1">
        <v>45731</v>
      </c>
      <c r="C887" s="2">
        <v>45731.228472222225</v>
      </c>
      <c r="D887" s="2">
        <v>45731.256249999999</v>
      </c>
      <c r="E887" t="s">
        <v>1022</v>
      </c>
      <c r="F887" t="s">
        <v>172</v>
      </c>
      <c r="G887" t="s">
        <v>1025</v>
      </c>
      <c r="H887" t="s">
        <v>174</v>
      </c>
      <c r="I887" t="s">
        <v>84</v>
      </c>
      <c r="J887" t="s">
        <v>85</v>
      </c>
      <c r="K887" t="s">
        <v>123</v>
      </c>
      <c r="L887">
        <v>37.9</v>
      </c>
      <c r="M887">
        <v>217.3</v>
      </c>
      <c r="N887">
        <v>4.7500000000000001E-2</v>
      </c>
      <c r="O887">
        <v>8.8599999999999998E-2</v>
      </c>
      <c r="P887">
        <v>33.1</v>
      </c>
      <c r="Q887">
        <v>6</v>
      </c>
      <c r="R887" t="b">
        <v>1</v>
      </c>
      <c r="S887">
        <v>0.32</v>
      </c>
      <c r="T887">
        <v>11029.09</v>
      </c>
      <c r="U887" s="1">
        <v>45731</v>
      </c>
      <c r="V887" t="s">
        <v>58</v>
      </c>
      <c r="W887" t="s">
        <v>208</v>
      </c>
      <c r="X887" t="s">
        <v>3339</v>
      </c>
      <c r="Y887">
        <v>40</v>
      </c>
      <c r="Z887">
        <v>216.98</v>
      </c>
      <c r="AA887">
        <v>50.83</v>
      </c>
      <c r="AB887">
        <v>3</v>
      </c>
    </row>
    <row r="888" spans="1:28" x14ac:dyDescent="0.25">
      <c r="A888" t="s">
        <v>3340</v>
      </c>
      <c r="B888" s="1">
        <v>45793</v>
      </c>
      <c r="C888" s="2">
        <v>45793.328472222223</v>
      </c>
      <c r="D888" s="2">
        <v>45793.331944444442</v>
      </c>
      <c r="E888" t="s">
        <v>1803</v>
      </c>
      <c r="F888" t="s">
        <v>37</v>
      </c>
      <c r="G888" t="s">
        <v>1806</v>
      </c>
      <c r="H888" t="s">
        <v>39</v>
      </c>
      <c r="I888" t="s">
        <v>40</v>
      </c>
      <c r="J888" t="s">
        <v>41</v>
      </c>
      <c r="K888" t="s">
        <v>1953</v>
      </c>
      <c r="L888">
        <v>2.8</v>
      </c>
      <c r="M888">
        <v>21.6</v>
      </c>
      <c r="N888">
        <v>4.7500000000000001E-2</v>
      </c>
      <c r="O888">
        <v>8.9200000000000002E-2</v>
      </c>
      <c r="P888">
        <v>26</v>
      </c>
      <c r="Q888">
        <v>1.3</v>
      </c>
      <c r="R888" t="b">
        <v>1</v>
      </c>
      <c r="S888">
        <v>0</v>
      </c>
      <c r="T888">
        <v>1101.82</v>
      </c>
      <c r="U888" s="1">
        <v>45795</v>
      </c>
      <c r="V888" t="s">
        <v>43</v>
      </c>
      <c r="W888" t="s">
        <v>44</v>
      </c>
      <c r="X888" t="s">
        <v>3341</v>
      </c>
      <c r="Y888">
        <v>5</v>
      </c>
      <c r="Z888">
        <v>21.6</v>
      </c>
      <c r="AA888">
        <v>51.01</v>
      </c>
      <c r="AB888">
        <v>5</v>
      </c>
    </row>
    <row r="889" spans="1:28" x14ac:dyDescent="0.25">
      <c r="A889" t="s">
        <v>3342</v>
      </c>
      <c r="B889" s="1">
        <v>45800</v>
      </c>
      <c r="C889" s="2">
        <v>45800.338194444441</v>
      </c>
      <c r="D889" s="2">
        <v>45800.466666666667</v>
      </c>
      <c r="E889" t="s">
        <v>998</v>
      </c>
      <c r="F889" t="s">
        <v>536</v>
      </c>
      <c r="G889" t="s">
        <v>735</v>
      </c>
      <c r="H889" t="s">
        <v>537</v>
      </c>
      <c r="I889" t="s">
        <v>84</v>
      </c>
      <c r="J889" t="s">
        <v>85</v>
      </c>
      <c r="K889" t="s">
        <v>343</v>
      </c>
      <c r="L889">
        <v>7.7</v>
      </c>
      <c r="M889">
        <v>35.700000000000003</v>
      </c>
      <c r="N889">
        <v>4.7500000000000001E-2</v>
      </c>
      <c r="O889">
        <v>7.9699999999999993E-2</v>
      </c>
      <c r="P889">
        <v>29.1</v>
      </c>
      <c r="Q889">
        <v>9.4</v>
      </c>
      <c r="R889" t="b">
        <v>0</v>
      </c>
      <c r="S889">
        <v>1.68</v>
      </c>
      <c r="T889">
        <v>1638.4</v>
      </c>
      <c r="U889" s="1">
        <v>45802</v>
      </c>
      <c r="V889" t="s">
        <v>43</v>
      </c>
      <c r="W889" t="s">
        <v>44</v>
      </c>
      <c r="X889" t="s">
        <v>3343</v>
      </c>
      <c r="Y889">
        <v>185</v>
      </c>
      <c r="Z889">
        <v>34.020000000000003</v>
      </c>
      <c r="AA889">
        <v>48.16</v>
      </c>
      <c r="AB889">
        <v>5</v>
      </c>
    </row>
    <row r="890" spans="1:28" x14ac:dyDescent="0.25">
      <c r="A890" t="s">
        <v>3344</v>
      </c>
      <c r="B890" s="1">
        <v>45752</v>
      </c>
      <c r="C890" s="2">
        <v>45752.193055555559</v>
      </c>
      <c r="D890" s="2">
        <v>45752.236111111109</v>
      </c>
      <c r="E890" t="s">
        <v>2870</v>
      </c>
      <c r="F890" t="s">
        <v>604</v>
      </c>
      <c r="G890" t="s">
        <v>1470</v>
      </c>
      <c r="H890" t="s">
        <v>606</v>
      </c>
      <c r="I890" t="s">
        <v>153</v>
      </c>
      <c r="J890" t="s">
        <v>154</v>
      </c>
      <c r="K890" t="s">
        <v>1358</v>
      </c>
      <c r="L890">
        <v>18.399999999999999</v>
      </c>
      <c r="M890">
        <v>78.3</v>
      </c>
      <c r="N890">
        <v>4.7600000000000003E-2</v>
      </c>
      <c r="O890">
        <v>8.0799999999999997E-2</v>
      </c>
      <c r="P890">
        <v>25.1</v>
      </c>
      <c r="Q890">
        <v>5.4</v>
      </c>
      <c r="R890" t="b">
        <v>1</v>
      </c>
      <c r="S890">
        <v>0.32</v>
      </c>
      <c r="T890">
        <v>3785.15</v>
      </c>
      <c r="U890" s="1">
        <v>45754</v>
      </c>
      <c r="V890" t="s">
        <v>43</v>
      </c>
      <c r="W890" t="s">
        <v>44</v>
      </c>
      <c r="X890" t="s">
        <v>3345</v>
      </c>
      <c r="Y890">
        <v>62</v>
      </c>
      <c r="Z890">
        <v>77.98</v>
      </c>
      <c r="AA890">
        <v>48.54</v>
      </c>
      <c r="AB890">
        <v>4</v>
      </c>
    </row>
    <row r="891" spans="1:28" x14ac:dyDescent="0.25">
      <c r="A891" t="s">
        <v>3346</v>
      </c>
      <c r="B891" s="1">
        <v>45837</v>
      </c>
      <c r="C891" s="2">
        <v>45837.307638888888</v>
      </c>
      <c r="D891" s="2">
        <v>45837.324999999997</v>
      </c>
      <c r="E891" t="s">
        <v>3347</v>
      </c>
      <c r="F891" t="s">
        <v>340</v>
      </c>
      <c r="G891" t="s">
        <v>718</v>
      </c>
      <c r="H891" t="s">
        <v>342</v>
      </c>
      <c r="I891" t="s">
        <v>197</v>
      </c>
      <c r="J891" t="s">
        <v>198</v>
      </c>
      <c r="K891" t="s">
        <v>824</v>
      </c>
      <c r="L891">
        <v>27.7</v>
      </c>
      <c r="M891">
        <v>8.6</v>
      </c>
      <c r="N891">
        <v>4.7600000000000003E-2</v>
      </c>
      <c r="O891">
        <v>8.1000000000000003E-2</v>
      </c>
      <c r="P891">
        <v>27.5</v>
      </c>
      <c r="Q891">
        <v>4.5999999999999996</v>
      </c>
      <c r="R891" t="b">
        <v>1</v>
      </c>
      <c r="S891">
        <v>0</v>
      </c>
      <c r="T891">
        <v>417.96</v>
      </c>
      <c r="U891" s="1">
        <v>45838</v>
      </c>
      <c r="V891" t="s">
        <v>43</v>
      </c>
      <c r="W891" t="s">
        <v>200</v>
      </c>
      <c r="X891" t="s">
        <v>3349</v>
      </c>
      <c r="Y891">
        <v>25</v>
      </c>
      <c r="Z891">
        <v>8.6</v>
      </c>
      <c r="AA891">
        <v>48.6</v>
      </c>
      <c r="AB891">
        <v>6</v>
      </c>
    </row>
    <row r="892" spans="1:28" x14ac:dyDescent="0.25">
      <c r="A892" t="s">
        <v>3350</v>
      </c>
      <c r="B892" s="1">
        <v>45791</v>
      </c>
      <c r="C892" s="2">
        <v>45791.23333333333</v>
      </c>
      <c r="D892" s="2">
        <v>45791.299305555556</v>
      </c>
      <c r="E892" t="s">
        <v>3351</v>
      </c>
      <c r="F892" t="s">
        <v>234</v>
      </c>
      <c r="G892" t="s">
        <v>1142</v>
      </c>
      <c r="H892" t="s">
        <v>236</v>
      </c>
      <c r="I892" t="s">
        <v>237</v>
      </c>
      <c r="J892" t="s">
        <v>238</v>
      </c>
      <c r="K892" t="s">
        <v>384</v>
      </c>
      <c r="L892">
        <v>5.5</v>
      </c>
      <c r="M892">
        <v>34.200000000000003</v>
      </c>
      <c r="N892">
        <v>4.7600000000000003E-2</v>
      </c>
      <c r="O892">
        <v>8.6900000000000005E-2</v>
      </c>
      <c r="P892">
        <v>25.7</v>
      </c>
      <c r="Q892">
        <v>3.4</v>
      </c>
      <c r="R892" t="b">
        <v>1</v>
      </c>
      <c r="S892">
        <v>0</v>
      </c>
      <c r="T892">
        <v>1722.65</v>
      </c>
      <c r="U892" s="1">
        <v>45792</v>
      </c>
      <c r="V892" t="s">
        <v>259</v>
      </c>
      <c r="W892" t="s">
        <v>44</v>
      </c>
      <c r="X892" t="s">
        <v>3353</v>
      </c>
      <c r="Y892">
        <v>95</v>
      </c>
      <c r="Z892">
        <v>34.200000000000003</v>
      </c>
      <c r="AA892">
        <v>50.37</v>
      </c>
      <c r="AB892">
        <v>5</v>
      </c>
    </row>
    <row r="893" spans="1:28" x14ac:dyDescent="0.25">
      <c r="A893" t="s">
        <v>3354</v>
      </c>
      <c r="B893" s="1">
        <v>45705</v>
      </c>
      <c r="C893" s="2">
        <v>45705.316666666666</v>
      </c>
      <c r="D893" s="2">
        <v>45705.342361111114</v>
      </c>
      <c r="E893" t="s">
        <v>2025</v>
      </c>
      <c r="F893" t="s">
        <v>255</v>
      </c>
      <c r="G893" t="s">
        <v>1192</v>
      </c>
      <c r="H893" t="s">
        <v>257</v>
      </c>
      <c r="I893" t="s">
        <v>96</v>
      </c>
      <c r="J893" t="s">
        <v>97</v>
      </c>
      <c r="K893" t="s">
        <v>1543</v>
      </c>
      <c r="L893">
        <v>24.6</v>
      </c>
      <c r="M893">
        <v>53.8</v>
      </c>
      <c r="N893">
        <v>4.7600000000000003E-2</v>
      </c>
      <c r="O893">
        <v>8.5000000000000006E-2</v>
      </c>
      <c r="P893">
        <v>31.8</v>
      </c>
      <c r="Q893">
        <v>29.1</v>
      </c>
      <c r="R893" t="b">
        <v>1</v>
      </c>
      <c r="S893">
        <v>0.17</v>
      </c>
      <c r="T893">
        <v>2670.77</v>
      </c>
      <c r="U893" s="1">
        <v>45712</v>
      </c>
      <c r="V893" t="s">
        <v>58</v>
      </c>
      <c r="W893" t="s">
        <v>208</v>
      </c>
      <c r="X893" t="s">
        <v>1718</v>
      </c>
      <c r="Y893">
        <v>37</v>
      </c>
      <c r="Z893">
        <v>53.629999999999903</v>
      </c>
      <c r="AA893">
        <v>49.8</v>
      </c>
      <c r="AB893">
        <v>2</v>
      </c>
    </row>
    <row r="894" spans="1:28" x14ac:dyDescent="0.25">
      <c r="A894" t="s">
        <v>3355</v>
      </c>
      <c r="B894" s="1">
        <v>45685</v>
      </c>
      <c r="C894" s="2">
        <v>45685.298611111109</v>
      </c>
      <c r="D894" s="2">
        <v>45685.376388888886</v>
      </c>
      <c r="E894" t="s">
        <v>1189</v>
      </c>
      <c r="F894" t="s">
        <v>138</v>
      </c>
      <c r="G894" t="s">
        <v>1192</v>
      </c>
      <c r="H894" t="s">
        <v>140</v>
      </c>
      <c r="I894" t="s">
        <v>141</v>
      </c>
      <c r="J894" t="s">
        <v>142</v>
      </c>
      <c r="K894" t="s">
        <v>643</v>
      </c>
      <c r="L894">
        <v>5.3</v>
      </c>
      <c r="M894">
        <v>100.2</v>
      </c>
      <c r="N894">
        <v>4.7600000000000003E-2</v>
      </c>
      <c r="O894">
        <v>8.7900000000000006E-2</v>
      </c>
      <c r="P894">
        <v>30</v>
      </c>
      <c r="Q894">
        <v>6</v>
      </c>
      <c r="R894" t="b">
        <v>1</v>
      </c>
      <c r="S894">
        <v>0.45</v>
      </c>
      <c r="T894">
        <v>5054.33</v>
      </c>
      <c r="U894" s="1">
        <v>45687</v>
      </c>
      <c r="V894" t="s">
        <v>43</v>
      </c>
      <c r="W894" t="s">
        <v>44</v>
      </c>
      <c r="X894" t="s">
        <v>3356</v>
      </c>
      <c r="Y894">
        <v>112</v>
      </c>
      <c r="Z894">
        <v>99.75</v>
      </c>
      <c r="AA894">
        <v>50.67</v>
      </c>
      <c r="AB894">
        <v>1</v>
      </c>
    </row>
    <row r="895" spans="1:28" x14ac:dyDescent="0.25">
      <c r="A895" t="s">
        <v>3357</v>
      </c>
      <c r="B895" s="1">
        <v>45721</v>
      </c>
      <c r="C895" s="2">
        <v>45721.361111111109</v>
      </c>
      <c r="D895" s="2">
        <v>45721.38958333333</v>
      </c>
      <c r="E895" t="s">
        <v>3247</v>
      </c>
      <c r="F895" t="s">
        <v>172</v>
      </c>
      <c r="G895" t="s">
        <v>2005</v>
      </c>
      <c r="H895" t="s">
        <v>174</v>
      </c>
      <c r="I895" t="s">
        <v>84</v>
      </c>
      <c r="J895" t="s">
        <v>85</v>
      </c>
      <c r="K895" t="s">
        <v>295</v>
      </c>
      <c r="L895">
        <v>73</v>
      </c>
      <c r="M895">
        <v>26.1</v>
      </c>
      <c r="N895">
        <v>4.7600000000000003E-2</v>
      </c>
      <c r="O895">
        <v>8.0100000000000005E-2</v>
      </c>
      <c r="P895">
        <v>33.799999999999997</v>
      </c>
      <c r="Q895">
        <v>6.2</v>
      </c>
      <c r="R895" t="b">
        <v>1</v>
      </c>
      <c r="S895">
        <v>0.19</v>
      </c>
      <c r="T895">
        <v>1252.23</v>
      </c>
      <c r="U895" s="1">
        <v>45723</v>
      </c>
      <c r="V895" t="s">
        <v>259</v>
      </c>
      <c r="W895" t="s">
        <v>44</v>
      </c>
      <c r="X895" t="s">
        <v>3358</v>
      </c>
      <c r="Y895">
        <v>41</v>
      </c>
      <c r="Z895">
        <v>25.91</v>
      </c>
      <c r="AA895">
        <v>48.33</v>
      </c>
      <c r="AB895">
        <v>3</v>
      </c>
    </row>
    <row r="896" spans="1:28" x14ac:dyDescent="0.25">
      <c r="A896" t="s">
        <v>3359</v>
      </c>
      <c r="B896" s="1">
        <v>45747</v>
      </c>
      <c r="C896" s="2">
        <v>45747.335416666669</v>
      </c>
      <c r="D896" s="2">
        <v>45747.364583333336</v>
      </c>
      <c r="E896" t="s">
        <v>1098</v>
      </c>
      <c r="F896" t="s">
        <v>52</v>
      </c>
      <c r="G896" t="s">
        <v>707</v>
      </c>
      <c r="H896" t="s">
        <v>54</v>
      </c>
      <c r="I896" t="s">
        <v>55</v>
      </c>
      <c r="J896" t="s">
        <v>56</v>
      </c>
      <c r="K896" t="s">
        <v>1270</v>
      </c>
      <c r="L896">
        <v>20.2</v>
      </c>
      <c r="M896">
        <v>102</v>
      </c>
      <c r="N896">
        <v>4.7699999999999999E-2</v>
      </c>
      <c r="O896">
        <v>7.9500000000000001E-2</v>
      </c>
      <c r="P896">
        <v>30.6</v>
      </c>
      <c r="Q896">
        <v>8.9</v>
      </c>
      <c r="R896" t="b">
        <v>1</v>
      </c>
      <c r="S896">
        <v>0.42</v>
      </c>
      <c r="T896">
        <v>4896.16</v>
      </c>
      <c r="U896" s="1">
        <v>45747</v>
      </c>
      <c r="V896" t="s">
        <v>43</v>
      </c>
      <c r="W896" t="s">
        <v>208</v>
      </c>
      <c r="X896" t="s">
        <v>3360</v>
      </c>
      <c r="Y896">
        <v>42</v>
      </c>
      <c r="Z896">
        <v>101.58</v>
      </c>
      <c r="AA896">
        <v>48.2</v>
      </c>
      <c r="AB896">
        <v>3</v>
      </c>
    </row>
    <row r="897" spans="1:28" x14ac:dyDescent="0.25">
      <c r="A897" t="s">
        <v>3361</v>
      </c>
      <c r="B897" s="1">
        <v>45763</v>
      </c>
      <c r="C897" s="2">
        <v>45763.429166666669</v>
      </c>
      <c r="D897" s="2">
        <v>45763.475694444445</v>
      </c>
      <c r="E897" t="s">
        <v>1635</v>
      </c>
      <c r="F897" t="s">
        <v>162</v>
      </c>
      <c r="G897" t="s">
        <v>1637</v>
      </c>
      <c r="H897" t="s">
        <v>164</v>
      </c>
      <c r="I897" t="s">
        <v>40</v>
      </c>
      <c r="J897" t="s">
        <v>41</v>
      </c>
      <c r="K897" t="s">
        <v>275</v>
      </c>
      <c r="L897">
        <v>33.4</v>
      </c>
      <c r="M897">
        <v>23</v>
      </c>
      <c r="N897">
        <v>4.7699999999999999E-2</v>
      </c>
      <c r="O897">
        <v>8.4699999999999998E-2</v>
      </c>
      <c r="P897">
        <v>31.2</v>
      </c>
      <c r="Q897">
        <v>9.1999999999999993</v>
      </c>
      <c r="R897" t="b">
        <v>0</v>
      </c>
      <c r="S897">
        <v>0.42</v>
      </c>
      <c r="T897">
        <v>1123.58</v>
      </c>
      <c r="U897" s="1">
        <v>45763</v>
      </c>
      <c r="V897" t="s">
        <v>43</v>
      </c>
      <c r="W897" t="s">
        <v>208</v>
      </c>
      <c r="X897" t="s">
        <v>3362</v>
      </c>
      <c r="Y897">
        <v>67</v>
      </c>
      <c r="Z897">
        <v>22.58</v>
      </c>
      <c r="AA897">
        <v>49.76</v>
      </c>
      <c r="AB897">
        <v>4</v>
      </c>
    </row>
    <row r="898" spans="1:28" x14ac:dyDescent="0.25">
      <c r="A898" t="s">
        <v>3363</v>
      </c>
      <c r="B898" s="1">
        <v>45743</v>
      </c>
      <c r="C898" s="2">
        <v>45743.423611111109</v>
      </c>
      <c r="D898" s="2">
        <v>45743.453472222223</v>
      </c>
      <c r="E898" t="s">
        <v>3364</v>
      </c>
      <c r="F898" t="s">
        <v>282</v>
      </c>
      <c r="G898" t="s">
        <v>1626</v>
      </c>
      <c r="H898" t="s">
        <v>284</v>
      </c>
      <c r="I898" t="s">
        <v>237</v>
      </c>
      <c r="J898" t="s">
        <v>238</v>
      </c>
      <c r="K898" t="s">
        <v>748</v>
      </c>
      <c r="L898">
        <v>48.8</v>
      </c>
      <c r="M898">
        <v>87.1</v>
      </c>
      <c r="N898">
        <v>4.7699999999999999E-2</v>
      </c>
      <c r="O898">
        <v>8.2199999999999995E-2</v>
      </c>
      <c r="P898">
        <v>32.4</v>
      </c>
      <c r="Q898">
        <v>12</v>
      </c>
      <c r="R898" t="b">
        <v>1</v>
      </c>
      <c r="S898">
        <v>0.2</v>
      </c>
      <c r="T898">
        <v>4258.97</v>
      </c>
      <c r="U898" s="1">
        <v>45744</v>
      </c>
      <c r="V898" t="s">
        <v>43</v>
      </c>
      <c r="W898" t="s">
        <v>44</v>
      </c>
      <c r="X898" t="s">
        <v>3366</v>
      </c>
      <c r="Y898">
        <v>43</v>
      </c>
      <c r="Z898">
        <v>86.899999999999906</v>
      </c>
      <c r="AA898">
        <v>49.01</v>
      </c>
      <c r="AB898">
        <v>3</v>
      </c>
    </row>
    <row r="899" spans="1:28" x14ac:dyDescent="0.25">
      <c r="A899" t="s">
        <v>3367</v>
      </c>
      <c r="B899" s="1">
        <v>45732</v>
      </c>
      <c r="C899" s="2">
        <v>45732.218055555553</v>
      </c>
      <c r="D899" s="2">
        <v>45732.23541666667</v>
      </c>
      <c r="E899" t="s">
        <v>2077</v>
      </c>
      <c r="F899" t="s">
        <v>215</v>
      </c>
      <c r="G899" t="s">
        <v>1378</v>
      </c>
      <c r="H899" t="s">
        <v>217</v>
      </c>
      <c r="I899" t="s">
        <v>218</v>
      </c>
      <c r="J899" t="s">
        <v>219</v>
      </c>
      <c r="K899" t="s">
        <v>155</v>
      </c>
      <c r="L899">
        <v>2.6</v>
      </c>
      <c r="M899">
        <v>103.7</v>
      </c>
      <c r="N899">
        <v>4.7699999999999999E-2</v>
      </c>
      <c r="O899">
        <v>8.0399999999999999E-2</v>
      </c>
      <c r="P899">
        <v>23.4</v>
      </c>
      <c r="Q899">
        <v>1</v>
      </c>
      <c r="R899" t="b">
        <v>1</v>
      </c>
      <c r="S899">
        <v>0.38</v>
      </c>
      <c r="T899">
        <v>5007.92</v>
      </c>
      <c r="U899" s="1">
        <v>45739</v>
      </c>
      <c r="V899" t="s">
        <v>43</v>
      </c>
      <c r="W899" t="s">
        <v>44</v>
      </c>
      <c r="X899" t="s">
        <v>3368</v>
      </c>
      <c r="Y899">
        <v>25</v>
      </c>
      <c r="Z899">
        <v>103.32</v>
      </c>
      <c r="AA899">
        <v>48.47</v>
      </c>
      <c r="AB899">
        <v>3</v>
      </c>
    </row>
    <row r="900" spans="1:28" x14ac:dyDescent="0.25">
      <c r="A900" t="s">
        <v>3369</v>
      </c>
      <c r="B900" s="1">
        <v>45730</v>
      </c>
      <c r="C900" s="2">
        <v>45730.254861111112</v>
      </c>
      <c r="D900" s="2">
        <v>45730.325694444444</v>
      </c>
      <c r="E900" t="s">
        <v>3370</v>
      </c>
      <c r="F900" t="s">
        <v>81</v>
      </c>
      <c r="G900" t="s">
        <v>195</v>
      </c>
      <c r="H900" t="s">
        <v>83</v>
      </c>
      <c r="I900" t="s">
        <v>84</v>
      </c>
      <c r="J900" t="s">
        <v>85</v>
      </c>
      <c r="K900" t="s">
        <v>453</v>
      </c>
      <c r="L900">
        <v>5.9</v>
      </c>
      <c r="M900">
        <v>231.4</v>
      </c>
      <c r="N900">
        <v>4.7800000000000002E-2</v>
      </c>
      <c r="O900">
        <v>8.3099999999999993E-2</v>
      </c>
      <c r="P900">
        <v>31.4</v>
      </c>
      <c r="Q900">
        <v>7.1</v>
      </c>
      <c r="R900" t="b">
        <v>1</v>
      </c>
      <c r="S900">
        <v>0.14000000000000001</v>
      </c>
      <c r="T900">
        <v>11408.06</v>
      </c>
      <c r="U900" s="1">
        <v>45731</v>
      </c>
      <c r="V900" t="s">
        <v>43</v>
      </c>
      <c r="W900" t="s">
        <v>208</v>
      </c>
      <c r="X900" t="s">
        <v>3372</v>
      </c>
      <c r="Y900">
        <v>102</v>
      </c>
      <c r="Z900">
        <v>231.26</v>
      </c>
      <c r="AA900">
        <v>49.33</v>
      </c>
      <c r="AB900">
        <v>3</v>
      </c>
    </row>
    <row r="901" spans="1:28" x14ac:dyDescent="0.25">
      <c r="A901" t="s">
        <v>3373</v>
      </c>
      <c r="B901" s="1">
        <v>45747</v>
      </c>
      <c r="C901" s="2">
        <v>45747.425000000003</v>
      </c>
      <c r="D901" s="2">
        <v>45747.495138888888</v>
      </c>
      <c r="E901" t="s">
        <v>1022</v>
      </c>
      <c r="F901" t="s">
        <v>172</v>
      </c>
      <c r="G901" t="s">
        <v>1025</v>
      </c>
      <c r="H901" t="s">
        <v>174</v>
      </c>
      <c r="I901" t="s">
        <v>84</v>
      </c>
      <c r="J901" t="s">
        <v>85</v>
      </c>
      <c r="K901" t="s">
        <v>275</v>
      </c>
      <c r="L901">
        <v>7.1</v>
      </c>
      <c r="M901">
        <v>19.3</v>
      </c>
      <c r="N901">
        <v>4.7800000000000002E-2</v>
      </c>
      <c r="O901">
        <v>8.5099999999999995E-2</v>
      </c>
      <c r="P901">
        <v>31</v>
      </c>
      <c r="Q901">
        <v>30.6</v>
      </c>
      <c r="R901" t="b">
        <v>1</v>
      </c>
      <c r="S901">
        <v>0.08</v>
      </c>
      <c r="T901">
        <v>959.65</v>
      </c>
      <c r="U901" s="1">
        <v>45750</v>
      </c>
      <c r="V901" t="s">
        <v>43</v>
      </c>
      <c r="W901" t="s">
        <v>44</v>
      </c>
      <c r="X901" t="s">
        <v>3374</v>
      </c>
      <c r="Y901">
        <v>101</v>
      </c>
      <c r="Z901">
        <v>19.22</v>
      </c>
      <c r="AA901">
        <v>49.93</v>
      </c>
      <c r="AB901">
        <v>3</v>
      </c>
    </row>
    <row r="902" spans="1:28" x14ac:dyDescent="0.25">
      <c r="A902" t="s">
        <v>3375</v>
      </c>
      <c r="B902" s="1">
        <v>45752</v>
      </c>
      <c r="C902" s="2">
        <v>45752.307638888888</v>
      </c>
      <c r="D902" s="2">
        <v>45752.339583333334</v>
      </c>
      <c r="E902" t="s">
        <v>1623</v>
      </c>
      <c r="F902" t="s">
        <v>37</v>
      </c>
      <c r="G902" t="s">
        <v>1626</v>
      </c>
      <c r="H902" t="s">
        <v>39</v>
      </c>
      <c r="I902" t="s">
        <v>40</v>
      </c>
      <c r="J902" t="s">
        <v>41</v>
      </c>
      <c r="K902" t="s">
        <v>199</v>
      </c>
      <c r="L902">
        <v>5.9</v>
      </c>
      <c r="M902">
        <v>66.7</v>
      </c>
      <c r="N902">
        <v>4.7800000000000002E-2</v>
      </c>
      <c r="O902">
        <v>9.3299999999999994E-2</v>
      </c>
      <c r="P902">
        <v>29.1</v>
      </c>
      <c r="Q902">
        <v>9.4</v>
      </c>
      <c r="R902" t="b">
        <v>1</v>
      </c>
      <c r="S902">
        <v>0.54</v>
      </c>
      <c r="T902">
        <v>3466.12</v>
      </c>
      <c r="U902" s="1">
        <v>45753</v>
      </c>
      <c r="V902" t="s">
        <v>43</v>
      </c>
      <c r="W902" t="s">
        <v>44</v>
      </c>
      <c r="X902" t="s">
        <v>3376</v>
      </c>
      <c r="Y902">
        <v>46</v>
      </c>
      <c r="Z902">
        <v>66.16</v>
      </c>
      <c r="AA902">
        <v>52.39</v>
      </c>
      <c r="AB902">
        <v>4</v>
      </c>
    </row>
    <row r="903" spans="1:28" x14ac:dyDescent="0.25">
      <c r="A903" t="s">
        <v>3377</v>
      </c>
      <c r="B903" s="1">
        <v>45738</v>
      </c>
      <c r="C903" s="2">
        <v>45738.23333333333</v>
      </c>
      <c r="D903" s="2">
        <v>45738.248611111114</v>
      </c>
      <c r="E903" t="s">
        <v>564</v>
      </c>
      <c r="F903" t="s">
        <v>282</v>
      </c>
      <c r="G903" t="s">
        <v>567</v>
      </c>
      <c r="H903" t="s">
        <v>284</v>
      </c>
      <c r="I903" t="s">
        <v>237</v>
      </c>
      <c r="J903" t="s">
        <v>238</v>
      </c>
      <c r="K903" t="s">
        <v>424</v>
      </c>
      <c r="L903">
        <v>10.4</v>
      </c>
      <c r="M903">
        <v>112.5</v>
      </c>
      <c r="N903">
        <v>4.7800000000000002E-2</v>
      </c>
      <c r="O903">
        <v>8.4500000000000006E-2</v>
      </c>
      <c r="P903">
        <v>31.3</v>
      </c>
      <c r="Q903">
        <v>30</v>
      </c>
      <c r="R903" t="b">
        <v>1</v>
      </c>
      <c r="S903">
        <v>0.04</v>
      </c>
      <c r="T903">
        <v>5594.88</v>
      </c>
      <c r="U903" s="1">
        <v>45741</v>
      </c>
      <c r="V903" t="s">
        <v>259</v>
      </c>
      <c r="W903" t="s">
        <v>44</v>
      </c>
      <c r="X903" t="s">
        <v>3378</v>
      </c>
      <c r="Y903">
        <v>22</v>
      </c>
      <c r="Z903">
        <v>112.46</v>
      </c>
      <c r="AA903">
        <v>49.75</v>
      </c>
      <c r="AB903">
        <v>3</v>
      </c>
    </row>
    <row r="904" spans="1:28" x14ac:dyDescent="0.25">
      <c r="A904" t="s">
        <v>3379</v>
      </c>
      <c r="B904" s="1">
        <v>45799</v>
      </c>
      <c r="C904" s="2">
        <v>45799.347916666666</v>
      </c>
      <c r="D904" s="2">
        <v>45799.351388888892</v>
      </c>
      <c r="E904" t="s">
        <v>1036</v>
      </c>
      <c r="F904" t="s">
        <v>215</v>
      </c>
      <c r="G904" t="s">
        <v>1039</v>
      </c>
      <c r="H904" t="s">
        <v>217</v>
      </c>
      <c r="I904" t="s">
        <v>218</v>
      </c>
      <c r="J904" t="s">
        <v>219</v>
      </c>
      <c r="K904" t="s">
        <v>175</v>
      </c>
      <c r="L904">
        <v>18.5</v>
      </c>
      <c r="M904">
        <v>35</v>
      </c>
      <c r="N904">
        <v>4.7800000000000002E-2</v>
      </c>
      <c r="O904">
        <v>8.1000000000000003E-2</v>
      </c>
      <c r="P904">
        <v>29.1</v>
      </c>
      <c r="Q904">
        <v>9</v>
      </c>
      <c r="R904" t="b">
        <v>1</v>
      </c>
      <c r="S904">
        <v>0.36</v>
      </c>
      <c r="T904">
        <v>1686.97</v>
      </c>
      <c r="U904" s="1">
        <v>45800</v>
      </c>
      <c r="V904" t="s">
        <v>43</v>
      </c>
      <c r="W904" t="s">
        <v>44</v>
      </c>
      <c r="X904" t="s">
        <v>3380</v>
      </c>
      <c r="Y904">
        <v>5</v>
      </c>
      <c r="Z904">
        <v>34.64</v>
      </c>
      <c r="AA904">
        <v>48.7</v>
      </c>
      <c r="AB904">
        <v>5</v>
      </c>
    </row>
    <row r="905" spans="1:28" x14ac:dyDescent="0.25">
      <c r="A905" t="s">
        <v>3381</v>
      </c>
      <c r="B905" s="1">
        <v>45726</v>
      </c>
      <c r="C905" s="2">
        <v>45726.205555555556</v>
      </c>
      <c r="D905" s="2">
        <v>45726.211805555555</v>
      </c>
      <c r="E905" t="s">
        <v>2072</v>
      </c>
      <c r="F905" t="s">
        <v>194</v>
      </c>
      <c r="G905" t="s">
        <v>869</v>
      </c>
      <c r="H905" t="s">
        <v>196</v>
      </c>
      <c r="I905" t="s">
        <v>197</v>
      </c>
      <c r="J905" t="s">
        <v>198</v>
      </c>
      <c r="K905" t="s">
        <v>591</v>
      </c>
      <c r="L905">
        <v>16.899999999999999</v>
      </c>
      <c r="M905">
        <v>21.8</v>
      </c>
      <c r="N905">
        <v>4.7800000000000002E-2</v>
      </c>
      <c r="O905">
        <v>8.09E-2</v>
      </c>
      <c r="P905">
        <v>35.1</v>
      </c>
      <c r="Q905">
        <v>12</v>
      </c>
      <c r="R905" t="b">
        <v>1</v>
      </c>
      <c r="S905">
        <v>0.27</v>
      </c>
      <c r="T905">
        <v>1047.8699999999999</v>
      </c>
      <c r="U905" s="1">
        <v>45727</v>
      </c>
      <c r="V905" t="s">
        <v>259</v>
      </c>
      <c r="W905" t="s">
        <v>208</v>
      </c>
      <c r="X905" t="s">
        <v>3382</v>
      </c>
      <c r="Y905">
        <v>9</v>
      </c>
      <c r="Z905">
        <v>21.53</v>
      </c>
      <c r="AA905">
        <v>48.67</v>
      </c>
      <c r="AB905">
        <v>3</v>
      </c>
    </row>
    <row r="906" spans="1:28" x14ac:dyDescent="0.25">
      <c r="A906" t="s">
        <v>3383</v>
      </c>
      <c r="B906" s="1">
        <v>45729</v>
      </c>
      <c r="C906" s="2">
        <v>45729.375694444447</v>
      </c>
      <c r="D906" s="2">
        <v>45729.435416666667</v>
      </c>
      <c r="E906" t="s">
        <v>1740</v>
      </c>
      <c r="F906" t="s">
        <v>81</v>
      </c>
      <c r="G906" t="s">
        <v>951</v>
      </c>
      <c r="H906" t="s">
        <v>83</v>
      </c>
      <c r="I906" t="s">
        <v>84</v>
      </c>
      <c r="J906" t="s">
        <v>85</v>
      </c>
      <c r="K906" t="s">
        <v>207</v>
      </c>
      <c r="L906">
        <v>21.4</v>
      </c>
      <c r="M906">
        <v>11.2</v>
      </c>
      <c r="N906">
        <v>4.7899999999999998E-2</v>
      </c>
      <c r="O906">
        <v>8.5999999999999993E-2</v>
      </c>
      <c r="P906">
        <v>30.1</v>
      </c>
      <c r="Q906">
        <v>5.9</v>
      </c>
      <c r="R906" t="b">
        <v>1</v>
      </c>
      <c r="S906">
        <v>0</v>
      </c>
      <c r="T906">
        <v>562.79999999999995</v>
      </c>
      <c r="U906" s="1">
        <v>45736</v>
      </c>
      <c r="V906" t="s">
        <v>43</v>
      </c>
      <c r="W906" t="s">
        <v>208</v>
      </c>
      <c r="X906" t="s">
        <v>3384</v>
      </c>
      <c r="Y906">
        <v>86</v>
      </c>
      <c r="Z906">
        <v>11.2</v>
      </c>
      <c r="AA906">
        <v>50.25</v>
      </c>
      <c r="AB906">
        <v>3</v>
      </c>
    </row>
    <row r="907" spans="1:28" x14ac:dyDescent="0.25">
      <c r="A907" t="s">
        <v>3385</v>
      </c>
      <c r="B907" s="1">
        <v>45720</v>
      </c>
      <c r="C907" s="2">
        <v>45720.260416666664</v>
      </c>
      <c r="D907" s="2">
        <v>45720.313888888886</v>
      </c>
      <c r="E907" t="s">
        <v>3386</v>
      </c>
      <c r="F907" t="s">
        <v>318</v>
      </c>
      <c r="G907" t="s">
        <v>1025</v>
      </c>
      <c r="H907" t="s">
        <v>320</v>
      </c>
      <c r="I907" t="s">
        <v>197</v>
      </c>
      <c r="J907" t="s">
        <v>198</v>
      </c>
      <c r="K907" t="s">
        <v>1270</v>
      </c>
      <c r="L907">
        <v>6.5</v>
      </c>
      <c r="M907">
        <v>64.5</v>
      </c>
      <c r="N907">
        <v>4.8000000000000001E-2</v>
      </c>
      <c r="O907">
        <v>8.6499999999999994E-2</v>
      </c>
      <c r="P907">
        <v>36.9</v>
      </c>
      <c r="Q907">
        <v>12</v>
      </c>
      <c r="R907" t="b">
        <v>1</v>
      </c>
      <c r="S907">
        <v>0.03</v>
      </c>
      <c r="T907">
        <v>3252.51</v>
      </c>
      <c r="U907" s="1">
        <v>45722</v>
      </c>
      <c r="V907" t="s">
        <v>43</v>
      </c>
      <c r="W907" t="s">
        <v>208</v>
      </c>
      <c r="X907" t="s">
        <v>3387</v>
      </c>
      <c r="Y907">
        <v>77</v>
      </c>
      <c r="Z907">
        <v>64.47</v>
      </c>
      <c r="AA907">
        <v>50.45</v>
      </c>
      <c r="AB907">
        <v>3</v>
      </c>
    </row>
    <row r="908" spans="1:28" x14ac:dyDescent="0.25">
      <c r="A908" t="s">
        <v>3388</v>
      </c>
      <c r="B908" s="1">
        <v>45678</v>
      </c>
      <c r="C908" s="2">
        <v>45678.250694444447</v>
      </c>
      <c r="D908" s="2">
        <v>45678.353472222225</v>
      </c>
      <c r="E908" t="s">
        <v>1823</v>
      </c>
      <c r="F908" t="s">
        <v>340</v>
      </c>
      <c r="G908" t="s">
        <v>586</v>
      </c>
      <c r="H908" t="s">
        <v>342</v>
      </c>
      <c r="I908" t="s">
        <v>197</v>
      </c>
      <c r="J908" t="s">
        <v>198</v>
      </c>
      <c r="K908" t="s">
        <v>1270</v>
      </c>
      <c r="L908">
        <v>10.9</v>
      </c>
      <c r="M908">
        <v>27.8</v>
      </c>
      <c r="N908">
        <v>4.8000000000000001E-2</v>
      </c>
      <c r="O908">
        <v>8.2799999999999999E-2</v>
      </c>
      <c r="P908">
        <v>26.7</v>
      </c>
      <c r="Q908">
        <v>23.8</v>
      </c>
      <c r="R908" t="b">
        <v>1</v>
      </c>
      <c r="S908">
        <v>0</v>
      </c>
      <c r="T908">
        <v>1371.65</v>
      </c>
      <c r="U908" s="1">
        <v>45681</v>
      </c>
      <c r="V908" t="s">
        <v>43</v>
      </c>
      <c r="W908" t="s">
        <v>44</v>
      </c>
      <c r="X908" t="s">
        <v>3389</v>
      </c>
      <c r="Y908">
        <v>148</v>
      </c>
      <c r="Z908">
        <v>27.8</v>
      </c>
      <c r="AA908">
        <v>49.34</v>
      </c>
      <c r="AB908">
        <v>1</v>
      </c>
    </row>
    <row r="909" spans="1:28" x14ac:dyDescent="0.25">
      <c r="A909" t="s">
        <v>3390</v>
      </c>
      <c r="B909" s="1">
        <v>45687</v>
      </c>
      <c r="C909" s="2">
        <v>45687.429166666669</v>
      </c>
      <c r="D909" s="2">
        <v>45687.432638888888</v>
      </c>
      <c r="E909" t="s">
        <v>3288</v>
      </c>
      <c r="F909" t="s">
        <v>698</v>
      </c>
      <c r="G909" t="s">
        <v>439</v>
      </c>
      <c r="H909" t="s">
        <v>700</v>
      </c>
      <c r="I909" t="s">
        <v>141</v>
      </c>
      <c r="J909" t="s">
        <v>142</v>
      </c>
      <c r="K909" t="s">
        <v>1033</v>
      </c>
      <c r="L909">
        <v>2.1</v>
      </c>
      <c r="M909">
        <v>64.099999999999994</v>
      </c>
      <c r="N909">
        <v>4.8000000000000001E-2</v>
      </c>
      <c r="O909">
        <v>8.48E-2</v>
      </c>
      <c r="P909">
        <v>38.200000000000003</v>
      </c>
      <c r="Q909">
        <v>12</v>
      </c>
      <c r="R909" t="b">
        <v>1</v>
      </c>
      <c r="S909">
        <v>0</v>
      </c>
      <c r="T909">
        <v>3201.15</v>
      </c>
      <c r="U909" s="1">
        <v>45689</v>
      </c>
      <c r="V909" t="s">
        <v>73</v>
      </c>
      <c r="W909" t="s">
        <v>208</v>
      </c>
      <c r="X909" t="s">
        <v>3391</v>
      </c>
      <c r="Y909">
        <v>5</v>
      </c>
      <c r="Z909">
        <v>64.099999999999994</v>
      </c>
      <c r="AA909">
        <v>49.94</v>
      </c>
      <c r="AB909">
        <v>1</v>
      </c>
    </row>
    <row r="910" spans="1:28" x14ac:dyDescent="0.25">
      <c r="A910" t="s">
        <v>3392</v>
      </c>
      <c r="B910" s="1">
        <v>45821</v>
      </c>
      <c r="C910" s="2">
        <v>45821.457638888889</v>
      </c>
      <c r="D910" s="2">
        <v>45821.499305555553</v>
      </c>
      <c r="E910" t="s">
        <v>2190</v>
      </c>
      <c r="F910" t="s">
        <v>604</v>
      </c>
      <c r="G910" t="s">
        <v>875</v>
      </c>
      <c r="H910" t="s">
        <v>606</v>
      </c>
      <c r="I910" t="s">
        <v>153</v>
      </c>
      <c r="J910" t="s">
        <v>154</v>
      </c>
      <c r="K910" t="s">
        <v>505</v>
      </c>
      <c r="L910">
        <v>1.8</v>
      </c>
      <c r="M910">
        <v>118.5</v>
      </c>
      <c r="N910">
        <v>4.8099999999999997E-2</v>
      </c>
      <c r="O910">
        <v>8.4099999999999994E-2</v>
      </c>
      <c r="P910">
        <v>29.6</v>
      </c>
      <c r="Q910">
        <v>27.6</v>
      </c>
      <c r="R910" t="b">
        <v>1</v>
      </c>
      <c r="S910">
        <v>0.04</v>
      </c>
      <c r="T910">
        <v>5896.94</v>
      </c>
      <c r="U910" s="1">
        <v>45828</v>
      </c>
      <c r="V910" t="s">
        <v>43</v>
      </c>
      <c r="W910" t="s">
        <v>44</v>
      </c>
      <c r="X910" t="s">
        <v>3393</v>
      </c>
      <c r="Y910">
        <v>60</v>
      </c>
      <c r="Z910">
        <v>118.46</v>
      </c>
      <c r="AA910">
        <v>49.78</v>
      </c>
      <c r="AB910">
        <v>6</v>
      </c>
    </row>
    <row r="911" spans="1:28" x14ac:dyDescent="0.25">
      <c r="A911" t="s">
        <v>3394</v>
      </c>
      <c r="B911" s="1">
        <v>45789</v>
      </c>
      <c r="C911" s="2">
        <v>45789.337500000001</v>
      </c>
      <c r="D911" s="2">
        <v>45789.379166666666</v>
      </c>
      <c r="E911" t="s">
        <v>3395</v>
      </c>
      <c r="F911" t="s">
        <v>604</v>
      </c>
      <c r="G911" t="s">
        <v>760</v>
      </c>
      <c r="H911" t="s">
        <v>606</v>
      </c>
      <c r="I911" t="s">
        <v>153</v>
      </c>
      <c r="J911" t="s">
        <v>154</v>
      </c>
      <c r="K911" t="s">
        <v>824</v>
      </c>
      <c r="L911">
        <v>4.7</v>
      </c>
      <c r="M911">
        <v>31.2</v>
      </c>
      <c r="N911">
        <v>4.8099999999999997E-2</v>
      </c>
      <c r="O911">
        <v>8.3799999999999999E-2</v>
      </c>
      <c r="P911">
        <v>28.2</v>
      </c>
      <c r="Q911">
        <v>4.5999999999999996</v>
      </c>
      <c r="R911" t="b">
        <v>1</v>
      </c>
      <c r="S911">
        <v>0</v>
      </c>
      <c r="T911">
        <v>1550.33</v>
      </c>
      <c r="U911" s="1">
        <v>45789</v>
      </c>
      <c r="V911" t="s">
        <v>43</v>
      </c>
      <c r="W911" t="s">
        <v>44</v>
      </c>
      <c r="X911" t="s">
        <v>3396</v>
      </c>
      <c r="Y911">
        <v>60</v>
      </c>
      <c r="Z911">
        <v>31.2</v>
      </c>
      <c r="AA911">
        <v>49.69</v>
      </c>
      <c r="AB911">
        <v>5</v>
      </c>
    </row>
    <row r="912" spans="1:28" x14ac:dyDescent="0.25">
      <c r="A912" t="s">
        <v>3397</v>
      </c>
      <c r="B912" s="1">
        <v>45764</v>
      </c>
      <c r="C912" s="2">
        <v>45764.450694444444</v>
      </c>
      <c r="D912" s="2">
        <v>45764.506249999999</v>
      </c>
      <c r="E912" t="s">
        <v>893</v>
      </c>
      <c r="F912" t="s">
        <v>604</v>
      </c>
      <c r="G912" t="s">
        <v>896</v>
      </c>
      <c r="H912" t="s">
        <v>606</v>
      </c>
      <c r="I912" t="s">
        <v>153</v>
      </c>
      <c r="J912" t="s">
        <v>154</v>
      </c>
      <c r="K912" t="s">
        <v>185</v>
      </c>
      <c r="L912">
        <v>17.3</v>
      </c>
      <c r="M912">
        <v>82.7</v>
      </c>
      <c r="N912">
        <v>4.82E-2</v>
      </c>
      <c r="O912">
        <v>8.5500000000000007E-2</v>
      </c>
      <c r="P912">
        <v>30.7</v>
      </c>
      <c r="Q912">
        <v>10.5</v>
      </c>
      <c r="R912" t="b">
        <v>0</v>
      </c>
      <c r="S912">
        <v>0</v>
      </c>
      <c r="T912">
        <v>4155.68</v>
      </c>
      <c r="U912" s="1">
        <v>45766</v>
      </c>
      <c r="V912" t="s">
        <v>43</v>
      </c>
      <c r="W912" t="s">
        <v>186</v>
      </c>
      <c r="X912" t="s">
        <v>3398</v>
      </c>
      <c r="Y912">
        <v>80</v>
      </c>
      <c r="Z912">
        <v>82.7</v>
      </c>
      <c r="AA912">
        <v>50.25</v>
      </c>
      <c r="AB912">
        <v>4</v>
      </c>
    </row>
    <row r="913" spans="1:28" x14ac:dyDescent="0.25">
      <c r="A913" t="s">
        <v>3399</v>
      </c>
      <c r="B913" s="1">
        <v>45659</v>
      </c>
      <c r="C913" s="2">
        <v>45659.172222222223</v>
      </c>
      <c r="D913" s="2">
        <v>45659.206250000003</v>
      </c>
      <c r="E913" t="s">
        <v>3400</v>
      </c>
      <c r="F913" t="s">
        <v>37</v>
      </c>
      <c r="G913" t="s">
        <v>68</v>
      </c>
      <c r="H913" t="s">
        <v>39</v>
      </c>
      <c r="I913" t="s">
        <v>40</v>
      </c>
      <c r="J913" t="s">
        <v>41</v>
      </c>
      <c r="K913" t="s">
        <v>363</v>
      </c>
      <c r="L913">
        <v>8.6999999999999993</v>
      </c>
      <c r="M913">
        <v>13.7</v>
      </c>
      <c r="N913">
        <v>4.82E-2</v>
      </c>
      <c r="O913">
        <v>8.9499999999999996E-2</v>
      </c>
      <c r="P913">
        <v>32.6</v>
      </c>
      <c r="Q913">
        <v>12</v>
      </c>
      <c r="R913" t="b">
        <v>0</v>
      </c>
      <c r="S913">
        <v>3.95</v>
      </c>
      <c r="T913">
        <v>501.64</v>
      </c>
      <c r="U913" s="1">
        <v>45662</v>
      </c>
      <c r="V913" t="s">
        <v>43</v>
      </c>
      <c r="W913" t="s">
        <v>44</v>
      </c>
      <c r="X913" t="s">
        <v>3401</v>
      </c>
      <c r="Y913">
        <v>49</v>
      </c>
      <c r="Z913">
        <v>9.75</v>
      </c>
      <c r="AA913">
        <v>51.45</v>
      </c>
      <c r="AB913">
        <v>1</v>
      </c>
    </row>
    <row r="914" spans="1:28" x14ac:dyDescent="0.25">
      <c r="A914" t="s">
        <v>3402</v>
      </c>
      <c r="B914" s="1">
        <v>45682</v>
      </c>
      <c r="C914" s="2">
        <v>45682.182638888888</v>
      </c>
      <c r="D914" s="2">
        <v>45682.216666666667</v>
      </c>
      <c r="E914" t="s">
        <v>2861</v>
      </c>
      <c r="F914" t="s">
        <v>340</v>
      </c>
      <c r="G914" t="s">
        <v>1009</v>
      </c>
      <c r="H914" t="s">
        <v>342</v>
      </c>
      <c r="I914" t="s">
        <v>197</v>
      </c>
      <c r="J914" t="s">
        <v>198</v>
      </c>
      <c r="K914" t="s">
        <v>909</v>
      </c>
      <c r="L914">
        <v>33.5</v>
      </c>
      <c r="M914">
        <v>87.7</v>
      </c>
      <c r="N914">
        <v>4.82E-2</v>
      </c>
      <c r="O914">
        <v>8.4199999999999997E-2</v>
      </c>
      <c r="P914">
        <v>28</v>
      </c>
      <c r="Q914">
        <v>7.9</v>
      </c>
      <c r="R914" t="b">
        <v>1</v>
      </c>
      <c r="S914">
        <v>0.03</v>
      </c>
      <c r="T914">
        <v>4371.2299999999996</v>
      </c>
      <c r="U914" s="1">
        <v>45682</v>
      </c>
      <c r="V914" t="s">
        <v>43</v>
      </c>
      <c r="W914" t="s">
        <v>59</v>
      </c>
      <c r="X914" t="s">
        <v>3403</v>
      </c>
      <c r="Y914">
        <v>49</v>
      </c>
      <c r="Z914">
        <v>87.67</v>
      </c>
      <c r="AA914">
        <v>49.86</v>
      </c>
      <c r="AB914">
        <v>1</v>
      </c>
    </row>
    <row r="915" spans="1:28" x14ac:dyDescent="0.25">
      <c r="A915" t="s">
        <v>3404</v>
      </c>
      <c r="B915" s="1">
        <v>45719</v>
      </c>
      <c r="C915" s="2">
        <v>45719.29791666667</v>
      </c>
      <c r="D915" s="2">
        <v>45719.301388888889</v>
      </c>
      <c r="E915" t="s">
        <v>2340</v>
      </c>
      <c r="F915" t="s">
        <v>328</v>
      </c>
      <c r="G915" t="s">
        <v>195</v>
      </c>
      <c r="H915" t="s">
        <v>330</v>
      </c>
      <c r="I915" t="s">
        <v>331</v>
      </c>
      <c r="J915" t="s">
        <v>332</v>
      </c>
      <c r="K915" t="s">
        <v>295</v>
      </c>
      <c r="L915">
        <v>11.4</v>
      </c>
      <c r="M915">
        <v>32.799999999999997</v>
      </c>
      <c r="N915">
        <v>4.8300000000000003E-2</v>
      </c>
      <c r="O915">
        <v>8.5500000000000007E-2</v>
      </c>
      <c r="P915">
        <v>27.5</v>
      </c>
      <c r="Q915">
        <v>5.6</v>
      </c>
      <c r="R915" t="b">
        <v>1</v>
      </c>
      <c r="S915">
        <v>0.16</v>
      </c>
      <c r="T915">
        <v>1641.79</v>
      </c>
      <c r="U915" s="1">
        <v>45726</v>
      </c>
      <c r="V915" t="s">
        <v>43</v>
      </c>
      <c r="W915" t="s">
        <v>44</v>
      </c>
      <c r="X915" t="s">
        <v>3405</v>
      </c>
      <c r="Y915">
        <v>5</v>
      </c>
      <c r="Z915">
        <v>32.64</v>
      </c>
      <c r="AA915">
        <v>50.3</v>
      </c>
      <c r="AB915">
        <v>3</v>
      </c>
    </row>
    <row r="916" spans="1:28" x14ac:dyDescent="0.25">
      <c r="A916" t="s">
        <v>3406</v>
      </c>
      <c r="B916" s="1">
        <v>45755</v>
      </c>
      <c r="C916" s="2">
        <v>45755.368750000001</v>
      </c>
      <c r="D916" s="2">
        <v>45755.404166666667</v>
      </c>
      <c r="E916" t="s">
        <v>3407</v>
      </c>
      <c r="F916" t="s">
        <v>536</v>
      </c>
      <c r="G916" t="s">
        <v>206</v>
      </c>
      <c r="H916" t="s">
        <v>537</v>
      </c>
      <c r="I916" t="s">
        <v>84</v>
      </c>
      <c r="J916" t="s">
        <v>85</v>
      </c>
      <c r="K916" t="s">
        <v>453</v>
      </c>
      <c r="L916">
        <v>11.8</v>
      </c>
      <c r="M916">
        <v>25</v>
      </c>
      <c r="N916">
        <v>4.8300000000000003E-2</v>
      </c>
      <c r="O916">
        <v>8.3299999999999999E-2</v>
      </c>
      <c r="P916">
        <v>30.1</v>
      </c>
      <c r="Q916">
        <v>7.5</v>
      </c>
      <c r="R916" t="b">
        <v>1</v>
      </c>
      <c r="S916">
        <v>0.2</v>
      </c>
      <c r="T916">
        <v>1231.07</v>
      </c>
      <c r="U916" s="1">
        <v>45758</v>
      </c>
      <c r="V916" t="s">
        <v>73</v>
      </c>
      <c r="W916" t="s">
        <v>44</v>
      </c>
      <c r="X916" t="s">
        <v>3408</v>
      </c>
      <c r="Y916">
        <v>51</v>
      </c>
      <c r="Z916">
        <v>24.8</v>
      </c>
      <c r="AA916">
        <v>49.64</v>
      </c>
      <c r="AB916">
        <v>4</v>
      </c>
    </row>
    <row r="917" spans="1:28" x14ac:dyDescent="0.25">
      <c r="A917" t="s">
        <v>3409</v>
      </c>
      <c r="B917" s="1">
        <v>45757</v>
      </c>
      <c r="C917" s="2">
        <v>45757.365972222222</v>
      </c>
      <c r="D917" s="2">
        <v>45757.415972222225</v>
      </c>
      <c r="E917" t="s">
        <v>1243</v>
      </c>
      <c r="F917" t="s">
        <v>536</v>
      </c>
      <c r="G917" t="s">
        <v>1246</v>
      </c>
      <c r="H917" t="s">
        <v>537</v>
      </c>
      <c r="I917" t="s">
        <v>84</v>
      </c>
      <c r="J917" t="s">
        <v>85</v>
      </c>
      <c r="K917" t="s">
        <v>343</v>
      </c>
      <c r="L917">
        <v>13.3</v>
      </c>
      <c r="M917">
        <v>26.6</v>
      </c>
      <c r="N917">
        <v>4.8399999999999999E-2</v>
      </c>
      <c r="O917">
        <v>8.7099999999999997E-2</v>
      </c>
      <c r="P917">
        <v>32.9</v>
      </c>
      <c r="Q917">
        <v>8.6</v>
      </c>
      <c r="R917" t="b">
        <v>0</v>
      </c>
      <c r="S917">
        <v>3.01</v>
      </c>
      <c r="T917">
        <v>1199.08</v>
      </c>
      <c r="U917" s="1">
        <v>45764</v>
      </c>
      <c r="V917" t="s">
        <v>43</v>
      </c>
      <c r="W917" t="s">
        <v>44</v>
      </c>
      <c r="X917" t="s">
        <v>3410</v>
      </c>
      <c r="Y917">
        <v>72</v>
      </c>
      <c r="Z917">
        <v>23.59</v>
      </c>
      <c r="AA917">
        <v>50.83</v>
      </c>
      <c r="AB917">
        <v>4</v>
      </c>
    </row>
    <row r="918" spans="1:28" x14ac:dyDescent="0.25">
      <c r="A918" t="s">
        <v>3411</v>
      </c>
      <c r="B918" s="1">
        <v>45818</v>
      </c>
      <c r="C918" s="2">
        <v>45818.313194444447</v>
      </c>
      <c r="D918" s="2">
        <v>45818.36041666667</v>
      </c>
      <c r="E918" t="s">
        <v>1537</v>
      </c>
      <c r="F918" t="s">
        <v>604</v>
      </c>
      <c r="G918" t="s">
        <v>630</v>
      </c>
      <c r="H918" t="s">
        <v>606</v>
      </c>
      <c r="I918" t="s">
        <v>153</v>
      </c>
      <c r="J918" t="s">
        <v>154</v>
      </c>
      <c r="K918" t="s">
        <v>654</v>
      </c>
      <c r="L918">
        <v>22.3</v>
      </c>
      <c r="M918">
        <v>11.3</v>
      </c>
      <c r="N918">
        <v>4.8399999999999999E-2</v>
      </c>
      <c r="O918">
        <v>8.6499999999999994E-2</v>
      </c>
      <c r="P918">
        <v>29.9</v>
      </c>
      <c r="Q918">
        <v>8.8000000000000007</v>
      </c>
      <c r="R918" t="b">
        <v>1</v>
      </c>
      <c r="S918">
        <v>0</v>
      </c>
      <c r="T918">
        <v>572.35</v>
      </c>
      <c r="U918" s="1">
        <v>45821</v>
      </c>
      <c r="V918" t="s">
        <v>43</v>
      </c>
      <c r="W918" t="s">
        <v>44</v>
      </c>
      <c r="X918" t="s">
        <v>3412</v>
      </c>
      <c r="Y918">
        <v>68</v>
      </c>
      <c r="Z918">
        <v>11.3</v>
      </c>
      <c r="AA918">
        <v>50.65</v>
      </c>
      <c r="AB918">
        <v>6</v>
      </c>
    </row>
    <row r="919" spans="1:28" x14ac:dyDescent="0.25">
      <c r="A919" t="s">
        <v>3413</v>
      </c>
      <c r="B919" s="1">
        <v>45772</v>
      </c>
      <c r="C919" s="2">
        <v>45772.2</v>
      </c>
      <c r="D919" s="2">
        <v>45772.206250000003</v>
      </c>
      <c r="E919" t="s">
        <v>203</v>
      </c>
      <c r="F919" t="s">
        <v>162</v>
      </c>
      <c r="G919" t="s">
        <v>206</v>
      </c>
      <c r="H919" t="s">
        <v>164</v>
      </c>
      <c r="I919" t="s">
        <v>40</v>
      </c>
      <c r="J919" t="s">
        <v>41</v>
      </c>
      <c r="K919" t="s">
        <v>155</v>
      </c>
      <c r="L919">
        <v>18.3</v>
      </c>
      <c r="M919">
        <v>111.5</v>
      </c>
      <c r="N919">
        <v>4.8399999999999999E-2</v>
      </c>
      <c r="O919">
        <v>8.6599999999999996E-2</v>
      </c>
      <c r="P919">
        <v>24.8</v>
      </c>
      <c r="Q919">
        <v>6.4</v>
      </c>
      <c r="R919" t="b">
        <v>1</v>
      </c>
      <c r="S919">
        <v>0</v>
      </c>
      <c r="T919">
        <v>5650.82</v>
      </c>
      <c r="U919" s="1">
        <v>45773</v>
      </c>
      <c r="V919" t="s">
        <v>43</v>
      </c>
      <c r="W919" t="s">
        <v>44</v>
      </c>
      <c r="X919" t="s">
        <v>3414</v>
      </c>
      <c r="Y919">
        <v>9</v>
      </c>
      <c r="Z919">
        <v>111.5</v>
      </c>
      <c r="AA919">
        <v>50.68</v>
      </c>
      <c r="AB919">
        <v>4</v>
      </c>
    </row>
    <row r="920" spans="1:28" x14ac:dyDescent="0.25">
      <c r="A920" t="s">
        <v>3415</v>
      </c>
      <c r="B920" s="1">
        <v>45750</v>
      </c>
      <c r="C920" s="2">
        <v>45750.286805555559</v>
      </c>
      <c r="D920" s="2">
        <v>45750.320833333331</v>
      </c>
      <c r="E920" t="s">
        <v>899</v>
      </c>
      <c r="F920" t="s">
        <v>234</v>
      </c>
      <c r="G920" t="s">
        <v>902</v>
      </c>
      <c r="H920" t="s">
        <v>236</v>
      </c>
      <c r="I920" t="s">
        <v>237</v>
      </c>
      <c r="J920" t="s">
        <v>238</v>
      </c>
      <c r="K920" t="s">
        <v>1083</v>
      </c>
      <c r="L920">
        <v>28.6</v>
      </c>
      <c r="M920">
        <v>18.2</v>
      </c>
      <c r="N920">
        <v>4.8500000000000001E-2</v>
      </c>
      <c r="O920">
        <v>7.9399999999999998E-2</v>
      </c>
      <c r="P920">
        <v>28.9</v>
      </c>
      <c r="Q920">
        <v>4.0999999999999996</v>
      </c>
      <c r="R920" t="b">
        <v>1</v>
      </c>
      <c r="S920">
        <v>0.1</v>
      </c>
      <c r="T920">
        <v>879.12</v>
      </c>
      <c r="U920" s="1">
        <v>45752</v>
      </c>
      <c r="V920" t="s">
        <v>43</v>
      </c>
      <c r="W920" t="s">
        <v>44</v>
      </c>
      <c r="X920" t="s">
        <v>3416</v>
      </c>
      <c r="Y920">
        <v>49</v>
      </c>
      <c r="Z920">
        <v>18.099999999999898</v>
      </c>
      <c r="AA920">
        <v>48.57</v>
      </c>
      <c r="AB920">
        <v>4</v>
      </c>
    </row>
    <row r="921" spans="1:28" x14ac:dyDescent="0.25">
      <c r="A921" t="s">
        <v>3417</v>
      </c>
      <c r="B921" s="1">
        <v>45826</v>
      </c>
      <c r="C921" s="2">
        <v>45826.427777777775</v>
      </c>
      <c r="D921" s="2">
        <v>45826.47152777778</v>
      </c>
      <c r="E921" t="s">
        <v>3418</v>
      </c>
      <c r="F921" t="s">
        <v>282</v>
      </c>
      <c r="G921" t="s">
        <v>2274</v>
      </c>
      <c r="H921" t="s">
        <v>284</v>
      </c>
      <c r="I921" t="s">
        <v>237</v>
      </c>
      <c r="J921" t="s">
        <v>238</v>
      </c>
      <c r="K921" t="s">
        <v>712</v>
      </c>
      <c r="L921">
        <v>33.5</v>
      </c>
      <c r="M921">
        <v>32.1</v>
      </c>
      <c r="N921">
        <v>4.8500000000000001E-2</v>
      </c>
      <c r="O921">
        <v>8.2900000000000001E-2</v>
      </c>
      <c r="P921">
        <v>26.4</v>
      </c>
      <c r="Q921">
        <v>8.3000000000000007</v>
      </c>
      <c r="R921" t="b">
        <v>0</v>
      </c>
      <c r="S921">
        <v>2</v>
      </c>
      <c r="T921">
        <v>1493.56</v>
      </c>
      <c r="U921" s="1">
        <v>45828</v>
      </c>
      <c r="V921" t="s">
        <v>43</v>
      </c>
      <c r="W921" t="s">
        <v>44</v>
      </c>
      <c r="X921" t="s">
        <v>3420</v>
      </c>
      <c r="Y921">
        <v>63</v>
      </c>
      <c r="Z921">
        <v>30.1</v>
      </c>
      <c r="AA921">
        <v>49.62</v>
      </c>
      <c r="AB921">
        <v>6</v>
      </c>
    </row>
    <row r="922" spans="1:28" x14ac:dyDescent="0.25">
      <c r="A922" t="s">
        <v>3421</v>
      </c>
      <c r="B922" s="1">
        <v>45715</v>
      </c>
      <c r="C922" s="2">
        <v>45715.425694444442</v>
      </c>
      <c r="D922" s="2">
        <v>45715.488888888889</v>
      </c>
      <c r="E922" t="s">
        <v>3148</v>
      </c>
      <c r="F922" t="s">
        <v>194</v>
      </c>
      <c r="G922" t="s">
        <v>68</v>
      </c>
      <c r="H922" t="s">
        <v>196</v>
      </c>
      <c r="I922" t="s">
        <v>197</v>
      </c>
      <c r="J922" t="s">
        <v>198</v>
      </c>
      <c r="K922" t="s">
        <v>98</v>
      </c>
      <c r="L922">
        <v>4.8</v>
      </c>
      <c r="M922">
        <v>10.5</v>
      </c>
      <c r="N922">
        <v>4.8500000000000001E-2</v>
      </c>
      <c r="O922">
        <v>8.2400000000000001E-2</v>
      </c>
      <c r="P922">
        <v>30.3</v>
      </c>
      <c r="Q922">
        <v>9.1999999999999993</v>
      </c>
      <c r="R922" t="b">
        <v>1</v>
      </c>
      <c r="S922">
        <v>7.0000000000000007E-2</v>
      </c>
      <c r="T922">
        <v>515.97</v>
      </c>
      <c r="U922" s="1">
        <v>45717</v>
      </c>
      <c r="V922" t="s">
        <v>43</v>
      </c>
      <c r="W922" t="s">
        <v>44</v>
      </c>
      <c r="X922" t="s">
        <v>3422</v>
      </c>
      <c r="Y922">
        <v>91</v>
      </c>
      <c r="Z922">
        <v>10.43</v>
      </c>
      <c r="AA922">
        <v>49.47</v>
      </c>
      <c r="AB922">
        <v>2</v>
      </c>
    </row>
    <row r="923" spans="1:28" x14ac:dyDescent="0.25">
      <c r="A923" t="s">
        <v>3423</v>
      </c>
      <c r="B923" s="1">
        <v>45765</v>
      </c>
      <c r="C923" s="2">
        <v>45765.234027777777</v>
      </c>
      <c r="D923" s="2">
        <v>45765.254861111112</v>
      </c>
      <c r="E923" t="s">
        <v>3424</v>
      </c>
      <c r="F923" t="s">
        <v>282</v>
      </c>
      <c r="G923" t="s">
        <v>1325</v>
      </c>
      <c r="H923" t="s">
        <v>284</v>
      </c>
      <c r="I923" t="s">
        <v>237</v>
      </c>
      <c r="J923" t="s">
        <v>238</v>
      </c>
      <c r="K923" t="s">
        <v>258</v>
      </c>
      <c r="L923">
        <v>17.600000000000001</v>
      </c>
      <c r="M923">
        <v>27.2</v>
      </c>
      <c r="N923">
        <v>4.8500000000000001E-2</v>
      </c>
      <c r="O923">
        <v>8.6800000000000002E-2</v>
      </c>
      <c r="P923">
        <v>27.8</v>
      </c>
      <c r="Q923">
        <v>5.3</v>
      </c>
      <c r="R923" t="b">
        <v>1</v>
      </c>
      <c r="S923">
        <v>0</v>
      </c>
      <c r="T923">
        <v>1381.49</v>
      </c>
      <c r="U923" s="1">
        <v>45767</v>
      </c>
      <c r="V923" t="s">
        <v>43</v>
      </c>
      <c r="W923" t="s">
        <v>44</v>
      </c>
      <c r="X923" t="s">
        <v>3425</v>
      </c>
      <c r="Y923">
        <v>30</v>
      </c>
      <c r="Z923">
        <v>27.2</v>
      </c>
      <c r="AA923">
        <v>50.79</v>
      </c>
      <c r="AB923">
        <v>4</v>
      </c>
    </row>
    <row r="924" spans="1:28" x14ac:dyDescent="0.25">
      <c r="A924" t="s">
        <v>3426</v>
      </c>
      <c r="B924" s="1">
        <v>45794</v>
      </c>
      <c r="C924" s="2">
        <v>45794.243750000001</v>
      </c>
      <c r="D924" s="2">
        <v>45794.29791666667</v>
      </c>
      <c r="E924" t="s">
        <v>2542</v>
      </c>
      <c r="F924" t="s">
        <v>67</v>
      </c>
      <c r="G924" t="s">
        <v>1142</v>
      </c>
      <c r="H924" t="s">
        <v>69</v>
      </c>
      <c r="I924" t="s">
        <v>70</v>
      </c>
      <c r="J924" t="s">
        <v>71</v>
      </c>
      <c r="K924" t="s">
        <v>591</v>
      </c>
      <c r="L924">
        <v>11.6</v>
      </c>
      <c r="M924">
        <v>208.8</v>
      </c>
      <c r="N924">
        <v>4.8500000000000001E-2</v>
      </c>
      <c r="O924">
        <v>8.1799999999999998E-2</v>
      </c>
      <c r="P924">
        <v>28.9</v>
      </c>
      <c r="Q924">
        <v>6.9</v>
      </c>
      <c r="R924" t="b">
        <v>1</v>
      </c>
      <c r="S924">
        <v>0</v>
      </c>
      <c r="T924">
        <v>10291.75</v>
      </c>
      <c r="U924" s="1">
        <v>45797</v>
      </c>
      <c r="V924" t="s">
        <v>43</v>
      </c>
      <c r="W924" t="s">
        <v>44</v>
      </c>
      <c r="X924" t="s">
        <v>3427</v>
      </c>
      <c r="Y924">
        <v>78</v>
      </c>
      <c r="Z924">
        <v>208.8</v>
      </c>
      <c r="AA924">
        <v>49.29</v>
      </c>
      <c r="AB924">
        <v>5</v>
      </c>
    </row>
    <row r="925" spans="1:28" x14ac:dyDescent="0.25">
      <c r="A925" t="s">
        <v>3428</v>
      </c>
      <c r="B925" s="1">
        <v>45742</v>
      </c>
      <c r="C925" s="2">
        <v>45742.244444444441</v>
      </c>
      <c r="D925" s="2">
        <v>45742.256944444445</v>
      </c>
      <c r="E925" t="s">
        <v>3429</v>
      </c>
      <c r="F925" t="s">
        <v>93</v>
      </c>
      <c r="G925" t="s">
        <v>1246</v>
      </c>
      <c r="H925" t="s">
        <v>95</v>
      </c>
      <c r="I925" t="s">
        <v>96</v>
      </c>
      <c r="J925" t="s">
        <v>97</v>
      </c>
      <c r="K925" t="s">
        <v>674</v>
      </c>
      <c r="L925">
        <v>7.6</v>
      </c>
      <c r="M925">
        <v>48.6</v>
      </c>
      <c r="N925">
        <v>4.8500000000000001E-2</v>
      </c>
      <c r="O925">
        <v>8.5400000000000004E-2</v>
      </c>
      <c r="P925">
        <v>27.9</v>
      </c>
      <c r="Q925">
        <v>6.3</v>
      </c>
      <c r="R925" t="b">
        <v>1</v>
      </c>
      <c r="S925">
        <v>0.61</v>
      </c>
      <c r="T925">
        <v>2417.2600000000002</v>
      </c>
      <c r="U925" s="1">
        <v>45742</v>
      </c>
      <c r="V925" t="s">
        <v>43</v>
      </c>
      <c r="W925" t="s">
        <v>208</v>
      </c>
      <c r="X925" t="s">
        <v>3431</v>
      </c>
      <c r="Y925">
        <v>18</v>
      </c>
      <c r="Z925">
        <v>47.99</v>
      </c>
      <c r="AA925">
        <v>50.37</v>
      </c>
      <c r="AB925">
        <v>3</v>
      </c>
    </row>
    <row r="926" spans="1:28" x14ac:dyDescent="0.25">
      <c r="A926" t="s">
        <v>3432</v>
      </c>
      <c r="B926" s="1">
        <v>45836</v>
      </c>
      <c r="C926" s="2">
        <v>45836.26666666667</v>
      </c>
      <c r="D926" s="2">
        <v>45836.271527777775</v>
      </c>
      <c r="E926" t="s">
        <v>3433</v>
      </c>
      <c r="F926" t="s">
        <v>318</v>
      </c>
      <c r="G926" t="s">
        <v>1240</v>
      </c>
      <c r="H926" t="s">
        <v>320</v>
      </c>
      <c r="I926" t="s">
        <v>197</v>
      </c>
      <c r="J926" t="s">
        <v>198</v>
      </c>
      <c r="K926" t="s">
        <v>295</v>
      </c>
      <c r="L926">
        <v>6.6</v>
      </c>
      <c r="M926">
        <v>113.4</v>
      </c>
      <c r="N926">
        <v>4.8500000000000001E-2</v>
      </c>
      <c r="O926">
        <v>8.6199999999999999E-2</v>
      </c>
      <c r="P926">
        <v>28.7</v>
      </c>
      <c r="Q926">
        <v>28.4</v>
      </c>
      <c r="R926" t="b">
        <v>0</v>
      </c>
      <c r="S926">
        <v>0.16</v>
      </c>
      <c r="T926">
        <v>5731.08</v>
      </c>
      <c r="U926" s="1">
        <v>45843</v>
      </c>
      <c r="V926" t="s">
        <v>43</v>
      </c>
      <c r="W926" t="s">
        <v>44</v>
      </c>
      <c r="X926" t="s">
        <v>3434</v>
      </c>
      <c r="Y926">
        <v>7</v>
      </c>
      <c r="Z926">
        <v>113.24</v>
      </c>
      <c r="AA926">
        <v>50.61</v>
      </c>
      <c r="AB926">
        <v>6</v>
      </c>
    </row>
    <row r="927" spans="1:28" x14ac:dyDescent="0.25">
      <c r="A927" t="s">
        <v>3435</v>
      </c>
      <c r="B927" s="1">
        <v>45764</v>
      </c>
      <c r="C927" s="2">
        <v>45764.21875</v>
      </c>
      <c r="D927" s="2">
        <v>45764.265972222223</v>
      </c>
      <c r="E927" t="s">
        <v>3436</v>
      </c>
      <c r="F927" t="s">
        <v>282</v>
      </c>
      <c r="G927" t="s">
        <v>3263</v>
      </c>
      <c r="H927" t="s">
        <v>284</v>
      </c>
      <c r="I927" t="s">
        <v>237</v>
      </c>
      <c r="J927" t="s">
        <v>238</v>
      </c>
      <c r="K927" t="s">
        <v>1033</v>
      </c>
      <c r="L927">
        <v>23.5</v>
      </c>
      <c r="M927">
        <v>20.8</v>
      </c>
      <c r="N927">
        <v>4.8500000000000001E-2</v>
      </c>
      <c r="O927">
        <v>8.2000000000000003E-2</v>
      </c>
      <c r="P927">
        <v>26.8</v>
      </c>
      <c r="Q927">
        <v>4.0999999999999996</v>
      </c>
      <c r="R927" t="b">
        <v>1</v>
      </c>
      <c r="S927">
        <v>0</v>
      </c>
      <c r="T927">
        <v>1026.48</v>
      </c>
      <c r="U927" s="1">
        <v>45765</v>
      </c>
      <c r="V927" t="s">
        <v>43</v>
      </c>
      <c r="W927" t="s">
        <v>44</v>
      </c>
      <c r="X927" t="s">
        <v>3438</v>
      </c>
      <c r="Y927">
        <v>68</v>
      </c>
      <c r="Z927">
        <v>20.8</v>
      </c>
      <c r="AA927">
        <v>49.35</v>
      </c>
      <c r="AB927">
        <v>4</v>
      </c>
    </row>
    <row r="928" spans="1:28" x14ac:dyDescent="0.25">
      <c r="A928" t="s">
        <v>3439</v>
      </c>
      <c r="B928" s="1">
        <v>45804</v>
      </c>
      <c r="C928" s="2">
        <v>45804.40347222222</v>
      </c>
      <c r="D928" s="2">
        <v>45804.461805555555</v>
      </c>
      <c r="E928" t="s">
        <v>2828</v>
      </c>
      <c r="F928" t="s">
        <v>309</v>
      </c>
      <c r="G928" t="s">
        <v>1234</v>
      </c>
      <c r="H928" t="s">
        <v>311</v>
      </c>
      <c r="I928" t="s">
        <v>84</v>
      </c>
      <c r="J928" t="s">
        <v>85</v>
      </c>
      <c r="K928" t="s">
        <v>725</v>
      </c>
      <c r="L928">
        <v>11.4</v>
      </c>
      <c r="M928">
        <v>31.7</v>
      </c>
      <c r="N928">
        <v>4.8599999999999997E-2</v>
      </c>
      <c r="O928">
        <v>8.8200000000000001E-2</v>
      </c>
      <c r="P928">
        <v>40.1</v>
      </c>
      <c r="Q928">
        <v>35</v>
      </c>
      <c r="R928" t="b">
        <v>0</v>
      </c>
      <c r="S928">
        <v>3.59</v>
      </c>
      <c r="T928">
        <v>1440.92</v>
      </c>
      <c r="U928" s="1">
        <v>45804</v>
      </c>
      <c r="V928" t="s">
        <v>259</v>
      </c>
      <c r="W928" t="s">
        <v>44</v>
      </c>
      <c r="X928" t="s">
        <v>1342</v>
      </c>
      <c r="Y928">
        <v>84</v>
      </c>
      <c r="Z928">
        <v>28.11</v>
      </c>
      <c r="AA928">
        <v>51.26</v>
      </c>
      <c r="AB928">
        <v>5</v>
      </c>
    </row>
    <row r="929" spans="1:28" x14ac:dyDescent="0.25">
      <c r="A929" t="s">
        <v>3440</v>
      </c>
      <c r="B929" s="1">
        <v>45833</v>
      </c>
      <c r="C929" s="2">
        <v>45833.455555555556</v>
      </c>
      <c r="D929" s="2">
        <v>45833.53402777778</v>
      </c>
      <c r="E929" t="s">
        <v>1607</v>
      </c>
      <c r="F929" t="s">
        <v>245</v>
      </c>
      <c r="G929" t="s">
        <v>1440</v>
      </c>
      <c r="H929" t="s">
        <v>247</v>
      </c>
      <c r="I929" t="s">
        <v>55</v>
      </c>
      <c r="J929" t="s">
        <v>56</v>
      </c>
      <c r="K929" t="s">
        <v>824</v>
      </c>
      <c r="L929">
        <v>15.5</v>
      </c>
      <c r="M929">
        <v>9.5</v>
      </c>
      <c r="N929">
        <v>4.8599999999999997E-2</v>
      </c>
      <c r="O929">
        <v>8.4599999999999995E-2</v>
      </c>
      <c r="P929">
        <v>32.5</v>
      </c>
      <c r="Q929">
        <v>12</v>
      </c>
      <c r="R929" t="b">
        <v>1</v>
      </c>
      <c r="S929">
        <v>0</v>
      </c>
      <c r="T929">
        <v>476.71</v>
      </c>
      <c r="U929" s="1">
        <v>45840</v>
      </c>
      <c r="V929" t="s">
        <v>58</v>
      </c>
      <c r="W929" t="s">
        <v>200</v>
      </c>
      <c r="X929" t="s">
        <v>3441</v>
      </c>
      <c r="Y929">
        <v>113</v>
      </c>
      <c r="Z929">
        <v>9.5</v>
      </c>
      <c r="AA929">
        <v>50.18</v>
      </c>
      <c r="AB929">
        <v>6</v>
      </c>
    </row>
    <row r="930" spans="1:28" x14ac:dyDescent="0.25">
      <c r="A930" t="s">
        <v>3442</v>
      </c>
      <c r="B930" s="1">
        <v>45809</v>
      </c>
      <c r="C930" s="2">
        <v>45809.372916666667</v>
      </c>
      <c r="D930" s="2">
        <v>45809.425694444442</v>
      </c>
      <c r="E930" t="s">
        <v>2988</v>
      </c>
      <c r="F930" t="s">
        <v>215</v>
      </c>
      <c r="G930" t="s">
        <v>504</v>
      </c>
      <c r="H930" t="s">
        <v>217</v>
      </c>
      <c r="I930" t="s">
        <v>218</v>
      </c>
      <c r="J930" t="s">
        <v>219</v>
      </c>
      <c r="K930" t="s">
        <v>363</v>
      </c>
      <c r="L930">
        <v>2.2000000000000002</v>
      </c>
      <c r="M930">
        <v>110.9</v>
      </c>
      <c r="N930">
        <v>4.8599999999999997E-2</v>
      </c>
      <c r="O930">
        <v>9.0200000000000002E-2</v>
      </c>
      <c r="P930">
        <v>25.6</v>
      </c>
      <c r="Q930">
        <v>2.1</v>
      </c>
      <c r="R930" t="b">
        <v>1</v>
      </c>
      <c r="S930">
        <v>0.02</v>
      </c>
      <c r="T930">
        <v>5750.24</v>
      </c>
      <c r="U930" s="1">
        <v>45812</v>
      </c>
      <c r="V930" t="s">
        <v>43</v>
      </c>
      <c r="W930" t="s">
        <v>44</v>
      </c>
      <c r="X930" t="s">
        <v>3443</v>
      </c>
      <c r="Y930">
        <v>76</v>
      </c>
      <c r="Z930">
        <v>110.88</v>
      </c>
      <c r="AA930">
        <v>51.86</v>
      </c>
      <c r="AB930">
        <v>6</v>
      </c>
    </row>
    <row r="931" spans="1:28" x14ac:dyDescent="0.25">
      <c r="A931" t="s">
        <v>3444</v>
      </c>
      <c r="B931" s="1">
        <v>45702</v>
      </c>
      <c r="C931" s="2">
        <v>45702.398611111108</v>
      </c>
      <c r="D931" s="2">
        <v>45702.402083333334</v>
      </c>
      <c r="E931" t="s">
        <v>1051</v>
      </c>
      <c r="F931" t="s">
        <v>138</v>
      </c>
      <c r="G931" t="s">
        <v>586</v>
      </c>
      <c r="H931" t="s">
        <v>140</v>
      </c>
      <c r="I931" t="s">
        <v>141</v>
      </c>
      <c r="J931" t="s">
        <v>142</v>
      </c>
      <c r="K931" t="s">
        <v>1070</v>
      </c>
      <c r="L931">
        <v>21.1</v>
      </c>
      <c r="M931">
        <v>80.2</v>
      </c>
      <c r="N931">
        <v>4.87E-2</v>
      </c>
      <c r="O931">
        <v>8.8499999999999995E-2</v>
      </c>
      <c r="P931">
        <v>36.200000000000003</v>
      </c>
      <c r="Q931">
        <v>12</v>
      </c>
      <c r="R931" t="b">
        <v>0</v>
      </c>
      <c r="S931">
        <v>1.54</v>
      </c>
      <c r="T931">
        <v>4043.12</v>
      </c>
      <c r="U931" s="1">
        <v>45702</v>
      </c>
      <c r="V931" t="s">
        <v>259</v>
      </c>
      <c r="W931" t="s">
        <v>44</v>
      </c>
      <c r="X931" t="s">
        <v>3445</v>
      </c>
      <c r="Y931">
        <v>5</v>
      </c>
      <c r="Z931">
        <v>78.66</v>
      </c>
      <c r="AA931">
        <v>51.4</v>
      </c>
      <c r="AB931">
        <v>2</v>
      </c>
    </row>
    <row r="932" spans="1:28" x14ac:dyDescent="0.25">
      <c r="A932" t="s">
        <v>3446</v>
      </c>
      <c r="B932" s="1">
        <v>45671</v>
      </c>
      <c r="C932" s="2">
        <v>45671.38958333333</v>
      </c>
      <c r="D932" s="2">
        <v>45671.393750000003</v>
      </c>
      <c r="E932" t="s">
        <v>3447</v>
      </c>
      <c r="F932" t="s">
        <v>604</v>
      </c>
      <c r="G932" t="s">
        <v>173</v>
      </c>
      <c r="H932" t="s">
        <v>606</v>
      </c>
      <c r="I932" t="s">
        <v>153</v>
      </c>
      <c r="J932" t="s">
        <v>154</v>
      </c>
      <c r="K932" t="s">
        <v>819</v>
      </c>
      <c r="L932">
        <v>1.4</v>
      </c>
      <c r="M932">
        <v>43.9</v>
      </c>
      <c r="N932">
        <v>4.87E-2</v>
      </c>
      <c r="O932">
        <v>8.5199999999999998E-2</v>
      </c>
      <c r="P932">
        <v>28.6</v>
      </c>
      <c r="Q932">
        <v>6.5</v>
      </c>
      <c r="R932" t="b">
        <v>1</v>
      </c>
      <c r="S932">
        <v>0.14000000000000001</v>
      </c>
      <c r="T932">
        <v>2205.94</v>
      </c>
      <c r="U932" s="1">
        <v>45678</v>
      </c>
      <c r="V932" t="s">
        <v>58</v>
      </c>
      <c r="W932" t="s">
        <v>208</v>
      </c>
      <c r="X932" t="s">
        <v>3448</v>
      </c>
      <c r="Y932">
        <v>6</v>
      </c>
      <c r="Z932">
        <v>43.76</v>
      </c>
      <c r="AA932">
        <v>50.41</v>
      </c>
      <c r="AB932">
        <v>1</v>
      </c>
    </row>
    <row r="933" spans="1:28" x14ac:dyDescent="0.25">
      <c r="A933" t="s">
        <v>3449</v>
      </c>
      <c r="B933" s="1">
        <v>45682</v>
      </c>
      <c r="C933" s="2">
        <v>45682.198611111111</v>
      </c>
      <c r="D933" s="2">
        <v>45682.238888888889</v>
      </c>
      <c r="E933" t="s">
        <v>3450</v>
      </c>
      <c r="F933" t="s">
        <v>234</v>
      </c>
      <c r="G933" t="s">
        <v>765</v>
      </c>
      <c r="H933" t="s">
        <v>236</v>
      </c>
      <c r="I933" t="s">
        <v>237</v>
      </c>
      <c r="J933" t="s">
        <v>238</v>
      </c>
      <c r="K933" t="s">
        <v>819</v>
      </c>
      <c r="L933">
        <v>8.4</v>
      </c>
      <c r="M933">
        <v>107.7</v>
      </c>
      <c r="N933">
        <v>4.87E-2</v>
      </c>
      <c r="O933">
        <v>8.9899999999999994E-2</v>
      </c>
      <c r="P933">
        <v>32.700000000000003</v>
      </c>
      <c r="Q933">
        <v>8.4</v>
      </c>
      <c r="R933" t="b">
        <v>1</v>
      </c>
      <c r="S933">
        <v>0</v>
      </c>
      <c r="T933">
        <v>5581.01</v>
      </c>
      <c r="U933" s="1">
        <v>45685</v>
      </c>
      <c r="V933" t="s">
        <v>43</v>
      </c>
      <c r="W933" t="s">
        <v>44</v>
      </c>
      <c r="X933" t="s">
        <v>3452</v>
      </c>
      <c r="Y933">
        <v>58</v>
      </c>
      <c r="Z933">
        <v>107.7</v>
      </c>
      <c r="AA933">
        <v>51.82</v>
      </c>
      <c r="AB933">
        <v>1</v>
      </c>
    </row>
    <row r="934" spans="1:28" x14ac:dyDescent="0.25">
      <c r="A934" t="s">
        <v>3453</v>
      </c>
      <c r="B934" s="1">
        <v>45682</v>
      </c>
      <c r="C934" s="2">
        <v>45682.28402777778</v>
      </c>
      <c r="D934" s="2">
        <v>45682.314583333333</v>
      </c>
      <c r="E934" t="s">
        <v>1695</v>
      </c>
      <c r="F934" t="s">
        <v>381</v>
      </c>
      <c r="G934" t="s">
        <v>1192</v>
      </c>
      <c r="H934" t="s">
        <v>383</v>
      </c>
      <c r="I934" t="s">
        <v>84</v>
      </c>
      <c r="J934" t="s">
        <v>85</v>
      </c>
      <c r="K934" t="s">
        <v>1070</v>
      </c>
      <c r="L934">
        <v>8.6999999999999993</v>
      </c>
      <c r="M934">
        <v>13</v>
      </c>
      <c r="N934">
        <v>4.87E-2</v>
      </c>
      <c r="O934">
        <v>8.5900000000000004E-2</v>
      </c>
      <c r="P934">
        <v>29.4</v>
      </c>
      <c r="Q934">
        <v>7.7</v>
      </c>
      <c r="R934" t="b">
        <v>1</v>
      </c>
      <c r="S934">
        <v>0.39</v>
      </c>
      <c r="T934">
        <v>638.32000000000005</v>
      </c>
      <c r="U934" s="1">
        <v>45685</v>
      </c>
      <c r="V934" t="s">
        <v>58</v>
      </c>
      <c r="W934" t="s">
        <v>44</v>
      </c>
      <c r="X934" t="s">
        <v>3454</v>
      </c>
      <c r="Y934">
        <v>44</v>
      </c>
      <c r="Z934">
        <v>12.61</v>
      </c>
      <c r="AA934">
        <v>50.62</v>
      </c>
      <c r="AB934">
        <v>1</v>
      </c>
    </row>
    <row r="935" spans="1:28" x14ac:dyDescent="0.25">
      <c r="A935" t="s">
        <v>3455</v>
      </c>
      <c r="B935" s="1">
        <v>45691</v>
      </c>
      <c r="C935" s="2">
        <v>45691.293055555558</v>
      </c>
      <c r="D935" s="2">
        <v>45691.344444444447</v>
      </c>
      <c r="E935" t="s">
        <v>1091</v>
      </c>
      <c r="F935" t="s">
        <v>67</v>
      </c>
      <c r="G935" t="s">
        <v>1094</v>
      </c>
      <c r="H935" t="s">
        <v>69</v>
      </c>
      <c r="I935" t="s">
        <v>70</v>
      </c>
      <c r="J935" t="s">
        <v>71</v>
      </c>
      <c r="K935" t="s">
        <v>748</v>
      </c>
      <c r="L935">
        <v>8.6999999999999993</v>
      </c>
      <c r="M935">
        <v>32.1</v>
      </c>
      <c r="N935">
        <v>4.87E-2</v>
      </c>
      <c r="O935">
        <v>8.7900000000000006E-2</v>
      </c>
      <c r="P935">
        <v>28.5</v>
      </c>
      <c r="Q935">
        <v>7.1</v>
      </c>
      <c r="R935" t="b">
        <v>1</v>
      </c>
      <c r="S935">
        <v>0.17</v>
      </c>
      <c r="T935">
        <v>1635.45</v>
      </c>
      <c r="U935" s="1">
        <v>45698</v>
      </c>
      <c r="V935" t="s">
        <v>58</v>
      </c>
      <c r="W935" t="s">
        <v>44</v>
      </c>
      <c r="X935" t="s">
        <v>1441</v>
      </c>
      <c r="Y935">
        <v>74</v>
      </c>
      <c r="Z935">
        <v>31.93</v>
      </c>
      <c r="AA935">
        <v>51.22</v>
      </c>
      <c r="AB935">
        <v>2</v>
      </c>
    </row>
    <row r="936" spans="1:28" x14ac:dyDescent="0.25">
      <c r="A936" t="s">
        <v>3456</v>
      </c>
      <c r="B936" s="1">
        <v>45727</v>
      </c>
      <c r="C936" s="2">
        <v>45727.166666666664</v>
      </c>
      <c r="D936" s="2">
        <v>45727.203472222223</v>
      </c>
      <c r="E936" t="s">
        <v>3457</v>
      </c>
      <c r="F936" t="s">
        <v>245</v>
      </c>
      <c r="G936" t="s">
        <v>1896</v>
      </c>
      <c r="H936" t="s">
        <v>247</v>
      </c>
      <c r="I936" t="s">
        <v>55</v>
      </c>
      <c r="J936" t="s">
        <v>56</v>
      </c>
      <c r="K936" t="s">
        <v>105</v>
      </c>
      <c r="L936">
        <v>44.8</v>
      </c>
      <c r="M936">
        <v>13.8</v>
      </c>
      <c r="N936">
        <v>4.87E-2</v>
      </c>
      <c r="O936">
        <v>8.4500000000000006E-2</v>
      </c>
      <c r="P936">
        <v>29.9</v>
      </c>
      <c r="Q936">
        <v>11.6</v>
      </c>
      <c r="R936" t="b">
        <v>0</v>
      </c>
      <c r="S936">
        <v>2.85</v>
      </c>
      <c r="T936">
        <v>549.69000000000005</v>
      </c>
      <c r="U936" s="1">
        <v>45734</v>
      </c>
      <c r="V936" t="s">
        <v>259</v>
      </c>
      <c r="W936" t="s">
        <v>44</v>
      </c>
      <c r="X936" t="s">
        <v>3459</v>
      </c>
      <c r="Y936">
        <v>53</v>
      </c>
      <c r="Z936">
        <v>10.95</v>
      </c>
      <c r="AA936">
        <v>50.2</v>
      </c>
      <c r="AB936">
        <v>3</v>
      </c>
    </row>
    <row r="937" spans="1:28" x14ac:dyDescent="0.25">
      <c r="A937" t="s">
        <v>3460</v>
      </c>
      <c r="B937" s="1">
        <v>45817</v>
      </c>
      <c r="C937" s="2">
        <v>45817.452777777777</v>
      </c>
      <c r="D937" s="2">
        <v>45817.500694444447</v>
      </c>
      <c r="E937" t="s">
        <v>2148</v>
      </c>
      <c r="F937" t="s">
        <v>37</v>
      </c>
      <c r="G937" t="s">
        <v>1048</v>
      </c>
      <c r="H937" t="s">
        <v>39</v>
      </c>
      <c r="I937" t="s">
        <v>40</v>
      </c>
      <c r="J937" t="s">
        <v>41</v>
      </c>
      <c r="K937" t="s">
        <v>295</v>
      </c>
      <c r="L937">
        <v>2.7</v>
      </c>
      <c r="M937">
        <v>81.599999999999994</v>
      </c>
      <c r="N937">
        <v>4.8800000000000003E-2</v>
      </c>
      <c r="O937">
        <v>8.6199999999999999E-2</v>
      </c>
      <c r="P937">
        <v>28.5</v>
      </c>
      <c r="Q937">
        <v>6.8</v>
      </c>
      <c r="R937" t="b">
        <v>1</v>
      </c>
      <c r="S937">
        <v>0.09</v>
      </c>
      <c r="T937">
        <v>4137.45</v>
      </c>
      <c r="U937" s="1">
        <v>45818</v>
      </c>
      <c r="V937" t="s">
        <v>58</v>
      </c>
      <c r="W937" t="s">
        <v>208</v>
      </c>
      <c r="X937" t="s">
        <v>3461</v>
      </c>
      <c r="Y937">
        <v>69</v>
      </c>
      <c r="Z937">
        <v>81.509999999999906</v>
      </c>
      <c r="AA937">
        <v>50.76</v>
      </c>
      <c r="AB937">
        <v>6</v>
      </c>
    </row>
    <row r="938" spans="1:28" x14ac:dyDescent="0.25">
      <c r="A938" t="s">
        <v>3462</v>
      </c>
      <c r="B938" s="1">
        <v>45767</v>
      </c>
      <c r="C938" s="2">
        <v>45767.197222222225</v>
      </c>
      <c r="D938" s="2">
        <v>45767.223611111112</v>
      </c>
      <c r="E938" t="s">
        <v>336</v>
      </c>
      <c r="F938" t="s">
        <v>340</v>
      </c>
      <c r="G938" t="s">
        <v>341</v>
      </c>
      <c r="H938" t="s">
        <v>342</v>
      </c>
      <c r="I938" t="s">
        <v>197</v>
      </c>
      <c r="J938" t="s">
        <v>198</v>
      </c>
      <c r="K938" t="s">
        <v>505</v>
      </c>
      <c r="L938">
        <v>9.6</v>
      </c>
      <c r="M938">
        <v>106.2</v>
      </c>
      <c r="N938">
        <v>4.8899999999999999E-2</v>
      </c>
      <c r="O938">
        <v>8.3199999999999996E-2</v>
      </c>
      <c r="P938">
        <v>26.7</v>
      </c>
      <c r="Q938">
        <v>5.9</v>
      </c>
      <c r="R938" t="b">
        <v>1</v>
      </c>
      <c r="S938">
        <v>0.16</v>
      </c>
      <c r="T938">
        <v>5292.46</v>
      </c>
      <c r="U938" s="1">
        <v>45767</v>
      </c>
      <c r="V938" t="s">
        <v>43</v>
      </c>
      <c r="W938" t="s">
        <v>44</v>
      </c>
      <c r="X938" t="s">
        <v>3463</v>
      </c>
      <c r="Y938">
        <v>38</v>
      </c>
      <c r="Z938">
        <v>106.04</v>
      </c>
      <c r="AA938">
        <v>49.91</v>
      </c>
      <c r="AB938">
        <v>4</v>
      </c>
    </row>
    <row r="939" spans="1:28" x14ac:dyDescent="0.25">
      <c r="A939" t="s">
        <v>3464</v>
      </c>
      <c r="B939" s="1">
        <v>45829</v>
      </c>
      <c r="C939" s="2">
        <v>45829.345138888886</v>
      </c>
      <c r="D939" s="2">
        <v>45829.421527777777</v>
      </c>
      <c r="E939" t="s">
        <v>1293</v>
      </c>
      <c r="F939" t="s">
        <v>318</v>
      </c>
      <c r="G939" t="s">
        <v>1296</v>
      </c>
      <c r="H939" t="s">
        <v>320</v>
      </c>
      <c r="I939" t="s">
        <v>197</v>
      </c>
      <c r="J939" t="s">
        <v>198</v>
      </c>
      <c r="K939" t="s">
        <v>268</v>
      </c>
      <c r="L939">
        <v>7.9</v>
      </c>
      <c r="M939">
        <v>12.3</v>
      </c>
      <c r="N939">
        <v>4.8899999999999999E-2</v>
      </c>
      <c r="O939">
        <v>8.48E-2</v>
      </c>
      <c r="P939">
        <v>28.6</v>
      </c>
      <c r="Q939">
        <v>8.1999999999999993</v>
      </c>
      <c r="R939" t="b">
        <v>1</v>
      </c>
      <c r="S939">
        <v>0.16</v>
      </c>
      <c r="T939">
        <v>611.73</v>
      </c>
      <c r="U939" s="1">
        <v>45831</v>
      </c>
      <c r="V939" t="s">
        <v>58</v>
      </c>
      <c r="W939" t="s">
        <v>44</v>
      </c>
      <c r="X939" t="s">
        <v>3465</v>
      </c>
      <c r="Y939">
        <v>110</v>
      </c>
      <c r="Z939">
        <v>12.14</v>
      </c>
      <c r="AA939">
        <v>50.39</v>
      </c>
      <c r="AB939">
        <v>6</v>
      </c>
    </row>
    <row r="940" spans="1:28" x14ac:dyDescent="0.25">
      <c r="A940" t="s">
        <v>3466</v>
      </c>
      <c r="B940" s="1">
        <v>45770</v>
      </c>
      <c r="C940" s="2">
        <v>45770.343055555553</v>
      </c>
      <c r="D940" s="2">
        <v>45770.395138888889</v>
      </c>
      <c r="E940" t="s">
        <v>751</v>
      </c>
      <c r="F940" t="s">
        <v>138</v>
      </c>
      <c r="G940" t="s">
        <v>754</v>
      </c>
      <c r="H940" t="s">
        <v>140</v>
      </c>
      <c r="I940" t="s">
        <v>141</v>
      </c>
      <c r="J940" t="s">
        <v>142</v>
      </c>
      <c r="K940" t="s">
        <v>321</v>
      </c>
      <c r="L940">
        <v>6.1</v>
      </c>
      <c r="M940">
        <v>10.1</v>
      </c>
      <c r="N940">
        <v>4.9099999999999998E-2</v>
      </c>
      <c r="O940">
        <v>8.6499999999999994E-2</v>
      </c>
      <c r="P940">
        <v>33.4</v>
      </c>
      <c r="Q940">
        <v>11.5</v>
      </c>
      <c r="R940" t="b">
        <v>1</v>
      </c>
      <c r="S940">
        <v>0.35</v>
      </c>
      <c r="T940">
        <v>497.25</v>
      </c>
      <c r="U940" s="1">
        <v>45772</v>
      </c>
      <c r="V940" t="s">
        <v>43</v>
      </c>
      <c r="W940" t="s">
        <v>208</v>
      </c>
      <c r="X940" t="s">
        <v>3467</v>
      </c>
      <c r="Y940">
        <v>75</v>
      </c>
      <c r="Z940">
        <v>9.75</v>
      </c>
      <c r="AA940">
        <v>51</v>
      </c>
      <c r="AB940">
        <v>4</v>
      </c>
    </row>
    <row r="941" spans="1:28" x14ac:dyDescent="0.25">
      <c r="A941" t="s">
        <v>3468</v>
      </c>
      <c r="B941" s="1">
        <v>45662</v>
      </c>
      <c r="C941" s="2">
        <v>45662.234027777777</v>
      </c>
      <c r="D941" s="2">
        <v>45662.273611111108</v>
      </c>
      <c r="E941" t="s">
        <v>2033</v>
      </c>
      <c r="F941" t="s">
        <v>138</v>
      </c>
      <c r="G941" t="s">
        <v>806</v>
      </c>
      <c r="H941" t="s">
        <v>140</v>
      </c>
      <c r="I941" t="s">
        <v>141</v>
      </c>
      <c r="J941" t="s">
        <v>142</v>
      </c>
      <c r="K941" t="s">
        <v>935</v>
      </c>
      <c r="L941">
        <v>34</v>
      </c>
      <c r="M941">
        <v>15.4</v>
      </c>
      <c r="N941">
        <v>4.9099999999999998E-2</v>
      </c>
      <c r="O941">
        <v>8.0799999999999997E-2</v>
      </c>
      <c r="P941">
        <v>35.6</v>
      </c>
      <c r="Q941">
        <v>34.200000000000003</v>
      </c>
      <c r="R941" t="b">
        <v>1</v>
      </c>
      <c r="S941">
        <v>0</v>
      </c>
      <c r="T941">
        <v>759.07</v>
      </c>
      <c r="U941" s="1">
        <v>45663</v>
      </c>
      <c r="V941" t="s">
        <v>43</v>
      </c>
      <c r="W941" t="s">
        <v>44</v>
      </c>
      <c r="X941" t="s">
        <v>3469</v>
      </c>
      <c r="Y941">
        <v>57</v>
      </c>
      <c r="Z941">
        <v>15.4</v>
      </c>
      <c r="AA941">
        <v>49.29</v>
      </c>
      <c r="AB941">
        <v>1</v>
      </c>
    </row>
    <row r="942" spans="1:28" x14ac:dyDescent="0.25">
      <c r="A942" t="s">
        <v>3470</v>
      </c>
      <c r="B942" s="1">
        <v>45736</v>
      </c>
      <c r="C942" s="2">
        <v>45736.168749999997</v>
      </c>
      <c r="D942" s="2">
        <v>45736.172222222223</v>
      </c>
      <c r="E942" t="s">
        <v>3471</v>
      </c>
      <c r="F942" t="s">
        <v>604</v>
      </c>
      <c r="G942" t="s">
        <v>1094</v>
      </c>
      <c r="H942" t="s">
        <v>606</v>
      </c>
      <c r="I942" t="s">
        <v>153</v>
      </c>
      <c r="J942" t="s">
        <v>154</v>
      </c>
      <c r="K942" t="s">
        <v>654</v>
      </c>
      <c r="L942">
        <v>13.6</v>
      </c>
      <c r="M942">
        <v>25.3</v>
      </c>
      <c r="N942">
        <v>4.9099999999999998E-2</v>
      </c>
      <c r="O942">
        <v>8.4000000000000005E-2</v>
      </c>
      <c r="P942">
        <v>29.9</v>
      </c>
      <c r="Q942">
        <v>10.1</v>
      </c>
      <c r="R942" t="b">
        <v>0</v>
      </c>
      <c r="S942">
        <v>5.69</v>
      </c>
      <c r="T942">
        <v>985.4</v>
      </c>
      <c r="U942" s="1">
        <v>45736</v>
      </c>
      <c r="V942" t="s">
        <v>73</v>
      </c>
      <c r="W942" t="s">
        <v>44</v>
      </c>
      <c r="X942" t="s">
        <v>3472</v>
      </c>
      <c r="Y942">
        <v>5</v>
      </c>
      <c r="Z942">
        <v>19.61</v>
      </c>
      <c r="AA942">
        <v>50.25</v>
      </c>
      <c r="AB942">
        <v>3</v>
      </c>
    </row>
    <row r="943" spans="1:28" x14ac:dyDescent="0.25">
      <c r="A943" t="s">
        <v>3473</v>
      </c>
      <c r="B943" s="1">
        <v>45791</v>
      </c>
      <c r="C943" s="2">
        <v>45791.429861111108</v>
      </c>
      <c r="D943" s="2">
        <v>45791.446527777778</v>
      </c>
      <c r="E943" t="s">
        <v>738</v>
      </c>
      <c r="F943" t="s">
        <v>405</v>
      </c>
      <c r="G943" t="s">
        <v>741</v>
      </c>
      <c r="H943" t="s">
        <v>407</v>
      </c>
      <c r="I943" t="s">
        <v>218</v>
      </c>
      <c r="J943" t="s">
        <v>219</v>
      </c>
      <c r="K943" t="s">
        <v>295</v>
      </c>
      <c r="L943">
        <v>20.5</v>
      </c>
      <c r="M943">
        <v>97</v>
      </c>
      <c r="N943">
        <v>4.9099999999999998E-2</v>
      </c>
      <c r="O943">
        <v>8.4699999999999998E-2</v>
      </c>
      <c r="P943">
        <v>28.6</v>
      </c>
      <c r="Q943">
        <v>8.1</v>
      </c>
      <c r="R943" t="b">
        <v>1</v>
      </c>
      <c r="S943">
        <v>0</v>
      </c>
      <c r="T943">
        <v>4894.62</v>
      </c>
      <c r="U943" s="1">
        <v>45791</v>
      </c>
      <c r="V943" t="s">
        <v>43</v>
      </c>
      <c r="W943" t="s">
        <v>44</v>
      </c>
      <c r="X943" t="s">
        <v>3474</v>
      </c>
      <c r="Y943">
        <v>24</v>
      </c>
      <c r="Z943">
        <v>97</v>
      </c>
      <c r="AA943">
        <v>50.46</v>
      </c>
      <c r="AB943">
        <v>5</v>
      </c>
    </row>
    <row r="944" spans="1:28" x14ac:dyDescent="0.25">
      <c r="A944" t="s">
        <v>3475</v>
      </c>
      <c r="B944" s="1">
        <v>45696</v>
      </c>
      <c r="C944" s="2">
        <v>45696.237500000003</v>
      </c>
      <c r="D944" s="2">
        <v>45696.265277777777</v>
      </c>
      <c r="E944" t="s">
        <v>1022</v>
      </c>
      <c r="F944" t="s">
        <v>172</v>
      </c>
      <c r="G944" t="s">
        <v>1025</v>
      </c>
      <c r="H944" t="s">
        <v>174</v>
      </c>
      <c r="I944" t="s">
        <v>84</v>
      </c>
      <c r="J944" t="s">
        <v>85</v>
      </c>
      <c r="K944" t="s">
        <v>227</v>
      </c>
      <c r="L944">
        <v>21.2</v>
      </c>
      <c r="M944">
        <v>92.4</v>
      </c>
      <c r="N944">
        <v>4.9200000000000001E-2</v>
      </c>
      <c r="O944">
        <v>8.2900000000000001E-2</v>
      </c>
      <c r="P944">
        <v>28.5</v>
      </c>
      <c r="Q944">
        <v>10.199999999999999</v>
      </c>
      <c r="R944" t="b">
        <v>1</v>
      </c>
      <c r="S944">
        <v>0.2</v>
      </c>
      <c r="T944">
        <v>4607.2299999999996</v>
      </c>
      <c r="U944" s="1">
        <v>45703</v>
      </c>
      <c r="V944" t="s">
        <v>43</v>
      </c>
      <c r="W944" t="s">
        <v>44</v>
      </c>
      <c r="X944" t="s">
        <v>3476</v>
      </c>
      <c r="Y944">
        <v>40</v>
      </c>
      <c r="Z944">
        <v>92.2</v>
      </c>
      <c r="AA944">
        <v>49.97</v>
      </c>
      <c r="AB944">
        <v>2</v>
      </c>
    </row>
    <row r="945" spans="1:28" x14ac:dyDescent="0.25">
      <c r="A945" t="s">
        <v>3477</v>
      </c>
      <c r="B945" s="1">
        <v>45817</v>
      </c>
      <c r="C945" s="2">
        <v>45817.392361111109</v>
      </c>
      <c r="D945" s="2">
        <v>45817.407638888886</v>
      </c>
      <c r="E945" t="s">
        <v>2053</v>
      </c>
      <c r="F945" t="s">
        <v>318</v>
      </c>
      <c r="G945" t="s">
        <v>1978</v>
      </c>
      <c r="H945" t="s">
        <v>320</v>
      </c>
      <c r="I945" t="s">
        <v>197</v>
      </c>
      <c r="J945" t="s">
        <v>198</v>
      </c>
      <c r="K945" t="s">
        <v>86</v>
      </c>
      <c r="L945">
        <v>28.4</v>
      </c>
      <c r="M945">
        <v>74.599999999999994</v>
      </c>
      <c r="N945">
        <v>4.9200000000000001E-2</v>
      </c>
      <c r="O945">
        <v>8.5999999999999993E-2</v>
      </c>
      <c r="P945">
        <v>25.3</v>
      </c>
      <c r="Q945">
        <v>5.8</v>
      </c>
      <c r="R945" t="b">
        <v>1</v>
      </c>
      <c r="S945">
        <v>0.45</v>
      </c>
      <c r="T945">
        <v>3774.23</v>
      </c>
      <c r="U945" s="1">
        <v>45819</v>
      </c>
      <c r="V945" t="s">
        <v>73</v>
      </c>
      <c r="W945" t="s">
        <v>200</v>
      </c>
      <c r="X945" t="s">
        <v>3478</v>
      </c>
      <c r="Y945">
        <v>22</v>
      </c>
      <c r="Z945">
        <v>74.149999999999906</v>
      </c>
      <c r="AA945">
        <v>50.9</v>
      </c>
      <c r="AB945">
        <v>6</v>
      </c>
    </row>
    <row r="946" spans="1:28" x14ac:dyDescent="0.25">
      <c r="A946" t="s">
        <v>3479</v>
      </c>
      <c r="B946" s="1">
        <v>45801</v>
      </c>
      <c r="C946" s="2">
        <v>45801.34652777778</v>
      </c>
      <c r="D946" s="2">
        <v>45801.415972222225</v>
      </c>
      <c r="E946" t="s">
        <v>3480</v>
      </c>
      <c r="F946" t="s">
        <v>318</v>
      </c>
      <c r="G946" t="s">
        <v>2760</v>
      </c>
      <c r="H946" t="s">
        <v>320</v>
      </c>
      <c r="I946" t="s">
        <v>197</v>
      </c>
      <c r="J946" t="s">
        <v>198</v>
      </c>
      <c r="K946" t="s">
        <v>130</v>
      </c>
      <c r="L946">
        <v>5.4</v>
      </c>
      <c r="M946">
        <v>33.4</v>
      </c>
      <c r="N946">
        <v>4.9200000000000001E-2</v>
      </c>
      <c r="O946">
        <v>8.4900000000000003E-2</v>
      </c>
      <c r="P946">
        <v>29.7</v>
      </c>
      <c r="Q946">
        <v>9.3000000000000007</v>
      </c>
      <c r="R946" t="b">
        <v>1</v>
      </c>
      <c r="S946">
        <v>0</v>
      </c>
      <c r="T946">
        <v>1689.04</v>
      </c>
      <c r="U946" s="1">
        <v>45808</v>
      </c>
      <c r="V946" t="s">
        <v>43</v>
      </c>
      <c r="W946" t="s">
        <v>186</v>
      </c>
      <c r="X946" t="s">
        <v>3482</v>
      </c>
      <c r="Y946">
        <v>100</v>
      </c>
      <c r="Z946">
        <v>33.4</v>
      </c>
      <c r="AA946">
        <v>50.57</v>
      </c>
      <c r="AB946">
        <v>5</v>
      </c>
    </row>
    <row r="947" spans="1:28" x14ac:dyDescent="0.25">
      <c r="A947" t="s">
        <v>3483</v>
      </c>
      <c r="B947" s="1">
        <v>45698</v>
      </c>
      <c r="C947" s="2">
        <v>45698.319444444445</v>
      </c>
      <c r="D947" s="2">
        <v>45698.354166666664</v>
      </c>
      <c r="E947" t="s">
        <v>3484</v>
      </c>
      <c r="F947" t="s">
        <v>234</v>
      </c>
      <c r="G947" t="s">
        <v>1171</v>
      </c>
      <c r="H947" t="s">
        <v>236</v>
      </c>
      <c r="I947" t="s">
        <v>237</v>
      </c>
      <c r="J947" t="s">
        <v>238</v>
      </c>
      <c r="K947" t="s">
        <v>275</v>
      </c>
      <c r="L947">
        <v>2.5</v>
      </c>
      <c r="M947">
        <v>103.4</v>
      </c>
      <c r="N947">
        <v>4.9299999999999997E-2</v>
      </c>
      <c r="O947">
        <v>8.6400000000000005E-2</v>
      </c>
      <c r="P947">
        <v>33</v>
      </c>
      <c r="Q947">
        <v>12</v>
      </c>
      <c r="R947" t="b">
        <v>0</v>
      </c>
      <c r="S947">
        <v>0</v>
      </c>
      <c r="T947">
        <v>5280.64</v>
      </c>
      <c r="U947" s="1">
        <v>45698</v>
      </c>
      <c r="V947" t="s">
        <v>43</v>
      </c>
      <c r="W947" t="s">
        <v>200</v>
      </c>
      <c r="X947" t="s">
        <v>3486</v>
      </c>
      <c r="Y947">
        <v>50</v>
      </c>
      <c r="Z947">
        <v>103.4</v>
      </c>
      <c r="AA947">
        <v>51.07</v>
      </c>
      <c r="AB947">
        <v>2</v>
      </c>
    </row>
    <row r="948" spans="1:28" x14ac:dyDescent="0.25">
      <c r="A948" t="s">
        <v>3487</v>
      </c>
      <c r="B948" s="1">
        <v>45683</v>
      </c>
      <c r="C948" s="2">
        <v>45683.19027777778</v>
      </c>
      <c r="D948" s="2">
        <v>45683.248611111114</v>
      </c>
      <c r="E948" t="s">
        <v>652</v>
      </c>
      <c r="F948" t="s">
        <v>37</v>
      </c>
      <c r="G948" t="s">
        <v>472</v>
      </c>
      <c r="H948" t="s">
        <v>39</v>
      </c>
      <c r="I948" t="s">
        <v>40</v>
      </c>
      <c r="J948" t="s">
        <v>41</v>
      </c>
      <c r="K948" t="s">
        <v>492</v>
      </c>
      <c r="L948">
        <v>1.4</v>
      </c>
      <c r="M948">
        <v>94.9</v>
      </c>
      <c r="N948">
        <v>4.9299999999999997E-2</v>
      </c>
      <c r="O948">
        <v>8.1600000000000006E-2</v>
      </c>
      <c r="P948">
        <v>32.700000000000003</v>
      </c>
      <c r="Q948">
        <v>9.1999999999999993</v>
      </c>
      <c r="R948" t="b">
        <v>1</v>
      </c>
      <c r="S948">
        <v>0.4</v>
      </c>
      <c r="T948">
        <v>4690.03</v>
      </c>
      <c r="U948" s="1">
        <v>45686</v>
      </c>
      <c r="V948" t="s">
        <v>58</v>
      </c>
      <c r="W948" t="s">
        <v>200</v>
      </c>
      <c r="X948" t="s">
        <v>3488</v>
      </c>
      <c r="Y948">
        <v>84</v>
      </c>
      <c r="Z948">
        <v>94.5</v>
      </c>
      <c r="AA948">
        <v>49.63</v>
      </c>
      <c r="AB948">
        <v>1</v>
      </c>
    </row>
    <row r="949" spans="1:28" x14ac:dyDescent="0.25">
      <c r="A949" t="s">
        <v>3489</v>
      </c>
      <c r="B949" s="1">
        <v>45725</v>
      </c>
      <c r="C949" s="2">
        <v>45725.297222222223</v>
      </c>
      <c r="D949" s="2">
        <v>45725.363194444442</v>
      </c>
      <c r="E949" t="s">
        <v>3490</v>
      </c>
      <c r="F949" t="s">
        <v>292</v>
      </c>
      <c r="G949" t="s">
        <v>2760</v>
      </c>
      <c r="H949" t="s">
        <v>294</v>
      </c>
      <c r="I949" t="s">
        <v>70</v>
      </c>
      <c r="J949" t="s">
        <v>71</v>
      </c>
      <c r="K949" t="s">
        <v>492</v>
      </c>
      <c r="L949">
        <v>6</v>
      </c>
      <c r="M949">
        <v>119.2</v>
      </c>
      <c r="N949">
        <v>4.9399999999999999E-2</v>
      </c>
      <c r="O949">
        <v>8.1699999999999995E-2</v>
      </c>
      <c r="P949">
        <v>26.2</v>
      </c>
      <c r="Q949">
        <v>6</v>
      </c>
      <c r="R949" t="b">
        <v>1</v>
      </c>
      <c r="S949">
        <v>0</v>
      </c>
      <c r="T949">
        <v>5925.43</v>
      </c>
      <c r="U949" s="1">
        <v>45732</v>
      </c>
      <c r="V949" t="s">
        <v>43</v>
      </c>
      <c r="W949" t="s">
        <v>44</v>
      </c>
      <c r="X949" t="s">
        <v>3492</v>
      </c>
      <c r="Y949">
        <v>95</v>
      </c>
      <c r="Z949">
        <v>119.2</v>
      </c>
      <c r="AA949">
        <v>49.71</v>
      </c>
      <c r="AB949">
        <v>3</v>
      </c>
    </row>
    <row r="950" spans="1:28" x14ac:dyDescent="0.25">
      <c r="A950" t="s">
        <v>3493</v>
      </c>
      <c r="B950" s="1">
        <v>45777</v>
      </c>
      <c r="C950" s="2">
        <v>45777.365972222222</v>
      </c>
      <c r="D950" s="2">
        <v>45777.395833333336</v>
      </c>
      <c r="E950" t="s">
        <v>987</v>
      </c>
      <c r="F950" t="s">
        <v>215</v>
      </c>
      <c r="G950" t="s">
        <v>990</v>
      </c>
      <c r="H950" t="s">
        <v>217</v>
      </c>
      <c r="I950" t="s">
        <v>218</v>
      </c>
      <c r="J950" t="s">
        <v>219</v>
      </c>
      <c r="K950" t="s">
        <v>574</v>
      </c>
      <c r="L950">
        <v>30.3</v>
      </c>
      <c r="M950">
        <v>85.2</v>
      </c>
      <c r="N950">
        <v>4.9399999999999999E-2</v>
      </c>
      <c r="O950">
        <v>8.8900000000000007E-2</v>
      </c>
      <c r="P950">
        <v>31.1</v>
      </c>
      <c r="Q950">
        <v>27.6</v>
      </c>
      <c r="R950" t="b">
        <v>1</v>
      </c>
      <c r="S950">
        <v>0</v>
      </c>
      <c r="T950">
        <v>4419.32</v>
      </c>
      <c r="U950" s="1">
        <v>45784</v>
      </c>
      <c r="V950" t="s">
        <v>43</v>
      </c>
      <c r="W950" t="s">
        <v>44</v>
      </c>
      <c r="X950" t="s">
        <v>3494</v>
      </c>
      <c r="Y950">
        <v>43</v>
      </c>
      <c r="Z950">
        <v>85.2</v>
      </c>
      <c r="AA950">
        <v>51.87</v>
      </c>
      <c r="AB950">
        <v>4</v>
      </c>
    </row>
    <row r="951" spans="1:28" x14ac:dyDescent="0.25">
      <c r="A951" t="s">
        <v>3495</v>
      </c>
      <c r="B951" s="1">
        <v>45735</v>
      </c>
      <c r="C951" s="2">
        <v>45735.174305555556</v>
      </c>
      <c r="D951" s="2">
        <v>45735.197916666664</v>
      </c>
      <c r="E951" t="s">
        <v>3496</v>
      </c>
      <c r="F951" t="s">
        <v>194</v>
      </c>
      <c r="G951" t="s">
        <v>369</v>
      </c>
      <c r="H951" t="s">
        <v>196</v>
      </c>
      <c r="I951" t="s">
        <v>197</v>
      </c>
      <c r="J951" t="s">
        <v>198</v>
      </c>
      <c r="K951" t="s">
        <v>918</v>
      </c>
      <c r="L951">
        <v>1.2</v>
      </c>
      <c r="M951">
        <v>14.2</v>
      </c>
      <c r="N951">
        <v>4.9399999999999999E-2</v>
      </c>
      <c r="O951">
        <v>8.4900000000000003E-2</v>
      </c>
      <c r="P951">
        <v>22.9</v>
      </c>
      <c r="Q951">
        <v>1.9</v>
      </c>
      <c r="R951" t="b">
        <v>1</v>
      </c>
      <c r="S951">
        <v>0</v>
      </c>
      <c r="T951">
        <v>719.51</v>
      </c>
      <c r="U951" s="1">
        <v>45736</v>
      </c>
      <c r="V951" t="s">
        <v>259</v>
      </c>
      <c r="W951" t="s">
        <v>200</v>
      </c>
      <c r="X951" t="s">
        <v>3498</v>
      </c>
      <c r="Y951">
        <v>34</v>
      </c>
      <c r="Z951">
        <v>14.2</v>
      </c>
      <c r="AA951">
        <v>50.67</v>
      </c>
      <c r="AB951">
        <v>3</v>
      </c>
    </row>
    <row r="952" spans="1:28" x14ac:dyDescent="0.25">
      <c r="A952" t="s">
        <v>3499</v>
      </c>
      <c r="B952" s="1">
        <v>45774</v>
      </c>
      <c r="C952" s="2">
        <v>45774.181250000001</v>
      </c>
      <c r="D952" s="2">
        <v>45774.211805555555</v>
      </c>
      <c r="E952" t="s">
        <v>3500</v>
      </c>
      <c r="F952" t="s">
        <v>162</v>
      </c>
      <c r="G952" t="s">
        <v>747</v>
      </c>
      <c r="H952" t="s">
        <v>164</v>
      </c>
      <c r="I952" t="s">
        <v>40</v>
      </c>
      <c r="J952" t="s">
        <v>41</v>
      </c>
      <c r="K952" t="s">
        <v>440</v>
      </c>
      <c r="L952">
        <v>6.2</v>
      </c>
      <c r="M952">
        <v>100.7</v>
      </c>
      <c r="N952">
        <v>4.9399999999999999E-2</v>
      </c>
      <c r="O952">
        <v>8.1000000000000003E-2</v>
      </c>
      <c r="P952">
        <v>29.3</v>
      </c>
      <c r="Q952">
        <v>26.7</v>
      </c>
      <c r="R952" t="b">
        <v>0</v>
      </c>
      <c r="S952">
        <v>1.4</v>
      </c>
      <c r="T952">
        <v>4915.3500000000004</v>
      </c>
      <c r="U952" s="1">
        <v>45781</v>
      </c>
      <c r="V952" t="s">
        <v>43</v>
      </c>
      <c r="W952" t="s">
        <v>44</v>
      </c>
      <c r="X952" t="s">
        <v>3502</v>
      </c>
      <c r="Y952">
        <v>44</v>
      </c>
      <c r="Z952">
        <v>99.3</v>
      </c>
      <c r="AA952">
        <v>49.5</v>
      </c>
      <c r="AB952">
        <v>4</v>
      </c>
    </row>
    <row r="953" spans="1:28" x14ac:dyDescent="0.25">
      <c r="A953" t="s">
        <v>3503</v>
      </c>
      <c r="B953" s="1">
        <v>45760</v>
      </c>
      <c r="C953" s="2">
        <v>45760.413888888892</v>
      </c>
      <c r="D953" s="2">
        <v>45760.417361111111</v>
      </c>
      <c r="E953" t="s">
        <v>2053</v>
      </c>
      <c r="F953" t="s">
        <v>318</v>
      </c>
      <c r="G953" t="s">
        <v>1978</v>
      </c>
      <c r="H953" t="s">
        <v>320</v>
      </c>
      <c r="I953" t="s">
        <v>197</v>
      </c>
      <c r="J953" t="s">
        <v>198</v>
      </c>
      <c r="K953" t="s">
        <v>370</v>
      </c>
      <c r="L953">
        <v>15.3</v>
      </c>
      <c r="M953">
        <v>203.2</v>
      </c>
      <c r="N953">
        <v>4.9500000000000002E-2</v>
      </c>
      <c r="O953">
        <v>8.5500000000000007E-2</v>
      </c>
      <c r="P953">
        <v>37.9</v>
      </c>
      <c r="Q953">
        <v>12</v>
      </c>
      <c r="R953" t="b">
        <v>1</v>
      </c>
      <c r="S953">
        <v>0.32</v>
      </c>
      <c r="T953">
        <v>10326.59</v>
      </c>
      <c r="U953" s="1">
        <v>45767</v>
      </c>
      <c r="V953" t="s">
        <v>259</v>
      </c>
      <c r="W953" t="s">
        <v>44</v>
      </c>
      <c r="X953" t="s">
        <v>3504</v>
      </c>
      <c r="Y953">
        <v>5</v>
      </c>
      <c r="Z953">
        <v>202.88</v>
      </c>
      <c r="AA953">
        <v>50.9</v>
      </c>
      <c r="AB953">
        <v>4</v>
      </c>
    </row>
    <row r="954" spans="1:28" x14ac:dyDescent="0.25">
      <c r="A954" t="s">
        <v>3505</v>
      </c>
      <c r="B954" s="1">
        <v>45766</v>
      </c>
      <c r="C954" s="2">
        <v>45766.447222222225</v>
      </c>
      <c r="D954" s="2">
        <v>45766.450694444444</v>
      </c>
      <c r="E954" t="s">
        <v>1352</v>
      </c>
      <c r="F954" t="s">
        <v>381</v>
      </c>
      <c r="G954" t="s">
        <v>283</v>
      </c>
      <c r="H954" t="s">
        <v>383</v>
      </c>
      <c r="I954" t="s">
        <v>84</v>
      </c>
      <c r="J954" t="s">
        <v>85</v>
      </c>
      <c r="K954" t="s">
        <v>725</v>
      </c>
      <c r="L954">
        <v>23.6</v>
      </c>
      <c r="M954">
        <v>21.6</v>
      </c>
      <c r="N954">
        <v>4.9500000000000002E-2</v>
      </c>
      <c r="O954">
        <v>8.3799999999999999E-2</v>
      </c>
      <c r="P954">
        <v>32.700000000000003</v>
      </c>
      <c r="Q954">
        <v>8.6999999999999993</v>
      </c>
      <c r="R954" t="b">
        <v>0</v>
      </c>
      <c r="S954">
        <v>1.21</v>
      </c>
      <c r="T954">
        <v>1027.45</v>
      </c>
      <c r="U954" s="1">
        <v>45767</v>
      </c>
      <c r="V954" t="s">
        <v>43</v>
      </c>
      <c r="W954" t="s">
        <v>208</v>
      </c>
      <c r="X954" t="s">
        <v>3506</v>
      </c>
      <c r="Y954">
        <v>5</v>
      </c>
      <c r="Z954">
        <v>20.39</v>
      </c>
      <c r="AA954">
        <v>50.39</v>
      </c>
      <c r="AB954">
        <v>4</v>
      </c>
    </row>
    <row r="955" spans="1:28" x14ac:dyDescent="0.25">
      <c r="A955" t="s">
        <v>3507</v>
      </c>
      <c r="B955" s="1">
        <v>45822</v>
      </c>
      <c r="C955" s="2">
        <v>45822.225694444445</v>
      </c>
      <c r="D955" s="2">
        <v>45822.256249999999</v>
      </c>
      <c r="E955" t="s">
        <v>809</v>
      </c>
      <c r="F955" t="s">
        <v>37</v>
      </c>
      <c r="G955" t="s">
        <v>517</v>
      </c>
      <c r="H955" t="s">
        <v>39</v>
      </c>
      <c r="I955" t="s">
        <v>40</v>
      </c>
      <c r="J955" t="s">
        <v>41</v>
      </c>
      <c r="K955" t="s">
        <v>42</v>
      </c>
      <c r="L955">
        <v>2.6</v>
      </c>
      <c r="M955">
        <v>21.9</v>
      </c>
      <c r="N955">
        <v>4.9500000000000002E-2</v>
      </c>
      <c r="O955">
        <v>8.8599999999999998E-2</v>
      </c>
      <c r="P955">
        <v>34.6</v>
      </c>
      <c r="Q955">
        <v>12</v>
      </c>
      <c r="R955" t="b">
        <v>1</v>
      </c>
      <c r="S955">
        <v>0.25</v>
      </c>
      <c r="T955">
        <v>1122.1199999999999</v>
      </c>
      <c r="U955" s="1">
        <v>45829</v>
      </c>
      <c r="V955" t="s">
        <v>58</v>
      </c>
      <c r="W955" t="s">
        <v>44</v>
      </c>
      <c r="X955" t="s">
        <v>3508</v>
      </c>
      <c r="Y955">
        <v>44</v>
      </c>
      <c r="Z955">
        <v>21.65</v>
      </c>
      <c r="AA955">
        <v>51.83</v>
      </c>
      <c r="AB955">
        <v>6</v>
      </c>
    </row>
    <row r="956" spans="1:28" x14ac:dyDescent="0.25">
      <c r="A956" t="s">
        <v>3509</v>
      </c>
      <c r="B956" s="1">
        <v>45775</v>
      </c>
      <c r="C956" s="2">
        <v>45775.294444444444</v>
      </c>
      <c r="D956" s="2">
        <v>45775.368055555555</v>
      </c>
      <c r="E956" t="s">
        <v>1123</v>
      </c>
      <c r="F956" t="s">
        <v>215</v>
      </c>
      <c r="G956" t="s">
        <v>1126</v>
      </c>
      <c r="H956" t="s">
        <v>217</v>
      </c>
      <c r="I956" t="s">
        <v>218</v>
      </c>
      <c r="J956" t="s">
        <v>219</v>
      </c>
      <c r="K956" t="s">
        <v>613</v>
      </c>
      <c r="L956">
        <v>4.4000000000000004</v>
      </c>
      <c r="M956">
        <v>62.6</v>
      </c>
      <c r="N956">
        <v>4.9500000000000002E-2</v>
      </c>
      <c r="O956">
        <v>8.2500000000000004E-2</v>
      </c>
      <c r="P956">
        <v>29.2</v>
      </c>
      <c r="Q956">
        <v>8</v>
      </c>
      <c r="R956" t="b">
        <v>1</v>
      </c>
      <c r="S956">
        <v>0.11</v>
      </c>
      <c r="T956">
        <v>3124.5</v>
      </c>
      <c r="U956" s="1">
        <v>45778</v>
      </c>
      <c r="V956" t="s">
        <v>73</v>
      </c>
      <c r="W956" t="s">
        <v>44</v>
      </c>
      <c r="X956" t="s">
        <v>3510</v>
      </c>
      <c r="Y956">
        <v>106</v>
      </c>
      <c r="Z956">
        <v>62.49</v>
      </c>
      <c r="AA956">
        <v>50</v>
      </c>
      <c r="AB956">
        <v>4</v>
      </c>
    </row>
    <row r="957" spans="1:28" x14ac:dyDescent="0.25">
      <c r="A957" t="s">
        <v>3511</v>
      </c>
      <c r="B957" s="1">
        <v>45791</v>
      </c>
      <c r="C957" s="2">
        <v>45791.341666666667</v>
      </c>
      <c r="D957" s="2">
        <v>45791.404166666667</v>
      </c>
      <c r="E957" t="s">
        <v>1498</v>
      </c>
      <c r="F957" t="s">
        <v>328</v>
      </c>
      <c r="G957" t="s">
        <v>491</v>
      </c>
      <c r="H957" t="s">
        <v>330</v>
      </c>
      <c r="I957" t="s">
        <v>331</v>
      </c>
      <c r="J957" t="s">
        <v>332</v>
      </c>
      <c r="K957" t="s">
        <v>479</v>
      </c>
      <c r="L957">
        <v>14.9</v>
      </c>
      <c r="M957">
        <v>15.8</v>
      </c>
      <c r="N957">
        <v>4.9700000000000001E-2</v>
      </c>
      <c r="O957">
        <v>8.3599999999999994E-2</v>
      </c>
      <c r="P957">
        <v>30.4</v>
      </c>
      <c r="Q957">
        <v>10.7</v>
      </c>
      <c r="R957" t="b">
        <v>1</v>
      </c>
      <c r="S957">
        <v>0</v>
      </c>
      <c r="T957">
        <v>796.79</v>
      </c>
      <c r="U957" s="1">
        <v>45798</v>
      </c>
      <c r="V957" t="s">
        <v>43</v>
      </c>
      <c r="W957" t="s">
        <v>44</v>
      </c>
      <c r="X957" t="s">
        <v>3512</v>
      </c>
      <c r="Y957">
        <v>90</v>
      </c>
      <c r="Z957">
        <v>15.8</v>
      </c>
      <c r="AA957">
        <v>50.43</v>
      </c>
      <c r="AB957">
        <v>5</v>
      </c>
    </row>
    <row r="958" spans="1:28" x14ac:dyDescent="0.25">
      <c r="A958" t="s">
        <v>3513</v>
      </c>
      <c r="B958" s="1">
        <v>45758</v>
      </c>
      <c r="C958" s="2">
        <v>45758.206250000003</v>
      </c>
      <c r="D958" s="2">
        <v>45758.250694444447</v>
      </c>
      <c r="E958" t="s">
        <v>3514</v>
      </c>
      <c r="F958" t="s">
        <v>340</v>
      </c>
      <c r="G958" t="s">
        <v>718</v>
      </c>
      <c r="H958" t="s">
        <v>342</v>
      </c>
      <c r="I958" t="s">
        <v>197</v>
      </c>
      <c r="J958" t="s">
        <v>198</v>
      </c>
      <c r="K958" t="s">
        <v>725</v>
      </c>
      <c r="L958">
        <v>19.2</v>
      </c>
      <c r="M958">
        <v>67.8</v>
      </c>
      <c r="N958">
        <v>4.9700000000000001E-2</v>
      </c>
      <c r="O958">
        <v>8.7999999999999995E-2</v>
      </c>
      <c r="P958">
        <v>26.6</v>
      </c>
      <c r="Q958">
        <v>22.9</v>
      </c>
      <c r="R958" t="b">
        <v>0</v>
      </c>
      <c r="S958">
        <v>1.99</v>
      </c>
      <c r="T958">
        <v>3405.67</v>
      </c>
      <c r="U958" s="1">
        <v>45761</v>
      </c>
      <c r="V958" t="s">
        <v>43</v>
      </c>
      <c r="W958" t="s">
        <v>208</v>
      </c>
      <c r="X958" t="s">
        <v>3515</v>
      </c>
      <c r="Y958">
        <v>64</v>
      </c>
      <c r="Z958">
        <v>65.81</v>
      </c>
      <c r="AA958">
        <v>51.75</v>
      </c>
      <c r="AB958">
        <v>4</v>
      </c>
    </row>
    <row r="959" spans="1:28" x14ac:dyDescent="0.25">
      <c r="A959" t="s">
        <v>3516</v>
      </c>
      <c r="B959" s="1">
        <v>45711</v>
      </c>
      <c r="C959" s="2">
        <v>45711.17291666667</v>
      </c>
      <c r="D959" s="2">
        <v>45711.176388888889</v>
      </c>
      <c r="E959" t="s">
        <v>1385</v>
      </c>
      <c r="F959" t="s">
        <v>318</v>
      </c>
      <c r="G959" t="s">
        <v>1171</v>
      </c>
      <c r="H959" t="s">
        <v>320</v>
      </c>
      <c r="I959" t="s">
        <v>197</v>
      </c>
      <c r="J959" t="s">
        <v>198</v>
      </c>
      <c r="K959" t="s">
        <v>42</v>
      </c>
      <c r="L959">
        <v>39.799999999999997</v>
      </c>
      <c r="M959">
        <v>6.5</v>
      </c>
      <c r="N959">
        <v>4.9700000000000001E-2</v>
      </c>
      <c r="O959">
        <v>8.4400000000000003E-2</v>
      </c>
      <c r="P959">
        <v>27.1</v>
      </c>
      <c r="Q959">
        <v>25.8</v>
      </c>
      <c r="R959" t="b">
        <v>1</v>
      </c>
      <c r="S959">
        <v>0.28000000000000003</v>
      </c>
      <c r="T959">
        <v>315.17</v>
      </c>
      <c r="U959" s="1">
        <v>45711</v>
      </c>
      <c r="V959" t="s">
        <v>259</v>
      </c>
      <c r="W959" t="s">
        <v>208</v>
      </c>
      <c r="X959" t="s">
        <v>3517</v>
      </c>
      <c r="Y959">
        <v>5</v>
      </c>
      <c r="Z959">
        <v>6.22</v>
      </c>
      <c r="AA959">
        <v>50.67</v>
      </c>
      <c r="AB959">
        <v>2</v>
      </c>
    </row>
    <row r="960" spans="1:28" x14ac:dyDescent="0.25">
      <c r="A960" t="s">
        <v>3518</v>
      </c>
      <c r="B960" s="1">
        <v>45801</v>
      </c>
      <c r="C960" s="2">
        <v>45801.31527777778</v>
      </c>
      <c r="D960" s="2">
        <v>45801.368055555555</v>
      </c>
      <c r="E960" t="s">
        <v>3302</v>
      </c>
      <c r="F960" t="s">
        <v>234</v>
      </c>
      <c r="G960" t="s">
        <v>1717</v>
      </c>
      <c r="H960" t="s">
        <v>236</v>
      </c>
      <c r="I960" t="s">
        <v>237</v>
      </c>
      <c r="J960" t="s">
        <v>238</v>
      </c>
      <c r="K960" t="s">
        <v>555</v>
      </c>
      <c r="L960">
        <v>13</v>
      </c>
      <c r="M960">
        <v>14.6</v>
      </c>
      <c r="N960">
        <v>4.9799999999999997E-2</v>
      </c>
      <c r="O960">
        <v>7.8799999999999995E-2</v>
      </c>
      <c r="P960">
        <v>29</v>
      </c>
      <c r="Q960">
        <v>7.1</v>
      </c>
      <c r="R960" t="b">
        <v>1</v>
      </c>
      <c r="S960">
        <v>0.39</v>
      </c>
      <c r="T960">
        <v>696.86</v>
      </c>
      <c r="U960" s="1">
        <v>45804</v>
      </c>
      <c r="V960" t="s">
        <v>43</v>
      </c>
      <c r="W960" t="s">
        <v>44</v>
      </c>
      <c r="X960" t="s">
        <v>3519</v>
      </c>
      <c r="Y960">
        <v>76</v>
      </c>
      <c r="Z960">
        <v>14.2099999999999</v>
      </c>
      <c r="AA960">
        <v>49.04</v>
      </c>
      <c r="AB960">
        <v>5</v>
      </c>
    </row>
    <row r="961" spans="1:28" x14ac:dyDescent="0.25">
      <c r="A961" t="s">
        <v>3520</v>
      </c>
      <c r="B961" s="1">
        <v>45716</v>
      </c>
      <c r="C961" s="2">
        <v>45716.211805555555</v>
      </c>
      <c r="D961" s="2">
        <v>45716.215277777781</v>
      </c>
      <c r="E961" t="s">
        <v>2263</v>
      </c>
      <c r="F961" t="s">
        <v>234</v>
      </c>
      <c r="G961" t="s">
        <v>699</v>
      </c>
      <c r="H961" t="s">
        <v>236</v>
      </c>
      <c r="I961" t="s">
        <v>237</v>
      </c>
      <c r="J961" t="s">
        <v>238</v>
      </c>
      <c r="K961" t="s">
        <v>440</v>
      </c>
      <c r="L961">
        <v>15.3</v>
      </c>
      <c r="M961">
        <v>15.5</v>
      </c>
      <c r="N961">
        <v>4.9799999999999997E-2</v>
      </c>
      <c r="O961">
        <v>8.6199999999999999E-2</v>
      </c>
      <c r="P961">
        <v>31.7</v>
      </c>
      <c r="Q961">
        <v>6.6</v>
      </c>
      <c r="R961" t="b">
        <v>1</v>
      </c>
      <c r="S961">
        <v>0.1</v>
      </c>
      <c r="T961">
        <v>789.4</v>
      </c>
      <c r="U961" s="1">
        <v>45723</v>
      </c>
      <c r="V961" t="s">
        <v>259</v>
      </c>
      <c r="W961" t="s">
        <v>44</v>
      </c>
      <c r="X961" t="s">
        <v>3521</v>
      </c>
      <c r="Y961">
        <v>5</v>
      </c>
      <c r="Z961">
        <v>15.4</v>
      </c>
      <c r="AA961">
        <v>51.26</v>
      </c>
      <c r="AB961">
        <v>2</v>
      </c>
    </row>
    <row r="962" spans="1:28" x14ac:dyDescent="0.25">
      <c r="A962" t="s">
        <v>3522</v>
      </c>
      <c r="B962" s="1">
        <v>45731</v>
      </c>
      <c r="C962" s="2">
        <v>45731.175000000003</v>
      </c>
      <c r="D962" s="2">
        <v>45731.213888888888</v>
      </c>
      <c r="E962" t="s">
        <v>1647</v>
      </c>
      <c r="F962" t="s">
        <v>413</v>
      </c>
      <c r="G962" t="s">
        <v>841</v>
      </c>
      <c r="H962" t="s">
        <v>414</v>
      </c>
      <c r="I962" t="s">
        <v>415</v>
      </c>
      <c r="J962" t="s">
        <v>416</v>
      </c>
      <c r="K962" t="s">
        <v>824</v>
      </c>
      <c r="L962">
        <v>40.299999999999997</v>
      </c>
      <c r="M962">
        <v>10.199999999999999</v>
      </c>
      <c r="N962">
        <v>4.99E-2</v>
      </c>
      <c r="O962">
        <v>8.1900000000000001E-2</v>
      </c>
      <c r="P962">
        <v>33.9</v>
      </c>
      <c r="Q962">
        <v>29.3</v>
      </c>
      <c r="R962" t="b">
        <v>0</v>
      </c>
      <c r="S962">
        <v>2.2200000000000002</v>
      </c>
      <c r="T962">
        <v>399.16</v>
      </c>
      <c r="U962" s="1">
        <v>45733</v>
      </c>
      <c r="V962" t="s">
        <v>58</v>
      </c>
      <c r="W962" t="s">
        <v>44</v>
      </c>
      <c r="X962" t="s">
        <v>3523</v>
      </c>
      <c r="Y962">
        <v>56</v>
      </c>
      <c r="Z962">
        <v>7.9799999999999898</v>
      </c>
      <c r="AA962">
        <v>50.02</v>
      </c>
      <c r="AB962">
        <v>3</v>
      </c>
    </row>
    <row r="963" spans="1:28" x14ac:dyDescent="0.25">
      <c r="A963" t="s">
        <v>3524</v>
      </c>
      <c r="B963" s="1">
        <v>45747</v>
      </c>
      <c r="C963" s="2">
        <v>45747.370833333334</v>
      </c>
      <c r="D963" s="2">
        <v>45747.431250000001</v>
      </c>
      <c r="E963" t="s">
        <v>1365</v>
      </c>
      <c r="F963" t="s">
        <v>93</v>
      </c>
      <c r="G963" t="s">
        <v>1368</v>
      </c>
      <c r="H963" t="s">
        <v>95</v>
      </c>
      <c r="I963" t="s">
        <v>96</v>
      </c>
      <c r="J963" t="s">
        <v>97</v>
      </c>
      <c r="K963" t="s">
        <v>748</v>
      </c>
      <c r="L963">
        <v>24.9</v>
      </c>
      <c r="M963">
        <v>16.399999999999999</v>
      </c>
      <c r="N963">
        <v>4.99E-2</v>
      </c>
      <c r="O963">
        <v>8.6599999999999996E-2</v>
      </c>
      <c r="P963">
        <v>30.1</v>
      </c>
      <c r="Q963">
        <v>29.4</v>
      </c>
      <c r="R963" t="b">
        <v>0</v>
      </c>
      <c r="S963">
        <v>1.92</v>
      </c>
      <c r="T963">
        <v>744.71</v>
      </c>
      <c r="U963" s="1">
        <v>45749</v>
      </c>
      <c r="V963" t="s">
        <v>58</v>
      </c>
      <c r="W963" t="s">
        <v>44</v>
      </c>
      <c r="X963" t="s">
        <v>3525</v>
      </c>
      <c r="Y963">
        <v>87</v>
      </c>
      <c r="Z963">
        <v>14.479999999999899</v>
      </c>
      <c r="AA963">
        <v>51.43</v>
      </c>
      <c r="AB963">
        <v>3</v>
      </c>
    </row>
    <row r="964" spans="1:28" x14ac:dyDescent="0.25">
      <c r="A964" t="s">
        <v>3526</v>
      </c>
      <c r="B964" s="1">
        <v>45781</v>
      </c>
      <c r="C964" s="2">
        <v>45781.368055555555</v>
      </c>
      <c r="D964" s="2">
        <v>45781.425000000003</v>
      </c>
      <c r="E964" t="s">
        <v>1840</v>
      </c>
      <c r="F964" t="s">
        <v>309</v>
      </c>
      <c r="G964" t="s">
        <v>1843</v>
      </c>
      <c r="H964" t="s">
        <v>311</v>
      </c>
      <c r="I964" t="s">
        <v>84</v>
      </c>
      <c r="J964" t="s">
        <v>85</v>
      </c>
      <c r="K964" t="s">
        <v>681</v>
      </c>
      <c r="L964">
        <v>1.8</v>
      </c>
      <c r="M964">
        <v>61.9</v>
      </c>
      <c r="N964">
        <v>5.0099999999999999E-2</v>
      </c>
      <c r="O964">
        <v>8.1699999999999995E-2</v>
      </c>
      <c r="P964">
        <v>27.9</v>
      </c>
      <c r="Q964">
        <v>7.4</v>
      </c>
      <c r="R964" t="b">
        <v>1</v>
      </c>
      <c r="S964">
        <v>0</v>
      </c>
      <c r="T964">
        <v>3098.71</v>
      </c>
      <c r="U964" s="1">
        <v>45788</v>
      </c>
      <c r="V964" t="s">
        <v>58</v>
      </c>
      <c r="W964" t="s">
        <v>44</v>
      </c>
      <c r="X964" t="s">
        <v>3527</v>
      </c>
      <c r="Y964">
        <v>82</v>
      </c>
      <c r="Z964">
        <v>61.9</v>
      </c>
      <c r="AA964">
        <v>50.06</v>
      </c>
      <c r="AB964">
        <v>5</v>
      </c>
    </row>
    <row r="965" spans="1:28" x14ac:dyDescent="0.25">
      <c r="A965" t="s">
        <v>3528</v>
      </c>
      <c r="B965" s="1">
        <v>45818</v>
      </c>
      <c r="C965" s="2">
        <v>45818.369444444441</v>
      </c>
      <c r="D965" s="2">
        <v>45818.384027777778</v>
      </c>
      <c r="E965" t="s">
        <v>1840</v>
      </c>
      <c r="F965" t="s">
        <v>309</v>
      </c>
      <c r="G965" t="s">
        <v>1843</v>
      </c>
      <c r="H965" t="s">
        <v>311</v>
      </c>
      <c r="I965" t="s">
        <v>84</v>
      </c>
      <c r="J965" t="s">
        <v>85</v>
      </c>
      <c r="K965" t="s">
        <v>123</v>
      </c>
      <c r="L965">
        <v>11.8</v>
      </c>
      <c r="M965">
        <v>9.6999999999999993</v>
      </c>
      <c r="N965">
        <v>5.0099999999999999E-2</v>
      </c>
      <c r="O965">
        <v>8.9099999999999999E-2</v>
      </c>
      <c r="P965">
        <v>26.5</v>
      </c>
      <c r="Q965">
        <v>3.3</v>
      </c>
      <c r="R965" t="b">
        <v>1</v>
      </c>
      <c r="S965">
        <v>0</v>
      </c>
      <c r="T965">
        <v>507.12</v>
      </c>
      <c r="U965" s="1">
        <v>45820</v>
      </c>
      <c r="V965" t="s">
        <v>43</v>
      </c>
      <c r="W965" t="s">
        <v>44</v>
      </c>
      <c r="X965" t="s">
        <v>3529</v>
      </c>
      <c r="Y965">
        <v>21</v>
      </c>
      <c r="Z965">
        <v>9.6999999999999993</v>
      </c>
      <c r="AA965">
        <v>52.28</v>
      </c>
      <c r="AB965">
        <v>6</v>
      </c>
    </row>
    <row r="966" spans="1:28" x14ac:dyDescent="0.25">
      <c r="A966" t="s">
        <v>3530</v>
      </c>
      <c r="B966" s="1">
        <v>45808</v>
      </c>
      <c r="C966" s="2">
        <v>45808.285416666666</v>
      </c>
      <c r="D966" s="2">
        <v>45808.345833333333</v>
      </c>
      <c r="E966" t="s">
        <v>3531</v>
      </c>
      <c r="F966" t="s">
        <v>604</v>
      </c>
      <c r="G966" t="s">
        <v>301</v>
      </c>
      <c r="H966" t="s">
        <v>606</v>
      </c>
      <c r="I966" t="s">
        <v>153</v>
      </c>
      <c r="J966" t="s">
        <v>154</v>
      </c>
      <c r="K966" t="s">
        <v>42</v>
      </c>
      <c r="L966">
        <v>5.8</v>
      </c>
      <c r="M966">
        <v>17.5</v>
      </c>
      <c r="N966">
        <v>5.0200000000000002E-2</v>
      </c>
      <c r="O966">
        <v>7.9500000000000001E-2</v>
      </c>
      <c r="P966">
        <v>32.700000000000003</v>
      </c>
      <c r="Q966">
        <v>12</v>
      </c>
      <c r="R966" t="b">
        <v>1</v>
      </c>
      <c r="S966">
        <v>0</v>
      </c>
      <c r="T966">
        <v>865.38</v>
      </c>
      <c r="U966" s="1">
        <v>45808</v>
      </c>
      <c r="V966" t="s">
        <v>43</v>
      </c>
      <c r="W966" t="s">
        <v>44</v>
      </c>
      <c r="X966" t="s">
        <v>3533</v>
      </c>
      <c r="Y966">
        <v>87</v>
      </c>
      <c r="Z966">
        <v>17.5</v>
      </c>
      <c r="AA966">
        <v>49.45</v>
      </c>
      <c r="AB966">
        <v>5</v>
      </c>
    </row>
    <row r="967" spans="1:28" x14ac:dyDescent="0.25">
      <c r="A967" t="s">
        <v>3534</v>
      </c>
      <c r="B967" s="1">
        <v>45711</v>
      </c>
      <c r="C967" s="2">
        <v>45711.355555555558</v>
      </c>
      <c r="D967" s="2">
        <v>45711.405555555553</v>
      </c>
      <c r="E967" t="s">
        <v>998</v>
      </c>
      <c r="F967" t="s">
        <v>536</v>
      </c>
      <c r="G967" t="s">
        <v>735</v>
      </c>
      <c r="H967" t="s">
        <v>537</v>
      </c>
      <c r="I967" t="s">
        <v>84</v>
      </c>
      <c r="J967" t="s">
        <v>85</v>
      </c>
      <c r="K967" t="s">
        <v>748</v>
      </c>
      <c r="L967">
        <v>18.100000000000001</v>
      </c>
      <c r="M967">
        <v>279.2</v>
      </c>
      <c r="N967">
        <v>5.0299999999999997E-2</v>
      </c>
      <c r="O967">
        <v>8.9599999999999999E-2</v>
      </c>
      <c r="P967">
        <v>37.200000000000003</v>
      </c>
      <c r="Q967">
        <v>12</v>
      </c>
      <c r="R967" t="b">
        <v>1</v>
      </c>
      <c r="S967">
        <v>0</v>
      </c>
      <c r="T967">
        <v>14666.38</v>
      </c>
      <c r="U967" s="1">
        <v>45712</v>
      </c>
      <c r="V967" t="s">
        <v>58</v>
      </c>
      <c r="W967" t="s">
        <v>44</v>
      </c>
      <c r="X967" t="s">
        <v>3535</v>
      </c>
      <c r="Y967">
        <v>72</v>
      </c>
      <c r="Z967">
        <v>279.2</v>
      </c>
      <c r="AA967">
        <v>52.53</v>
      </c>
      <c r="AB967">
        <v>2</v>
      </c>
    </row>
    <row r="968" spans="1:28" x14ac:dyDescent="0.25">
      <c r="A968" t="s">
        <v>3536</v>
      </c>
      <c r="B968" s="1">
        <v>45785</v>
      </c>
      <c r="C968" s="2">
        <v>45785.355555555558</v>
      </c>
      <c r="D968" s="2">
        <v>45785.376388888886</v>
      </c>
      <c r="E968" t="s">
        <v>1006</v>
      </c>
      <c r="F968" t="s">
        <v>282</v>
      </c>
      <c r="G968" t="s">
        <v>1009</v>
      </c>
      <c r="H968" t="s">
        <v>284</v>
      </c>
      <c r="I968" t="s">
        <v>237</v>
      </c>
      <c r="J968" t="s">
        <v>238</v>
      </c>
      <c r="K968" t="s">
        <v>748</v>
      </c>
      <c r="L968">
        <v>11.6</v>
      </c>
      <c r="M968">
        <v>9.8000000000000007</v>
      </c>
      <c r="N968">
        <v>5.0299999999999997E-2</v>
      </c>
      <c r="O968">
        <v>8.5900000000000004E-2</v>
      </c>
      <c r="P968">
        <v>40.299999999999997</v>
      </c>
      <c r="Q968">
        <v>35</v>
      </c>
      <c r="R968" t="b">
        <v>0</v>
      </c>
      <c r="S968">
        <v>0.96</v>
      </c>
      <c r="T968">
        <v>454.55</v>
      </c>
      <c r="U968" s="1">
        <v>45785</v>
      </c>
      <c r="V968" t="s">
        <v>43</v>
      </c>
      <c r="W968" t="s">
        <v>186</v>
      </c>
      <c r="X968" t="s">
        <v>3537</v>
      </c>
      <c r="Y968">
        <v>30</v>
      </c>
      <c r="Z968">
        <v>8.84</v>
      </c>
      <c r="AA968">
        <v>51.42</v>
      </c>
      <c r="AB968">
        <v>5</v>
      </c>
    </row>
    <row r="969" spans="1:28" x14ac:dyDescent="0.25">
      <c r="A969" t="s">
        <v>3538</v>
      </c>
      <c r="B969" s="1">
        <v>45661</v>
      </c>
      <c r="C969" s="2">
        <v>45661.24722222222</v>
      </c>
      <c r="D969" s="2">
        <v>45661.296527777777</v>
      </c>
      <c r="E969" t="s">
        <v>1781</v>
      </c>
      <c r="F969" t="s">
        <v>138</v>
      </c>
      <c r="G969" t="s">
        <v>394</v>
      </c>
      <c r="H969" t="s">
        <v>140</v>
      </c>
      <c r="I969" t="s">
        <v>141</v>
      </c>
      <c r="J969" t="s">
        <v>142</v>
      </c>
      <c r="K969" t="s">
        <v>1088</v>
      </c>
      <c r="L969">
        <v>24.7</v>
      </c>
      <c r="M969">
        <v>23.5</v>
      </c>
      <c r="N969">
        <v>5.0299999999999997E-2</v>
      </c>
      <c r="O969">
        <v>8.5900000000000004E-2</v>
      </c>
      <c r="P969">
        <v>23.5</v>
      </c>
      <c r="Q969">
        <v>2.6</v>
      </c>
      <c r="R969" t="b">
        <v>1</v>
      </c>
      <c r="S969">
        <v>0</v>
      </c>
      <c r="T969">
        <v>1208.3699999999999</v>
      </c>
      <c r="U969" s="1">
        <v>45662</v>
      </c>
      <c r="V969" t="s">
        <v>43</v>
      </c>
      <c r="W969" t="s">
        <v>44</v>
      </c>
      <c r="X969" t="s">
        <v>3539</v>
      </c>
      <c r="Y969">
        <v>71</v>
      </c>
      <c r="Z969">
        <v>23.5</v>
      </c>
      <c r="AA969">
        <v>51.42</v>
      </c>
      <c r="AB969">
        <v>1</v>
      </c>
    </row>
    <row r="970" spans="1:28" x14ac:dyDescent="0.25">
      <c r="A970" t="s">
        <v>3540</v>
      </c>
      <c r="B970" s="1">
        <v>45727</v>
      </c>
      <c r="C970" s="2">
        <v>45727.225694444445</v>
      </c>
      <c r="D970" s="2">
        <v>45727.284722222219</v>
      </c>
      <c r="E970" t="s">
        <v>3541</v>
      </c>
      <c r="F970" t="s">
        <v>604</v>
      </c>
      <c r="G970" t="s">
        <v>2377</v>
      </c>
      <c r="H970" t="s">
        <v>606</v>
      </c>
      <c r="I970" t="s">
        <v>153</v>
      </c>
      <c r="J970" t="s">
        <v>154</v>
      </c>
      <c r="K970" t="s">
        <v>624</v>
      </c>
      <c r="L970">
        <v>38.1</v>
      </c>
      <c r="M970">
        <v>36.1</v>
      </c>
      <c r="N970">
        <v>5.0500000000000003E-2</v>
      </c>
      <c r="O970">
        <v>8.2100000000000006E-2</v>
      </c>
      <c r="P970">
        <v>31.9</v>
      </c>
      <c r="Q970">
        <v>10.199999999999999</v>
      </c>
      <c r="R970" t="b">
        <v>0</v>
      </c>
      <c r="S970">
        <v>1.48</v>
      </c>
      <c r="T970">
        <v>1744.16</v>
      </c>
      <c r="U970" s="1">
        <v>45727</v>
      </c>
      <c r="V970" t="s">
        <v>259</v>
      </c>
      <c r="W970" t="s">
        <v>200</v>
      </c>
      <c r="X970" t="s">
        <v>3542</v>
      </c>
      <c r="Y970">
        <v>85</v>
      </c>
      <c r="Z970">
        <v>34.619999999999997</v>
      </c>
      <c r="AA970">
        <v>50.38</v>
      </c>
      <c r="AB970">
        <v>3</v>
      </c>
    </row>
    <row r="971" spans="1:28" x14ac:dyDescent="0.25">
      <c r="A971" t="s">
        <v>3543</v>
      </c>
      <c r="B971" s="1">
        <v>45661</v>
      </c>
      <c r="C971" s="2">
        <v>45661.243055555555</v>
      </c>
      <c r="D971" s="2">
        <v>45661.270138888889</v>
      </c>
      <c r="E971" t="s">
        <v>1106</v>
      </c>
      <c r="F971" t="s">
        <v>536</v>
      </c>
      <c r="G971" t="s">
        <v>1109</v>
      </c>
      <c r="H971" t="s">
        <v>537</v>
      </c>
      <c r="I971" t="s">
        <v>84</v>
      </c>
      <c r="J971" t="s">
        <v>85</v>
      </c>
      <c r="K971" t="s">
        <v>343</v>
      </c>
      <c r="L971">
        <v>18.600000000000001</v>
      </c>
      <c r="M971">
        <v>15.3</v>
      </c>
      <c r="N971">
        <v>5.0599999999999999E-2</v>
      </c>
      <c r="O971">
        <v>8.4900000000000003E-2</v>
      </c>
      <c r="P971">
        <v>28.1</v>
      </c>
      <c r="Q971">
        <v>8.4</v>
      </c>
      <c r="R971" t="b">
        <v>0</v>
      </c>
      <c r="S971">
        <v>0</v>
      </c>
      <c r="T971">
        <v>784.43</v>
      </c>
      <c r="U971" s="1">
        <v>45663</v>
      </c>
      <c r="V971" t="s">
        <v>43</v>
      </c>
      <c r="W971" t="s">
        <v>200</v>
      </c>
      <c r="X971" t="s">
        <v>3544</v>
      </c>
      <c r="Y971">
        <v>39</v>
      </c>
      <c r="Z971">
        <v>15.3</v>
      </c>
      <c r="AA971">
        <v>51.27</v>
      </c>
      <c r="AB971">
        <v>1</v>
      </c>
    </row>
    <row r="972" spans="1:28" x14ac:dyDescent="0.25">
      <c r="A972" t="s">
        <v>3545</v>
      </c>
      <c r="B972" s="1">
        <v>45659</v>
      </c>
      <c r="C972" s="2">
        <v>45659.262499999997</v>
      </c>
      <c r="D972" s="2">
        <v>45659.265972222223</v>
      </c>
      <c r="E972" t="s">
        <v>2019</v>
      </c>
      <c r="F972" t="s">
        <v>536</v>
      </c>
      <c r="G972" t="s">
        <v>1368</v>
      </c>
      <c r="H972" t="s">
        <v>537</v>
      </c>
      <c r="I972" t="s">
        <v>84</v>
      </c>
      <c r="J972" t="s">
        <v>85</v>
      </c>
      <c r="K972" t="s">
        <v>98</v>
      </c>
      <c r="L972">
        <v>4.7</v>
      </c>
      <c r="M972">
        <v>36.200000000000003</v>
      </c>
      <c r="N972">
        <v>5.0799999999999998E-2</v>
      </c>
      <c r="O972">
        <v>8.3400000000000002E-2</v>
      </c>
      <c r="P972">
        <v>33.1</v>
      </c>
      <c r="Q972">
        <v>12</v>
      </c>
      <c r="R972" t="b">
        <v>1</v>
      </c>
      <c r="S972">
        <v>0</v>
      </c>
      <c r="T972">
        <v>1843.3</v>
      </c>
      <c r="U972" s="1">
        <v>45660</v>
      </c>
      <c r="V972" t="s">
        <v>58</v>
      </c>
      <c r="W972" t="s">
        <v>44</v>
      </c>
      <c r="X972" t="s">
        <v>3546</v>
      </c>
      <c r="Y972">
        <v>5</v>
      </c>
      <c r="Z972">
        <v>36.200000000000003</v>
      </c>
      <c r="AA972">
        <v>50.92</v>
      </c>
      <c r="AB972">
        <v>1</v>
      </c>
    </row>
    <row r="973" spans="1:28" x14ac:dyDescent="0.25">
      <c r="A973" t="s">
        <v>3547</v>
      </c>
      <c r="B973" s="1">
        <v>45745</v>
      </c>
      <c r="C973" s="2">
        <v>45745.240972222222</v>
      </c>
      <c r="D973" s="2">
        <v>45745.246527777781</v>
      </c>
      <c r="E973" t="s">
        <v>2172</v>
      </c>
      <c r="F973" t="s">
        <v>234</v>
      </c>
      <c r="G973" t="s">
        <v>1470</v>
      </c>
      <c r="H973" t="s">
        <v>236</v>
      </c>
      <c r="I973" t="s">
        <v>237</v>
      </c>
      <c r="J973" t="s">
        <v>238</v>
      </c>
      <c r="K973" t="s">
        <v>258</v>
      </c>
      <c r="L973">
        <v>25.3</v>
      </c>
      <c r="M973">
        <v>24.3</v>
      </c>
      <c r="N973">
        <v>5.0799999999999998E-2</v>
      </c>
      <c r="O973">
        <v>7.9699999999999993E-2</v>
      </c>
      <c r="P973">
        <v>28.4</v>
      </c>
      <c r="Q973">
        <v>3.2</v>
      </c>
      <c r="R973" t="b">
        <v>1</v>
      </c>
      <c r="S973">
        <v>0.22</v>
      </c>
      <c r="T973">
        <v>1199.42</v>
      </c>
      <c r="U973" s="1">
        <v>45748</v>
      </c>
      <c r="V973" t="s">
        <v>43</v>
      </c>
      <c r="W973" t="s">
        <v>200</v>
      </c>
      <c r="X973" t="s">
        <v>3548</v>
      </c>
      <c r="Y973">
        <v>8</v>
      </c>
      <c r="Z973">
        <v>24.08</v>
      </c>
      <c r="AA973">
        <v>49.81</v>
      </c>
      <c r="AB973">
        <v>3</v>
      </c>
    </row>
    <row r="974" spans="1:28" x14ac:dyDescent="0.25">
      <c r="A974" t="s">
        <v>3549</v>
      </c>
      <c r="B974" s="1">
        <v>45664</v>
      </c>
      <c r="C974" s="2">
        <v>45664.283333333333</v>
      </c>
      <c r="D974" s="2">
        <v>45664.332638888889</v>
      </c>
      <c r="E974" t="s">
        <v>616</v>
      </c>
      <c r="F974" t="s">
        <v>318</v>
      </c>
      <c r="G974" t="s">
        <v>618</v>
      </c>
      <c r="H974" t="s">
        <v>320</v>
      </c>
      <c r="I974" t="s">
        <v>197</v>
      </c>
      <c r="J974" t="s">
        <v>198</v>
      </c>
      <c r="K974" t="s">
        <v>995</v>
      </c>
      <c r="L974">
        <v>8.1999999999999993</v>
      </c>
      <c r="M974">
        <v>270.5</v>
      </c>
      <c r="N974">
        <v>5.0799999999999998E-2</v>
      </c>
      <c r="O974">
        <v>8.6099999999999996E-2</v>
      </c>
      <c r="P974">
        <v>31</v>
      </c>
      <c r="Q974">
        <v>10.7</v>
      </c>
      <c r="R974" t="b">
        <v>1</v>
      </c>
      <c r="S974">
        <v>0</v>
      </c>
      <c r="T974">
        <v>13992.96</v>
      </c>
      <c r="U974" s="1">
        <v>45665</v>
      </c>
      <c r="V974" t="s">
        <v>259</v>
      </c>
      <c r="W974" t="s">
        <v>208</v>
      </c>
      <c r="X974" t="s">
        <v>3550</v>
      </c>
      <c r="Y974">
        <v>71</v>
      </c>
      <c r="Z974">
        <v>270.5</v>
      </c>
      <c r="AA974">
        <v>51.73</v>
      </c>
      <c r="AB974">
        <v>1</v>
      </c>
    </row>
    <row r="975" spans="1:28" x14ac:dyDescent="0.25">
      <c r="A975" t="s">
        <v>3551</v>
      </c>
      <c r="B975" s="1">
        <v>45741</v>
      </c>
      <c r="C975" s="2">
        <v>45741.379166666666</v>
      </c>
      <c r="D975" s="2">
        <v>45741.402777777781</v>
      </c>
      <c r="E975" t="s">
        <v>3552</v>
      </c>
      <c r="F975" t="s">
        <v>282</v>
      </c>
      <c r="G975" t="s">
        <v>642</v>
      </c>
      <c r="H975" t="s">
        <v>284</v>
      </c>
      <c r="I975" t="s">
        <v>237</v>
      </c>
      <c r="J975" t="s">
        <v>238</v>
      </c>
      <c r="K975" t="s">
        <v>116</v>
      </c>
      <c r="L975">
        <v>21.7</v>
      </c>
      <c r="M975">
        <v>93.8</v>
      </c>
      <c r="N975">
        <v>5.0900000000000001E-2</v>
      </c>
      <c r="O975">
        <v>8.2199999999999995E-2</v>
      </c>
      <c r="P975">
        <v>26.7</v>
      </c>
      <c r="Q975">
        <v>4.5999999999999996</v>
      </c>
      <c r="R975" t="b">
        <v>1</v>
      </c>
      <c r="S975">
        <v>0.02</v>
      </c>
      <c r="T975">
        <v>4746.21</v>
      </c>
      <c r="U975" s="1">
        <v>45742</v>
      </c>
      <c r="V975" t="s">
        <v>43</v>
      </c>
      <c r="W975" t="s">
        <v>44</v>
      </c>
      <c r="X975" t="s">
        <v>3554</v>
      </c>
      <c r="Y975">
        <v>34</v>
      </c>
      <c r="Z975">
        <v>93.78</v>
      </c>
      <c r="AA975">
        <v>50.61</v>
      </c>
      <c r="AB975">
        <v>3</v>
      </c>
    </row>
    <row r="976" spans="1:28" x14ac:dyDescent="0.25">
      <c r="A976" t="s">
        <v>3555</v>
      </c>
      <c r="B976" s="1">
        <v>45784</v>
      </c>
      <c r="C976" s="2">
        <v>45784.193055555559</v>
      </c>
      <c r="D976" s="2">
        <v>45784.203472222223</v>
      </c>
      <c r="E976" t="s">
        <v>2390</v>
      </c>
      <c r="F976" t="s">
        <v>234</v>
      </c>
      <c r="G976" t="s">
        <v>801</v>
      </c>
      <c r="H976" t="s">
        <v>236</v>
      </c>
      <c r="I976" t="s">
        <v>237</v>
      </c>
      <c r="J976" t="s">
        <v>238</v>
      </c>
      <c r="K976" t="s">
        <v>674</v>
      </c>
      <c r="L976">
        <v>16.7</v>
      </c>
      <c r="M976">
        <v>22.1</v>
      </c>
      <c r="N976">
        <v>5.0900000000000001E-2</v>
      </c>
      <c r="O976">
        <v>8.3900000000000002E-2</v>
      </c>
      <c r="P976">
        <v>29.8</v>
      </c>
      <c r="Q976">
        <v>9.6</v>
      </c>
      <c r="R976" t="b">
        <v>1</v>
      </c>
      <c r="S976">
        <v>0.25</v>
      </c>
      <c r="T976">
        <v>1116.97</v>
      </c>
      <c r="U976" s="1">
        <v>45787</v>
      </c>
      <c r="V976" t="s">
        <v>43</v>
      </c>
      <c r="W976" t="s">
        <v>44</v>
      </c>
      <c r="X976" t="s">
        <v>3556</v>
      </c>
      <c r="Y976">
        <v>15</v>
      </c>
      <c r="Z976">
        <v>21.85</v>
      </c>
      <c r="AA976">
        <v>51.12</v>
      </c>
      <c r="AB976">
        <v>5</v>
      </c>
    </row>
    <row r="977" spans="1:28" x14ac:dyDescent="0.25">
      <c r="A977" t="s">
        <v>3557</v>
      </c>
      <c r="B977" s="1">
        <v>45756</v>
      </c>
      <c r="C977" s="2">
        <v>45756.339583333334</v>
      </c>
      <c r="D977" s="2">
        <v>45756.38958333333</v>
      </c>
      <c r="E977" t="s">
        <v>288</v>
      </c>
      <c r="F977" t="s">
        <v>292</v>
      </c>
      <c r="G977" t="s">
        <v>293</v>
      </c>
      <c r="H977" t="s">
        <v>294</v>
      </c>
      <c r="I977" t="s">
        <v>70</v>
      </c>
      <c r="J977" t="s">
        <v>71</v>
      </c>
      <c r="K977" t="s">
        <v>542</v>
      </c>
      <c r="L977">
        <v>5</v>
      </c>
      <c r="M977">
        <v>22.8</v>
      </c>
      <c r="N977">
        <v>5.0900000000000001E-2</v>
      </c>
      <c r="O977">
        <v>8.7400000000000005E-2</v>
      </c>
      <c r="P977">
        <v>28.6</v>
      </c>
      <c r="Q977">
        <v>27.8</v>
      </c>
      <c r="R977" t="b">
        <v>0</v>
      </c>
      <c r="S977">
        <v>0</v>
      </c>
      <c r="T977">
        <v>1189.48</v>
      </c>
      <c r="U977" s="1">
        <v>45759</v>
      </c>
      <c r="V977" t="s">
        <v>43</v>
      </c>
      <c r="W977" t="s">
        <v>44</v>
      </c>
      <c r="X977" t="s">
        <v>3558</v>
      </c>
      <c r="Y977">
        <v>72</v>
      </c>
      <c r="Z977">
        <v>22.8</v>
      </c>
      <c r="AA977">
        <v>52.17</v>
      </c>
      <c r="AB977">
        <v>4</v>
      </c>
    </row>
    <row r="978" spans="1:28" x14ac:dyDescent="0.25">
      <c r="A978" t="s">
        <v>3559</v>
      </c>
      <c r="B978" s="1">
        <v>45698</v>
      </c>
      <c r="C978" s="2">
        <v>45698.43472222222</v>
      </c>
      <c r="D978" s="2">
        <v>45698.51666666667</v>
      </c>
      <c r="E978" t="s">
        <v>3560</v>
      </c>
      <c r="F978" t="s">
        <v>162</v>
      </c>
      <c r="G978" t="s">
        <v>649</v>
      </c>
      <c r="H978" t="s">
        <v>164</v>
      </c>
      <c r="I978" t="s">
        <v>40</v>
      </c>
      <c r="J978" t="s">
        <v>41</v>
      </c>
      <c r="K978" t="s">
        <v>363</v>
      </c>
      <c r="L978">
        <v>4.0999999999999996</v>
      </c>
      <c r="M978">
        <v>99.8</v>
      </c>
      <c r="N978">
        <v>5.0999999999999997E-2</v>
      </c>
      <c r="O978">
        <v>8.6599999999999996E-2</v>
      </c>
      <c r="P978">
        <v>33.200000000000003</v>
      </c>
      <c r="Q978">
        <v>12</v>
      </c>
      <c r="R978" t="b">
        <v>1</v>
      </c>
      <c r="S978">
        <v>0.04</v>
      </c>
      <c r="T978">
        <v>5185.5200000000004</v>
      </c>
      <c r="U978" s="1">
        <v>45698</v>
      </c>
      <c r="V978" t="s">
        <v>43</v>
      </c>
      <c r="W978" t="s">
        <v>44</v>
      </c>
      <c r="X978" t="s">
        <v>3561</v>
      </c>
      <c r="Y978">
        <v>118</v>
      </c>
      <c r="Z978">
        <v>99.759999999999906</v>
      </c>
      <c r="AA978">
        <v>51.98</v>
      </c>
      <c r="AB978">
        <v>2</v>
      </c>
    </row>
    <row r="979" spans="1:28" x14ac:dyDescent="0.25">
      <c r="A979" t="s">
        <v>3562</v>
      </c>
      <c r="B979" s="1">
        <v>45817</v>
      </c>
      <c r="C979" s="2">
        <v>45817.265972222223</v>
      </c>
      <c r="D979" s="2">
        <v>45817.321527777778</v>
      </c>
      <c r="E979" t="s">
        <v>3563</v>
      </c>
      <c r="F979" t="s">
        <v>413</v>
      </c>
      <c r="G979" t="s">
        <v>775</v>
      </c>
      <c r="H979" t="s">
        <v>414</v>
      </c>
      <c r="I979" t="s">
        <v>415</v>
      </c>
      <c r="J979" t="s">
        <v>416</v>
      </c>
      <c r="K979" t="s">
        <v>613</v>
      </c>
      <c r="L979">
        <v>14.5</v>
      </c>
      <c r="M979">
        <v>68.7</v>
      </c>
      <c r="N979">
        <v>5.0999999999999997E-2</v>
      </c>
      <c r="O979">
        <v>8.3900000000000002E-2</v>
      </c>
      <c r="P979">
        <v>31.4</v>
      </c>
      <c r="Q979">
        <v>27.3</v>
      </c>
      <c r="R979" t="b">
        <v>1</v>
      </c>
      <c r="S979">
        <v>0.47</v>
      </c>
      <c r="T979">
        <v>3491.33</v>
      </c>
      <c r="U979" s="1">
        <v>45824</v>
      </c>
      <c r="V979" t="s">
        <v>43</v>
      </c>
      <c r="W979" t="s">
        <v>44</v>
      </c>
      <c r="X979" t="s">
        <v>3565</v>
      </c>
      <c r="Y979">
        <v>80</v>
      </c>
      <c r="Z979">
        <v>68.23</v>
      </c>
      <c r="AA979">
        <v>51.17</v>
      </c>
      <c r="AB979">
        <v>6</v>
      </c>
    </row>
    <row r="980" spans="1:28" x14ac:dyDescent="0.25">
      <c r="A980" t="s">
        <v>3566</v>
      </c>
      <c r="B980" s="1">
        <v>45665</v>
      </c>
      <c r="C980" s="2">
        <v>45665.425000000003</v>
      </c>
      <c r="D980" s="2">
        <v>45665.46875</v>
      </c>
      <c r="E980" t="s">
        <v>2567</v>
      </c>
      <c r="F980" t="s">
        <v>309</v>
      </c>
      <c r="G980" t="s">
        <v>139</v>
      </c>
      <c r="H980" t="s">
        <v>311</v>
      </c>
      <c r="I980" t="s">
        <v>84</v>
      </c>
      <c r="J980" t="s">
        <v>85</v>
      </c>
      <c r="K980" t="s">
        <v>1270</v>
      </c>
      <c r="L980">
        <v>22.9</v>
      </c>
      <c r="M980">
        <v>26.2</v>
      </c>
      <c r="N980">
        <v>5.0999999999999997E-2</v>
      </c>
      <c r="O980">
        <v>8.8800000000000004E-2</v>
      </c>
      <c r="P980">
        <v>29.5</v>
      </c>
      <c r="Q980">
        <v>5.0999999999999996</v>
      </c>
      <c r="R980" t="b">
        <v>1</v>
      </c>
      <c r="S980">
        <v>0.19</v>
      </c>
      <c r="T980">
        <v>1369.17</v>
      </c>
      <c r="U980" s="1">
        <v>45668</v>
      </c>
      <c r="V980" t="s">
        <v>43</v>
      </c>
      <c r="W980" t="s">
        <v>44</v>
      </c>
      <c r="X980" t="s">
        <v>3567</v>
      </c>
      <c r="Y980">
        <v>63</v>
      </c>
      <c r="Z980">
        <v>26.009999999999899</v>
      </c>
      <c r="AA980">
        <v>52.64</v>
      </c>
      <c r="AB980">
        <v>1</v>
      </c>
    </row>
    <row r="981" spans="1:28" x14ac:dyDescent="0.25">
      <c r="A981" t="s">
        <v>3568</v>
      </c>
      <c r="B981" s="1">
        <v>45694</v>
      </c>
      <c r="C981" s="2">
        <v>45694.270833333336</v>
      </c>
      <c r="D981" s="2">
        <v>45694.363888888889</v>
      </c>
      <c r="E981" t="s">
        <v>3292</v>
      </c>
      <c r="F981" t="s">
        <v>309</v>
      </c>
      <c r="G981" t="s">
        <v>760</v>
      </c>
      <c r="H981" t="s">
        <v>311</v>
      </c>
      <c r="I981" t="s">
        <v>84</v>
      </c>
      <c r="J981" t="s">
        <v>85</v>
      </c>
      <c r="K981" t="s">
        <v>227</v>
      </c>
      <c r="L981">
        <v>2</v>
      </c>
      <c r="M981">
        <v>88.3</v>
      </c>
      <c r="N981">
        <v>5.1400000000000001E-2</v>
      </c>
      <c r="O981">
        <v>8.8099999999999998E-2</v>
      </c>
      <c r="P981">
        <v>31.8</v>
      </c>
      <c r="Q981">
        <v>11.9</v>
      </c>
      <c r="R981" t="b">
        <v>1</v>
      </c>
      <c r="S981">
        <v>0.49</v>
      </c>
      <c r="T981">
        <v>4621.4399999999996</v>
      </c>
      <c r="U981" s="1">
        <v>45697</v>
      </c>
      <c r="V981" t="s">
        <v>43</v>
      </c>
      <c r="W981" t="s">
        <v>44</v>
      </c>
      <c r="X981" t="s">
        <v>3569</v>
      </c>
      <c r="Y981">
        <v>134</v>
      </c>
      <c r="Z981">
        <v>87.81</v>
      </c>
      <c r="AA981">
        <v>52.63</v>
      </c>
      <c r="AB981">
        <v>2</v>
      </c>
    </row>
    <row r="982" spans="1:28" x14ac:dyDescent="0.25">
      <c r="A982" t="s">
        <v>3570</v>
      </c>
      <c r="B982" s="1">
        <v>45701</v>
      </c>
      <c r="C982" s="2">
        <v>45701.206944444442</v>
      </c>
      <c r="D982" s="2">
        <v>45701.246527777781</v>
      </c>
      <c r="E982" t="s">
        <v>1028</v>
      </c>
      <c r="F982" t="s">
        <v>292</v>
      </c>
      <c r="G982" t="s">
        <v>452</v>
      </c>
      <c r="H982" t="s">
        <v>294</v>
      </c>
      <c r="I982" t="s">
        <v>70</v>
      </c>
      <c r="J982" t="s">
        <v>71</v>
      </c>
      <c r="K982" t="s">
        <v>1543</v>
      </c>
      <c r="L982">
        <v>1.9</v>
      </c>
      <c r="M982">
        <v>8.3000000000000007</v>
      </c>
      <c r="N982">
        <v>5.1400000000000001E-2</v>
      </c>
      <c r="O982">
        <v>8.2600000000000007E-2</v>
      </c>
      <c r="P982">
        <v>30.7</v>
      </c>
      <c r="Q982">
        <v>7.7</v>
      </c>
      <c r="R982" t="b">
        <v>1</v>
      </c>
      <c r="S982">
        <v>0.27</v>
      </c>
      <c r="T982">
        <v>409.37</v>
      </c>
      <c r="U982" s="1">
        <v>45701</v>
      </c>
      <c r="V982" t="s">
        <v>259</v>
      </c>
      <c r="W982" t="s">
        <v>44</v>
      </c>
      <c r="X982" t="s">
        <v>3571</v>
      </c>
      <c r="Y982">
        <v>57</v>
      </c>
      <c r="Z982">
        <v>8.0299999999999994</v>
      </c>
      <c r="AA982">
        <v>50.98</v>
      </c>
      <c r="AB982">
        <v>2</v>
      </c>
    </row>
    <row r="983" spans="1:28" x14ac:dyDescent="0.25">
      <c r="A983" t="s">
        <v>3572</v>
      </c>
      <c r="B983" s="1">
        <v>45684</v>
      </c>
      <c r="C983" s="2">
        <v>45684.399305555555</v>
      </c>
      <c r="D983" s="2">
        <v>45684.428472222222</v>
      </c>
      <c r="E983" t="s">
        <v>3407</v>
      </c>
      <c r="F983" t="s">
        <v>536</v>
      </c>
      <c r="G983" t="s">
        <v>206</v>
      </c>
      <c r="H983" t="s">
        <v>537</v>
      </c>
      <c r="I983" t="s">
        <v>84</v>
      </c>
      <c r="J983" t="s">
        <v>85</v>
      </c>
      <c r="K983" t="s">
        <v>492</v>
      </c>
      <c r="L983">
        <v>8.4</v>
      </c>
      <c r="M983">
        <v>72.900000000000006</v>
      </c>
      <c r="N983">
        <v>5.21E-2</v>
      </c>
      <c r="O983">
        <v>8.6900000000000005E-2</v>
      </c>
      <c r="P983">
        <v>36.200000000000003</v>
      </c>
      <c r="Q983">
        <v>12</v>
      </c>
      <c r="R983" t="b">
        <v>1</v>
      </c>
      <c r="S983">
        <v>0.12</v>
      </c>
      <c r="T983">
        <v>3829.68</v>
      </c>
      <c r="U983" s="1">
        <v>45685</v>
      </c>
      <c r="V983" t="s">
        <v>58</v>
      </c>
      <c r="W983" t="s">
        <v>186</v>
      </c>
      <c r="X983" t="s">
        <v>3573</v>
      </c>
      <c r="Y983">
        <v>42</v>
      </c>
      <c r="Z983">
        <v>72.78</v>
      </c>
      <c r="AA983">
        <v>52.62</v>
      </c>
      <c r="AB983">
        <v>1</v>
      </c>
    </row>
    <row r="984" spans="1:28" x14ac:dyDescent="0.25">
      <c r="A984" t="s">
        <v>3574</v>
      </c>
      <c r="B984" s="1">
        <v>45704</v>
      </c>
      <c r="C984" s="2">
        <v>45704.234027777777</v>
      </c>
      <c r="D984" s="2">
        <v>45704.237500000003</v>
      </c>
      <c r="E984" t="s">
        <v>3035</v>
      </c>
      <c r="F984" t="s">
        <v>405</v>
      </c>
      <c r="G984" t="s">
        <v>2360</v>
      </c>
      <c r="H984" t="s">
        <v>407</v>
      </c>
      <c r="I984" t="s">
        <v>218</v>
      </c>
      <c r="J984" t="s">
        <v>219</v>
      </c>
      <c r="K984" t="s">
        <v>384</v>
      </c>
      <c r="L984">
        <v>2.4</v>
      </c>
      <c r="M984">
        <v>48.5</v>
      </c>
      <c r="N984">
        <v>5.2200000000000003E-2</v>
      </c>
      <c r="O984">
        <v>8.77E-2</v>
      </c>
      <c r="P984">
        <v>31.1</v>
      </c>
      <c r="Q984">
        <v>6.6</v>
      </c>
      <c r="R984" t="b">
        <v>1</v>
      </c>
      <c r="S984">
        <v>0.16</v>
      </c>
      <c r="T984">
        <v>2557.67</v>
      </c>
      <c r="U984" s="1">
        <v>45711</v>
      </c>
      <c r="V984" t="s">
        <v>259</v>
      </c>
      <c r="W984" t="s">
        <v>44</v>
      </c>
      <c r="X984" t="s">
        <v>3575</v>
      </c>
      <c r="Y984">
        <v>5</v>
      </c>
      <c r="Z984">
        <v>48.34</v>
      </c>
      <c r="AA984">
        <v>52.91</v>
      </c>
      <c r="AB984">
        <v>2</v>
      </c>
    </row>
    <row r="985" spans="1:28" x14ac:dyDescent="0.25">
      <c r="A985" t="s">
        <v>3576</v>
      </c>
      <c r="B985" s="1">
        <v>45820</v>
      </c>
      <c r="C985" s="2">
        <v>45820.224999999999</v>
      </c>
      <c r="D985" s="2">
        <v>45820.23541666667</v>
      </c>
      <c r="E985" t="s">
        <v>3577</v>
      </c>
      <c r="F985" t="s">
        <v>405</v>
      </c>
      <c r="G985" t="s">
        <v>1132</v>
      </c>
      <c r="H985" t="s">
        <v>407</v>
      </c>
      <c r="I985" t="s">
        <v>218</v>
      </c>
      <c r="J985" t="s">
        <v>219</v>
      </c>
      <c r="K985" t="s">
        <v>295</v>
      </c>
      <c r="L985">
        <v>2.9</v>
      </c>
      <c r="M985">
        <v>98.1</v>
      </c>
      <c r="N985">
        <v>5.2200000000000003E-2</v>
      </c>
      <c r="O985">
        <v>8.5900000000000004E-2</v>
      </c>
      <c r="P985">
        <v>34.799999999999997</v>
      </c>
      <c r="Q985">
        <v>33.9</v>
      </c>
      <c r="R985" t="b">
        <v>1</v>
      </c>
      <c r="S985">
        <v>0.16</v>
      </c>
      <c r="T985">
        <v>5129.12</v>
      </c>
      <c r="U985" s="1">
        <v>45823</v>
      </c>
      <c r="V985" t="s">
        <v>43</v>
      </c>
      <c r="W985" t="s">
        <v>44</v>
      </c>
      <c r="X985" t="s">
        <v>3155</v>
      </c>
      <c r="Y985">
        <v>15</v>
      </c>
      <c r="Z985">
        <v>97.94</v>
      </c>
      <c r="AA985">
        <v>52.37</v>
      </c>
      <c r="AB985">
        <v>6</v>
      </c>
    </row>
    <row r="986" spans="1:28" x14ac:dyDescent="0.25">
      <c r="A986" t="s">
        <v>3579</v>
      </c>
      <c r="B986" s="1">
        <v>45823</v>
      </c>
      <c r="C986" s="2">
        <v>45823.200694444444</v>
      </c>
      <c r="D986" s="2">
        <v>45823.26458333333</v>
      </c>
      <c r="E986" t="s">
        <v>2247</v>
      </c>
      <c r="F986" t="s">
        <v>255</v>
      </c>
      <c r="G986" t="s">
        <v>504</v>
      </c>
      <c r="H986" t="s">
        <v>257</v>
      </c>
      <c r="I986" t="s">
        <v>96</v>
      </c>
      <c r="J986" t="s">
        <v>97</v>
      </c>
      <c r="K986" t="s">
        <v>57</v>
      </c>
      <c r="L986">
        <v>4.5</v>
      </c>
      <c r="M986">
        <v>40.9</v>
      </c>
      <c r="N986">
        <v>5.2299999999999999E-2</v>
      </c>
      <c r="O986">
        <v>8.2199999999999995E-2</v>
      </c>
      <c r="P986">
        <v>34.4</v>
      </c>
      <c r="Q986">
        <v>10.1</v>
      </c>
      <c r="R986" t="b">
        <v>1</v>
      </c>
      <c r="S986">
        <v>0.47</v>
      </c>
      <c r="T986">
        <v>2074.46</v>
      </c>
      <c r="U986" s="1">
        <v>45826</v>
      </c>
      <c r="V986" t="s">
        <v>43</v>
      </c>
      <c r="W986" t="s">
        <v>44</v>
      </c>
      <c r="X986" t="s">
        <v>3580</v>
      </c>
      <c r="Y986">
        <v>92</v>
      </c>
      <c r="Z986">
        <v>40.43</v>
      </c>
      <c r="AA986">
        <v>51.31</v>
      </c>
      <c r="AB986">
        <v>6</v>
      </c>
    </row>
    <row r="987" spans="1:28" x14ac:dyDescent="0.25">
      <c r="A987" t="s">
        <v>3581</v>
      </c>
      <c r="B987" s="1">
        <v>45808</v>
      </c>
      <c r="C987" s="2">
        <v>45808.177777777775</v>
      </c>
      <c r="D987" s="2">
        <v>45808.181250000001</v>
      </c>
      <c r="E987" t="s">
        <v>627</v>
      </c>
      <c r="F987" t="s">
        <v>340</v>
      </c>
      <c r="G987" t="s">
        <v>630</v>
      </c>
      <c r="H987" t="s">
        <v>342</v>
      </c>
      <c r="I987" t="s">
        <v>197</v>
      </c>
      <c r="J987" t="s">
        <v>198</v>
      </c>
      <c r="K987" t="s">
        <v>165</v>
      </c>
      <c r="L987">
        <v>22</v>
      </c>
      <c r="M987">
        <v>27.6</v>
      </c>
      <c r="N987">
        <v>5.2499999999999998E-2</v>
      </c>
      <c r="O987">
        <v>8.4699999999999998E-2</v>
      </c>
      <c r="P987">
        <v>29.2</v>
      </c>
      <c r="Q987">
        <v>9</v>
      </c>
      <c r="R987" t="b">
        <v>1</v>
      </c>
      <c r="S987">
        <v>0</v>
      </c>
      <c r="T987">
        <v>1439.62</v>
      </c>
      <c r="U987" s="1">
        <v>45808</v>
      </c>
      <c r="V987" t="s">
        <v>73</v>
      </c>
      <c r="W987" t="s">
        <v>200</v>
      </c>
      <c r="X987" t="s">
        <v>3582</v>
      </c>
      <c r="Y987">
        <v>5</v>
      </c>
      <c r="Z987">
        <v>27.6</v>
      </c>
      <c r="AA987">
        <v>52.16</v>
      </c>
      <c r="AB987">
        <v>5</v>
      </c>
    </row>
    <row r="988" spans="1:28" x14ac:dyDescent="0.25">
      <c r="A988" t="s">
        <v>3583</v>
      </c>
      <c r="B988" s="1">
        <v>45832</v>
      </c>
      <c r="C988" s="2">
        <v>45832.231249999997</v>
      </c>
      <c r="D988" s="2">
        <v>45832.272222222222</v>
      </c>
      <c r="E988" t="s">
        <v>2142</v>
      </c>
      <c r="F988" t="s">
        <v>292</v>
      </c>
      <c r="G988" t="s">
        <v>82</v>
      </c>
      <c r="H988" t="s">
        <v>294</v>
      </c>
      <c r="I988" t="s">
        <v>70</v>
      </c>
      <c r="J988" t="s">
        <v>71</v>
      </c>
      <c r="K988" t="s">
        <v>72</v>
      </c>
      <c r="L988">
        <v>3.7</v>
      </c>
      <c r="M988">
        <v>24.4</v>
      </c>
      <c r="N988">
        <v>5.2699999999999997E-2</v>
      </c>
      <c r="O988">
        <v>8.2199999999999995E-2</v>
      </c>
      <c r="P988">
        <v>32.299999999999997</v>
      </c>
      <c r="Q988">
        <v>7.4</v>
      </c>
      <c r="R988" t="b">
        <v>1</v>
      </c>
      <c r="S988">
        <v>0.14000000000000001</v>
      </c>
      <c r="T988">
        <v>1249.6300000000001</v>
      </c>
      <c r="U988" s="1">
        <v>45833</v>
      </c>
      <c r="V988" t="s">
        <v>43</v>
      </c>
      <c r="W988" t="s">
        <v>44</v>
      </c>
      <c r="X988" t="s">
        <v>3584</v>
      </c>
      <c r="Y988">
        <v>59</v>
      </c>
      <c r="Z988">
        <v>24.259999999999899</v>
      </c>
      <c r="AA988">
        <v>51.51</v>
      </c>
      <c r="AB988">
        <v>6</v>
      </c>
    </row>
    <row r="989" spans="1:28" x14ac:dyDescent="0.25">
      <c r="A989" t="s">
        <v>3585</v>
      </c>
      <c r="B989" s="1">
        <v>45807</v>
      </c>
      <c r="C989" s="2">
        <v>45807.302083333336</v>
      </c>
      <c r="D989" s="2">
        <v>45807.331250000003</v>
      </c>
      <c r="E989" t="s">
        <v>3586</v>
      </c>
      <c r="F989" t="s">
        <v>113</v>
      </c>
      <c r="G989" t="s">
        <v>908</v>
      </c>
      <c r="H989" t="s">
        <v>115</v>
      </c>
      <c r="I989" t="s">
        <v>84</v>
      </c>
      <c r="J989" t="s">
        <v>85</v>
      </c>
      <c r="K989" t="s">
        <v>143</v>
      </c>
      <c r="L989">
        <v>15.2</v>
      </c>
      <c r="M989">
        <v>36.799999999999997</v>
      </c>
      <c r="N989">
        <v>5.2900000000000003E-2</v>
      </c>
      <c r="O989">
        <v>8.0799999999999997E-2</v>
      </c>
      <c r="P989">
        <v>28.4</v>
      </c>
      <c r="Q989">
        <v>24.4</v>
      </c>
      <c r="R989" t="b">
        <v>1</v>
      </c>
      <c r="S989">
        <v>0</v>
      </c>
      <c r="T989">
        <v>1883.79</v>
      </c>
      <c r="U989" s="1">
        <v>45814</v>
      </c>
      <c r="V989" t="s">
        <v>58</v>
      </c>
      <c r="W989" t="s">
        <v>44</v>
      </c>
      <c r="X989" t="s">
        <v>3587</v>
      </c>
      <c r="Y989">
        <v>42</v>
      </c>
      <c r="Z989">
        <v>36.799999999999997</v>
      </c>
      <c r="AA989">
        <v>51.19</v>
      </c>
      <c r="AB989">
        <v>5</v>
      </c>
    </row>
    <row r="990" spans="1:28" x14ac:dyDescent="0.25">
      <c r="A990" t="s">
        <v>3588</v>
      </c>
      <c r="B990" s="1">
        <v>45818</v>
      </c>
      <c r="C990" s="2">
        <v>45818.256249999999</v>
      </c>
      <c r="D990" s="2">
        <v>45818.275000000001</v>
      </c>
      <c r="E990" t="s">
        <v>3589</v>
      </c>
      <c r="F990" t="s">
        <v>138</v>
      </c>
      <c r="G990" t="s">
        <v>1534</v>
      </c>
      <c r="H990" t="s">
        <v>140</v>
      </c>
      <c r="I990" t="s">
        <v>141</v>
      </c>
      <c r="J990" t="s">
        <v>142</v>
      </c>
      <c r="K990" t="s">
        <v>123</v>
      </c>
      <c r="L990">
        <v>7.3</v>
      </c>
      <c r="M990">
        <v>36.299999999999997</v>
      </c>
      <c r="N990">
        <v>5.2999999999999999E-2</v>
      </c>
      <c r="O990">
        <v>8.8700000000000001E-2</v>
      </c>
      <c r="P990">
        <v>30</v>
      </c>
      <c r="Q990">
        <v>5</v>
      </c>
      <c r="R990" t="b">
        <v>1</v>
      </c>
      <c r="S990">
        <v>0</v>
      </c>
      <c r="T990">
        <v>1946.04</v>
      </c>
      <c r="U990" s="1">
        <v>45825</v>
      </c>
      <c r="V990" t="s">
        <v>58</v>
      </c>
      <c r="W990" t="s">
        <v>44</v>
      </c>
      <c r="X990" t="s">
        <v>3590</v>
      </c>
      <c r="Y990">
        <v>27</v>
      </c>
      <c r="Z990">
        <v>36.299999999999997</v>
      </c>
      <c r="AA990">
        <v>53.61</v>
      </c>
      <c r="AB990">
        <v>6</v>
      </c>
    </row>
    <row r="991" spans="1:28" x14ac:dyDescent="0.25">
      <c r="A991" t="s">
        <v>3591</v>
      </c>
      <c r="B991" s="1">
        <v>45761</v>
      </c>
      <c r="C991" s="2">
        <v>45761.17083333333</v>
      </c>
      <c r="D991" s="2">
        <v>45761.261805555558</v>
      </c>
      <c r="E991" t="s">
        <v>1215</v>
      </c>
      <c r="F991" t="s">
        <v>81</v>
      </c>
      <c r="G991" t="s">
        <v>1218</v>
      </c>
      <c r="H991" t="s">
        <v>83</v>
      </c>
      <c r="I991" t="s">
        <v>84</v>
      </c>
      <c r="J991" t="s">
        <v>85</v>
      </c>
      <c r="K991" t="s">
        <v>1390</v>
      </c>
      <c r="L991">
        <v>9.1999999999999993</v>
      </c>
      <c r="M991">
        <v>85.2</v>
      </c>
      <c r="N991">
        <v>5.3400000000000003E-2</v>
      </c>
      <c r="O991">
        <v>8.5699999999999998E-2</v>
      </c>
      <c r="P991">
        <v>30.9</v>
      </c>
      <c r="Q991">
        <v>6</v>
      </c>
      <c r="R991" t="b">
        <v>1</v>
      </c>
      <c r="S991">
        <v>0</v>
      </c>
      <c r="T991">
        <v>4507.93</v>
      </c>
      <c r="U991" s="1">
        <v>45768</v>
      </c>
      <c r="V991" t="s">
        <v>43</v>
      </c>
      <c r="W991" t="s">
        <v>44</v>
      </c>
      <c r="X991" t="s">
        <v>3592</v>
      </c>
      <c r="Y991">
        <v>131</v>
      </c>
      <c r="Z991">
        <v>85.2</v>
      </c>
      <c r="AA991">
        <v>52.91</v>
      </c>
      <c r="AB991">
        <v>4</v>
      </c>
    </row>
    <row r="992" spans="1:28" x14ac:dyDescent="0.25">
      <c r="A992" t="s">
        <v>3593</v>
      </c>
      <c r="B992" s="1">
        <v>45712</v>
      </c>
      <c r="C992" s="2">
        <v>45712.325694444444</v>
      </c>
      <c r="D992" s="2">
        <v>45712.397222222222</v>
      </c>
      <c r="E992" t="s">
        <v>3594</v>
      </c>
      <c r="F992" t="s">
        <v>604</v>
      </c>
      <c r="G992" t="s">
        <v>406</v>
      </c>
      <c r="H992" t="s">
        <v>606</v>
      </c>
      <c r="I992" t="s">
        <v>153</v>
      </c>
      <c r="J992" t="s">
        <v>154</v>
      </c>
      <c r="K992" t="s">
        <v>433</v>
      </c>
      <c r="L992">
        <v>6.2</v>
      </c>
      <c r="M992">
        <v>20.9</v>
      </c>
      <c r="N992">
        <v>5.3800000000000001E-2</v>
      </c>
      <c r="O992">
        <v>8.5199999999999998E-2</v>
      </c>
      <c r="P992">
        <v>25.1</v>
      </c>
      <c r="Q992">
        <v>4.8</v>
      </c>
      <c r="R992" t="b">
        <v>1</v>
      </c>
      <c r="S992">
        <v>0.09</v>
      </c>
      <c r="T992">
        <v>1102.0999999999999</v>
      </c>
      <c r="U992" s="1">
        <v>45715</v>
      </c>
      <c r="V992" t="s">
        <v>43</v>
      </c>
      <c r="W992" t="s">
        <v>44</v>
      </c>
      <c r="X992" t="s">
        <v>3595</v>
      </c>
      <c r="Y992">
        <v>103</v>
      </c>
      <c r="Z992">
        <v>20.81</v>
      </c>
      <c r="AA992">
        <v>52.96</v>
      </c>
      <c r="AB992">
        <v>2</v>
      </c>
    </row>
    <row r="993" spans="1:28" x14ac:dyDescent="0.25">
      <c r="A993" t="s">
        <v>3596</v>
      </c>
      <c r="B993" s="1">
        <v>45834</v>
      </c>
      <c r="C993" s="2">
        <v>45834.298611111109</v>
      </c>
      <c r="D993" s="2">
        <v>45834.345138888886</v>
      </c>
      <c r="E993" t="s">
        <v>3597</v>
      </c>
      <c r="F993" t="s">
        <v>309</v>
      </c>
      <c r="G993" t="s">
        <v>478</v>
      </c>
      <c r="H993" t="s">
        <v>311</v>
      </c>
      <c r="I993" t="s">
        <v>84</v>
      </c>
      <c r="J993" t="s">
        <v>85</v>
      </c>
      <c r="K993" t="s">
        <v>433</v>
      </c>
      <c r="L993">
        <v>8.5</v>
      </c>
      <c r="M993">
        <v>24.1</v>
      </c>
      <c r="N993">
        <v>5.3999999999999999E-2</v>
      </c>
      <c r="O993">
        <v>8.3000000000000004E-2</v>
      </c>
      <c r="P993">
        <v>31.1</v>
      </c>
      <c r="Q993">
        <v>30.2</v>
      </c>
      <c r="R993" t="b">
        <v>1</v>
      </c>
      <c r="S993">
        <v>0.27</v>
      </c>
      <c r="T993">
        <v>1248.69</v>
      </c>
      <c r="U993" s="1">
        <v>45841</v>
      </c>
      <c r="V993" t="s">
        <v>58</v>
      </c>
      <c r="W993" t="s">
        <v>200</v>
      </c>
      <c r="X993" t="s">
        <v>3598</v>
      </c>
      <c r="Y993">
        <v>67</v>
      </c>
      <c r="Z993">
        <v>23.83</v>
      </c>
      <c r="AA993">
        <v>52.4</v>
      </c>
      <c r="AB993">
        <v>6</v>
      </c>
    </row>
    <row r="994" spans="1:28" x14ac:dyDescent="0.25">
      <c r="A994" t="s">
        <v>3599</v>
      </c>
      <c r="B994" s="1">
        <v>45797</v>
      </c>
      <c r="C994" s="2">
        <v>45797.38958333333</v>
      </c>
      <c r="D994" s="2">
        <v>45797.44027777778</v>
      </c>
      <c r="E994" t="s">
        <v>1375</v>
      </c>
      <c r="F994" t="s">
        <v>405</v>
      </c>
      <c r="G994" t="s">
        <v>1378</v>
      </c>
      <c r="H994" t="s">
        <v>407</v>
      </c>
      <c r="I994" t="s">
        <v>218</v>
      </c>
      <c r="J994" t="s">
        <v>219</v>
      </c>
      <c r="K994" t="s">
        <v>424</v>
      </c>
      <c r="L994">
        <v>3</v>
      </c>
      <c r="M994">
        <v>29.3</v>
      </c>
      <c r="N994">
        <v>5.45E-2</v>
      </c>
      <c r="O994">
        <v>8.4699999999999998E-2</v>
      </c>
      <c r="P994">
        <v>29.4</v>
      </c>
      <c r="Q994">
        <v>6.9</v>
      </c>
      <c r="R994" t="b">
        <v>1</v>
      </c>
      <c r="S994">
        <v>0</v>
      </c>
      <c r="T994">
        <v>1557.59</v>
      </c>
      <c r="U994" s="1">
        <v>45797</v>
      </c>
      <c r="V994" t="s">
        <v>73</v>
      </c>
      <c r="W994" t="s">
        <v>186</v>
      </c>
      <c r="X994" t="s">
        <v>3600</v>
      </c>
      <c r="Y994">
        <v>73</v>
      </c>
      <c r="Z994">
        <v>29.3</v>
      </c>
      <c r="AA994">
        <v>53.16</v>
      </c>
      <c r="AB994">
        <v>5</v>
      </c>
    </row>
    <row r="995" spans="1:28" x14ac:dyDescent="0.25">
      <c r="A995" t="s">
        <v>3601</v>
      </c>
      <c r="B995" s="1">
        <v>45802</v>
      </c>
      <c r="C995" s="2">
        <v>45802.371527777781</v>
      </c>
      <c r="D995" s="2">
        <v>45802.382638888892</v>
      </c>
      <c r="E995" t="s">
        <v>836</v>
      </c>
      <c r="F995" t="s">
        <v>604</v>
      </c>
      <c r="G995" t="s">
        <v>465</v>
      </c>
      <c r="H995" t="s">
        <v>606</v>
      </c>
      <c r="I995" t="s">
        <v>153</v>
      </c>
      <c r="J995" t="s">
        <v>154</v>
      </c>
      <c r="K995" t="s">
        <v>1083</v>
      </c>
      <c r="L995">
        <v>7.9</v>
      </c>
      <c r="M995">
        <v>22.4</v>
      </c>
      <c r="N995">
        <v>5.4800000000000001E-2</v>
      </c>
      <c r="O995">
        <v>8.3799999999999999E-2</v>
      </c>
      <c r="P995">
        <v>32.9</v>
      </c>
      <c r="Q995">
        <v>30.7</v>
      </c>
      <c r="R995" t="b">
        <v>1</v>
      </c>
      <c r="S995">
        <v>0</v>
      </c>
      <c r="T995">
        <v>1188.0999999999999</v>
      </c>
      <c r="U995" s="1">
        <v>45805</v>
      </c>
      <c r="V995" t="s">
        <v>43</v>
      </c>
      <c r="W995" t="s">
        <v>200</v>
      </c>
      <c r="X995" t="s">
        <v>3602</v>
      </c>
      <c r="Y995">
        <v>16</v>
      </c>
      <c r="Z995">
        <v>22.4</v>
      </c>
      <c r="AA995">
        <v>53.04</v>
      </c>
      <c r="AB995">
        <v>5</v>
      </c>
    </row>
    <row r="996" spans="1:28" x14ac:dyDescent="0.25">
      <c r="A996" t="s">
        <v>3603</v>
      </c>
      <c r="B996" s="1">
        <v>45774</v>
      </c>
      <c r="C996" s="2">
        <v>45774.433333333334</v>
      </c>
      <c r="D996" s="2">
        <v>45774.510416666664</v>
      </c>
      <c r="E996" t="s">
        <v>3604</v>
      </c>
      <c r="F996" t="s">
        <v>150</v>
      </c>
      <c r="G996" t="s">
        <v>1637</v>
      </c>
      <c r="H996" t="s">
        <v>152</v>
      </c>
      <c r="I996" t="s">
        <v>153</v>
      </c>
      <c r="J996" t="s">
        <v>154</v>
      </c>
      <c r="K996" t="s">
        <v>321</v>
      </c>
      <c r="L996">
        <v>10.4</v>
      </c>
      <c r="M996">
        <v>27.9</v>
      </c>
      <c r="N996">
        <v>5.4899999999999997E-2</v>
      </c>
      <c r="O996">
        <v>8.6499999999999994E-2</v>
      </c>
      <c r="P996">
        <v>28.9</v>
      </c>
      <c r="Q996">
        <v>7.3</v>
      </c>
      <c r="R996" t="b">
        <v>1</v>
      </c>
      <c r="S996">
        <v>0</v>
      </c>
      <c r="T996">
        <v>1503.81</v>
      </c>
      <c r="U996" s="1">
        <v>45781</v>
      </c>
      <c r="V996" t="s">
        <v>43</v>
      </c>
      <c r="W996" t="s">
        <v>44</v>
      </c>
      <c r="X996" t="s">
        <v>3605</v>
      </c>
      <c r="Y996">
        <v>111</v>
      </c>
      <c r="Z996">
        <v>27.9</v>
      </c>
      <c r="AA996">
        <v>53.9</v>
      </c>
      <c r="AB996">
        <v>4</v>
      </c>
    </row>
    <row r="997" spans="1:28" x14ac:dyDescent="0.25">
      <c r="A997" t="s">
        <v>3606</v>
      </c>
      <c r="B997" s="1">
        <v>45665</v>
      </c>
      <c r="C997" s="2">
        <v>45665.347916666666</v>
      </c>
      <c r="D997" s="2">
        <v>45665.390277777777</v>
      </c>
      <c r="E997" t="s">
        <v>3607</v>
      </c>
      <c r="F997" t="s">
        <v>215</v>
      </c>
      <c r="G997" t="s">
        <v>3609</v>
      </c>
      <c r="H997" t="s">
        <v>217</v>
      </c>
      <c r="I997" t="s">
        <v>218</v>
      </c>
      <c r="J997" t="s">
        <v>219</v>
      </c>
      <c r="K997" t="s">
        <v>285</v>
      </c>
      <c r="L997">
        <v>21.8</v>
      </c>
      <c r="M997">
        <v>35.6</v>
      </c>
      <c r="N997">
        <v>5.5199999999999999E-2</v>
      </c>
      <c r="O997">
        <v>8.5699999999999998E-2</v>
      </c>
      <c r="P997">
        <v>29.7</v>
      </c>
      <c r="Q997">
        <v>27.4</v>
      </c>
      <c r="R997" t="b">
        <v>1</v>
      </c>
      <c r="S997">
        <v>0.15</v>
      </c>
      <c r="T997">
        <v>1907.56</v>
      </c>
      <c r="U997" s="1">
        <v>45665</v>
      </c>
      <c r="V997" t="s">
        <v>43</v>
      </c>
      <c r="W997" t="s">
        <v>44</v>
      </c>
      <c r="X997" t="s">
        <v>3610</v>
      </c>
      <c r="Y997">
        <v>61</v>
      </c>
      <c r="Z997">
        <v>35.450000000000003</v>
      </c>
      <c r="AA997">
        <v>53.81</v>
      </c>
      <c r="AB997">
        <v>1</v>
      </c>
    </row>
    <row r="998" spans="1:28" x14ac:dyDescent="0.25">
      <c r="A998" t="s">
        <v>3611</v>
      </c>
      <c r="B998" s="1">
        <v>45821</v>
      </c>
      <c r="C998" s="2">
        <v>45821.416666666664</v>
      </c>
      <c r="D998" s="2">
        <v>45821.463194444441</v>
      </c>
      <c r="E998" t="s">
        <v>2694</v>
      </c>
      <c r="F998" t="s">
        <v>413</v>
      </c>
      <c r="G998" t="s">
        <v>310</v>
      </c>
      <c r="H998" t="s">
        <v>414</v>
      </c>
      <c r="I998" t="s">
        <v>415</v>
      </c>
      <c r="J998" t="s">
        <v>416</v>
      </c>
      <c r="K998" t="s">
        <v>175</v>
      </c>
      <c r="L998">
        <v>5.4</v>
      </c>
      <c r="M998">
        <v>51.5</v>
      </c>
      <c r="N998">
        <v>5.5500000000000001E-2</v>
      </c>
      <c r="O998">
        <v>8.0699999999999994E-2</v>
      </c>
      <c r="P998">
        <v>32.299999999999997</v>
      </c>
      <c r="Q998">
        <v>10.8</v>
      </c>
      <c r="R998" t="b">
        <v>1</v>
      </c>
      <c r="S998">
        <v>0</v>
      </c>
      <c r="T998">
        <v>2701.69</v>
      </c>
      <c r="U998" s="1">
        <v>45828</v>
      </c>
      <c r="V998" t="s">
        <v>43</v>
      </c>
      <c r="W998" t="s">
        <v>44</v>
      </c>
      <c r="X998" t="s">
        <v>3612</v>
      </c>
      <c r="Y998">
        <v>67</v>
      </c>
      <c r="Z998">
        <v>51.5</v>
      </c>
      <c r="AA998">
        <v>52.46</v>
      </c>
      <c r="AB998">
        <v>6</v>
      </c>
    </row>
    <row r="999" spans="1:28" x14ac:dyDescent="0.25">
      <c r="A999" t="s">
        <v>3613</v>
      </c>
      <c r="B999" s="1">
        <v>45702</v>
      </c>
      <c r="C999" s="2">
        <v>45702.402777777781</v>
      </c>
      <c r="D999" s="2">
        <v>45702.457638888889</v>
      </c>
      <c r="E999" t="s">
        <v>3614</v>
      </c>
      <c r="F999" t="s">
        <v>698</v>
      </c>
      <c r="G999" t="s">
        <v>990</v>
      </c>
      <c r="H999" t="s">
        <v>700</v>
      </c>
      <c r="I999" t="s">
        <v>141</v>
      </c>
      <c r="J999" t="s">
        <v>142</v>
      </c>
      <c r="K999" t="s">
        <v>935</v>
      </c>
      <c r="L999">
        <v>6.1</v>
      </c>
      <c r="M999">
        <v>15.3</v>
      </c>
      <c r="N999">
        <v>5.57E-2</v>
      </c>
      <c r="O999">
        <v>8.4500000000000006E-2</v>
      </c>
      <c r="P999">
        <v>32</v>
      </c>
      <c r="Q999">
        <v>12</v>
      </c>
      <c r="R999" t="b">
        <v>1</v>
      </c>
      <c r="S999">
        <v>0.18</v>
      </c>
      <c r="T999">
        <v>811.94</v>
      </c>
      <c r="U999" s="1">
        <v>45705</v>
      </c>
      <c r="V999" t="s">
        <v>43</v>
      </c>
      <c r="W999" t="s">
        <v>44</v>
      </c>
      <c r="X999" t="s">
        <v>3616</v>
      </c>
      <c r="Y999">
        <v>79</v>
      </c>
      <c r="Z999">
        <v>15.12</v>
      </c>
      <c r="AA999">
        <v>53.7</v>
      </c>
      <c r="AB999">
        <v>2</v>
      </c>
    </row>
    <row r="1000" spans="1:28" x14ac:dyDescent="0.25">
      <c r="A1000" t="s">
        <v>3617</v>
      </c>
      <c r="B1000" s="1">
        <v>45681</v>
      </c>
      <c r="C1000" s="2">
        <v>45681.350694444445</v>
      </c>
      <c r="D1000" s="2">
        <v>45681.40902777778</v>
      </c>
      <c r="E1000" t="s">
        <v>3029</v>
      </c>
      <c r="F1000" t="s">
        <v>52</v>
      </c>
      <c r="G1000" t="s">
        <v>2377</v>
      </c>
      <c r="H1000" t="s">
        <v>54</v>
      </c>
      <c r="I1000" t="s">
        <v>55</v>
      </c>
      <c r="J1000" t="s">
        <v>56</v>
      </c>
      <c r="K1000" t="s">
        <v>295</v>
      </c>
      <c r="L1000">
        <v>2.2000000000000002</v>
      </c>
      <c r="M1000">
        <v>46.8</v>
      </c>
      <c r="N1000">
        <v>5.5800000000000002E-2</v>
      </c>
      <c r="O1000">
        <v>7.85E-2</v>
      </c>
      <c r="P1000">
        <v>35.5</v>
      </c>
      <c r="Q1000">
        <v>31.7</v>
      </c>
      <c r="R1000" t="b">
        <v>1</v>
      </c>
      <c r="S1000">
        <v>0</v>
      </c>
      <c r="T1000">
        <v>2431.2600000000002</v>
      </c>
      <c r="U1000" s="1">
        <v>45681</v>
      </c>
      <c r="V1000" t="s">
        <v>43</v>
      </c>
      <c r="W1000" t="s">
        <v>208</v>
      </c>
      <c r="X1000" t="s">
        <v>3618</v>
      </c>
      <c r="Y1000">
        <v>84</v>
      </c>
      <c r="Z1000">
        <v>46.8</v>
      </c>
      <c r="AA1000">
        <v>51.95</v>
      </c>
      <c r="AB1000">
        <v>1</v>
      </c>
    </row>
    <row r="1001" spans="1:28" x14ac:dyDescent="0.25">
      <c r="A1001" t="s">
        <v>3619</v>
      </c>
      <c r="B1001" s="1">
        <v>45711</v>
      </c>
      <c r="C1001" s="2">
        <v>45711.265972222223</v>
      </c>
      <c r="D1001" s="2">
        <v>45711.279861111114</v>
      </c>
      <c r="E1001" t="s">
        <v>905</v>
      </c>
      <c r="F1001" t="s">
        <v>138</v>
      </c>
      <c r="G1001" t="s">
        <v>908</v>
      </c>
      <c r="H1001" t="s">
        <v>140</v>
      </c>
      <c r="I1001" t="s">
        <v>141</v>
      </c>
      <c r="J1001" t="s">
        <v>142</v>
      </c>
      <c r="K1001" t="s">
        <v>1270</v>
      </c>
      <c r="L1001">
        <v>11.8</v>
      </c>
      <c r="M1001">
        <v>19.100000000000001</v>
      </c>
      <c r="N1001">
        <v>5.7299999999999997E-2</v>
      </c>
      <c r="O1001">
        <v>8.5699999999999998E-2</v>
      </c>
      <c r="P1001">
        <v>26.5</v>
      </c>
      <c r="Q1001">
        <v>6.7</v>
      </c>
      <c r="R1001" t="b">
        <v>1</v>
      </c>
      <c r="S1001">
        <v>0.33</v>
      </c>
      <c r="T1001">
        <v>1029.72</v>
      </c>
      <c r="U1001" s="1">
        <v>45712</v>
      </c>
      <c r="V1001" t="s">
        <v>43</v>
      </c>
      <c r="W1001" t="s">
        <v>200</v>
      </c>
      <c r="X1001" t="s">
        <v>3620</v>
      </c>
      <c r="Y1001">
        <v>20</v>
      </c>
      <c r="Z1001">
        <v>18.77</v>
      </c>
      <c r="AA1001">
        <v>54.86</v>
      </c>
      <c r="AB1001">
        <v>2</v>
      </c>
    </row>
  </sheetData>
  <phoneticPr fontId="1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52C80-8FFF-40FD-A54F-859A1398975B}">
  <dimension ref="A1:AA1001"/>
  <sheetViews>
    <sheetView workbookViewId="0"/>
  </sheetViews>
  <sheetFormatPr defaultRowHeight="15" x14ac:dyDescent="0.25"/>
  <cols>
    <col min="1" max="1" width="14.85546875" bestFit="1" customWidth="1"/>
    <col min="2" max="2" width="17.28515625" bestFit="1" customWidth="1"/>
    <col min="3" max="3" width="14.28515625" bestFit="1" customWidth="1"/>
    <col min="4" max="4" width="13.85546875" bestFit="1" customWidth="1"/>
    <col min="5" max="5" width="10" bestFit="1" customWidth="1"/>
    <col min="6" max="6" width="16.7109375" bestFit="1" customWidth="1"/>
    <col min="7" max="7" width="21.85546875" bestFit="1" customWidth="1"/>
    <col min="8" max="8" width="19.28515625" bestFit="1" customWidth="1"/>
    <col min="9" max="9" width="7.5703125" bestFit="1" customWidth="1"/>
    <col min="10" max="10" width="21.42578125" bestFit="1" customWidth="1"/>
    <col min="11" max="11" width="21.85546875" bestFit="1" customWidth="1"/>
    <col min="12" max="12" width="19.28515625" bestFit="1" customWidth="1"/>
    <col min="13" max="13" width="15.7109375" bestFit="1" customWidth="1"/>
    <col min="14" max="14" width="13.5703125" bestFit="1" customWidth="1"/>
    <col min="15" max="15" width="14" bestFit="1" customWidth="1"/>
    <col min="16" max="16" width="22.5703125" bestFit="1" customWidth="1"/>
    <col min="17" max="17" width="19" bestFit="1" customWidth="1"/>
    <col min="18" max="18" width="14.42578125" bestFit="1" customWidth="1"/>
    <col min="19" max="19" width="16.5703125" bestFit="1" customWidth="1"/>
    <col min="20" max="20" width="22.42578125" bestFit="1" customWidth="1"/>
    <col min="21" max="21" width="16.140625" bestFit="1" customWidth="1"/>
    <col min="22" max="22" width="19.140625" bestFit="1" customWidth="1"/>
    <col min="23" max="23" width="25.85546875" bestFit="1" customWidth="1"/>
    <col min="24" max="24" width="19.7109375" bestFit="1" customWidth="1"/>
    <col min="25" max="25" width="22.7109375" bestFit="1" customWidth="1"/>
    <col min="26" max="26" width="19.7109375" bestFit="1" customWidth="1"/>
    <col min="27" max="27" width="18.7109375" bestFit="1" customWidth="1"/>
    <col min="28" max="28" width="19.7109375" bestFit="1" customWidth="1"/>
    <col min="29" max="29" width="22.7109375" bestFit="1" customWidth="1"/>
    <col min="30" max="30" width="19.7109375" bestFit="1" customWidth="1"/>
    <col min="31" max="31" width="18.7109375" bestFit="1" customWidth="1"/>
  </cols>
  <sheetData>
    <row r="1" spans="1:27" x14ac:dyDescent="0.25">
      <c r="A1" t="s">
        <v>0</v>
      </c>
      <c r="B1" t="s">
        <v>1</v>
      </c>
      <c r="C1" t="s">
        <v>2</v>
      </c>
      <c r="D1" t="s">
        <v>3</v>
      </c>
      <c r="E1" t="s">
        <v>4</v>
      </c>
      <c r="F1" t="s">
        <v>9</v>
      </c>
      <c r="G1" t="s">
        <v>10</v>
      </c>
      <c r="H1" t="s">
        <v>11</v>
      </c>
      <c r="I1" t="s">
        <v>12</v>
      </c>
      <c r="J1" t="s">
        <v>13</v>
      </c>
      <c r="K1" t="s">
        <v>14</v>
      </c>
      <c r="L1" t="s">
        <v>15</v>
      </c>
      <c r="M1" t="s">
        <v>16</v>
      </c>
      <c r="N1" t="s">
        <v>17</v>
      </c>
      <c r="O1" t="s">
        <v>18</v>
      </c>
      <c r="P1" t="s">
        <v>19</v>
      </c>
      <c r="Q1" t="s">
        <v>20</v>
      </c>
      <c r="R1" t="s">
        <v>21</v>
      </c>
      <c r="S1" t="s">
        <v>22</v>
      </c>
      <c r="T1" t="s">
        <v>23</v>
      </c>
      <c r="U1" t="s">
        <v>24</v>
      </c>
      <c r="V1" t="s">
        <v>25</v>
      </c>
      <c r="W1" t="s">
        <v>26</v>
      </c>
      <c r="X1" t="s">
        <v>27</v>
      </c>
      <c r="Y1" t="s">
        <v>28</v>
      </c>
      <c r="Z1" t="s">
        <v>29</v>
      </c>
      <c r="AA1" t="s">
        <v>30</v>
      </c>
    </row>
    <row r="2" spans="1:27" x14ac:dyDescent="0.25">
      <c r="A2" t="s">
        <v>31</v>
      </c>
      <c r="B2">
        <v>45817</v>
      </c>
      <c r="C2">
        <v>45817.241666666669</v>
      </c>
      <c r="D2">
        <v>45817.272916666669</v>
      </c>
      <c r="E2" t="s">
        <v>32</v>
      </c>
      <c r="F2" t="s">
        <v>37</v>
      </c>
      <c r="G2" t="s">
        <v>38</v>
      </c>
      <c r="H2" t="s">
        <v>39</v>
      </c>
      <c r="I2" t="s">
        <v>40</v>
      </c>
      <c r="J2" t="s">
        <v>41</v>
      </c>
      <c r="K2" t="s">
        <v>42</v>
      </c>
      <c r="L2">
        <v>1.9</v>
      </c>
      <c r="M2">
        <v>56.4</v>
      </c>
      <c r="N2">
        <v>2.5</v>
      </c>
      <c r="O2">
        <v>8.1199999999999992</v>
      </c>
      <c r="P2">
        <v>31.1</v>
      </c>
      <c r="Q2">
        <v>10.4</v>
      </c>
      <c r="R2" t="b">
        <v>1</v>
      </c>
      <c r="S2">
        <v>0.23</v>
      </c>
      <c r="T2">
        <v>2098.5100000000002</v>
      </c>
      <c r="U2">
        <v>45824</v>
      </c>
      <c r="V2" t="s">
        <v>43</v>
      </c>
      <c r="W2" t="s">
        <v>44</v>
      </c>
      <c r="X2" t="s">
        <v>45</v>
      </c>
      <c r="Y2">
        <v>45</v>
      </c>
      <c r="Z2">
        <v>56.17</v>
      </c>
      <c r="AA2">
        <v>37.36</v>
      </c>
    </row>
    <row r="3" spans="1:27" x14ac:dyDescent="0.25">
      <c r="A3" t="s">
        <v>46</v>
      </c>
      <c r="B3">
        <v>45708</v>
      </c>
      <c r="C3">
        <v>45708.347222222219</v>
      </c>
      <c r="D3">
        <v>45708.363888888889</v>
      </c>
      <c r="E3" t="s">
        <v>47</v>
      </c>
      <c r="F3" t="s">
        <v>52</v>
      </c>
      <c r="G3" t="s">
        <v>53</v>
      </c>
      <c r="H3" t="s">
        <v>54</v>
      </c>
      <c r="I3" t="s">
        <v>55</v>
      </c>
      <c r="J3" t="s">
        <v>56</v>
      </c>
      <c r="K3" t="s">
        <v>57</v>
      </c>
      <c r="L3">
        <v>7.3</v>
      </c>
      <c r="M3">
        <v>5.8</v>
      </c>
      <c r="N3">
        <v>2.68</v>
      </c>
      <c r="O3">
        <v>8.16</v>
      </c>
      <c r="P3">
        <v>33.1</v>
      </c>
      <c r="Q3">
        <v>10.3</v>
      </c>
      <c r="R3" t="b">
        <v>1</v>
      </c>
      <c r="S3">
        <v>0</v>
      </c>
      <c r="T3">
        <v>222.6</v>
      </c>
      <c r="U3">
        <v>45709</v>
      </c>
      <c r="V3" t="s">
        <v>58</v>
      </c>
      <c r="W3" t="s">
        <v>59</v>
      </c>
      <c r="X3" t="s">
        <v>60</v>
      </c>
      <c r="Y3">
        <v>24</v>
      </c>
      <c r="Z3">
        <v>5.8</v>
      </c>
      <c r="AA3">
        <v>38.380000000000003</v>
      </c>
    </row>
    <row r="4" spans="1:27" x14ac:dyDescent="0.25">
      <c r="A4" t="s">
        <v>61</v>
      </c>
      <c r="B4">
        <v>45763</v>
      </c>
      <c r="C4">
        <v>45763.456250000003</v>
      </c>
      <c r="D4">
        <v>45763.525000000001</v>
      </c>
      <c r="E4" t="s">
        <v>62</v>
      </c>
      <c r="F4" t="s">
        <v>67</v>
      </c>
      <c r="G4" t="s">
        <v>68</v>
      </c>
      <c r="H4" t="s">
        <v>69</v>
      </c>
      <c r="I4" t="s">
        <v>70</v>
      </c>
      <c r="J4" t="s">
        <v>71</v>
      </c>
      <c r="K4" t="s">
        <v>72</v>
      </c>
      <c r="L4">
        <v>3.7</v>
      </c>
      <c r="M4">
        <v>22.1</v>
      </c>
      <c r="N4">
        <v>2.75</v>
      </c>
      <c r="O4">
        <v>8.24</v>
      </c>
      <c r="P4">
        <v>31.2</v>
      </c>
      <c r="Q4">
        <v>12</v>
      </c>
      <c r="R4" t="b">
        <v>0</v>
      </c>
      <c r="S4">
        <v>0</v>
      </c>
      <c r="T4">
        <v>861.24</v>
      </c>
      <c r="U4">
        <v>45764</v>
      </c>
      <c r="V4" t="s">
        <v>73</v>
      </c>
      <c r="W4" t="s">
        <v>44</v>
      </c>
      <c r="X4" t="s">
        <v>74</v>
      </c>
      <c r="Y4">
        <v>99</v>
      </c>
      <c r="Z4">
        <v>22.1</v>
      </c>
      <c r="AA4">
        <v>38.97</v>
      </c>
    </row>
    <row r="5" spans="1:27" x14ac:dyDescent="0.25">
      <c r="A5" t="s">
        <v>75</v>
      </c>
      <c r="B5">
        <v>45785</v>
      </c>
      <c r="C5">
        <v>45785.254861111112</v>
      </c>
      <c r="D5">
        <v>45785.258333333331</v>
      </c>
      <c r="E5" t="s">
        <v>76</v>
      </c>
      <c r="F5" t="s">
        <v>81</v>
      </c>
      <c r="G5" t="s">
        <v>82</v>
      </c>
      <c r="H5" t="s">
        <v>83</v>
      </c>
      <c r="I5" t="s">
        <v>84</v>
      </c>
      <c r="J5" t="s">
        <v>85</v>
      </c>
      <c r="K5" t="s">
        <v>86</v>
      </c>
      <c r="L5">
        <v>8.4</v>
      </c>
      <c r="M5">
        <v>34.4</v>
      </c>
      <c r="N5">
        <v>2.78</v>
      </c>
      <c r="O5">
        <v>8.33</v>
      </c>
      <c r="P5">
        <v>26.1</v>
      </c>
      <c r="Q5">
        <v>2</v>
      </c>
      <c r="R5" t="b">
        <v>1</v>
      </c>
      <c r="S5">
        <v>0.45</v>
      </c>
      <c r="T5">
        <v>1337.29</v>
      </c>
      <c r="U5">
        <v>45787</v>
      </c>
      <c r="V5" t="s">
        <v>58</v>
      </c>
      <c r="W5" t="s">
        <v>44</v>
      </c>
      <c r="X5" t="s">
        <v>87</v>
      </c>
      <c r="Y5">
        <v>5</v>
      </c>
      <c r="Z5">
        <v>33.949999999999903</v>
      </c>
      <c r="AA5">
        <v>39.39</v>
      </c>
    </row>
    <row r="6" spans="1:27" x14ac:dyDescent="0.25">
      <c r="A6" t="s">
        <v>88</v>
      </c>
      <c r="B6">
        <v>45809</v>
      </c>
      <c r="C6">
        <v>45809.220833333333</v>
      </c>
      <c r="D6">
        <v>45809.300694444442</v>
      </c>
      <c r="E6" t="s">
        <v>89</v>
      </c>
      <c r="F6" t="s">
        <v>93</v>
      </c>
      <c r="G6" t="s">
        <v>94</v>
      </c>
      <c r="H6" t="s">
        <v>95</v>
      </c>
      <c r="I6" t="s">
        <v>96</v>
      </c>
      <c r="J6" t="s">
        <v>97</v>
      </c>
      <c r="K6" t="s">
        <v>98</v>
      </c>
      <c r="L6">
        <v>36.1</v>
      </c>
      <c r="M6">
        <v>20.399999999999999</v>
      </c>
      <c r="N6">
        <v>2.87</v>
      </c>
      <c r="O6">
        <v>8.8699999999999992</v>
      </c>
      <c r="P6">
        <v>23.8</v>
      </c>
      <c r="Q6">
        <v>5</v>
      </c>
      <c r="R6" t="b">
        <v>1</v>
      </c>
      <c r="S6">
        <v>0.02</v>
      </c>
      <c r="T6">
        <v>844.95</v>
      </c>
      <c r="U6">
        <v>45809</v>
      </c>
      <c r="V6" t="s">
        <v>43</v>
      </c>
      <c r="W6" t="s">
        <v>44</v>
      </c>
      <c r="X6" t="s">
        <v>99</v>
      </c>
      <c r="Y6">
        <v>115</v>
      </c>
      <c r="Z6">
        <v>20.38</v>
      </c>
      <c r="AA6">
        <v>41.46</v>
      </c>
    </row>
    <row r="7" spans="1:27" x14ac:dyDescent="0.25">
      <c r="A7" t="s">
        <v>100</v>
      </c>
      <c r="B7">
        <v>45766</v>
      </c>
      <c r="C7">
        <v>45766.319444444445</v>
      </c>
      <c r="D7">
        <v>45766.343055555553</v>
      </c>
      <c r="E7" t="s">
        <v>101</v>
      </c>
      <c r="F7" t="s">
        <v>37</v>
      </c>
      <c r="G7" t="s">
        <v>104</v>
      </c>
      <c r="H7" t="s">
        <v>39</v>
      </c>
      <c r="I7" t="s">
        <v>40</v>
      </c>
      <c r="J7" t="s">
        <v>41</v>
      </c>
      <c r="K7" t="s">
        <v>105</v>
      </c>
      <c r="L7">
        <v>21.3</v>
      </c>
      <c r="M7">
        <v>70.099999999999994</v>
      </c>
      <c r="N7">
        <v>2.89</v>
      </c>
      <c r="O7">
        <v>8.35</v>
      </c>
      <c r="P7">
        <v>29.6</v>
      </c>
      <c r="Q7">
        <v>5.5</v>
      </c>
      <c r="R7" t="b">
        <v>1</v>
      </c>
      <c r="S7">
        <v>0.02</v>
      </c>
      <c r="T7">
        <v>2803.2</v>
      </c>
      <c r="U7">
        <v>45766</v>
      </c>
      <c r="V7" t="s">
        <v>58</v>
      </c>
      <c r="W7" t="s">
        <v>44</v>
      </c>
      <c r="X7" t="s">
        <v>106</v>
      </c>
      <c r="Y7">
        <v>34</v>
      </c>
      <c r="Z7">
        <v>70.08</v>
      </c>
      <c r="AA7">
        <v>40</v>
      </c>
    </row>
    <row r="8" spans="1:27" x14ac:dyDescent="0.25">
      <c r="A8" t="s">
        <v>107</v>
      </c>
      <c r="B8">
        <v>45745</v>
      </c>
      <c r="C8">
        <v>45745.192361111112</v>
      </c>
      <c r="D8">
        <v>45745.257638888892</v>
      </c>
      <c r="E8" t="s">
        <v>108</v>
      </c>
      <c r="F8" t="s">
        <v>113</v>
      </c>
      <c r="G8" t="s">
        <v>114</v>
      </c>
      <c r="H8" t="s">
        <v>115</v>
      </c>
      <c r="I8" t="s">
        <v>84</v>
      </c>
      <c r="J8" t="s">
        <v>85</v>
      </c>
      <c r="K8" t="s">
        <v>116</v>
      </c>
      <c r="L8">
        <v>8.1999999999999993</v>
      </c>
      <c r="M8">
        <v>37.200000000000003</v>
      </c>
      <c r="N8">
        <v>3.04</v>
      </c>
      <c r="O8">
        <v>8.11</v>
      </c>
      <c r="P8">
        <v>26.1</v>
      </c>
      <c r="Q8">
        <v>1.4</v>
      </c>
      <c r="R8" t="b">
        <v>1</v>
      </c>
      <c r="S8">
        <v>0.02</v>
      </c>
      <c r="T8">
        <v>1488.32</v>
      </c>
      <c r="U8">
        <v>45752</v>
      </c>
      <c r="V8" t="s">
        <v>43</v>
      </c>
      <c r="W8" t="s">
        <v>44</v>
      </c>
      <c r="X8" t="s">
        <v>117</v>
      </c>
      <c r="Y8">
        <v>94</v>
      </c>
      <c r="Z8">
        <v>37.18</v>
      </c>
      <c r="AA8">
        <v>40.03</v>
      </c>
    </row>
    <row r="9" spans="1:27" x14ac:dyDescent="0.25">
      <c r="A9" t="s">
        <v>118</v>
      </c>
      <c r="B9">
        <v>45823</v>
      </c>
      <c r="C9">
        <v>45823.219444444447</v>
      </c>
      <c r="D9">
        <v>45823.227777777778</v>
      </c>
      <c r="E9" t="s">
        <v>119</v>
      </c>
      <c r="F9" t="s">
        <v>93</v>
      </c>
      <c r="G9" t="s">
        <v>122</v>
      </c>
      <c r="H9" t="s">
        <v>95</v>
      </c>
      <c r="I9" t="s">
        <v>96</v>
      </c>
      <c r="J9" t="s">
        <v>97</v>
      </c>
      <c r="K9" t="s">
        <v>123</v>
      </c>
      <c r="L9">
        <v>10.3</v>
      </c>
      <c r="M9">
        <v>30.4</v>
      </c>
      <c r="N9">
        <v>3.04</v>
      </c>
      <c r="O9">
        <v>9.0500000000000007</v>
      </c>
      <c r="P9">
        <v>32.4</v>
      </c>
      <c r="Q9">
        <v>8.5</v>
      </c>
      <c r="R9" t="b">
        <v>0</v>
      </c>
      <c r="S9">
        <v>3.11</v>
      </c>
      <c r="T9">
        <v>1169.3800000000001</v>
      </c>
      <c r="U9">
        <v>45823</v>
      </c>
      <c r="V9" t="s">
        <v>43</v>
      </c>
      <c r="W9" t="s">
        <v>44</v>
      </c>
      <c r="X9" t="s">
        <v>124</v>
      </c>
      <c r="Y9">
        <v>12</v>
      </c>
      <c r="Z9">
        <v>27.29</v>
      </c>
      <c r="AA9">
        <v>42.85</v>
      </c>
    </row>
    <row r="10" spans="1:27" x14ac:dyDescent="0.25">
      <c r="A10" t="s">
        <v>125</v>
      </c>
      <c r="B10">
        <v>45806</v>
      </c>
      <c r="C10">
        <v>45806.457638888889</v>
      </c>
      <c r="D10">
        <v>45806.499305555553</v>
      </c>
      <c r="E10" t="s">
        <v>126</v>
      </c>
      <c r="F10" t="s">
        <v>81</v>
      </c>
      <c r="G10" t="s">
        <v>129</v>
      </c>
      <c r="H10" t="s">
        <v>83</v>
      </c>
      <c r="I10" t="s">
        <v>84</v>
      </c>
      <c r="J10" t="s">
        <v>85</v>
      </c>
      <c r="K10" t="s">
        <v>130</v>
      </c>
      <c r="L10">
        <v>7.7</v>
      </c>
      <c r="M10">
        <v>6.5</v>
      </c>
      <c r="N10">
        <v>3.06</v>
      </c>
      <c r="O10">
        <v>8.18</v>
      </c>
      <c r="P10">
        <v>28.5</v>
      </c>
      <c r="Q10">
        <v>5.5</v>
      </c>
      <c r="R10" t="b">
        <v>1</v>
      </c>
      <c r="S10">
        <v>0</v>
      </c>
      <c r="T10">
        <v>262.20999999999998</v>
      </c>
      <c r="U10">
        <v>45808</v>
      </c>
      <c r="V10" t="s">
        <v>43</v>
      </c>
      <c r="W10" t="s">
        <v>44</v>
      </c>
      <c r="X10" t="s">
        <v>131</v>
      </c>
      <c r="Y10">
        <v>60</v>
      </c>
      <c r="Z10">
        <v>6.5</v>
      </c>
      <c r="AA10">
        <v>40.340000000000003</v>
      </c>
    </row>
    <row r="11" spans="1:27" x14ac:dyDescent="0.25">
      <c r="A11" t="s">
        <v>132</v>
      </c>
      <c r="B11">
        <v>45825</v>
      </c>
      <c r="C11">
        <v>45825.288888888892</v>
      </c>
      <c r="D11">
        <v>45825.347222222219</v>
      </c>
      <c r="E11" t="s">
        <v>133</v>
      </c>
      <c r="F11" t="s">
        <v>138</v>
      </c>
      <c r="G11" t="s">
        <v>139</v>
      </c>
      <c r="H11" t="s">
        <v>140</v>
      </c>
      <c r="I11" t="s">
        <v>141</v>
      </c>
      <c r="J11" t="s">
        <v>142</v>
      </c>
      <c r="K11" t="s">
        <v>143</v>
      </c>
      <c r="L11">
        <v>3.6</v>
      </c>
      <c r="M11">
        <v>5</v>
      </c>
      <c r="N11">
        <v>3.07</v>
      </c>
      <c r="O11">
        <v>8.2799999999999994</v>
      </c>
      <c r="P11">
        <v>28</v>
      </c>
      <c r="Q11">
        <v>7.6</v>
      </c>
      <c r="R11" t="b">
        <v>1</v>
      </c>
      <c r="S11">
        <v>0.36</v>
      </c>
      <c r="T11">
        <v>188.8</v>
      </c>
      <c r="U11">
        <v>45828</v>
      </c>
      <c r="V11" t="s">
        <v>58</v>
      </c>
      <c r="W11" t="s">
        <v>44</v>
      </c>
      <c r="X11" t="s">
        <v>144</v>
      </c>
      <c r="Y11">
        <v>84</v>
      </c>
      <c r="Z11">
        <v>4.6399999999999997</v>
      </c>
      <c r="AA11">
        <v>40.69</v>
      </c>
    </row>
    <row r="12" spans="1:27" x14ac:dyDescent="0.25">
      <c r="A12" t="s">
        <v>145</v>
      </c>
      <c r="B12">
        <v>45672</v>
      </c>
      <c r="C12">
        <v>45672.265277777777</v>
      </c>
      <c r="D12">
        <v>45672.329861111109</v>
      </c>
      <c r="E12" t="s">
        <v>146</v>
      </c>
      <c r="F12" t="s">
        <v>150</v>
      </c>
      <c r="G12" t="s">
        <v>151</v>
      </c>
      <c r="H12" t="s">
        <v>152</v>
      </c>
      <c r="I12" t="s">
        <v>153</v>
      </c>
      <c r="J12" t="s">
        <v>154</v>
      </c>
      <c r="K12" t="s">
        <v>155</v>
      </c>
      <c r="L12">
        <v>2.8</v>
      </c>
      <c r="M12">
        <v>36.700000000000003</v>
      </c>
      <c r="N12">
        <v>3.09</v>
      </c>
      <c r="O12">
        <v>8.23</v>
      </c>
      <c r="P12">
        <v>30.9</v>
      </c>
      <c r="Q12">
        <v>4.8</v>
      </c>
      <c r="R12" t="b">
        <v>1</v>
      </c>
      <c r="S12">
        <v>0.44</v>
      </c>
      <c r="T12">
        <v>1473.61</v>
      </c>
      <c r="U12">
        <v>45674</v>
      </c>
      <c r="V12" t="s">
        <v>58</v>
      </c>
      <c r="W12" t="s">
        <v>44</v>
      </c>
      <c r="X12" t="s">
        <v>156</v>
      </c>
      <c r="Y12">
        <v>93</v>
      </c>
      <c r="Z12">
        <v>36.26</v>
      </c>
      <c r="AA12">
        <v>40.64</v>
      </c>
    </row>
    <row r="13" spans="1:27" x14ac:dyDescent="0.25">
      <c r="A13" t="s">
        <v>157</v>
      </c>
      <c r="B13">
        <v>45699</v>
      </c>
      <c r="C13">
        <v>45699.299305555556</v>
      </c>
      <c r="D13">
        <v>45699.303472222222</v>
      </c>
      <c r="E13" t="s">
        <v>158</v>
      </c>
      <c r="F13" t="s">
        <v>162</v>
      </c>
      <c r="G13" t="s">
        <v>163</v>
      </c>
      <c r="H13" t="s">
        <v>164</v>
      </c>
      <c r="I13" t="s">
        <v>40</v>
      </c>
      <c r="J13" t="s">
        <v>41</v>
      </c>
      <c r="K13" t="s">
        <v>165</v>
      </c>
      <c r="L13">
        <v>1.9</v>
      </c>
      <c r="M13">
        <v>26</v>
      </c>
      <c r="N13">
        <v>3.11</v>
      </c>
      <c r="O13">
        <v>8.83</v>
      </c>
      <c r="P13">
        <v>25.6</v>
      </c>
      <c r="Q13">
        <v>5.9</v>
      </c>
      <c r="R13" t="b">
        <v>1</v>
      </c>
      <c r="S13">
        <v>0.32</v>
      </c>
      <c r="T13">
        <v>1092.43</v>
      </c>
      <c r="U13">
        <v>45702</v>
      </c>
      <c r="V13" t="s">
        <v>43</v>
      </c>
      <c r="W13" t="s">
        <v>44</v>
      </c>
      <c r="X13" t="s">
        <v>166</v>
      </c>
      <c r="Y13">
        <v>6</v>
      </c>
      <c r="Z13">
        <v>25.68</v>
      </c>
      <c r="AA13">
        <v>42.54</v>
      </c>
    </row>
    <row r="14" spans="1:27" x14ac:dyDescent="0.25">
      <c r="A14" t="s">
        <v>167</v>
      </c>
      <c r="B14">
        <v>45720</v>
      </c>
      <c r="C14">
        <v>45720.394444444442</v>
      </c>
      <c r="D14">
        <v>45720.477777777778</v>
      </c>
      <c r="E14" t="s">
        <v>168</v>
      </c>
      <c r="F14" t="s">
        <v>172</v>
      </c>
      <c r="G14" t="s">
        <v>173</v>
      </c>
      <c r="H14" t="s">
        <v>174</v>
      </c>
      <c r="I14" t="s">
        <v>84</v>
      </c>
      <c r="J14" t="s">
        <v>85</v>
      </c>
      <c r="K14" t="s">
        <v>175</v>
      </c>
      <c r="L14">
        <v>16.100000000000001</v>
      </c>
      <c r="M14">
        <v>13.1</v>
      </c>
      <c r="N14">
        <v>3.13</v>
      </c>
      <c r="O14">
        <v>8.57</v>
      </c>
      <c r="P14">
        <v>35</v>
      </c>
      <c r="Q14">
        <v>10.7</v>
      </c>
      <c r="R14" t="b">
        <v>1</v>
      </c>
      <c r="S14">
        <v>0.3</v>
      </c>
      <c r="T14">
        <v>535.80999999999995</v>
      </c>
      <c r="U14">
        <v>45727</v>
      </c>
      <c r="V14" t="s">
        <v>43</v>
      </c>
      <c r="W14" t="s">
        <v>44</v>
      </c>
      <c r="X14" t="s">
        <v>176</v>
      </c>
      <c r="Y14">
        <v>120</v>
      </c>
      <c r="Z14">
        <v>12.799999999999899</v>
      </c>
      <c r="AA14">
        <v>41.86</v>
      </c>
    </row>
    <row r="15" spans="1:27" x14ac:dyDescent="0.25">
      <c r="A15" t="s">
        <v>177</v>
      </c>
      <c r="B15">
        <v>45673</v>
      </c>
      <c r="C15">
        <v>45673.418749999997</v>
      </c>
      <c r="D15">
        <v>45673.423611111109</v>
      </c>
      <c r="E15" t="s">
        <v>178</v>
      </c>
      <c r="F15" t="s">
        <v>182</v>
      </c>
      <c r="G15" t="s">
        <v>183</v>
      </c>
      <c r="H15" t="s">
        <v>184</v>
      </c>
      <c r="I15" t="s">
        <v>84</v>
      </c>
      <c r="J15" t="s">
        <v>85</v>
      </c>
      <c r="K15" t="s">
        <v>185</v>
      </c>
      <c r="L15">
        <v>1.8</v>
      </c>
      <c r="M15">
        <v>86.1</v>
      </c>
      <c r="N15">
        <v>3.14</v>
      </c>
      <c r="O15">
        <v>8.85</v>
      </c>
      <c r="P15">
        <v>32.9</v>
      </c>
      <c r="Q15">
        <v>10.9</v>
      </c>
      <c r="R15" t="b">
        <v>1</v>
      </c>
      <c r="S15">
        <v>0</v>
      </c>
      <c r="T15">
        <v>3680.77</v>
      </c>
      <c r="U15">
        <v>45673</v>
      </c>
      <c r="V15" t="s">
        <v>43</v>
      </c>
      <c r="W15" t="s">
        <v>186</v>
      </c>
      <c r="X15" t="s">
        <v>187</v>
      </c>
      <c r="Y15">
        <v>7</v>
      </c>
      <c r="Z15">
        <v>86.1</v>
      </c>
      <c r="AA15">
        <v>42.75</v>
      </c>
    </row>
    <row r="16" spans="1:27" x14ac:dyDescent="0.25">
      <c r="A16" t="s">
        <v>188</v>
      </c>
      <c r="B16">
        <v>45747</v>
      </c>
      <c r="C16">
        <v>45747.397222222222</v>
      </c>
      <c r="D16">
        <v>45747.426388888889</v>
      </c>
      <c r="E16" t="s">
        <v>189</v>
      </c>
      <c r="F16" t="s">
        <v>194</v>
      </c>
      <c r="G16" t="s">
        <v>195</v>
      </c>
      <c r="H16" t="s">
        <v>196</v>
      </c>
      <c r="I16" t="s">
        <v>197</v>
      </c>
      <c r="J16" t="s">
        <v>198</v>
      </c>
      <c r="K16" t="s">
        <v>199</v>
      </c>
      <c r="L16">
        <v>13.4</v>
      </c>
      <c r="M16">
        <v>16.7</v>
      </c>
      <c r="N16">
        <v>3.14</v>
      </c>
      <c r="O16">
        <v>8.49</v>
      </c>
      <c r="P16">
        <v>28.4</v>
      </c>
      <c r="Q16">
        <v>4.5</v>
      </c>
      <c r="R16" t="b">
        <v>1</v>
      </c>
      <c r="S16">
        <v>0.5</v>
      </c>
      <c r="T16">
        <v>675.05</v>
      </c>
      <c r="U16">
        <v>45748</v>
      </c>
      <c r="V16" t="s">
        <v>43</v>
      </c>
      <c r="W16" t="s">
        <v>200</v>
      </c>
      <c r="X16" t="s">
        <v>201</v>
      </c>
      <c r="Y16">
        <v>42</v>
      </c>
      <c r="Z16">
        <v>16.2</v>
      </c>
      <c r="AA16">
        <v>41.67</v>
      </c>
    </row>
    <row r="17" spans="1:27" x14ac:dyDescent="0.25">
      <c r="A17" t="s">
        <v>202</v>
      </c>
      <c r="B17">
        <v>45808</v>
      </c>
      <c r="C17">
        <v>45808.402083333334</v>
      </c>
      <c r="D17">
        <v>45808.42083333333</v>
      </c>
      <c r="E17" t="s">
        <v>203</v>
      </c>
      <c r="F17" t="s">
        <v>162</v>
      </c>
      <c r="G17" t="s">
        <v>206</v>
      </c>
      <c r="H17" t="s">
        <v>164</v>
      </c>
      <c r="I17" t="s">
        <v>40</v>
      </c>
      <c r="J17" t="s">
        <v>41</v>
      </c>
      <c r="K17" t="s">
        <v>207</v>
      </c>
      <c r="L17">
        <v>1</v>
      </c>
      <c r="M17">
        <v>30.3</v>
      </c>
      <c r="N17">
        <v>3.15</v>
      </c>
      <c r="O17">
        <v>8.57</v>
      </c>
      <c r="P17">
        <v>32.799999999999997</v>
      </c>
      <c r="Q17">
        <v>12</v>
      </c>
      <c r="R17" t="b">
        <v>1</v>
      </c>
      <c r="S17">
        <v>0</v>
      </c>
      <c r="T17">
        <v>1271.3900000000001</v>
      </c>
      <c r="U17">
        <v>45811</v>
      </c>
      <c r="V17" t="s">
        <v>43</v>
      </c>
      <c r="W17" t="s">
        <v>208</v>
      </c>
      <c r="X17" t="s">
        <v>209</v>
      </c>
      <c r="Y17">
        <v>27</v>
      </c>
      <c r="Z17">
        <v>30.3</v>
      </c>
      <c r="AA17">
        <v>41.96</v>
      </c>
    </row>
    <row r="18" spans="1:27" x14ac:dyDescent="0.25">
      <c r="A18" t="s">
        <v>210</v>
      </c>
      <c r="B18">
        <v>45695</v>
      </c>
      <c r="C18">
        <v>45695.432638888888</v>
      </c>
      <c r="D18">
        <v>45695.474999999999</v>
      </c>
      <c r="E18" t="s">
        <v>211</v>
      </c>
      <c r="F18" t="s">
        <v>215</v>
      </c>
      <c r="G18" t="s">
        <v>216</v>
      </c>
      <c r="H18" t="s">
        <v>217</v>
      </c>
      <c r="I18" t="s">
        <v>218</v>
      </c>
      <c r="J18" t="s">
        <v>219</v>
      </c>
      <c r="K18" t="s">
        <v>220</v>
      </c>
      <c r="L18">
        <v>14.4</v>
      </c>
      <c r="M18">
        <v>41.1</v>
      </c>
      <c r="N18">
        <v>3.15</v>
      </c>
      <c r="O18">
        <v>8.42</v>
      </c>
      <c r="P18">
        <v>28.6</v>
      </c>
      <c r="Q18">
        <v>9.6999999999999993</v>
      </c>
      <c r="R18" t="b">
        <v>1</v>
      </c>
      <c r="S18">
        <v>0.33</v>
      </c>
      <c r="T18">
        <v>1692.36</v>
      </c>
      <c r="U18">
        <v>45695</v>
      </c>
      <c r="V18" t="s">
        <v>43</v>
      </c>
      <c r="W18" t="s">
        <v>44</v>
      </c>
      <c r="X18" t="s">
        <v>221</v>
      </c>
      <c r="Y18">
        <v>61</v>
      </c>
      <c r="Z18">
        <v>40.770000000000003</v>
      </c>
      <c r="AA18">
        <v>41.51</v>
      </c>
    </row>
    <row r="19" spans="1:27" x14ac:dyDescent="0.25">
      <c r="A19" t="s">
        <v>222</v>
      </c>
      <c r="B19">
        <v>45667</v>
      </c>
      <c r="C19">
        <v>45667.254166666666</v>
      </c>
      <c r="D19">
        <v>45667.298611111109</v>
      </c>
      <c r="E19" t="s">
        <v>223</v>
      </c>
      <c r="F19" t="s">
        <v>81</v>
      </c>
      <c r="G19" t="s">
        <v>226</v>
      </c>
      <c r="H19" t="s">
        <v>83</v>
      </c>
      <c r="I19" t="s">
        <v>84</v>
      </c>
      <c r="J19" t="s">
        <v>85</v>
      </c>
      <c r="K19" t="s">
        <v>227</v>
      </c>
      <c r="L19">
        <v>10.1</v>
      </c>
      <c r="M19">
        <v>23.6</v>
      </c>
      <c r="N19">
        <v>3.15</v>
      </c>
      <c r="O19">
        <v>8.6199999999999992</v>
      </c>
      <c r="P19">
        <v>29.3</v>
      </c>
      <c r="Q19">
        <v>8.6999999999999993</v>
      </c>
      <c r="R19" t="b">
        <v>1</v>
      </c>
      <c r="S19">
        <v>0.05</v>
      </c>
      <c r="T19">
        <v>991.69</v>
      </c>
      <c r="U19">
        <v>45668</v>
      </c>
      <c r="V19" t="s">
        <v>43</v>
      </c>
      <c r="W19" t="s">
        <v>208</v>
      </c>
      <c r="X19" t="s">
        <v>228</v>
      </c>
      <c r="Y19">
        <v>64</v>
      </c>
      <c r="Z19">
        <v>23.55</v>
      </c>
      <c r="AA19">
        <v>42.11</v>
      </c>
    </row>
    <row r="20" spans="1:27" x14ac:dyDescent="0.25">
      <c r="A20" t="s">
        <v>229</v>
      </c>
      <c r="B20">
        <v>45712</v>
      </c>
      <c r="C20">
        <v>45712.318055555559</v>
      </c>
      <c r="D20">
        <v>45712.365972222222</v>
      </c>
      <c r="E20" t="s">
        <v>230</v>
      </c>
      <c r="F20" t="s">
        <v>234</v>
      </c>
      <c r="G20" t="s">
        <v>235</v>
      </c>
      <c r="H20" t="s">
        <v>236</v>
      </c>
      <c r="I20" t="s">
        <v>237</v>
      </c>
      <c r="J20" t="s">
        <v>238</v>
      </c>
      <c r="K20" t="s">
        <v>143</v>
      </c>
      <c r="L20">
        <v>7.9</v>
      </c>
      <c r="M20">
        <v>55.8</v>
      </c>
      <c r="N20">
        <v>3.16</v>
      </c>
      <c r="O20">
        <v>8.34</v>
      </c>
      <c r="P20">
        <v>31.5</v>
      </c>
      <c r="Q20">
        <v>12</v>
      </c>
      <c r="R20" t="b">
        <v>1</v>
      </c>
      <c r="S20">
        <v>0</v>
      </c>
      <c r="T20">
        <v>2305.66</v>
      </c>
      <c r="U20">
        <v>45713</v>
      </c>
      <c r="V20" t="s">
        <v>43</v>
      </c>
      <c r="W20" t="s">
        <v>186</v>
      </c>
      <c r="X20" t="s">
        <v>239</v>
      </c>
      <c r="Y20">
        <v>69</v>
      </c>
      <c r="Z20">
        <v>55.8</v>
      </c>
      <c r="AA20">
        <v>41.32</v>
      </c>
    </row>
    <row r="21" spans="1:27" x14ac:dyDescent="0.25">
      <c r="A21" t="s">
        <v>240</v>
      </c>
      <c r="B21">
        <v>45785</v>
      </c>
      <c r="C21">
        <v>45785.35</v>
      </c>
      <c r="D21">
        <v>45785.353472222225</v>
      </c>
      <c r="E21" t="s">
        <v>241</v>
      </c>
      <c r="F21" t="s">
        <v>245</v>
      </c>
      <c r="G21" t="s">
        <v>246</v>
      </c>
      <c r="H21" t="s">
        <v>247</v>
      </c>
      <c r="I21" t="s">
        <v>55</v>
      </c>
      <c r="J21" t="s">
        <v>56</v>
      </c>
      <c r="K21" t="s">
        <v>248</v>
      </c>
      <c r="L21">
        <v>9.1</v>
      </c>
      <c r="M21">
        <v>91.9</v>
      </c>
      <c r="N21">
        <v>3.18</v>
      </c>
      <c r="O21">
        <v>8.34</v>
      </c>
      <c r="P21">
        <v>32.6</v>
      </c>
      <c r="Q21">
        <v>10.8</v>
      </c>
      <c r="R21" t="b">
        <v>1</v>
      </c>
      <c r="S21">
        <v>0.1</v>
      </c>
      <c r="T21">
        <v>3802.36</v>
      </c>
      <c r="U21">
        <v>45786</v>
      </c>
      <c r="V21" t="s">
        <v>43</v>
      </c>
      <c r="W21" t="s">
        <v>44</v>
      </c>
      <c r="X21" t="s">
        <v>249</v>
      </c>
      <c r="Y21">
        <v>5</v>
      </c>
      <c r="Z21">
        <v>91.8</v>
      </c>
      <c r="AA21">
        <v>41.42</v>
      </c>
    </row>
    <row r="22" spans="1:27" x14ac:dyDescent="0.25">
      <c r="A22" t="s">
        <v>250</v>
      </c>
      <c r="B22">
        <v>45787</v>
      </c>
      <c r="C22">
        <v>45787.200694444444</v>
      </c>
      <c r="D22">
        <v>45787.220833333333</v>
      </c>
      <c r="E22" t="s">
        <v>251</v>
      </c>
      <c r="F22" t="s">
        <v>255</v>
      </c>
      <c r="G22" t="s">
        <v>256</v>
      </c>
      <c r="H22" t="s">
        <v>257</v>
      </c>
      <c r="I22" t="s">
        <v>96</v>
      </c>
      <c r="J22" t="s">
        <v>97</v>
      </c>
      <c r="K22" t="s">
        <v>258</v>
      </c>
      <c r="L22">
        <v>3.8</v>
      </c>
      <c r="M22">
        <v>38.799999999999997</v>
      </c>
      <c r="N22">
        <v>3.18</v>
      </c>
      <c r="O22">
        <v>8.08</v>
      </c>
      <c r="P22">
        <v>29.2</v>
      </c>
      <c r="Q22">
        <v>29.8</v>
      </c>
      <c r="R22" t="b">
        <v>1</v>
      </c>
      <c r="S22">
        <v>0.02</v>
      </c>
      <c r="T22">
        <v>1576.02</v>
      </c>
      <c r="U22">
        <v>45790</v>
      </c>
      <c r="V22" t="s">
        <v>259</v>
      </c>
      <c r="W22" t="s">
        <v>44</v>
      </c>
      <c r="X22" t="s">
        <v>260</v>
      </c>
      <c r="Y22">
        <v>29</v>
      </c>
      <c r="Z22">
        <v>38.779999999999902</v>
      </c>
      <c r="AA22">
        <v>40.64</v>
      </c>
    </row>
    <row r="23" spans="1:27" x14ac:dyDescent="0.25">
      <c r="A23" t="s">
        <v>261</v>
      </c>
      <c r="B23">
        <v>45674</v>
      </c>
      <c r="C23">
        <v>45674.172222222223</v>
      </c>
      <c r="D23">
        <v>45674.205555555556</v>
      </c>
      <c r="E23" t="s">
        <v>101</v>
      </c>
      <c r="F23" t="s">
        <v>37</v>
      </c>
      <c r="G23" t="s">
        <v>104</v>
      </c>
      <c r="H23" t="s">
        <v>39</v>
      </c>
      <c r="I23" t="s">
        <v>40</v>
      </c>
      <c r="J23" t="s">
        <v>41</v>
      </c>
      <c r="K23" t="s">
        <v>227</v>
      </c>
      <c r="L23">
        <v>7.4</v>
      </c>
      <c r="M23">
        <v>26.1</v>
      </c>
      <c r="N23">
        <v>3.19</v>
      </c>
      <c r="O23">
        <v>9.1300000000000008</v>
      </c>
      <c r="P23">
        <v>28.7</v>
      </c>
      <c r="Q23">
        <v>4.9000000000000004</v>
      </c>
      <c r="R23" t="b">
        <v>1</v>
      </c>
      <c r="S23">
        <v>7.0000000000000007E-2</v>
      </c>
      <c r="T23">
        <v>1141.1600000000001</v>
      </c>
      <c r="U23">
        <v>45675</v>
      </c>
      <c r="V23" t="s">
        <v>58</v>
      </c>
      <c r="W23" t="s">
        <v>44</v>
      </c>
      <c r="X23" t="s">
        <v>262</v>
      </c>
      <c r="Y23">
        <v>48</v>
      </c>
      <c r="Z23">
        <v>26.03</v>
      </c>
      <c r="AA23">
        <v>43.84</v>
      </c>
    </row>
    <row r="24" spans="1:27" x14ac:dyDescent="0.25">
      <c r="A24" t="s">
        <v>263</v>
      </c>
      <c r="B24">
        <v>45741</v>
      </c>
      <c r="C24">
        <v>45741.405555555553</v>
      </c>
      <c r="D24">
        <v>45741.458333333336</v>
      </c>
      <c r="E24" t="s">
        <v>264</v>
      </c>
      <c r="F24" t="s">
        <v>67</v>
      </c>
      <c r="G24" t="s">
        <v>267</v>
      </c>
      <c r="H24" t="s">
        <v>69</v>
      </c>
      <c r="I24" t="s">
        <v>70</v>
      </c>
      <c r="J24" t="s">
        <v>71</v>
      </c>
      <c r="K24" t="s">
        <v>268</v>
      </c>
      <c r="L24">
        <v>35.5</v>
      </c>
      <c r="M24">
        <v>7.2</v>
      </c>
      <c r="N24">
        <v>3.19</v>
      </c>
      <c r="O24">
        <v>8.48</v>
      </c>
      <c r="P24">
        <v>25.6</v>
      </c>
      <c r="Q24">
        <v>7.5</v>
      </c>
      <c r="R24" t="b">
        <v>1</v>
      </c>
      <c r="S24">
        <v>0.33</v>
      </c>
      <c r="T24">
        <v>287.77999999999997</v>
      </c>
      <c r="U24">
        <v>45741</v>
      </c>
      <c r="V24" t="s">
        <v>43</v>
      </c>
      <c r="W24" t="s">
        <v>208</v>
      </c>
      <c r="X24" t="s">
        <v>269</v>
      </c>
      <c r="Y24">
        <v>76</v>
      </c>
      <c r="Z24">
        <v>6.87</v>
      </c>
      <c r="AA24">
        <v>41.89</v>
      </c>
    </row>
    <row r="25" spans="1:27" x14ac:dyDescent="0.25">
      <c r="A25" t="s">
        <v>270</v>
      </c>
      <c r="B25">
        <v>45757</v>
      </c>
      <c r="C25">
        <v>45757.299305555556</v>
      </c>
      <c r="D25">
        <v>45757.384027777778</v>
      </c>
      <c r="E25" t="s">
        <v>271</v>
      </c>
      <c r="F25" t="s">
        <v>113</v>
      </c>
      <c r="G25" t="s">
        <v>274</v>
      </c>
      <c r="H25" t="s">
        <v>115</v>
      </c>
      <c r="I25" t="s">
        <v>84</v>
      </c>
      <c r="J25" t="s">
        <v>85</v>
      </c>
      <c r="K25" t="s">
        <v>275</v>
      </c>
      <c r="L25">
        <v>11.1</v>
      </c>
      <c r="M25">
        <v>40.5</v>
      </c>
      <c r="N25">
        <v>3.2</v>
      </c>
      <c r="O25">
        <v>8.57</v>
      </c>
      <c r="P25">
        <v>30.2</v>
      </c>
      <c r="Q25">
        <v>25.7</v>
      </c>
      <c r="R25" t="b">
        <v>1</v>
      </c>
      <c r="S25">
        <v>0</v>
      </c>
      <c r="T25">
        <v>1709.51</v>
      </c>
      <c r="U25">
        <v>45759</v>
      </c>
      <c r="V25" t="s">
        <v>43</v>
      </c>
      <c r="W25" t="s">
        <v>44</v>
      </c>
      <c r="X25" t="s">
        <v>276</v>
      </c>
      <c r="Y25">
        <v>122</v>
      </c>
      <c r="Z25">
        <v>40.5</v>
      </c>
      <c r="AA25">
        <v>42.21</v>
      </c>
    </row>
    <row r="26" spans="1:27" x14ac:dyDescent="0.25">
      <c r="A26" t="s">
        <v>277</v>
      </c>
      <c r="B26">
        <v>45768</v>
      </c>
      <c r="C26">
        <v>45768.246527777781</v>
      </c>
      <c r="D26">
        <v>45768.3</v>
      </c>
      <c r="E26" t="s">
        <v>278</v>
      </c>
      <c r="F26" t="s">
        <v>282</v>
      </c>
      <c r="G26" t="s">
        <v>283</v>
      </c>
      <c r="H26" t="s">
        <v>284</v>
      </c>
      <c r="I26" t="s">
        <v>237</v>
      </c>
      <c r="J26" t="s">
        <v>238</v>
      </c>
      <c r="K26" t="s">
        <v>285</v>
      </c>
      <c r="L26">
        <v>32.5</v>
      </c>
      <c r="M26">
        <v>36.9</v>
      </c>
      <c r="N26">
        <v>3.2</v>
      </c>
      <c r="O26">
        <v>8.5500000000000007</v>
      </c>
      <c r="P26">
        <v>27.5</v>
      </c>
      <c r="Q26">
        <v>6.3</v>
      </c>
      <c r="R26" t="b">
        <v>1</v>
      </c>
      <c r="S26">
        <v>0.02</v>
      </c>
      <c r="T26">
        <v>1554.49</v>
      </c>
      <c r="U26">
        <v>45771</v>
      </c>
      <c r="V26" t="s">
        <v>43</v>
      </c>
      <c r="W26" t="s">
        <v>44</v>
      </c>
      <c r="X26" t="s">
        <v>286</v>
      </c>
      <c r="Y26">
        <v>77</v>
      </c>
      <c r="Z26">
        <v>36.879999999999903</v>
      </c>
      <c r="AA26">
        <v>42.15</v>
      </c>
    </row>
    <row r="27" spans="1:27" x14ac:dyDescent="0.25">
      <c r="A27" t="s">
        <v>287</v>
      </c>
      <c r="B27">
        <v>45685</v>
      </c>
      <c r="C27">
        <v>45685.22152777778</v>
      </c>
      <c r="D27">
        <v>45685.234027777777</v>
      </c>
      <c r="E27" t="s">
        <v>288</v>
      </c>
      <c r="F27" t="s">
        <v>292</v>
      </c>
      <c r="G27" t="s">
        <v>293</v>
      </c>
      <c r="H27" t="s">
        <v>294</v>
      </c>
      <c r="I27" t="s">
        <v>70</v>
      </c>
      <c r="J27" t="s">
        <v>71</v>
      </c>
      <c r="K27" t="s">
        <v>295</v>
      </c>
      <c r="L27">
        <v>27.2</v>
      </c>
      <c r="M27">
        <v>20.399999999999999</v>
      </c>
      <c r="N27">
        <v>3.22</v>
      </c>
      <c r="O27">
        <v>8.67</v>
      </c>
      <c r="P27">
        <v>30.4</v>
      </c>
      <c r="Q27">
        <v>10.5</v>
      </c>
      <c r="R27" t="b">
        <v>0</v>
      </c>
      <c r="S27">
        <v>0.95</v>
      </c>
      <c r="T27">
        <v>828.76</v>
      </c>
      <c r="U27">
        <v>45686</v>
      </c>
      <c r="V27" t="s">
        <v>43</v>
      </c>
      <c r="W27" t="s">
        <v>44</v>
      </c>
      <c r="X27" t="s">
        <v>296</v>
      </c>
      <c r="Y27">
        <v>18</v>
      </c>
      <c r="Z27">
        <v>19.45</v>
      </c>
      <c r="AA27">
        <v>42.61</v>
      </c>
    </row>
    <row r="28" spans="1:27" x14ac:dyDescent="0.25">
      <c r="A28" t="s">
        <v>297</v>
      </c>
      <c r="B28">
        <v>45743</v>
      </c>
      <c r="C28">
        <v>45743.354166666664</v>
      </c>
      <c r="D28">
        <v>45743.376388888886</v>
      </c>
      <c r="E28" t="s">
        <v>298</v>
      </c>
      <c r="F28" t="s">
        <v>215</v>
      </c>
      <c r="G28" t="s">
        <v>301</v>
      </c>
      <c r="H28" t="s">
        <v>217</v>
      </c>
      <c r="I28" t="s">
        <v>218</v>
      </c>
      <c r="J28" t="s">
        <v>219</v>
      </c>
      <c r="K28" t="s">
        <v>302</v>
      </c>
      <c r="L28">
        <v>8.9</v>
      </c>
      <c r="M28">
        <v>94</v>
      </c>
      <c r="N28">
        <v>3.22</v>
      </c>
      <c r="O28">
        <v>8.84</v>
      </c>
      <c r="P28">
        <v>30.1</v>
      </c>
      <c r="Q28">
        <v>6.3</v>
      </c>
      <c r="R28" t="b">
        <v>1</v>
      </c>
      <c r="S28">
        <v>0.09</v>
      </c>
      <c r="T28">
        <v>4049.4</v>
      </c>
      <c r="U28">
        <v>45746</v>
      </c>
      <c r="V28" t="s">
        <v>58</v>
      </c>
      <c r="W28" t="s">
        <v>44</v>
      </c>
      <c r="X28" t="s">
        <v>303</v>
      </c>
      <c r="Y28">
        <v>32</v>
      </c>
      <c r="Z28">
        <v>93.91</v>
      </c>
      <c r="AA28">
        <v>43.12</v>
      </c>
    </row>
    <row r="29" spans="1:27" x14ac:dyDescent="0.25">
      <c r="A29" t="s">
        <v>304</v>
      </c>
      <c r="B29">
        <v>45673</v>
      </c>
      <c r="C29">
        <v>45673.372916666667</v>
      </c>
      <c r="D29">
        <v>45673.434027777781</v>
      </c>
      <c r="E29" t="s">
        <v>305</v>
      </c>
      <c r="F29" t="s">
        <v>309</v>
      </c>
      <c r="G29" t="s">
        <v>310</v>
      </c>
      <c r="H29" t="s">
        <v>311</v>
      </c>
      <c r="I29" t="s">
        <v>84</v>
      </c>
      <c r="J29" t="s">
        <v>85</v>
      </c>
      <c r="K29" t="s">
        <v>275</v>
      </c>
      <c r="L29">
        <v>15.1</v>
      </c>
      <c r="M29">
        <v>8.3000000000000007</v>
      </c>
      <c r="N29">
        <v>3.24</v>
      </c>
      <c r="O29">
        <v>8.39</v>
      </c>
      <c r="P29">
        <v>26</v>
      </c>
      <c r="Q29">
        <v>8.8000000000000007</v>
      </c>
      <c r="R29" t="b">
        <v>0</v>
      </c>
      <c r="S29">
        <v>0</v>
      </c>
      <c r="T29">
        <v>347.52</v>
      </c>
      <c r="U29">
        <v>45673</v>
      </c>
      <c r="V29" t="s">
        <v>43</v>
      </c>
      <c r="W29" t="s">
        <v>44</v>
      </c>
      <c r="X29" t="s">
        <v>312</v>
      </c>
      <c r="Y29">
        <v>88</v>
      </c>
      <c r="Z29">
        <v>8.3000000000000007</v>
      </c>
      <c r="AA29">
        <v>41.87</v>
      </c>
    </row>
    <row r="30" spans="1:27" x14ac:dyDescent="0.25">
      <c r="A30" t="s">
        <v>313</v>
      </c>
      <c r="B30">
        <v>45747</v>
      </c>
      <c r="C30">
        <v>45747.34652777778</v>
      </c>
      <c r="D30">
        <v>45747.381249999999</v>
      </c>
      <c r="E30" t="s">
        <v>314</v>
      </c>
      <c r="F30" t="s">
        <v>318</v>
      </c>
      <c r="G30" t="s">
        <v>319</v>
      </c>
      <c r="H30" t="s">
        <v>320</v>
      </c>
      <c r="I30" t="s">
        <v>197</v>
      </c>
      <c r="J30" t="s">
        <v>198</v>
      </c>
      <c r="K30" t="s">
        <v>321</v>
      </c>
      <c r="L30">
        <v>3</v>
      </c>
      <c r="M30">
        <v>150.19999999999999</v>
      </c>
      <c r="N30">
        <v>3.25</v>
      </c>
      <c r="O30">
        <v>8.15</v>
      </c>
      <c r="P30">
        <v>25</v>
      </c>
      <c r="Q30">
        <v>7.6</v>
      </c>
      <c r="R30" t="b">
        <v>1</v>
      </c>
      <c r="S30">
        <v>0.16</v>
      </c>
      <c r="T30">
        <v>6181.65</v>
      </c>
      <c r="U30">
        <v>45750</v>
      </c>
      <c r="V30" t="s">
        <v>259</v>
      </c>
      <c r="W30" t="s">
        <v>44</v>
      </c>
      <c r="X30" t="s">
        <v>322</v>
      </c>
      <c r="Y30">
        <v>50</v>
      </c>
      <c r="Z30">
        <v>150.04</v>
      </c>
      <c r="AA30">
        <v>41.2</v>
      </c>
    </row>
    <row r="31" spans="1:27" x14ac:dyDescent="0.25">
      <c r="A31" t="s">
        <v>323</v>
      </c>
      <c r="B31">
        <v>45750</v>
      </c>
      <c r="C31">
        <v>45750.382638888892</v>
      </c>
      <c r="D31">
        <v>45750.413194444445</v>
      </c>
      <c r="E31" t="s">
        <v>324</v>
      </c>
      <c r="F31" t="s">
        <v>328</v>
      </c>
      <c r="G31" t="s">
        <v>329</v>
      </c>
      <c r="H31" t="s">
        <v>330</v>
      </c>
      <c r="I31" t="s">
        <v>331</v>
      </c>
      <c r="J31" t="s">
        <v>332</v>
      </c>
      <c r="K31" t="s">
        <v>333</v>
      </c>
      <c r="L31">
        <v>13.6</v>
      </c>
      <c r="M31">
        <v>93.9</v>
      </c>
      <c r="N31">
        <v>3.25</v>
      </c>
      <c r="O31">
        <v>8.86</v>
      </c>
      <c r="P31">
        <v>30.4</v>
      </c>
      <c r="Q31">
        <v>7.6</v>
      </c>
      <c r="R31" t="b">
        <v>1</v>
      </c>
      <c r="S31">
        <v>0.22</v>
      </c>
      <c r="T31">
        <v>4059.15</v>
      </c>
      <c r="U31">
        <v>45753</v>
      </c>
      <c r="V31" t="s">
        <v>43</v>
      </c>
      <c r="W31" t="s">
        <v>44</v>
      </c>
      <c r="X31" t="s">
        <v>334</v>
      </c>
      <c r="Y31">
        <v>44</v>
      </c>
      <c r="Z31">
        <v>93.68</v>
      </c>
      <c r="AA31">
        <v>43.33</v>
      </c>
    </row>
    <row r="32" spans="1:27" x14ac:dyDescent="0.25">
      <c r="A32" t="s">
        <v>335</v>
      </c>
      <c r="B32">
        <v>45769</v>
      </c>
      <c r="C32">
        <v>45769.19027777778</v>
      </c>
      <c r="D32">
        <v>45769.201388888891</v>
      </c>
      <c r="E32" t="s">
        <v>336</v>
      </c>
      <c r="F32" t="s">
        <v>340</v>
      </c>
      <c r="G32" t="s">
        <v>341</v>
      </c>
      <c r="H32" t="s">
        <v>342</v>
      </c>
      <c r="I32" t="s">
        <v>197</v>
      </c>
      <c r="J32" t="s">
        <v>198</v>
      </c>
      <c r="K32" t="s">
        <v>343</v>
      </c>
      <c r="L32">
        <v>2.7</v>
      </c>
      <c r="M32">
        <v>68.8</v>
      </c>
      <c r="N32">
        <v>3.25</v>
      </c>
      <c r="O32">
        <v>8.5299999999999994</v>
      </c>
      <c r="P32">
        <v>34.299999999999997</v>
      </c>
      <c r="Q32">
        <v>12</v>
      </c>
      <c r="R32" t="b">
        <v>1</v>
      </c>
      <c r="S32">
        <v>0.22</v>
      </c>
      <c r="T32">
        <v>2903.68</v>
      </c>
      <c r="U32">
        <v>45772</v>
      </c>
      <c r="V32" t="s">
        <v>58</v>
      </c>
      <c r="W32" t="s">
        <v>44</v>
      </c>
      <c r="X32" t="s">
        <v>344</v>
      </c>
      <c r="Y32">
        <v>16</v>
      </c>
      <c r="Z32">
        <v>68.58</v>
      </c>
      <c r="AA32">
        <v>42.34</v>
      </c>
    </row>
    <row r="33" spans="1:27" x14ac:dyDescent="0.25">
      <c r="A33" t="s">
        <v>345</v>
      </c>
      <c r="B33">
        <v>45692</v>
      </c>
      <c r="C33">
        <v>45692.23541666667</v>
      </c>
      <c r="D33">
        <v>45692.238888888889</v>
      </c>
      <c r="E33" t="s">
        <v>346</v>
      </c>
      <c r="F33" t="s">
        <v>194</v>
      </c>
      <c r="G33" t="s">
        <v>349</v>
      </c>
      <c r="H33" t="s">
        <v>196</v>
      </c>
      <c r="I33" t="s">
        <v>197</v>
      </c>
      <c r="J33" t="s">
        <v>198</v>
      </c>
      <c r="K33" t="s">
        <v>350</v>
      </c>
      <c r="L33">
        <v>21.8</v>
      </c>
      <c r="M33">
        <v>66.400000000000006</v>
      </c>
      <c r="N33">
        <v>3.26</v>
      </c>
      <c r="O33">
        <v>8.84</v>
      </c>
      <c r="P33">
        <v>30.6</v>
      </c>
      <c r="Q33">
        <v>11.4</v>
      </c>
      <c r="R33" t="b">
        <v>1</v>
      </c>
      <c r="S33">
        <v>0.23</v>
      </c>
      <c r="T33">
        <v>2866.48</v>
      </c>
      <c r="U33">
        <v>45692</v>
      </c>
      <c r="V33" t="s">
        <v>43</v>
      </c>
      <c r="W33" t="s">
        <v>44</v>
      </c>
      <c r="X33" t="s">
        <v>351</v>
      </c>
      <c r="Y33">
        <v>5</v>
      </c>
      <c r="Z33">
        <v>66.17</v>
      </c>
      <c r="AA33">
        <v>43.32</v>
      </c>
    </row>
    <row r="34" spans="1:27" x14ac:dyDescent="0.25">
      <c r="A34" t="s">
        <v>352</v>
      </c>
      <c r="B34">
        <v>45751</v>
      </c>
      <c r="C34">
        <v>45751.449305555558</v>
      </c>
      <c r="D34">
        <v>45751.508333333331</v>
      </c>
      <c r="E34" t="s">
        <v>353</v>
      </c>
      <c r="F34" t="s">
        <v>182</v>
      </c>
      <c r="G34" t="s">
        <v>356</v>
      </c>
      <c r="H34" t="s">
        <v>184</v>
      </c>
      <c r="I34" t="s">
        <v>84</v>
      </c>
      <c r="J34" t="s">
        <v>85</v>
      </c>
      <c r="K34" t="s">
        <v>72</v>
      </c>
      <c r="L34">
        <v>10</v>
      </c>
      <c r="M34">
        <v>274.39999999999998</v>
      </c>
      <c r="N34">
        <v>3.26</v>
      </c>
      <c r="O34">
        <v>8.2799999999999994</v>
      </c>
      <c r="P34">
        <v>35.700000000000003</v>
      </c>
      <c r="Q34">
        <v>11.4</v>
      </c>
      <c r="R34" t="b">
        <v>0</v>
      </c>
      <c r="S34">
        <v>1.84</v>
      </c>
      <c r="T34">
        <v>11349.4</v>
      </c>
      <c r="U34">
        <v>45752</v>
      </c>
      <c r="V34" t="s">
        <v>259</v>
      </c>
      <c r="W34" t="s">
        <v>44</v>
      </c>
      <c r="X34" t="s">
        <v>357</v>
      </c>
      <c r="Y34">
        <v>85</v>
      </c>
      <c r="Z34">
        <v>272.56</v>
      </c>
      <c r="AA34">
        <v>41.64</v>
      </c>
    </row>
    <row r="35" spans="1:27" x14ac:dyDescent="0.25">
      <c r="A35" t="s">
        <v>358</v>
      </c>
      <c r="B35">
        <v>45795</v>
      </c>
      <c r="C35">
        <v>45795.171527777777</v>
      </c>
      <c r="D35">
        <v>45795.198611111111</v>
      </c>
      <c r="E35" t="s">
        <v>359</v>
      </c>
      <c r="F35" t="s">
        <v>292</v>
      </c>
      <c r="G35" t="s">
        <v>362</v>
      </c>
      <c r="H35" t="s">
        <v>294</v>
      </c>
      <c r="I35" t="s">
        <v>70</v>
      </c>
      <c r="J35" t="s">
        <v>71</v>
      </c>
      <c r="K35" t="s">
        <v>363</v>
      </c>
      <c r="L35">
        <v>4.7</v>
      </c>
      <c r="M35">
        <v>19.2</v>
      </c>
      <c r="N35">
        <v>3.27</v>
      </c>
      <c r="O35">
        <v>8.2100000000000009</v>
      </c>
      <c r="P35">
        <v>25.9</v>
      </c>
      <c r="Q35">
        <v>4.3</v>
      </c>
      <c r="R35" t="b">
        <v>1</v>
      </c>
      <c r="S35">
        <v>0.04</v>
      </c>
      <c r="T35">
        <v>794.76</v>
      </c>
      <c r="U35">
        <v>45797</v>
      </c>
      <c r="V35" t="s">
        <v>43</v>
      </c>
      <c r="W35" t="s">
        <v>44</v>
      </c>
      <c r="X35" t="s">
        <v>364</v>
      </c>
      <c r="Y35">
        <v>39</v>
      </c>
      <c r="Z35">
        <v>19.16</v>
      </c>
      <c r="AA35">
        <v>41.48</v>
      </c>
    </row>
    <row r="36" spans="1:27" x14ac:dyDescent="0.25">
      <c r="A36" t="s">
        <v>365</v>
      </c>
      <c r="B36">
        <v>45712</v>
      </c>
      <c r="C36">
        <v>45712.270138888889</v>
      </c>
      <c r="D36">
        <v>45712.351388888892</v>
      </c>
      <c r="E36" t="s">
        <v>366</v>
      </c>
      <c r="F36" t="s">
        <v>194</v>
      </c>
      <c r="G36" t="s">
        <v>369</v>
      </c>
      <c r="H36" t="s">
        <v>196</v>
      </c>
      <c r="I36" t="s">
        <v>197</v>
      </c>
      <c r="J36" t="s">
        <v>198</v>
      </c>
      <c r="K36" t="s">
        <v>370</v>
      </c>
      <c r="L36">
        <v>43.6</v>
      </c>
      <c r="M36">
        <v>25.4</v>
      </c>
      <c r="N36">
        <v>3.27</v>
      </c>
      <c r="O36">
        <v>8.52</v>
      </c>
      <c r="P36">
        <v>35</v>
      </c>
      <c r="Q36">
        <v>12</v>
      </c>
      <c r="R36" t="b">
        <v>1</v>
      </c>
      <c r="S36">
        <v>0.34</v>
      </c>
      <c r="T36">
        <v>1062.79</v>
      </c>
      <c r="U36">
        <v>45715</v>
      </c>
      <c r="V36" t="s">
        <v>43</v>
      </c>
      <c r="W36" t="s">
        <v>44</v>
      </c>
      <c r="X36" t="s">
        <v>371</v>
      </c>
      <c r="Y36">
        <v>117</v>
      </c>
      <c r="Z36">
        <v>25.06</v>
      </c>
      <c r="AA36">
        <v>42.41</v>
      </c>
    </row>
    <row r="37" spans="1:27" x14ac:dyDescent="0.25">
      <c r="A37" t="s">
        <v>372</v>
      </c>
      <c r="B37">
        <v>45791</v>
      </c>
      <c r="C37">
        <v>45791.332638888889</v>
      </c>
      <c r="D37">
        <v>45791.368055555555</v>
      </c>
      <c r="E37" t="s">
        <v>373</v>
      </c>
      <c r="F37" t="s">
        <v>182</v>
      </c>
      <c r="G37" t="s">
        <v>329</v>
      </c>
      <c r="H37" t="s">
        <v>184</v>
      </c>
      <c r="I37" t="s">
        <v>84</v>
      </c>
      <c r="J37" t="s">
        <v>85</v>
      </c>
      <c r="K37" t="s">
        <v>207</v>
      </c>
      <c r="L37">
        <v>1.9</v>
      </c>
      <c r="M37">
        <v>116.3</v>
      </c>
      <c r="N37">
        <v>3.29</v>
      </c>
      <c r="O37">
        <v>8.75</v>
      </c>
      <c r="P37">
        <v>27.3</v>
      </c>
      <c r="Q37">
        <v>5.8</v>
      </c>
      <c r="R37" t="b">
        <v>1</v>
      </c>
      <c r="S37">
        <v>0</v>
      </c>
      <c r="T37">
        <v>5024.16</v>
      </c>
      <c r="U37">
        <v>45791</v>
      </c>
      <c r="V37" t="s">
        <v>43</v>
      </c>
      <c r="W37" t="s">
        <v>44</v>
      </c>
      <c r="X37" t="s">
        <v>375</v>
      </c>
      <c r="Y37">
        <v>51</v>
      </c>
      <c r="Z37">
        <v>116.3</v>
      </c>
      <c r="AA37">
        <v>43.2</v>
      </c>
    </row>
    <row r="38" spans="1:27" x14ac:dyDescent="0.25">
      <c r="A38" t="s">
        <v>376</v>
      </c>
      <c r="B38">
        <v>45666</v>
      </c>
      <c r="C38">
        <v>45666.311805555553</v>
      </c>
      <c r="D38">
        <v>45666.31527777778</v>
      </c>
      <c r="E38" t="s">
        <v>377</v>
      </c>
      <c r="F38" t="s">
        <v>381</v>
      </c>
      <c r="G38" t="s">
        <v>382</v>
      </c>
      <c r="H38" t="s">
        <v>383</v>
      </c>
      <c r="I38" t="s">
        <v>84</v>
      </c>
      <c r="J38" t="s">
        <v>85</v>
      </c>
      <c r="K38" t="s">
        <v>384</v>
      </c>
      <c r="L38">
        <v>3.5</v>
      </c>
      <c r="M38">
        <v>29.6</v>
      </c>
      <c r="N38">
        <v>3.29</v>
      </c>
      <c r="O38">
        <v>8.92</v>
      </c>
      <c r="P38">
        <v>29.2</v>
      </c>
      <c r="Q38">
        <v>7.2</v>
      </c>
      <c r="R38" t="b">
        <v>1</v>
      </c>
      <c r="S38">
        <v>0</v>
      </c>
      <c r="T38">
        <v>1293.82</v>
      </c>
      <c r="U38">
        <v>45673</v>
      </c>
      <c r="V38" t="s">
        <v>43</v>
      </c>
      <c r="W38" t="s">
        <v>44</v>
      </c>
      <c r="X38" t="s">
        <v>385</v>
      </c>
      <c r="Y38">
        <v>5</v>
      </c>
      <c r="Z38">
        <v>29.6</v>
      </c>
      <c r="AA38">
        <v>43.71</v>
      </c>
    </row>
    <row r="39" spans="1:27" x14ac:dyDescent="0.25">
      <c r="A39" t="s">
        <v>386</v>
      </c>
      <c r="B39">
        <v>45753</v>
      </c>
      <c r="C39">
        <v>45753.17083333333</v>
      </c>
      <c r="D39">
        <v>45753.220833333333</v>
      </c>
      <c r="E39" t="s">
        <v>387</v>
      </c>
      <c r="F39" t="s">
        <v>67</v>
      </c>
      <c r="G39" t="s">
        <v>129</v>
      </c>
      <c r="H39" t="s">
        <v>69</v>
      </c>
      <c r="I39" t="s">
        <v>70</v>
      </c>
      <c r="J39" t="s">
        <v>71</v>
      </c>
      <c r="K39" t="s">
        <v>388</v>
      </c>
      <c r="L39">
        <v>12.1</v>
      </c>
      <c r="M39">
        <v>23.7</v>
      </c>
      <c r="N39">
        <v>3.3</v>
      </c>
      <c r="O39">
        <v>8.15</v>
      </c>
      <c r="P39">
        <v>29</v>
      </c>
      <c r="Q39">
        <v>4.2</v>
      </c>
      <c r="R39" t="b">
        <v>1</v>
      </c>
      <c r="S39">
        <v>0.45</v>
      </c>
      <c r="T39">
        <v>963.71</v>
      </c>
      <c r="U39">
        <v>45753</v>
      </c>
      <c r="V39" t="s">
        <v>43</v>
      </c>
      <c r="W39" t="s">
        <v>59</v>
      </c>
      <c r="X39" t="s">
        <v>389</v>
      </c>
      <c r="Y39">
        <v>72</v>
      </c>
      <c r="Z39">
        <v>23.25</v>
      </c>
      <c r="AA39">
        <v>41.45</v>
      </c>
    </row>
    <row r="40" spans="1:27" x14ac:dyDescent="0.25">
      <c r="A40" t="s">
        <v>390</v>
      </c>
      <c r="B40">
        <v>45669</v>
      </c>
      <c r="C40">
        <v>45669.229861111111</v>
      </c>
      <c r="D40">
        <v>45669.270833333336</v>
      </c>
      <c r="E40" t="s">
        <v>391</v>
      </c>
      <c r="F40" t="s">
        <v>93</v>
      </c>
      <c r="G40" t="s">
        <v>394</v>
      </c>
      <c r="H40" t="s">
        <v>95</v>
      </c>
      <c r="I40" t="s">
        <v>96</v>
      </c>
      <c r="J40" t="s">
        <v>97</v>
      </c>
      <c r="K40" t="s">
        <v>86</v>
      </c>
      <c r="L40">
        <v>25.8</v>
      </c>
      <c r="M40">
        <v>16.5</v>
      </c>
      <c r="N40">
        <v>3.3</v>
      </c>
      <c r="O40">
        <v>8.84</v>
      </c>
      <c r="P40">
        <v>29.4</v>
      </c>
      <c r="Q40">
        <v>6.4</v>
      </c>
      <c r="R40" t="b">
        <v>1</v>
      </c>
      <c r="S40">
        <v>0.19</v>
      </c>
      <c r="T40">
        <v>709.81</v>
      </c>
      <c r="U40">
        <v>45669</v>
      </c>
      <c r="V40" t="s">
        <v>43</v>
      </c>
      <c r="W40" t="s">
        <v>44</v>
      </c>
      <c r="X40" t="s">
        <v>395</v>
      </c>
      <c r="Y40">
        <v>59</v>
      </c>
      <c r="Z40">
        <v>16.309999999999999</v>
      </c>
      <c r="AA40">
        <v>43.52</v>
      </c>
    </row>
    <row r="41" spans="1:27" x14ac:dyDescent="0.25">
      <c r="A41" t="s">
        <v>396</v>
      </c>
      <c r="B41">
        <v>45708</v>
      </c>
      <c r="C41">
        <v>45708.268055555556</v>
      </c>
      <c r="D41">
        <v>45708.327777777777</v>
      </c>
      <c r="E41" t="s">
        <v>397</v>
      </c>
      <c r="F41" t="s">
        <v>138</v>
      </c>
      <c r="G41" t="s">
        <v>53</v>
      </c>
      <c r="H41" t="s">
        <v>140</v>
      </c>
      <c r="I41" t="s">
        <v>141</v>
      </c>
      <c r="J41" t="s">
        <v>142</v>
      </c>
      <c r="K41" t="s">
        <v>143</v>
      </c>
      <c r="L41">
        <v>20.6</v>
      </c>
      <c r="M41">
        <v>16.399999999999999</v>
      </c>
      <c r="N41">
        <v>3.32</v>
      </c>
      <c r="O41">
        <v>8.4700000000000006</v>
      </c>
      <c r="P41">
        <v>31.3</v>
      </c>
      <c r="Q41">
        <v>9.5</v>
      </c>
      <c r="R41" t="b">
        <v>0</v>
      </c>
      <c r="S41">
        <v>0</v>
      </c>
      <c r="T41">
        <v>697.16</v>
      </c>
      <c r="U41">
        <v>45715</v>
      </c>
      <c r="V41" t="s">
        <v>58</v>
      </c>
      <c r="W41" t="s">
        <v>186</v>
      </c>
      <c r="X41" t="s">
        <v>399</v>
      </c>
      <c r="Y41">
        <v>86</v>
      </c>
      <c r="Z41">
        <v>16.399999999999999</v>
      </c>
      <c r="AA41">
        <v>42.51</v>
      </c>
    </row>
    <row r="42" spans="1:27" x14ac:dyDescent="0.25">
      <c r="A42" t="s">
        <v>400</v>
      </c>
      <c r="B42">
        <v>45752</v>
      </c>
      <c r="C42">
        <v>45752.206250000003</v>
      </c>
      <c r="D42">
        <v>45752.234722222223</v>
      </c>
      <c r="E42" t="s">
        <v>401</v>
      </c>
      <c r="F42" t="s">
        <v>405</v>
      </c>
      <c r="G42" t="s">
        <v>406</v>
      </c>
      <c r="H42" t="s">
        <v>407</v>
      </c>
      <c r="I42" t="s">
        <v>218</v>
      </c>
      <c r="J42" t="s">
        <v>219</v>
      </c>
      <c r="K42" t="s">
        <v>248</v>
      </c>
      <c r="L42">
        <v>10.4</v>
      </c>
      <c r="M42">
        <v>26.6</v>
      </c>
      <c r="N42">
        <v>3.33</v>
      </c>
      <c r="O42">
        <v>8.39</v>
      </c>
      <c r="P42">
        <v>31.2</v>
      </c>
      <c r="Q42">
        <v>12</v>
      </c>
      <c r="R42" t="b">
        <v>0</v>
      </c>
      <c r="S42">
        <v>0.22</v>
      </c>
      <c r="T42">
        <v>1116.4000000000001</v>
      </c>
      <c r="U42">
        <v>45759</v>
      </c>
      <c r="V42" t="s">
        <v>58</v>
      </c>
      <c r="W42" t="s">
        <v>186</v>
      </c>
      <c r="X42" t="s">
        <v>408</v>
      </c>
      <c r="Y42">
        <v>41</v>
      </c>
      <c r="Z42">
        <v>26.38</v>
      </c>
      <c r="AA42">
        <v>42.32</v>
      </c>
    </row>
    <row r="43" spans="1:27" x14ac:dyDescent="0.25">
      <c r="A43" t="s">
        <v>409</v>
      </c>
      <c r="B43">
        <v>45823</v>
      </c>
      <c r="C43">
        <v>45823.17083333333</v>
      </c>
      <c r="D43">
        <v>45823.243055555555</v>
      </c>
      <c r="E43" t="s">
        <v>410</v>
      </c>
      <c r="F43" t="s">
        <v>413</v>
      </c>
      <c r="G43" t="s">
        <v>104</v>
      </c>
      <c r="H43" t="s">
        <v>414</v>
      </c>
      <c r="I43" t="s">
        <v>415</v>
      </c>
      <c r="J43" t="s">
        <v>416</v>
      </c>
      <c r="K43" t="s">
        <v>417</v>
      </c>
      <c r="L43">
        <v>16.3</v>
      </c>
      <c r="M43">
        <v>34.200000000000003</v>
      </c>
      <c r="N43">
        <v>3.33</v>
      </c>
      <c r="O43">
        <v>8.07</v>
      </c>
      <c r="P43">
        <v>32.1</v>
      </c>
      <c r="Q43">
        <v>12</v>
      </c>
      <c r="R43" t="b">
        <v>1</v>
      </c>
      <c r="S43">
        <v>0.39</v>
      </c>
      <c r="T43">
        <v>1398.38</v>
      </c>
      <c r="U43">
        <v>45825</v>
      </c>
      <c r="V43" t="s">
        <v>43</v>
      </c>
      <c r="W43" t="s">
        <v>44</v>
      </c>
      <c r="X43" t="s">
        <v>418</v>
      </c>
      <c r="Y43">
        <v>104</v>
      </c>
      <c r="Z43">
        <v>33.81</v>
      </c>
      <c r="AA43">
        <v>41.36</v>
      </c>
    </row>
    <row r="44" spans="1:27" x14ac:dyDescent="0.25">
      <c r="A44" t="s">
        <v>419</v>
      </c>
      <c r="B44">
        <v>45701</v>
      </c>
      <c r="C44">
        <v>45701.168749999997</v>
      </c>
      <c r="D44">
        <v>45701.179861111108</v>
      </c>
      <c r="E44" t="s">
        <v>420</v>
      </c>
      <c r="F44" t="s">
        <v>381</v>
      </c>
      <c r="G44" t="s">
        <v>423</v>
      </c>
      <c r="H44" t="s">
        <v>383</v>
      </c>
      <c r="I44" t="s">
        <v>84</v>
      </c>
      <c r="J44" t="s">
        <v>85</v>
      </c>
      <c r="K44" t="s">
        <v>424</v>
      </c>
      <c r="L44">
        <v>15.6</v>
      </c>
      <c r="M44">
        <v>18.8</v>
      </c>
      <c r="N44">
        <v>3.34</v>
      </c>
      <c r="O44">
        <v>8.5399999999999991</v>
      </c>
      <c r="P44">
        <v>30.1</v>
      </c>
      <c r="Q44">
        <v>11.6</v>
      </c>
      <c r="R44" t="b">
        <v>1</v>
      </c>
      <c r="S44">
        <v>0</v>
      </c>
      <c r="T44">
        <v>805.02</v>
      </c>
      <c r="U44">
        <v>45704</v>
      </c>
      <c r="V44" t="s">
        <v>43</v>
      </c>
      <c r="W44" t="s">
        <v>44</v>
      </c>
      <c r="X44" t="s">
        <v>425</v>
      </c>
      <c r="Y44">
        <v>16</v>
      </c>
      <c r="Z44">
        <v>18.8</v>
      </c>
      <c r="AA44">
        <v>42.82</v>
      </c>
    </row>
    <row r="45" spans="1:27" x14ac:dyDescent="0.25">
      <c r="A45" t="s">
        <v>426</v>
      </c>
      <c r="B45">
        <v>45727</v>
      </c>
      <c r="C45">
        <v>45727.287499999999</v>
      </c>
      <c r="D45">
        <v>45727.313888888886</v>
      </c>
      <c r="E45" t="s">
        <v>387</v>
      </c>
      <c r="F45" t="s">
        <v>67</v>
      </c>
      <c r="G45" t="s">
        <v>129</v>
      </c>
      <c r="H45" t="s">
        <v>69</v>
      </c>
      <c r="I45" t="s">
        <v>70</v>
      </c>
      <c r="J45" t="s">
        <v>71</v>
      </c>
      <c r="K45" t="s">
        <v>384</v>
      </c>
      <c r="L45">
        <v>14.4</v>
      </c>
      <c r="M45">
        <v>29</v>
      </c>
      <c r="N45">
        <v>3.35</v>
      </c>
      <c r="O45">
        <v>8.3699999999999992</v>
      </c>
      <c r="P45">
        <v>29.5</v>
      </c>
      <c r="Q45">
        <v>9</v>
      </c>
      <c r="R45" t="b">
        <v>1</v>
      </c>
      <c r="S45">
        <v>0.25</v>
      </c>
      <c r="T45">
        <v>1217.8499999999999</v>
      </c>
      <c r="U45">
        <v>45734</v>
      </c>
      <c r="V45" t="s">
        <v>43</v>
      </c>
      <c r="W45" t="s">
        <v>208</v>
      </c>
      <c r="X45" t="s">
        <v>427</v>
      </c>
      <c r="Y45">
        <v>38</v>
      </c>
      <c r="Z45">
        <v>28.75</v>
      </c>
      <c r="AA45">
        <v>42.36</v>
      </c>
    </row>
    <row r="46" spans="1:27" x14ac:dyDescent="0.25">
      <c r="A46" t="s">
        <v>428</v>
      </c>
      <c r="B46">
        <v>45825</v>
      </c>
      <c r="C46">
        <v>45825.314583333333</v>
      </c>
      <c r="D46">
        <v>45825.368055555555</v>
      </c>
      <c r="E46" t="s">
        <v>429</v>
      </c>
      <c r="F46" t="s">
        <v>405</v>
      </c>
      <c r="G46" t="s">
        <v>432</v>
      </c>
      <c r="H46" t="s">
        <v>407</v>
      </c>
      <c r="I46" t="s">
        <v>218</v>
      </c>
      <c r="J46" t="s">
        <v>219</v>
      </c>
      <c r="K46" t="s">
        <v>433</v>
      </c>
      <c r="L46">
        <v>5.9</v>
      </c>
      <c r="M46">
        <v>67.8</v>
      </c>
      <c r="N46">
        <v>3.35</v>
      </c>
      <c r="O46">
        <v>7.88</v>
      </c>
      <c r="P46">
        <v>30.1</v>
      </c>
      <c r="Q46">
        <v>6.9</v>
      </c>
      <c r="R46" t="b">
        <v>1</v>
      </c>
      <c r="S46">
        <v>0</v>
      </c>
      <c r="T46">
        <v>2772.34</v>
      </c>
      <c r="U46">
        <v>45826</v>
      </c>
      <c r="V46" t="s">
        <v>43</v>
      </c>
      <c r="W46" t="s">
        <v>208</v>
      </c>
      <c r="X46" t="s">
        <v>434</v>
      </c>
      <c r="Y46">
        <v>77</v>
      </c>
      <c r="Z46">
        <v>67.8</v>
      </c>
      <c r="AA46">
        <v>40.89</v>
      </c>
    </row>
    <row r="47" spans="1:27" x14ac:dyDescent="0.25">
      <c r="A47" t="s">
        <v>435</v>
      </c>
      <c r="B47">
        <v>45755</v>
      </c>
      <c r="C47">
        <v>45755.347222222219</v>
      </c>
      <c r="D47">
        <v>45755.413194444445</v>
      </c>
      <c r="E47" t="s">
        <v>436</v>
      </c>
      <c r="F47" t="s">
        <v>113</v>
      </c>
      <c r="G47" t="s">
        <v>439</v>
      </c>
      <c r="H47" t="s">
        <v>115</v>
      </c>
      <c r="I47" t="s">
        <v>84</v>
      </c>
      <c r="J47" t="s">
        <v>85</v>
      </c>
      <c r="K47" t="s">
        <v>440</v>
      </c>
      <c r="L47">
        <v>1</v>
      </c>
      <c r="M47">
        <v>39.9</v>
      </c>
      <c r="N47">
        <v>3.36</v>
      </c>
      <c r="O47">
        <v>8.74</v>
      </c>
      <c r="P47">
        <v>29.6</v>
      </c>
      <c r="Q47">
        <v>7.8</v>
      </c>
      <c r="R47" t="b">
        <v>1</v>
      </c>
      <c r="S47">
        <v>0</v>
      </c>
      <c r="T47">
        <v>1736.45</v>
      </c>
      <c r="U47">
        <v>45757</v>
      </c>
      <c r="V47" t="s">
        <v>43</v>
      </c>
      <c r="W47" t="s">
        <v>44</v>
      </c>
      <c r="X47" t="s">
        <v>441</v>
      </c>
      <c r="Y47">
        <v>95</v>
      </c>
      <c r="Z47">
        <v>39.9</v>
      </c>
      <c r="AA47">
        <v>43.52</v>
      </c>
    </row>
    <row r="48" spans="1:27" x14ac:dyDescent="0.25">
      <c r="A48" t="s">
        <v>442</v>
      </c>
      <c r="B48">
        <v>45690</v>
      </c>
      <c r="C48">
        <v>45690.279166666667</v>
      </c>
      <c r="D48">
        <v>45690.337500000001</v>
      </c>
      <c r="E48" t="s">
        <v>443</v>
      </c>
      <c r="F48" t="s">
        <v>340</v>
      </c>
      <c r="G48" t="s">
        <v>446</v>
      </c>
      <c r="H48" t="s">
        <v>342</v>
      </c>
      <c r="I48" t="s">
        <v>197</v>
      </c>
      <c r="J48" t="s">
        <v>198</v>
      </c>
      <c r="K48" t="s">
        <v>268</v>
      </c>
      <c r="L48">
        <v>4.5</v>
      </c>
      <c r="M48">
        <v>7.3</v>
      </c>
      <c r="N48">
        <v>3.36</v>
      </c>
      <c r="O48">
        <v>8.39</v>
      </c>
      <c r="P48">
        <v>26.2</v>
      </c>
      <c r="Q48">
        <v>3.2</v>
      </c>
      <c r="R48" t="b">
        <v>1</v>
      </c>
      <c r="S48">
        <v>0</v>
      </c>
      <c r="T48">
        <v>310.02999999999997</v>
      </c>
      <c r="U48">
        <v>45693</v>
      </c>
      <c r="V48" t="s">
        <v>43</v>
      </c>
      <c r="W48" t="s">
        <v>44</v>
      </c>
      <c r="X48" t="s">
        <v>447</v>
      </c>
      <c r="Y48">
        <v>84</v>
      </c>
      <c r="Z48">
        <v>7.3</v>
      </c>
      <c r="AA48">
        <v>42.47</v>
      </c>
    </row>
    <row r="49" spans="1:27" x14ac:dyDescent="0.25">
      <c r="A49" t="s">
        <v>448</v>
      </c>
      <c r="B49">
        <v>45738</v>
      </c>
      <c r="C49">
        <v>45738.419444444444</v>
      </c>
      <c r="D49">
        <v>45738.452777777777</v>
      </c>
      <c r="E49" t="s">
        <v>449</v>
      </c>
      <c r="F49" t="s">
        <v>309</v>
      </c>
      <c r="G49" t="s">
        <v>452</v>
      </c>
      <c r="H49" t="s">
        <v>311</v>
      </c>
      <c r="I49" t="s">
        <v>84</v>
      </c>
      <c r="J49" t="s">
        <v>85</v>
      </c>
      <c r="K49" t="s">
        <v>453</v>
      </c>
      <c r="L49">
        <v>10.5</v>
      </c>
      <c r="M49">
        <v>42.4</v>
      </c>
      <c r="N49">
        <v>3.37</v>
      </c>
      <c r="O49">
        <v>8.9</v>
      </c>
      <c r="P49">
        <v>24.3</v>
      </c>
      <c r="Q49">
        <v>21.8</v>
      </c>
      <c r="R49" t="b">
        <v>0</v>
      </c>
      <c r="S49">
        <v>1.64</v>
      </c>
      <c r="T49">
        <v>1795.48</v>
      </c>
      <c r="U49">
        <v>45741</v>
      </c>
      <c r="V49" t="s">
        <v>259</v>
      </c>
      <c r="W49" t="s">
        <v>44</v>
      </c>
      <c r="X49" t="s">
        <v>454</v>
      </c>
      <c r="Y49">
        <v>48</v>
      </c>
      <c r="Z49">
        <v>40.76</v>
      </c>
      <c r="AA49">
        <v>44.05</v>
      </c>
    </row>
    <row r="50" spans="1:27" x14ac:dyDescent="0.25">
      <c r="A50" t="s">
        <v>455</v>
      </c>
      <c r="B50">
        <v>45799</v>
      </c>
      <c r="C50">
        <v>45799.263888888891</v>
      </c>
      <c r="D50">
        <v>45799.3</v>
      </c>
      <c r="E50" t="s">
        <v>456</v>
      </c>
      <c r="F50" t="s">
        <v>67</v>
      </c>
      <c r="G50" t="s">
        <v>459</v>
      </c>
      <c r="H50" t="s">
        <v>69</v>
      </c>
      <c r="I50" t="s">
        <v>70</v>
      </c>
      <c r="J50" t="s">
        <v>71</v>
      </c>
      <c r="K50" t="s">
        <v>143</v>
      </c>
      <c r="L50">
        <v>7.2</v>
      </c>
      <c r="M50">
        <v>93</v>
      </c>
      <c r="N50">
        <v>3.38</v>
      </c>
      <c r="O50">
        <v>8.75</v>
      </c>
      <c r="P50">
        <v>32.4</v>
      </c>
      <c r="Q50">
        <v>9.4</v>
      </c>
      <c r="R50" t="b">
        <v>1</v>
      </c>
      <c r="S50">
        <v>0.62</v>
      </c>
      <c r="T50">
        <v>4032.39</v>
      </c>
      <c r="U50">
        <v>45799</v>
      </c>
      <c r="V50" t="s">
        <v>43</v>
      </c>
      <c r="W50" t="s">
        <v>200</v>
      </c>
      <c r="X50" t="s">
        <v>460</v>
      </c>
      <c r="Y50">
        <v>52</v>
      </c>
      <c r="Z50">
        <v>92.38</v>
      </c>
      <c r="AA50">
        <v>43.65</v>
      </c>
    </row>
    <row r="51" spans="1:27" x14ac:dyDescent="0.25">
      <c r="A51" t="s">
        <v>461</v>
      </c>
      <c r="B51">
        <v>45703</v>
      </c>
      <c r="C51">
        <v>45703.177777777775</v>
      </c>
      <c r="D51">
        <v>45703.196527777778</v>
      </c>
      <c r="E51" t="s">
        <v>462</v>
      </c>
      <c r="F51" t="s">
        <v>37</v>
      </c>
      <c r="G51" t="s">
        <v>465</v>
      </c>
      <c r="H51" t="s">
        <v>39</v>
      </c>
      <c r="I51" t="s">
        <v>40</v>
      </c>
      <c r="J51" t="s">
        <v>41</v>
      </c>
      <c r="K51" t="s">
        <v>466</v>
      </c>
      <c r="L51">
        <v>11.4</v>
      </c>
      <c r="M51">
        <v>28.5</v>
      </c>
      <c r="N51">
        <v>3.38</v>
      </c>
      <c r="O51">
        <v>8.15</v>
      </c>
      <c r="P51">
        <v>33.4</v>
      </c>
      <c r="Q51">
        <v>12</v>
      </c>
      <c r="R51" t="b">
        <v>1</v>
      </c>
      <c r="S51">
        <v>0.2</v>
      </c>
      <c r="T51">
        <v>1184.3599999999999</v>
      </c>
      <c r="U51">
        <v>45704</v>
      </c>
      <c r="V51" t="s">
        <v>58</v>
      </c>
      <c r="W51" t="s">
        <v>208</v>
      </c>
      <c r="X51" t="s">
        <v>467</v>
      </c>
      <c r="Y51">
        <v>27</v>
      </c>
      <c r="Z51">
        <v>28.3</v>
      </c>
      <c r="AA51">
        <v>41.85</v>
      </c>
    </row>
    <row r="52" spans="1:27" x14ac:dyDescent="0.25">
      <c r="A52" t="s">
        <v>468</v>
      </c>
      <c r="B52">
        <v>45828</v>
      </c>
      <c r="C52">
        <v>45828.436111111114</v>
      </c>
      <c r="D52">
        <v>45828.495833333334</v>
      </c>
      <c r="E52" t="s">
        <v>469</v>
      </c>
      <c r="F52" t="s">
        <v>162</v>
      </c>
      <c r="G52" t="s">
        <v>472</v>
      </c>
      <c r="H52" t="s">
        <v>164</v>
      </c>
      <c r="I52" t="s">
        <v>40</v>
      </c>
      <c r="J52" t="s">
        <v>41</v>
      </c>
      <c r="K52" t="s">
        <v>42</v>
      </c>
      <c r="L52">
        <v>12.4</v>
      </c>
      <c r="M52">
        <v>8.8000000000000007</v>
      </c>
      <c r="N52">
        <v>3.38</v>
      </c>
      <c r="O52">
        <v>8.1199999999999992</v>
      </c>
      <c r="P52">
        <v>32.200000000000003</v>
      </c>
      <c r="Q52">
        <v>9.9</v>
      </c>
      <c r="R52" t="b">
        <v>1</v>
      </c>
      <c r="S52">
        <v>0.43</v>
      </c>
      <c r="T52">
        <v>349.53</v>
      </c>
      <c r="U52">
        <v>45831</v>
      </c>
      <c r="V52" t="s">
        <v>43</v>
      </c>
      <c r="W52" t="s">
        <v>44</v>
      </c>
      <c r="X52" t="s">
        <v>473</v>
      </c>
      <c r="Y52">
        <v>86</v>
      </c>
      <c r="Z52">
        <v>8.3699999999999992</v>
      </c>
      <c r="AA52">
        <v>41.76</v>
      </c>
    </row>
    <row r="53" spans="1:27" x14ac:dyDescent="0.25">
      <c r="A53" t="s">
        <v>474</v>
      </c>
      <c r="B53">
        <v>45687</v>
      </c>
      <c r="C53">
        <v>45687.40625</v>
      </c>
      <c r="D53">
        <v>45687.45416666667</v>
      </c>
      <c r="E53" t="s">
        <v>475</v>
      </c>
      <c r="F53" t="s">
        <v>255</v>
      </c>
      <c r="G53" t="s">
        <v>478</v>
      </c>
      <c r="H53" t="s">
        <v>257</v>
      </c>
      <c r="I53" t="s">
        <v>96</v>
      </c>
      <c r="J53" t="s">
        <v>97</v>
      </c>
      <c r="K53" t="s">
        <v>479</v>
      </c>
      <c r="L53">
        <v>19.399999999999999</v>
      </c>
      <c r="M53">
        <v>105.9</v>
      </c>
      <c r="N53">
        <v>3.38</v>
      </c>
      <c r="O53">
        <v>8.33</v>
      </c>
      <c r="P53">
        <v>31.5</v>
      </c>
      <c r="Q53">
        <v>7.1</v>
      </c>
      <c r="R53" t="b">
        <v>1</v>
      </c>
      <c r="S53">
        <v>0</v>
      </c>
      <c r="T53">
        <v>4489.1000000000004</v>
      </c>
      <c r="U53">
        <v>45690</v>
      </c>
      <c r="V53" t="s">
        <v>43</v>
      </c>
      <c r="W53" t="s">
        <v>208</v>
      </c>
      <c r="X53" t="s">
        <v>480</v>
      </c>
      <c r="Y53">
        <v>69</v>
      </c>
      <c r="Z53">
        <v>105.9</v>
      </c>
      <c r="AA53">
        <v>42.39</v>
      </c>
    </row>
    <row r="54" spans="1:27" x14ac:dyDescent="0.25">
      <c r="A54" t="s">
        <v>481</v>
      </c>
      <c r="B54">
        <v>45708</v>
      </c>
      <c r="C54">
        <v>45708.40902777778</v>
      </c>
      <c r="D54">
        <v>45708.456944444442</v>
      </c>
      <c r="E54" t="s">
        <v>482</v>
      </c>
      <c r="F54" t="s">
        <v>113</v>
      </c>
      <c r="G54" t="s">
        <v>485</v>
      </c>
      <c r="H54" t="s">
        <v>115</v>
      </c>
      <c r="I54" t="s">
        <v>84</v>
      </c>
      <c r="J54" t="s">
        <v>85</v>
      </c>
      <c r="K54" t="s">
        <v>57</v>
      </c>
      <c r="L54">
        <v>21.5</v>
      </c>
      <c r="M54">
        <v>39.700000000000003</v>
      </c>
      <c r="N54">
        <v>3.39</v>
      </c>
      <c r="O54">
        <v>8.2100000000000009</v>
      </c>
      <c r="P54">
        <v>37.200000000000003</v>
      </c>
      <c r="Q54">
        <v>35</v>
      </c>
      <c r="R54" t="b">
        <v>1</v>
      </c>
      <c r="S54">
        <v>0</v>
      </c>
      <c r="T54">
        <v>1670.58</v>
      </c>
      <c r="U54">
        <v>45711</v>
      </c>
      <c r="V54" t="s">
        <v>43</v>
      </c>
      <c r="W54" t="s">
        <v>44</v>
      </c>
      <c r="X54" t="s">
        <v>486</v>
      </c>
      <c r="Y54">
        <v>69</v>
      </c>
      <c r="Z54">
        <v>39.700000000000003</v>
      </c>
      <c r="AA54">
        <v>42.08</v>
      </c>
    </row>
    <row r="55" spans="1:27" x14ac:dyDescent="0.25">
      <c r="A55" t="s">
        <v>487</v>
      </c>
      <c r="B55">
        <v>45805</v>
      </c>
      <c r="C55">
        <v>45805.379166666666</v>
      </c>
      <c r="D55">
        <v>45805.408333333333</v>
      </c>
      <c r="E55" t="s">
        <v>488</v>
      </c>
      <c r="F55" t="s">
        <v>405</v>
      </c>
      <c r="G55" t="s">
        <v>491</v>
      </c>
      <c r="H55" t="s">
        <v>407</v>
      </c>
      <c r="I55" t="s">
        <v>218</v>
      </c>
      <c r="J55" t="s">
        <v>219</v>
      </c>
      <c r="K55" t="s">
        <v>492</v>
      </c>
      <c r="L55">
        <v>16</v>
      </c>
      <c r="M55">
        <v>97.9</v>
      </c>
      <c r="N55">
        <v>3.4</v>
      </c>
      <c r="O55">
        <v>8.5</v>
      </c>
      <c r="P55">
        <v>29.7</v>
      </c>
      <c r="Q55">
        <v>6.1</v>
      </c>
      <c r="R55" t="b">
        <v>1</v>
      </c>
      <c r="S55">
        <v>0.31</v>
      </c>
      <c r="T55">
        <v>4196.37</v>
      </c>
      <c r="U55">
        <v>45812</v>
      </c>
      <c r="V55" t="s">
        <v>58</v>
      </c>
      <c r="W55" t="s">
        <v>208</v>
      </c>
      <c r="X55" t="s">
        <v>493</v>
      </c>
      <c r="Y55">
        <v>42</v>
      </c>
      <c r="Z55">
        <v>97.59</v>
      </c>
      <c r="AA55">
        <v>43</v>
      </c>
    </row>
    <row r="56" spans="1:27" x14ac:dyDescent="0.25">
      <c r="A56" t="s">
        <v>494</v>
      </c>
      <c r="B56">
        <v>45812</v>
      </c>
      <c r="C56">
        <v>45812.318749999999</v>
      </c>
      <c r="D56">
        <v>45812.334722222222</v>
      </c>
      <c r="E56" t="s">
        <v>495</v>
      </c>
      <c r="F56" t="s">
        <v>93</v>
      </c>
      <c r="G56" t="s">
        <v>498</v>
      </c>
      <c r="H56" t="s">
        <v>95</v>
      </c>
      <c r="I56" t="s">
        <v>96</v>
      </c>
      <c r="J56" t="s">
        <v>97</v>
      </c>
      <c r="K56" t="s">
        <v>285</v>
      </c>
      <c r="L56">
        <v>1.9</v>
      </c>
      <c r="M56">
        <v>13.3</v>
      </c>
      <c r="N56">
        <v>3.4</v>
      </c>
      <c r="O56">
        <v>8.69</v>
      </c>
      <c r="P56">
        <v>33.1</v>
      </c>
      <c r="Q56">
        <v>12</v>
      </c>
      <c r="R56" t="b">
        <v>0</v>
      </c>
      <c r="S56">
        <v>1.4</v>
      </c>
      <c r="T56">
        <v>518.48</v>
      </c>
      <c r="U56">
        <v>45814</v>
      </c>
      <c r="V56" t="s">
        <v>43</v>
      </c>
      <c r="W56" t="s">
        <v>208</v>
      </c>
      <c r="X56" t="s">
        <v>499</v>
      </c>
      <c r="Y56">
        <v>23</v>
      </c>
      <c r="Z56">
        <v>11.9</v>
      </c>
      <c r="AA56">
        <v>43.57</v>
      </c>
    </row>
    <row r="57" spans="1:27" x14ac:dyDescent="0.25">
      <c r="A57" t="s">
        <v>500</v>
      </c>
      <c r="B57">
        <v>45715</v>
      </c>
      <c r="C57">
        <v>45715.269444444442</v>
      </c>
      <c r="D57">
        <v>45715.272916666669</v>
      </c>
      <c r="E57" t="s">
        <v>501</v>
      </c>
      <c r="F57" t="s">
        <v>245</v>
      </c>
      <c r="G57" t="s">
        <v>504</v>
      </c>
      <c r="H57" t="s">
        <v>247</v>
      </c>
      <c r="I57" t="s">
        <v>55</v>
      </c>
      <c r="J57" t="s">
        <v>56</v>
      </c>
      <c r="K57" t="s">
        <v>505</v>
      </c>
      <c r="L57">
        <v>20.100000000000001</v>
      </c>
      <c r="M57">
        <v>24.1</v>
      </c>
      <c r="N57">
        <v>3.4</v>
      </c>
      <c r="O57">
        <v>8.65</v>
      </c>
      <c r="P57">
        <v>27.4</v>
      </c>
      <c r="Q57">
        <v>8.3000000000000007</v>
      </c>
      <c r="R57" t="b">
        <v>1</v>
      </c>
      <c r="S57">
        <v>0</v>
      </c>
      <c r="T57">
        <v>1047.1500000000001</v>
      </c>
      <c r="U57">
        <v>45715</v>
      </c>
      <c r="V57" t="s">
        <v>43</v>
      </c>
      <c r="W57" t="s">
        <v>44</v>
      </c>
      <c r="X57" t="s">
        <v>506</v>
      </c>
      <c r="Y57">
        <v>5</v>
      </c>
      <c r="Z57">
        <v>24.1</v>
      </c>
      <c r="AA57">
        <v>43.45</v>
      </c>
    </row>
    <row r="58" spans="1:27" x14ac:dyDescent="0.25">
      <c r="A58" t="s">
        <v>507</v>
      </c>
      <c r="B58">
        <v>45737</v>
      </c>
      <c r="C58">
        <v>45737.366666666669</v>
      </c>
      <c r="D58">
        <v>45737.453472222223</v>
      </c>
      <c r="E58" t="s">
        <v>508</v>
      </c>
      <c r="F58" t="s">
        <v>67</v>
      </c>
      <c r="G58" t="s">
        <v>511</v>
      </c>
      <c r="H58" t="s">
        <v>69</v>
      </c>
      <c r="I58" t="s">
        <v>70</v>
      </c>
      <c r="J58" t="s">
        <v>71</v>
      </c>
      <c r="K58" t="s">
        <v>333</v>
      </c>
      <c r="L58">
        <v>14</v>
      </c>
      <c r="M58">
        <v>8.8000000000000007</v>
      </c>
      <c r="N58">
        <v>3.4</v>
      </c>
      <c r="O58">
        <v>8.74</v>
      </c>
      <c r="P58">
        <v>28.3</v>
      </c>
      <c r="Q58">
        <v>2.6</v>
      </c>
      <c r="R58" t="b">
        <v>1</v>
      </c>
      <c r="S58">
        <v>0</v>
      </c>
      <c r="T58">
        <v>384.74</v>
      </c>
      <c r="U58">
        <v>45737</v>
      </c>
      <c r="V58" t="s">
        <v>43</v>
      </c>
      <c r="W58" t="s">
        <v>44</v>
      </c>
      <c r="X58" t="s">
        <v>512</v>
      </c>
      <c r="Y58">
        <v>125</v>
      </c>
      <c r="Z58">
        <v>8.8000000000000007</v>
      </c>
      <c r="AA58">
        <v>43.72</v>
      </c>
    </row>
    <row r="59" spans="1:27" x14ac:dyDescent="0.25">
      <c r="A59" t="s">
        <v>513</v>
      </c>
      <c r="B59">
        <v>45809</v>
      </c>
      <c r="C59">
        <v>45809.276388888888</v>
      </c>
      <c r="D59">
        <v>45809.3125</v>
      </c>
      <c r="E59" t="s">
        <v>514</v>
      </c>
      <c r="F59" t="s">
        <v>172</v>
      </c>
      <c r="G59" t="s">
        <v>517</v>
      </c>
      <c r="H59" t="s">
        <v>174</v>
      </c>
      <c r="I59" t="s">
        <v>84</v>
      </c>
      <c r="J59" t="s">
        <v>85</v>
      </c>
      <c r="K59" t="s">
        <v>72</v>
      </c>
      <c r="L59">
        <v>14.1</v>
      </c>
      <c r="M59">
        <v>20.9</v>
      </c>
      <c r="N59">
        <v>3.4</v>
      </c>
      <c r="O59">
        <v>7.95</v>
      </c>
      <c r="P59">
        <v>33.1</v>
      </c>
      <c r="Q59">
        <v>12</v>
      </c>
      <c r="R59" t="b">
        <v>1</v>
      </c>
      <c r="S59">
        <v>0.1</v>
      </c>
      <c r="T59">
        <v>860.08</v>
      </c>
      <c r="U59">
        <v>45811</v>
      </c>
      <c r="V59" t="s">
        <v>43</v>
      </c>
      <c r="W59" t="s">
        <v>44</v>
      </c>
      <c r="X59" t="s">
        <v>518</v>
      </c>
      <c r="Y59">
        <v>52</v>
      </c>
      <c r="Z59">
        <v>20.799999999999901</v>
      </c>
      <c r="AA59">
        <v>41.35</v>
      </c>
    </row>
    <row r="60" spans="1:27" x14ac:dyDescent="0.25">
      <c r="A60" t="s">
        <v>519</v>
      </c>
      <c r="B60">
        <v>45680</v>
      </c>
      <c r="C60">
        <v>45680.392361111109</v>
      </c>
      <c r="D60">
        <v>45680.450694444444</v>
      </c>
      <c r="E60" t="s">
        <v>520</v>
      </c>
      <c r="F60" t="s">
        <v>81</v>
      </c>
      <c r="G60" t="s">
        <v>523</v>
      </c>
      <c r="H60" t="s">
        <v>83</v>
      </c>
      <c r="I60" t="s">
        <v>84</v>
      </c>
      <c r="J60" t="s">
        <v>85</v>
      </c>
      <c r="K60" t="s">
        <v>524</v>
      </c>
      <c r="L60">
        <v>2.6</v>
      </c>
      <c r="M60">
        <v>30.3</v>
      </c>
      <c r="N60">
        <v>3.42</v>
      </c>
      <c r="O60">
        <v>8.9600000000000009</v>
      </c>
      <c r="P60">
        <v>32.299999999999997</v>
      </c>
      <c r="Q60">
        <v>29.1</v>
      </c>
      <c r="R60" t="b">
        <v>0</v>
      </c>
      <c r="S60">
        <v>1.77</v>
      </c>
      <c r="T60">
        <v>1269.01</v>
      </c>
      <c r="U60">
        <v>45682</v>
      </c>
      <c r="V60" t="s">
        <v>259</v>
      </c>
      <c r="W60" t="s">
        <v>186</v>
      </c>
      <c r="X60" t="s">
        <v>525</v>
      </c>
      <c r="Y60">
        <v>84</v>
      </c>
      <c r="Z60">
        <v>28.53</v>
      </c>
      <c r="AA60">
        <v>44.48</v>
      </c>
    </row>
    <row r="61" spans="1:27" x14ac:dyDescent="0.25">
      <c r="A61" t="s">
        <v>526</v>
      </c>
      <c r="B61">
        <v>45735</v>
      </c>
      <c r="C61">
        <v>45735.443749999999</v>
      </c>
      <c r="D61">
        <v>45735.447222222225</v>
      </c>
      <c r="E61" t="s">
        <v>527</v>
      </c>
      <c r="F61" t="s">
        <v>381</v>
      </c>
      <c r="G61" t="s">
        <v>530</v>
      </c>
      <c r="H61" t="s">
        <v>383</v>
      </c>
      <c r="I61" t="s">
        <v>84</v>
      </c>
      <c r="J61" t="s">
        <v>85</v>
      </c>
      <c r="K61" t="s">
        <v>531</v>
      </c>
      <c r="L61">
        <v>11.8</v>
      </c>
      <c r="M61">
        <v>8.3000000000000007</v>
      </c>
      <c r="N61">
        <v>3.42</v>
      </c>
      <c r="O61">
        <v>8.19</v>
      </c>
      <c r="P61">
        <v>35.4</v>
      </c>
      <c r="Q61">
        <v>12</v>
      </c>
      <c r="R61" t="b">
        <v>1</v>
      </c>
      <c r="S61">
        <v>0.16</v>
      </c>
      <c r="T61">
        <v>343.26</v>
      </c>
      <c r="U61">
        <v>45738</v>
      </c>
      <c r="V61" t="s">
        <v>58</v>
      </c>
      <c r="W61" t="s">
        <v>208</v>
      </c>
      <c r="X61" t="s">
        <v>532</v>
      </c>
      <c r="Y61">
        <v>5</v>
      </c>
      <c r="Z61">
        <v>8.14</v>
      </c>
      <c r="AA61">
        <v>42.17</v>
      </c>
    </row>
    <row r="62" spans="1:27" x14ac:dyDescent="0.25">
      <c r="A62" t="s">
        <v>533</v>
      </c>
      <c r="B62">
        <v>45804</v>
      </c>
      <c r="C62">
        <v>45804.317361111112</v>
      </c>
      <c r="D62">
        <v>45804.364583333336</v>
      </c>
      <c r="E62" t="s">
        <v>534</v>
      </c>
      <c r="F62" t="s">
        <v>536</v>
      </c>
      <c r="G62" t="s">
        <v>394</v>
      </c>
      <c r="H62" t="s">
        <v>537</v>
      </c>
      <c r="I62" t="s">
        <v>84</v>
      </c>
      <c r="J62" t="s">
        <v>85</v>
      </c>
      <c r="K62" t="s">
        <v>531</v>
      </c>
      <c r="L62">
        <v>8.6</v>
      </c>
      <c r="M62">
        <v>12</v>
      </c>
      <c r="N62">
        <v>3.42</v>
      </c>
      <c r="O62">
        <v>8.1300000000000008</v>
      </c>
      <c r="P62">
        <v>30.1</v>
      </c>
      <c r="Q62">
        <v>7</v>
      </c>
      <c r="R62" t="b">
        <v>1</v>
      </c>
      <c r="S62">
        <v>0.19</v>
      </c>
      <c r="T62">
        <v>495.9</v>
      </c>
      <c r="U62">
        <v>45805</v>
      </c>
      <c r="V62" t="s">
        <v>43</v>
      </c>
      <c r="W62" t="s">
        <v>44</v>
      </c>
      <c r="X62" t="s">
        <v>538</v>
      </c>
      <c r="Y62">
        <v>68</v>
      </c>
      <c r="Z62">
        <v>11.81</v>
      </c>
      <c r="AA62">
        <v>41.99</v>
      </c>
    </row>
    <row r="63" spans="1:27" x14ac:dyDescent="0.25">
      <c r="A63" t="s">
        <v>539</v>
      </c>
      <c r="B63">
        <v>45674</v>
      </c>
      <c r="C63">
        <v>45674.400000000001</v>
      </c>
      <c r="D63">
        <v>45674.429861111108</v>
      </c>
      <c r="E63" t="s">
        <v>540</v>
      </c>
      <c r="F63" t="s">
        <v>215</v>
      </c>
      <c r="G63" t="s">
        <v>94</v>
      </c>
      <c r="H63" t="s">
        <v>217</v>
      </c>
      <c r="I63" t="s">
        <v>218</v>
      </c>
      <c r="J63" t="s">
        <v>219</v>
      </c>
      <c r="K63" t="s">
        <v>542</v>
      </c>
      <c r="L63">
        <v>30.6</v>
      </c>
      <c r="M63">
        <v>28.4</v>
      </c>
      <c r="N63">
        <v>3.42</v>
      </c>
      <c r="O63">
        <v>8</v>
      </c>
      <c r="P63">
        <v>24</v>
      </c>
      <c r="Q63">
        <v>7</v>
      </c>
      <c r="R63" t="b">
        <v>1</v>
      </c>
      <c r="S63">
        <v>0</v>
      </c>
      <c r="T63">
        <v>1181.44</v>
      </c>
      <c r="U63">
        <v>45676</v>
      </c>
      <c r="V63" t="s">
        <v>43</v>
      </c>
      <c r="W63" t="s">
        <v>44</v>
      </c>
      <c r="X63" t="s">
        <v>543</v>
      </c>
      <c r="Y63">
        <v>43</v>
      </c>
      <c r="Z63">
        <v>28.4</v>
      </c>
      <c r="AA63">
        <v>41.6</v>
      </c>
    </row>
    <row r="64" spans="1:27" x14ac:dyDescent="0.25">
      <c r="A64" t="s">
        <v>544</v>
      </c>
      <c r="B64">
        <v>45762</v>
      </c>
      <c r="C64">
        <v>45762.299305555556</v>
      </c>
      <c r="D64">
        <v>45762.333333333336</v>
      </c>
      <c r="E64" t="s">
        <v>545</v>
      </c>
      <c r="F64" t="s">
        <v>292</v>
      </c>
      <c r="G64" t="s">
        <v>548</v>
      </c>
      <c r="H64" t="s">
        <v>294</v>
      </c>
      <c r="I64" t="s">
        <v>70</v>
      </c>
      <c r="J64" t="s">
        <v>71</v>
      </c>
      <c r="K64" t="s">
        <v>321</v>
      </c>
      <c r="L64">
        <v>3</v>
      </c>
      <c r="M64">
        <v>23.1</v>
      </c>
      <c r="N64">
        <v>3.43</v>
      </c>
      <c r="O64">
        <v>8.41</v>
      </c>
      <c r="P64">
        <v>34.6</v>
      </c>
      <c r="Q64">
        <v>10.199999999999999</v>
      </c>
      <c r="R64" t="b">
        <v>0</v>
      </c>
      <c r="S64">
        <v>2.04</v>
      </c>
      <c r="T64">
        <v>903.05</v>
      </c>
      <c r="U64">
        <v>45762</v>
      </c>
      <c r="V64" t="s">
        <v>43</v>
      </c>
      <c r="W64" t="s">
        <v>44</v>
      </c>
      <c r="X64" t="s">
        <v>549</v>
      </c>
      <c r="Y64">
        <v>49</v>
      </c>
      <c r="Z64">
        <v>21.06</v>
      </c>
      <c r="AA64">
        <v>42.88</v>
      </c>
    </row>
    <row r="65" spans="1:27" x14ac:dyDescent="0.25">
      <c r="A65" t="s">
        <v>550</v>
      </c>
      <c r="B65">
        <v>45788</v>
      </c>
      <c r="C65">
        <v>45788.307638888888</v>
      </c>
      <c r="D65">
        <v>45788.354861111111</v>
      </c>
      <c r="E65" t="s">
        <v>551</v>
      </c>
      <c r="F65" t="s">
        <v>150</v>
      </c>
      <c r="G65" t="s">
        <v>554</v>
      </c>
      <c r="H65" t="s">
        <v>152</v>
      </c>
      <c r="I65" t="s">
        <v>153</v>
      </c>
      <c r="J65" t="s">
        <v>154</v>
      </c>
      <c r="K65" t="s">
        <v>555</v>
      </c>
      <c r="L65">
        <v>27.4</v>
      </c>
      <c r="M65">
        <v>25.8</v>
      </c>
      <c r="N65">
        <v>3.44</v>
      </c>
      <c r="O65">
        <v>8.25</v>
      </c>
      <c r="P65">
        <v>30.5</v>
      </c>
      <c r="Q65">
        <v>5.7</v>
      </c>
      <c r="R65" t="b">
        <v>1</v>
      </c>
      <c r="S65">
        <v>0</v>
      </c>
      <c r="T65">
        <v>1095.21</v>
      </c>
      <c r="U65">
        <v>45791</v>
      </c>
      <c r="V65" t="s">
        <v>58</v>
      </c>
      <c r="W65" t="s">
        <v>44</v>
      </c>
      <c r="X65" t="s">
        <v>556</v>
      </c>
      <c r="Y65">
        <v>68</v>
      </c>
      <c r="Z65">
        <v>25.8</v>
      </c>
      <c r="AA65">
        <v>42.45</v>
      </c>
    </row>
    <row r="66" spans="1:27" x14ac:dyDescent="0.25">
      <c r="A66" t="s">
        <v>557</v>
      </c>
      <c r="B66">
        <v>45746</v>
      </c>
      <c r="C66">
        <v>45746.21597222222</v>
      </c>
      <c r="D66">
        <v>45746.290277777778</v>
      </c>
      <c r="E66" t="s">
        <v>558</v>
      </c>
      <c r="F66" t="s">
        <v>172</v>
      </c>
      <c r="G66" t="s">
        <v>561</v>
      </c>
      <c r="H66" t="s">
        <v>174</v>
      </c>
      <c r="I66" t="s">
        <v>84</v>
      </c>
      <c r="J66" t="s">
        <v>85</v>
      </c>
      <c r="K66" t="s">
        <v>155</v>
      </c>
      <c r="L66">
        <v>14.8</v>
      </c>
      <c r="M66">
        <v>6.6</v>
      </c>
      <c r="N66">
        <v>3.44</v>
      </c>
      <c r="O66">
        <v>8.61</v>
      </c>
      <c r="P66">
        <v>28.4</v>
      </c>
      <c r="Q66">
        <v>11.8</v>
      </c>
      <c r="R66" t="b">
        <v>0</v>
      </c>
      <c r="S66">
        <v>1.37</v>
      </c>
      <c r="T66">
        <v>227.66</v>
      </c>
      <c r="U66">
        <v>45749</v>
      </c>
      <c r="V66" t="s">
        <v>43</v>
      </c>
      <c r="W66" t="s">
        <v>44</v>
      </c>
      <c r="X66" t="s">
        <v>562</v>
      </c>
      <c r="Y66">
        <v>107</v>
      </c>
      <c r="Z66">
        <v>5.2299999999999898</v>
      </c>
      <c r="AA66">
        <v>43.53</v>
      </c>
    </row>
    <row r="67" spans="1:27" x14ac:dyDescent="0.25">
      <c r="A67" t="s">
        <v>563</v>
      </c>
      <c r="B67">
        <v>45783</v>
      </c>
      <c r="C67">
        <v>45783.247916666667</v>
      </c>
      <c r="D67">
        <v>45783.29583333333</v>
      </c>
      <c r="E67" t="s">
        <v>564</v>
      </c>
      <c r="F67" t="s">
        <v>282</v>
      </c>
      <c r="G67" t="s">
        <v>567</v>
      </c>
      <c r="H67" t="s">
        <v>284</v>
      </c>
      <c r="I67" t="s">
        <v>237</v>
      </c>
      <c r="J67" t="s">
        <v>238</v>
      </c>
      <c r="K67" t="s">
        <v>424</v>
      </c>
      <c r="L67">
        <v>3.2</v>
      </c>
      <c r="M67">
        <v>29.3</v>
      </c>
      <c r="N67">
        <v>3.44</v>
      </c>
      <c r="O67">
        <v>8.58</v>
      </c>
      <c r="P67">
        <v>30</v>
      </c>
      <c r="Q67">
        <v>9</v>
      </c>
      <c r="R67" t="b">
        <v>1</v>
      </c>
      <c r="S67">
        <v>0</v>
      </c>
      <c r="T67">
        <v>1272.79</v>
      </c>
      <c r="U67">
        <v>45785</v>
      </c>
      <c r="V67" t="s">
        <v>43</v>
      </c>
      <c r="W67" t="s">
        <v>44</v>
      </c>
      <c r="X67" t="s">
        <v>568</v>
      </c>
      <c r="Y67">
        <v>69</v>
      </c>
      <c r="Z67">
        <v>29.3</v>
      </c>
      <c r="AA67">
        <v>43.44</v>
      </c>
    </row>
    <row r="68" spans="1:27" x14ac:dyDescent="0.25">
      <c r="A68" t="s">
        <v>569</v>
      </c>
      <c r="B68">
        <v>45804</v>
      </c>
      <c r="C68">
        <v>45804.192361111112</v>
      </c>
      <c r="D68">
        <v>45804.209027777775</v>
      </c>
      <c r="E68" t="s">
        <v>570</v>
      </c>
      <c r="F68" t="s">
        <v>255</v>
      </c>
      <c r="G68" t="s">
        <v>573</v>
      </c>
      <c r="H68" t="s">
        <v>257</v>
      </c>
      <c r="I68" t="s">
        <v>96</v>
      </c>
      <c r="J68" t="s">
        <v>97</v>
      </c>
      <c r="K68" t="s">
        <v>574</v>
      </c>
      <c r="L68">
        <v>11.5</v>
      </c>
      <c r="M68">
        <v>34.9</v>
      </c>
      <c r="N68">
        <v>3.44</v>
      </c>
      <c r="O68">
        <v>8.25</v>
      </c>
      <c r="P68">
        <v>32.799999999999997</v>
      </c>
      <c r="Q68">
        <v>12</v>
      </c>
      <c r="R68" t="b">
        <v>1</v>
      </c>
      <c r="S68">
        <v>0.05</v>
      </c>
      <c r="T68">
        <v>1479.38</v>
      </c>
      <c r="U68">
        <v>45806</v>
      </c>
      <c r="V68" t="s">
        <v>58</v>
      </c>
      <c r="W68" t="s">
        <v>44</v>
      </c>
      <c r="X68" t="s">
        <v>575</v>
      </c>
      <c r="Y68">
        <v>24</v>
      </c>
      <c r="Z68">
        <v>34.85</v>
      </c>
      <c r="AA68">
        <v>42.45</v>
      </c>
    </row>
    <row r="69" spans="1:27" x14ac:dyDescent="0.25">
      <c r="A69" t="s">
        <v>576</v>
      </c>
      <c r="B69">
        <v>45669</v>
      </c>
      <c r="C69">
        <v>45669.311805555553</v>
      </c>
      <c r="D69">
        <v>45669.354166666664</v>
      </c>
      <c r="E69" t="s">
        <v>577</v>
      </c>
      <c r="F69" t="s">
        <v>67</v>
      </c>
      <c r="G69" t="s">
        <v>580</v>
      </c>
      <c r="H69" t="s">
        <v>69</v>
      </c>
      <c r="I69" t="s">
        <v>70</v>
      </c>
      <c r="J69" t="s">
        <v>71</v>
      </c>
      <c r="K69" t="s">
        <v>492</v>
      </c>
      <c r="L69">
        <v>11</v>
      </c>
      <c r="M69">
        <v>34.4</v>
      </c>
      <c r="N69">
        <v>3.45</v>
      </c>
      <c r="O69">
        <v>8.59</v>
      </c>
      <c r="P69">
        <v>35.1</v>
      </c>
      <c r="Q69">
        <v>11.1</v>
      </c>
      <c r="R69" t="b">
        <v>1</v>
      </c>
      <c r="S69">
        <v>0.12</v>
      </c>
      <c r="T69">
        <v>1491.87</v>
      </c>
      <c r="U69">
        <v>45671</v>
      </c>
      <c r="V69" t="s">
        <v>259</v>
      </c>
      <c r="W69" t="s">
        <v>44</v>
      </c>
      <c r="X69" t="s">
        <v>581</v>
      </c>
      <c r="Y69">
        <v>61</v>
      </c>
      <c r="Z69">
        <v>34.28</v>
      </c>
      <c r="AA69">
        <v>43.52</v>
      </c>
    </row>
    <row r="70" spans="1:27" x14ac:dyDescent="0.25">
      <c r="A70" t="s">
        <v>582</v>
      </c>
      <c r="B70">
        <v>45769</v>
      </c>
      <c r="C70">
        <v>45769.240972222222</v>
      </c>
      <c r="D70">
        <v>45769.24722222222</v>
      </c>
      <c r="E70" t="s">
        <v>583</v>
      </c>
      <c r="F70" t="s">
        <v>172</v>
      </c>
      <c r="G70" t="s">
        <v>586</v>
      </c>
      <c r="H70" t="s">
        <v>174</v>
      </c>
      <c r="I70" t="s">
        <v>84</v>
      </c>
      <c r="J70" t="s">
        <v>85</v>
      </c>
      <c r="K70" t="s">
        <v>248</v>
      </c>
      <c r="L70">
        <v>1.1000000000000001</v>
      </c>
      <c r="M70">
        <v>7.4</v>
      </c>
      <c r="N70">
        <v>3.46</v>
      </c>
      <c r="O70">
        <v>8.32</v>
      </c>
      <c r="P70">
        <v>23.2</v>
      </c>
      <c r="Q70">
        <v>21.6</v>
      </c>
      <c r="R70" t="b">
        <v>1</v>
      </c>
      <c r="S70">
        <v>0.39</v>
      </c>
      <c r="T70">
        <v>299.75</v>
      </c>
      <c r="U70">
        <v>45772</v>
      </c>
      <c r="V70" t="s">
        <v>43</v>
      </c>
      <c r="W70" t="s">
        <v>44</v>
      </c>
      <c r="X70" t="s">
        <v>587</v>
      </c>
      <c r="Y70">
        <v>9</v>
      </c>
      <c r="Z70">
        <v>7.01</v>
      </c>
      <c r="AA70">
        <v>42.76</v>
      </c>
    </row>
    <row r="71" spans="1:27" x14ac:dyDescent="0.25">
      <c r="A71" t="s">
        <v>588</v>
      </c>
      <c r="B71">
        <v>45833</v>
      </c>
      <c r="C71">
        <v>45833.306944444441</v>
      </c>
      <c r="D71">
        <v>45833.398611111108</v>
      </c>
      <c r="E71" t="s">
        <v>589</v>
      </c>
      <c r="F71" t="s">
        <v>405</v>
      </c>
      <c r="G71" t="s">
        <v>530</v>
      </c>
      <c r="H71" t="s">
        <v>407</v>
      </c>
      <c r="I71" t="s">
        <v>218</v>
      </c>
      <c r="J71" t="s">
        <v>219</v>
      </c>
      <c r="K71" t="s">
        <v>591</v>
      </c>
      <c r="L71">
        <v>35.1</v>
      </c>
      <c r="M71">
        <v>81.099999999999994</v>
      </c>
      <c r="N71">
        <v>3.46</v>
      </c>
      <c r="O71">
        <v>7.95</v>
      </c>
      <c r="P71">
        <v>31.9</v>
      </c>
      <c r="Q71">
        <v>29</v>
      </c>
      <c r="R71" t="b">
        <v>0</v>
      </c>
      <c r="S71">
        <v>0.78</v>
      </c>
      <c r="T71">
        <v>3345.33</v>
      </c>
      <c r="U71">
        <v>45833</v>
      </c>
      <c r="V71" t="s">
        <v>58</v>
      </c>
      <c r="W71" t="s">
        <v>208</v>
      </c>
      <c r="X71" t="s">
        <v>592</v>
      </c>
      <c r="Y71">
        <v>132</v>
      </c>
      <c r="Z71">
        <v>80.319999999999993</v>
      </c>
      <c r="AA71">
        <v>41.65</v>
      </c>
    </row>
    <row r="72" spans="1:27" x14ac:dyDescent="0.25">
      <c r="A72" t="s">
        <v>593</v>
      </c>
      <c r="B72">
        <v>45707</v>
      </c>
      <c r="C72">
        <v>45707.400694444441</v>
      </c>
      <c r="D72">
        <v>45707.506249999999</v>
      </c>
      <c r="E72" t="s">
        <v>594</v>
      </c>
      <c r="F72" t="s">
        <v>381</v>
      </c>
      <c r="G72" t="s">
        <v>597</v>
      </c>
      <c r="H72" t="s">
        <v>383</v>
      </c>
      <c r="I72" t="s">
        <v>84</v>
      </c>
      <c r="J72" t="s">
        <v>85</v>
      </c>
      <c r="K72" t="s">
        <v>388</v>
      </c>
      <c r="L72">
        <v>26.4</v>
      </c>
      <c r="M72">
        <v>28.2</v>
      </c>
      <c r="N72">
        <v>3.46</v>
      </c>
      <c r="O72">
        <v>8.64</v>
      </c>
      <c r="P72">
        <v>30.6</v>
      </c>
      <c r="Q72">
        <v>4.5999999999999996</v>
      </c>
      <c r="R72" t="b">
        <v>1</v>
      </c>
      <c r="S72">
        <v>0.4</v>
      </c>
      <c r="T72">
        <v>1215.42</v>
      </c>
      <c r="U72">
        <v>45708</v>
      </c>
      <c r="V72" t="s">
        <v>58</v>
      </c>
      <c r="W72" t="s">
        <v>44</v>
      </c>
      <c r="X72" t="s">
        <v>598</v>
      </c>
      <c r="Y72">
        <v>152</v>
      </c>
      <c r="Z72">
        <v>27.8</v>
      </c>
      <c r="AA72">
        <v>43.72</v>
      </c>
    </row>
    <row r="73" spans="1:27" x14ac:dyDescent="0.25">
      <c r="A73" t="s">
        <v>599</v>
      </c>
      <c r="B73">
        <v>45689</v>
      </c>
      <c r="C73">
        <v>45689.213194444441</v>
      </c>
      <c r="D73">
        <v>45689.220138888886</v>
      </c>
      <c r="E73" t="s">
        <v>600</v>
      </c>
      <c r="F73" t="s">
        <v>604</v>
      </c>
      <c r="G73" t="s">
        <v>605</v>
      </c>
      <c r="H73" t="s">
        <v>606</v>
      </c>
      <c r="I73" t="s">
        <v>153</v>
      </c>
      <c r="J73" t="s">
        <v>154</v>
      </c>
      <c r="K73" t="s">
        <v>105</v>
      </c>
      <c r="L73">
        <v>20.5</v>
      </c>
      <c r="M73">
        <v>89.7</v>
      </c>
      <c r="N73">
        <v>3.46</v>
      </c>
      <c r="O73">
        <v>8.32</v>
      </c>
      <c r="P73">
        <v>31</v>
      </c>
      <c r="Q73">
        <v>12</v>
      </c>
      <c r="R73" t="b">
        <v>0</v>
      </c>
      <c r="S73">
        <v>0.59</v>
      </c>
      <c r="T73">
        <v>3810.34</v>
      </c>
      <c r="U73">
        <v>45691</v>
      </c>
      <c r="V73" t="s">
        <v>43</v>
      </c>
      <c r="W73" t="s">
        <v>208</v>
      </c>
      <c r="X73" t="s">
        <v>607</v>
      </c>
      <c r="Y73">
        <v>10</v>
      </c>
      <c r="Z73">
        <v>89.11</v>
      </c>
      <c r="AA73">
        <v>42.76</v>
      </c>
    </row>
    <row r="74" spans="1:27" x14ac:dyDescent="0.25">
      <c r="A74" t="s">
        <v>608</v>
      </c>
      <c r="B74">
        <v>45729</v>
      </c>
      <c r="C74">
        <v>45729.376388888886</v>
      </c>
      <c r="D74">
        <v>45729.379861111112</v>
      </c>
      <c r="E74" t="s">
        <v>609</v>
      </c>
      <c r="F74" t="s">
        <v>93</v>
      </c>
      <c r="G74" t="s">
        <v>612</v>
      </c>
      <c r="H74" t="s">
        <v>95</v>
      </c>
      <c r="I74" t="s">
        <v>96</v>
      </c>
      <c r="J74" t="s">
        <v>97</v>
      </c>
      <c r="K74" t="s">
        <v>613</v>
      </c>
      <c r="L74">
        <v>4.5</v>
      </c>
      <c r="M74">
        <v>6.2</v>
      </c>
      <c r="N74">
        <v>3.46</v>
      </c>
      <c r="O74">
        <v>9.39</v>
      </c>
      <c r="P74">
        <v>29.7</v>
      </c>
      <c r="Q74">
        <v>6.9</v>
      </c>
      <c r="R74" t="b">
        <v>1</v>
      </c>
      <c r="S74">
        <v>0.27</v>
      </c>
      <c r="T74">
        <v>272.60000000000002</v>
      </c>
      <c r="U74">
        <v>45731</v>
      </c>
      <c r="V74" t="s">
        <v>58</v>
      </c>
      <c r="W74" t="s">
        <v>44</v>
      </c>
      <c r="X74" t="s">
        <v>614</v>
      </c>
      <c r="Y74">
        <v>5</v>
      </c>
      <c r="Z74">
        <v>5.93</v>
      </c>
      <c r="AA74">
        <v>45.97</v>
      </c>
    </row>
    <row r="75" spans="1:27" x14ac:dyDescent="0.25">
      <c r="A75" t="s">
        <v>615</v>
      </c>
      <c r="B75">
        <v>45738</v>
      </c>
      <c r="C75">
        <v>45738.4375</v>
      </c>
      <c r="D75">
        <v>45738.444444444445</v>
      </c>
      <c r="E75" t="s">
        <v>616</v>
      </c>
      <c r="F75" t="s">
        <v>318</v>
      </c>
      <c r="G75" t="s">
        <v>618</v>
      </c>
      <c r="H75" t="s">
        <v>320</v>
      </c>
      <c r="I75" t="s">
        <v>197</v>
      </c>
      <c r="J75" t="s">
        <v>198</v>
      </c>
      <c r="K75" t="s">
        <v>619</v>
      </c>
      <c r="L75">
        <v>28.7</v>
      </c>
      <c r="M75">
        <v>39.6</v>
      </c>
      <c r="N75">
        <v>3.47</v>
      </c>
      <c r="O75">
        <v>8.0299999999999994</v>
      </c>
      <c r="P75">
        <v>36</v>
      </c>
      <c r="Q75">
        <v>12</v>
      </c>
      <c r="R75" t="b">
        <v>1</v>
      </c>
      <c r="S75">
        <v>0.09</v>
      </c>
      <c r="T75">
        <v>1657.05</v>
      </c>
      <c r="U75">
        <v>45740</v>
      </c>
      <c r="V75" t="s">
        <v>43</v>
      </c>
      <c r="W75" t="s">
        <v>59</v>
      </c>
      <c r="X75" t="s">
        <v>620</v>
      </c>
      <c r="Y75">
        <v>10</v>
      </c>
      <c r="Z75">
        <v>39.51</v>
      </c>
      <c r="AA75">
        <v>41.94</v>
      </c>
    </row>
    <row r="76" spans="1:27" x14ac:dyDescent="0.25">
      <c r="A76" t="s">
        <v>621</v>
      </c>
      <c r="B76">
        <v>45818</v>
      </c>
      <c r="C76">
        <v>45818.23333333333</v>
      </c>
      <c r="D76">
        <v>45818.293749999997</v>
      </c>
      <c r="E76" t="s">
        <v>622</v>
      </c>
      <c r="F76" t="s">
        <v>536</v>
      </c>
      <c r="G76" t="s">
        <v>216</v>
      </c>
      <c r="H76" t="s">
        <v>537</v>
      </c>
      <c r="I76" t="s">
        <v>84</v>
      </c>
      <c r="J76" t="s">
        <v>85</v>
      </c>
      <c r="K76" t="s">
        <v>624</v>
      </c>
      <c r="L76">
        <v>4.9000000000000004</v>
      </c>
      <c r="M76">
        <v>28.7</v>
      </c>
      <c r="N76">
        <v>3.47</v>
      </c>
      <c r="O76">
        <v>8.76</v>
      </c>
      <c r="P76">
        <v>30.2</v>
      </c>
      <c r="Q76">
        <v>26.7</v>
      </c>
      <c r="R76" t="b">
        <v>1</v>
      </c>
      <c r="S76">
        <v>0.26</v>
      </c>
      <c r="T76">
        <v>1255.06</v>
      </c>
      <c r="U76">
        <v>45819</v>
      </c>
      <c r="V76" t="s">
        <v>259</v>
      </c>
      <c r="W76" t="s">
        <v>44</v>
      </c>
      <c r="X76" t="s">
        <v>625</v>
      </c>
      <c r="Y76">
        <v>87</v>
      </c>
      <c r="Z76">
        <v>28.439999999999898</v>
      </c>
      <c r="AA76">
        <v>44.13</v>
      </c>
    </row>
    <row r="77" spans="1:27" x14ac:dyDescent="0.25">
      <c r="A77" t="s">
        <v>626</v>
      </c>
      <c r="B77">
        <v>45789</v>
      </c>
      <c r="C77">
        <v>45789.443749999999</v>
      </c>
      <c r="D77">
        <v>45789.518750000003</v>
      </c>
      <c r="E77" t="s">
        <v>627</v>
      </c>
      <c r="F77" t="s">
        <v>340</v>
      </c>
      <c r="G77" t="s">
        <v>630</v>
      </c>
      <c r="H77" t="s">
        <v>342</v>
      </c>
      <c r="I77" t="s">
        <v>197</v>
      </c>
      <c r="J77" t="s">
        <v>198</v>
      </c>
      <c r="K77" t="s">
        <v>542</v>
      </c>
      <c r="L77">
        <v>11.5</v>
      </c>
      <c r="M77">
        <v>37.6</v>
      </c>
      <c r="N77">
        <v>3.48</v>
      </c>
      <c r="O77">
        <v>8.3699999999999992</v>
      </c>
      <c r="P77">
        <v>30.6</v>
      </c>
      <c r="Q77">
        <v>10.1</v>
      </c>
      <c r="R77" t="b">
        <v>1</v>
      </c>
      <c r="S77">
        <v>0.15</v>
      </c>
      <c r="T77">
        <v>1610.72</v>
      </c>
      <c r="U77">
        <v>45792</v>
      </c>
      <c r="V77" t="s">
        <v>259</v>
      </c>
      <c r="W77" t="s">
        <v>44</v>
      </c>
      <c r="X77" t="s">
        <v>631</v>
      </c>
      <c r="Y77">
        <v>108</v>
      </c>
      <c r="Z77">
        <v>37.450000000000003</v>
      </c>
      <c r="AA77">
        <v>43.01</v>
      </c>
    </row>
    <row r="78" spans="1:27" x14ac:dyDescent="0.25">
      <c r="A78" t="s">
        <v>632</v>
      </c>
      <c r="B78">
        <v>45727</v>
      </c>
      <c r="C78">
        <v>45727.441666666666</v>
      </c>
      <c r="D78">
        <v>45727.479166666664</v>
      </c>
      <c r="E78" t="s">
        <v>633</v>
      </c>
      <c r="F78" t="s">
        <v>255</v>
      </c>
      <c r="G78" t="s">
        <v>636</v>
      </c>
      <c r="H78" t="s">
        <v>257</v>
      </c>
      <c r="I78" t="s">
        <v>96</v>
      </c>
      <c r="J78" t="s">
        <v>97</v>
      </c>
      <c r="K78" t="s">
        <v>72</v>
      </c>
      <c r="L78">
        <v>12.3</v>
      </c>
      <c r="M78">
        <v>264.2</v>
      </c>
      <c r="N78">
        <v>3.48</v>
      </c>
      <c r="O78">
        <v>8.4</v>
      </c>
      <c r="P78">
        <v>35.200000000000003</v>
      </c>
      <c r="Q78">
        <v>32.1</v>
      </c>
      <c r="R78" t="b">
        <v>0</v>
      </c>
      <c r="S78">
        <v>1.2</v>
      </c>
      <c r="T78">
        <v>11335.3</v>
      </c>
      <c r="U78">
        <v>45727</v>
      </c>
      <c r="V78" t="s">
        <v>58</v>
      </c>
      <c r="W78" t="s">
        <v>44</v>
      </c>
      <c r="X78" t="s">
        <v>637</v>
      </c>
      <c r="Y78">
        <v>54</v>
      </c>
      <c r="Z78">
        <v>263</v>
      </c>
      <c r="AA78">
        <v>43.1</v>
      </c>
    </row>
    <row r="79" spans="1:27" x14ac:dyDescent="0.25">
      <c r="A79" t="s">
        <v>638</v>
      </c>
      <c r="B79">
        <v>45690</v>
      </c>
      <c r="C79">
        <v>45690.313194444447</v>
      </c>
      <c r="D79">
        <v>45690.361805555556</v>
      </c>
      <c r="E79" t="s">
        <v>639</v>
      </c>
      <c r="F79" t="s">
        <v>37</v>
      </c>
      <c r="G79" t="s">
        <v>642</v>
      </c>
      <c r="H79" t="s">
        <v>39</v>
      </c>
      <c r="I79" t="s">
        <v>40</v>
      </c>
      <c r="J79" t="s">
        <v>41</v>
      </c>
      <c r="K79" t="s">
        <v>643</v>
      </c>
      <c r="L79">
        <v>1.1000000000000001</v>
      </c>
      <c r="M79">
        <v>98.6</v>
      </c>
      <c r="N79">
        <v>3.5</v>
      </c>
      <c r="O79">
        <v>8.14</v>
      </c>
      <c r="P79">
        <v>31.3</v>
      </c>
      <c r="Q79">
        <v>11.1</v>
      </c>
      <c r="R79" t="b">
        <v>0</v>
      </c>
      <c r="S79">
        <v>4.41</v>
      </c>
      <c r="T79">
        <v>3995.54</v>
      </c>
      <c r="U79">
        <v>45693</v>
      </c>
      <c r="V79" t="s">
        <v>43</v>
      </c>
      <c r="W79" t="s">
        <v>44</v>
      </c>
      <c r="X79" t="s">
        <v>644</v>
      </c>
      <c r="Y79">
        <v>70</v>
      </c>
      <c r="Z79">
        <v>94.19</v>
      </c>
      <c r="AA79">
        <v>42.42</v>
      </c>
    </row>
    <row r="80" spans="1:27" x14ac:dyDescent="0.25">
      <c r="A80" t="s">
        <v>645</v>
      </c>
      <c r="B80">
        <v>45803</v>
      </c>
      <c r="C80">
        <v>45803.301388888889</v>
      </c>
      <c r="D80">
        <v>45803.336111111108</v>
      </c>
      <c r="E80" t="s">
        <v>646</v>
      </c>
      <c r="F80" t="s">
        <v>150</v>
      </c>
      <c r="G80" t="s">
        <v>649</v>
      </c>
      <c r="H80" t="s">
        <v>152</v>
      </c>
      <c r="I80" t="s">
        <v>153</v>
      </c>
      <c r="J80" t="s">
        <v>154</v>
      </c>
      <c r="K80" t="s">
        <v>624</v>
      </c>
      <c r="L80">
        <v>12.9</v>
      </c>
      <c r="M80">
        <v>32.9</v>
      </c>
      <c r="N80">
        <v>3.5</v>
      </c>
      <c r="O80">
        <v>8.24</v>
      </c>
      <c r="P80">
        <v>30.6</v>
      </c>
      <c r="Q80">
        <v>9.6999999999999993</v>
      </c>
      <c r="R80" t="b">
        <v>0</v>
      </c>
      <c r="S80">
        <v>2.83</v>
      </c>
      <c r="T80">
        <v>1284.5899999999999</v>
      </c>
      <c r="U80">
        <v>45804</v>
      </c>
      <c r="V80" t="s">
        <v>58</v>
      </c>
      <c r="W80" t="s">
        <v>44</v>
      </c>
      <c r="X80" t="s">
        <v>650</v>
      </c>
      <c r="Y80">
        <v>50</v>
      </c>
      <c r="Z80">
        <v>30.07</v>
      </c>
      <c r="AA80">
        <v>42.72</v>
      </c>
    </row>
    <row r="81" spans="1:27" x14ac:dyDescent="0.25">
      <c r="A81" t="s">
        <v>651</v>
      </c>
      <c r="B81">
        <v>45684</v>
      </c>
      <c r="C81">
        <v>45684.280555555553</v>
      </c>
      <c r="D81">
        <v>45684.313888888886</v>
      </c>
      <c r="E81" t="s">
        <v>652</v>
      </c>
      <c r="F81" t="s">
        <v>37</v>
      </c>
      <c r="G81" t="s">
        <v>472</v>
      </c>
      <c r="H81" t="s">
        <v>39</v>
      </c>
      <c r="I81" t="s">
        <v>40</v>
      </c>
      <c r="J81" t="s">
        <v>41</v>
      </c>
      <c r="K81" t="s">
        <v>654</v>
      </c>
      <c r="L81">
        <v>17.399999999999999</v>
      </c>
      <c r="M81">
        <v>7.3</v>
      </c>
      <c r="N81">
        <v>3.5</v>
      </c>
      <c r="O81">
        <v>8.4600000000000009</v>
      </c>
      <c r="P81">
        <v>30.4</v>
      </c>
      <c r="Q81">
        <v>6</v>
      </c>
      <c r="R81" t="b">
        <v>1</v>
      </c>
      <c r="S81">
        <v>0.43</v>
      </c>
      <c r="T81">
        <v>298.02</v>
      </c>
      <c r="U81">
        <v>45687</v>
      </c>
      <c r="V81" t="s">
        <v>259</v>
      </c>
      <c r="W81" t="s">
        <v>208</v>
      </c>
      <c r="X81" t="s">
        <v>655</v>
      </c>
      <c r="Y81">
        <v>48</v>
      </c>
      <c r="Z81">
        <v>6.87</v>
      </c>
      <c r="AA81">
        <v>43.38</v>
      </c>
    </row>
    <row r="82" spans="1:27" x14ac:dyDescent="0.25">
      <c r="A82" t="s">
        <v>656</v>
      </c>
      <c r="B82">
        <v>45825</v>
      </c>
      <c r="C82">
        <v>45825.412499999999</v>
      </c>
      <c r="D82">
        <v>45825.431944444441</v>
      </c>
      <c r="E82" t="s">
        <v>657</v>
      </c>
      <c r="F82" t="s">
        <v>234</v>
      </c>
      <c r="G82" t="s">
        <v>452</v>
      </c>
      <c r="H82" t="s">
        <v>236</v>
      </c>
      <c r="I82" t="s">
        <v>237</v>
      </c>
      <c r="J82" t="s">
        <v>238</v>
      </c>
      <c r="K82" t="s">
        <v>619</v>
      </c>
      <c r="L82">
        <v>15.7</v>
      </c>
      <c r="M82">
        <v>36.299999999999997</v>
      </c>
      <c r="N82">
        <v>3.51</v>
      </c>
      <c r="O82">
        <v>8.83</v>
      </c>
      <c r="P82">
        <v>31.9</v>
      </c>
      <c r="Q82">
        <v>9.4</v>
      </c>
      <c r="R82" t="b">
        <v>1</v>
      </c>
      <c r="S82">
        <v>0.31</v>
      </c>
      <c r="T82">
        <v>1602.99</v>
      </c>
      <c r="U82">
        <v>45826</v>
      </c>
      <c r="V82" t="s">
        <v>43</v>
      </c>
      <c r="W82" t="s">
        <v>59</v>
      </c>
      <c r="X82" t="s">
        <v>659</v>
      </c>
      <c r="Y82">
        <v>28</v>
      </c>
      <c r="Z82">
        <v>35.989999999999903</v>
      </c>
      <c r="AA82">
        <v>44.54</v>
      </c>
    </row>
    <row r="83" spans="1:27" x14ac:dyDescent="0.25">
      <c r="A83" t="s">
        <v>660</v>
      </c>
      <c r="B83">
        <v>45672</v>
      </c>
      <c r="C83">
        <v>45672.361805555556</v>
      </c>
      <c r="D83">
        <v>45672.386111111111</v>
      </c>
      <c r="E83" t="s">
        <v>661</v>
      </c>
      <c r="F83" t="s">
        <v>150</v>
      </c>
      <c r="G83" t="s">
        <v>129</v>
      </c>
      <c r="H83" t="s">
        <v>152</v>
      </c>
      <c r="I83" t="s">
        <v>153</v>
      </c>
      <c r="J83" t="s">
        <v>154</v>
      </c>
      <c r="K83" t="s">
        <v>42</v>
      </c>
      <c r="L83">
        <v>5.4</v>
      </c>
      <c r="M83">
        <v>7.8</v>
      </c>
      <c r="N83">
        <v>3.51</v>
      </c>
      <c r="O83">
        <v>8.36</v>
      </c>
      <c r="P83">
        <v>27.6</v>
      </c>
      <c r="Q83">
        <v>7.9</v>
      </c>
      <c r="R83" t="b">
        <v>1</v>
      </c>
      <c r="S83">
        <v>0.09</v>
      </c>
      <c r="T83">
        <v>332.53</v>
      </c>
      <c r="U83">
        <v>45679</v>
      </c>
      <c r="V83" t="s">
        <v>43</v>
      </c>
      <c r="W83" t="s">
        <v>44</v>
      </c>
      <c r="X83" t="s">
        <v>663</v>
      </c>
      <c r="Y83">
        <v>35</v>
      </c>
      <c r="Z83">
        <v>7.71</v>
      </c>
      <c r="AA83">
        <v>43.13</v>
      </c>
    </row>
    <row r="84" spans="1:27" x14ac:dyDescent="0.25">
      <c r="A84" t="s">
        <v>664</v>
      </c>
      <c r="B84">
        <v>45741</v>
      </c>
      <c r="C84">
        <v>45741.447916666664</v>
      </c>
      <c r="D84">
        <v>45741.527083333334</v>
      </c>
      <c r="E84" t="s">
        <v>665</v>
      </c>
      <c r="F84" t="s">
        <v>292</v>
      </c>
      <c r="G84" t="s">
        <v>667</v>
      </c>
      <c r="H84" t="s">
        <v>294</v>
      </c>
      <c r="I84" t="s">
        <v>70</v>
      </c>
      <c r="J84" t="s">
        <v>71</v>
      </c>
      <c r="K84" t="s">
        <v>258</v>
      </c>
      <c r="L84">
        <v>7.8</v>
      </c>
      <c r="M84">
        <v>7.5</v>
      </c>
      <c r="N84">
        <v>3.51</v>
      </c>
      <c r="O84">
        <v>8.66</v>
      </c>
      <c r="P84">
        <v>23.3</v>
      </c>
      <c r="Q84">
        <v>20.7</v>
      </c>
      <c r="R84" t="b">
        <v>0</v>
      </c>
      <c r="S84">
        <v>1.28</v>
      </c>
      <c r="T84">
        <v>273.87</v>
      </c>
      <c r="U84">
        <v>45743</v>
      </c>
      <c r="V84" t="s">
        <v>43</v>
      </c>
      <c r="W84" t="s">
        <v>44</v>
      </c>
      <c r="X84" t="s">
        <v>668</v>
      </c>
      <c r="Y84">
        <v>114</v>
      </c>
      <c r="Z84">
        <v>6.22</v>
      </c>
      <c r="AA84">
        <v>44.03</v>
      </c>
    </row>
    <row r="85" spans="1:27" x14ac:dyDescent="0.25">
      <c r="A85" t="s">
        <v>669</v>
      </c>
      <c r="B85">
        <v>45760</v>
      </c>
      <c r="C85">
        <v>45760.383333333331</v>
      </c>
      <c r="D85">
        <v>45760.436111111114</v>
      </c>
      <c r="E85" t="s">
        <v>670</v>
      </c>
      <c r="F85" t="s">
        <v>381</v>
      </c>
      <c r="G85" t="s">
        <v>310</v>
      </c>
      <c r="H85" t="s">
        <v>383</v>
      </c>
      <c r="I85" t="s">
        <v>84</v>
      </c>
      <c r="J85" t="s">
        <v>85</v>
      </c>
      <c r="K85" t="s">
        <v>130</v>
      </c>
      <c r="L85">
        <v>15.4</v>
      </c>
      <c r="M85">
        <v>20.5</v>
      </c>
      <c r="N85">
        <v>3.51</v>
      </c>
      <c r="O85">
        <v>8.49</v>
      </c>
      <c r="P85">
        <v>29.8</v>
      </c>
      <c r="Q85">
        <v>7.2</v>
      </c>
      <c r="R85" t="b">
        <v>1</v>
      </c>
      <c r="S85">
        <v>0.38</v>
      </c>
      <c r="T85">
        <v>875.62</v>
      </c>
      <c r="U85">
        <v>45763</v>
      </c>
      <c r="V85" t="s">
        <v>43</v>
      </c>
      <c r="W85" t="s">
        <v>208</v>
      </c>
      <c r="X85" t="s">
        <v>672</v>
      </c>
      <c r="Y85">
        <v>76</v>
      </c>
      <c r="Z85">
        <v>20.12</v>
      </c>
      <c r="AA85">
        <v>43.52</v>
      </c>
    </row>
    <row r="86" spans="1:27" x14ac:dyDescent="0.25">
      <c r="A86" t="s">
        <v>673</v>
      </c>
      <c r="B86">
        <v>45696</v>
      </c>
      <c r="C86">
        <v>45696.21597222222</v>
      </c>
      <c r="D86">
        <v>45696.25</v>
      </c>
      <c r="E86" t="s">
        <v>545</v>
      </c>
      <c r="F86" t="s">
        <v>292</v>
      </c>
      <c r="G86" t="s">
        <v>548</v>
      </c>
      <c r="H86" t="s">
        <v>294</v>
      </c>
      <c r="I86" t="s">
        <v>70</v>
      </c>
      <c r="J86" t="s">
        <v>71</v>
      </c>
      <c r="K86" t="s">
        <v>674</v>
      </c>
      <c r="L86">
        <v>1.4</v>
      </c>
      <c r="M86">
        <v>7</v>
      </c>
      <c r="N86">
        <v>3.51</v>
      </c>
      <c r="O86">
        <v>8.52</v>
      </c>
      <c r="P86">
        <v>33.299999999999997</v>
      </c>
      <c r="Q86">
        <v>31</v>
      </c>
      <c r="R86" t="b">
        <v>1</v>
      </c>
      <c r="S86">
        <v>0.75</v>
      </c>
      <c r="T86">
        <v>272.56</v>
      </c>
      <c r="U86">
        <v>45696</v>
      </c>
      <c r="V86" t="s">
        <v>58</v>
      </c>
      <c r="W86" t="s">
        <v>44</v>
      </c>
      <c r="X86" t="s">
        <v>675</v>
      </c>
      <c r="Y86">
        <v>49</v>
      </c>
      <c r="Z86">
        <v>6.25</v>
      </c>
      <c r="AA86">
        <v>43.61</v>
      </c>
    </row>
    <row r="87" spans="1:27" x14ac:dyDescent="0.25">
      <c r="A87" t="s">
        <v>676</v>
      </c>
      <c r="B87">
        <v>45694</v>
      </c>
      <c r="C87">
        <v>45694.197222222225</v>
      </c>
      <c r="D87">
        <v>45694.251388888886</v>
      </c>
      <c r="E87" t="s">
        <v>677</v>
      </c>
      <c r="F87" t="s">
        <v>162</v>
      </c>
      <c r="G87" t="s">
        <v>680</v>
      </c>
      <c r="H87" t="s">
        <v>164</v>
      </c>
      <c r="I87" t="s">
        <v>40</v>
      </c>
      <c r="J87" t="s">
        <v>41</v>
      </c>
      <c r="K87" t="s">
        <v>681</v>
      </c>
      <c r="L87">
        <v>2.1</v>
      </c>
      <c r="M87">
        <v>61.2</v>
      </c>
      <c r="N87">
        <v>3.52</v>
      </c>
      <c r="O87">
        <v>8.81</v>
      </c>
      <c r="P87">
        <v>31.6</v>
      </c>
      <c r="Q87">
        <v>7.5</v>
      </c>
      <c r="R87" t="b">
        <v>1</v>
      </c>
      <c r="S87">
        <v>0.27</v>
      </c>
      <c r="T87">
        <v>2713.21</v>
      </c>
      <c r="U87">
        <v>45701</v>
      </c>
      <c r="V87" t="s">
        <v>43</v>
      </c>
      <c r="W87" t="s">
        <v>44</v>
      </c>
      <c r="X87" t="s">
        <v>682</v>
      </c>
      <c r="Y87">
        <v>78</v>
      </c>
      <c r="Z87">
        <v>60.93</v>
      </c>
      <c r="AA87">
        <v>44.53</v>
      </c>
    </row>
    <row r="88" spans="1:27" x14ac:dyDescent="0.25">
      <c r="A88" t="s">
        <v>683</v>
      </c>
      <c r="B88">
        <v>45801</v>
      </c>
      <c r="C88">
        <v>45801.279861111114</v>
      </c>
      <c r="D88">
        <v>45801.344444444447</v>
      </c>
      <c r="E88" t="s">
        <v>684</v>
      </c>
      <c r="F88" t="s">
        <v>172</v>
      </c>
      <c r="G88" t="s">
        <v>517</v>
      </c>
      <c r="H88" t="s">
        <v>174</v>
      </c>
      <c r="I88" t="s">
        <v>84</v>
      </c>
      <c r="J88" t="s">
        <v>85</v>
      </c>
      <c r="K88" t="s">
        <v>258</v>
      </c>
      <c r="L88">
        <v>22.7</v>
      </c>
      <c r="M88">
        <v>16.899999999999999</v>
      </c>
      <c r="N88">
        <v>3.52</v>
      </c>
      <c r="O88">
        <v>8.6</v>
      </c>
      <c r="P88">
        <v>29.5</v>
      </c>
      <c r="Q88">
        <v>12</v>
      </c>
      <c r="R88" t="b">
        <v>1</v>
      </c>
      <c r="S88">
        <v>0.38</v>
      </c>
      <c r="T88">
        <v>725.23</v>
      </c>
      <c r="U88">
        <v>45808</v>
      </c>
      <c r="V88" t="s">
        <v>43</v>
      </c>
      <c r="W88" t="s">
        <v>44</v>
      </c>
      <c r="X88" t="s">
        <v>686</v>
      </c>
      <c r="Y88">
        <v>93</v>
      </c>
      <c r="Z88">
        <v>16.52</v>
      </c>
      <c r="AA88">
        <v>43.9</v>
      </c>
    </row>
    <row r="89" spans="1:27" x14ac:dyDescent="0.25">
      <c r="A89" t="s">
        <v>687</v>
      </c>
      <c r="B89">
        <v>45748</v>
      </c>
      <c r="C89">
        <v>45748.43472222222</v>
      </c>
      <c r="D89">
        <v>45748.506944444445</v>
      </c>
      <c r="E89" t="s">
        <v>688</v>
      </c>
      <c r="F89" t="s">
        <v>604</v>
      </c>
      <c r="G89" t="s">
        <v>691</v>
      </c>
      <c r="H89" t="s">
        <v>606</v>
      </c>
      <c r="I89" t="s">
        <v>153</v>
      </c>
      <c r="J89" t="s">
        <v>154</v>
      </c>
      <c r="K89" t="s">
        <v>542</v>
      </c>
      <c r="L89">
        <v>1.1000000000000001</v>
      </c>
      <c r="M89">
        <v>108.1</v>
      </c>
      <c r="N89">
        <v>3.52</v>
      </c>
      <c r="O89">
        <v>8.82</v>
      </c>
      <c r="P89">
        <v>33.299999999999997</v>
      </c>
      <c r="Q89">
        <v>29.5</v>
      </c>
      <c r="R89" t="b">
        <v>1</v>
      </c>
      <c r="S89">
        <v>0.43</v>
      </c>
      <c r="T89">
        <v>4797.78</v>
      </c>
      <c r="U89">
        <v>45751</v>
      </c>
      <c r="V89" t="s">
        <v>259</v>
      </c>
      <c r="W89" t="s">
        <v>44</v>
      </c>
      <c r="X89" t="s">
        <v>692</v>
      </c>
      <c r="Y89">
        <v>104</v>
      </c>
      <c r="Z89">
        <v>107.66999999999901</v>
      </c>
      <c r="AA89">
        <v>44.56</v>
      </c>
    </row>
    <row r="90" spans="1:27" x14ac:dyDescent="0.25">
      <c r="A90" t="s">
        <v>693</v>
      </c>
      <c r="B90">
        <v>45667</v>
      </c>
      <c r="C90">
        <v>45667.347916666666</v>
      </c>
      <c r="D90">
        <v>45667.356944444444</v>
      </c>
      <c r="E90" t="s">
        <v>694</v>
      </c>
      <c r="F90" t="s">
        <v>698</v>
      </c>
      <c r="G90" t="s">
        <v>699</v>
      </c>
      <c r="H90" t="s">
        <v>700</v>
      </c>
      <c r="I90" t="s">
        <v>141</v>
      </c>
      <c r="J90" t="s">
        <v>142</v>
      </c>
      <c r="K90" t="s">
        <v>701</v>
      </c>
      <c r="L90">
        <v>3.8</v>
      </c>
      <c r="M90">
        <v>87.7</v>
      </c>
      <c r="N90">
        <v>3.53</v>
      </c>
      <c r="O90">
        <v>8.7200000000000006</v>
      </c>
      <c r="P90">
        <v>34.200000000000003</v>
      </c>
      <c r="Q90">
        <v>12</v>
      </c>
      <c r="R90" t="b">
        <v>0</v>
      </c>
      <c r="S90">
        <v>3.83</v>
      </c>
      <c r="T90">
        <v>3716.28</v>
      </c>
      <c r="U90">
        <v>45674</v>
      </c>
      <c r="V90" t="s">
        <v>43</v>
      </c>
      <c r="W90" t="s">
        <v>208</v>
      </c>
      <c r="X90" t="s">
        <v>702</v>
      </c>
      <c r="Y90">
        <v>13</v>
      </c>
      <c r="Z90">
        <v>83.87</v>
      </c>
      <c r="AA90">
        <v>44.31</v>
      </c>
    </row>
    <row r="91" spans="1:27" x14ac:dyDescent="0.25">
      <c r="A91" t="s">
        <v>703</v>
      </c>
      <c r="B91">
        <v>45658</v>
      </c>
      <c r="C91">
        <v>45658.174305555556</v>
      </c>
      <c r="D91">
        <v>45658.224999999999</v>
      </c>
      <c r="E91" t="s">
        <v>704</v>
      </c>
      <c r="F91" t="s">
        <v>255</v>
      </c>
      <c r="G91" t="s">
        <v>707</v>
      </c>
      <c r="H91" t="s">
        <v>257</v>
      </c>
      <c r="I91" t="s">
        <v>96</v>
      </c>
      <c r="J91" t="s">
        <v>97</v>
      </c>
      <c r="K91" t="s">
        <v>424</v>
      </c>
      <c r="L91">
        <v>3.3</v>
      </c>
      <c r="M91">
        <v>37.4</v>
      </c>
      <c r="N91">
        <v>3.53</v>
      </c>
      <c r="O91">
        <v>8.67</v>
      </c>
      <c r="P91">
        <v>27.1</v>
      </c>
      <c r="Q91">
        <v>23.3</v>
      </c>
      <c r="R91" t="b">
        <v>0</v>
      </c>
      <c r="S91">
        <v>3.86</v>
      </c>
      <c r="T91">
        <v>1481.13</v>
      </c>
      <c r="U91">
        <v>45661</v>
      </c>
      <c r="V91" t="s">
        <v>259</v>
      </c>
      <c r="W91" t="s">
        <v>59</v>
      </c>
      <c r="X91" t="s">
        <v>708</v>
      </c>
      <c r="Y91">
        <v>73</v>
      </c>
      <c r="Z91">
        <v>33.54</v>
      </c>
      <c r="AA91">
        <v>44.16</v>
      </c>
    </row>
    <row r="92" spans="1:27" x14ac:dyDescent="0.25">
      <c r="A92" t="s">
        <v>709</v>
      </c>
      <c r="B92">
        <v>45836</v>
      </c>
      <c r="C92">
        <v>45836.255555555559</v>
      </c>
      <c r="D92">
        <v>45836.259027777778</v>
      </c>
      <c r="E92" t="s">
        <v>710</v>
      </c>
      <c r="F92" t="s">
        <v>604</v>
      </c>
      <c r="G92" t="s">
        <v>523</v>
      </c>
      <c r="H92" t="s">
        <v>606</v>
      </c>
      <c r="I92" t="s">
        <v>153</v>
      </c>
      <c r="J92" t="s">
        <v>154</v>
      </c>
      <c r="K92" t="s">
        <v>712</v>
      </c>
      <c r="L92">
        <v>12.3</v>
      </c>
      <c r="M92">
        <v>21</v>
      </c>
      <c r="N92">
        <v>3.53</v>
      </c>
      <c r="O92">
        <v>8.64</v>
      </c>
      <c r="P92">
        <v>26.7</v>
      </c>
      <c r="Q92">
        <v>6.6</v>
      </c>
      <c r="R92" t="b">
        <v>1</v>
      </c>
      <c r="S92">
        <v>0.28000000000000003</v>
      </c>
      <c r="T92">
        <v>913.13</v>
      </c>
      <c r="U92">
        <v>45843</v>
      </c>
      <c r="V92" t="s">
        <v>259</v>
      </c>
      <c r="W92" t="s">
        <v>44</v>
      </c>
      <c r="X92" t="s">
        <v>713</v>
      </c>
      <c r="Y92">
        <v>5</v>
      </c>
      <c r="Z92">
        <v>20.72</v>
      </c>
      <c r="AA92">
        <v>44.07</v>
      </c>
    </row>
    <row r="93" spans="1:27" x14ac:dyDescent="0.25">
      <c r="A93" t="s">
        <v>714</v>
      </c>
      <c r="B93">
        <v>45671</v>
      </c>
      <c r="C93">
        <v>45671.254166666666</v>
      </c>
      <c r="D93">
        <v>45671.277777777781</v>
      </c>
      <c r="E93" t="s">
        <v>715</v>
      </c>
      <c r="F93" t="s">
        <v>215</v>
      </c>
      <c r="G93" t="s">
        <v>718</v>
      </c>
      <c r="H93" t="s">
        <v>217</v>
      </c>
      <c r="I93" t="s">
        <v>218</v>
      </c>
      <c r="J93" t="s">
        <v>219</v>
      </c>
      <c r="K93" t="s">
        <v>701</v>
      </c>
      <c r="L93">
        <v>6.7</v>
      </c>
      <c r="M93">
        <v>13</v>
      </c>
      <c r="N93">
        <v>3.54</v>
      </c>
      <c r="O93">
        <v>8.5500000000000007</v>
      </c>
      <c r="P93">
        <v>29.2</v>
      </c>
      <c r="Q93">
        <v>25.8</v>
      </c>
      <c r="R93" t="b">
        <v>0</v>
      </c>
      <c r="S93">
        <v>6</v>
      </c>
      <c r="T93">
        <v>306.95</v>
      </c>
      <c r="U93">
        <v>45674</v>
      </c>
      <c r="V93" t="s">
        <v>43</v>
      </c>
      <c r="W93" t="s">
        <v>44</v>
      </c>
      <c r="X93" t="s">
        <v>719</v>
      </c>
      <c r="Y93">
        <v>34</v>
      </c>
      <c r="Z93">
        <v>7</v>
      </c>
      <c r="AA93">
        <v>43.85</v>
      </c>
    </row>
    <row r="94" spans="1:27" x14ac:dyDescent="0.25">
      <c r="A94" t="s">
        <v>720</v>
      </c>
      <c r="B94">
        <v>45787</v>
      </c>
      <c r="C94">
        <v>45787.429166666669</v>
      </c>
      <c r="D94">
        <v>45787.445833333331</v>
      </c>
      <c r="E94" t="s">
        <v>721</v>
      </c>
      <c r="F94" t="s">
        <v>182</v>
      </c>
      <c r="G94" t="s">
        <v>724</v>
      </c>
      <c r="H94" t="s">
        <v>184</v>
      </c>
      <c r="I94" t="s">
        <v>84</v>
      </c>
      <c r="J94" t="s">
        <v>85</v>
      </c>
      <c r="K94" t="s">
        <v>725</v>
      </c>
      <c r="L94">
        <v>46.9</v>
      </c>
      <c r="M94">
        <v>32.4</v>
      </c>
      <c r="N94">
        <v>3.54</v>
      </c>
      <c r="O94">
        <v>8.51</v>
      </c>
      <c r="P94">
        <v>32.200000000000003</v>
      </c>
      <c r="Q94">
        <v>29.8</v>
      </c>
      <c r="R94" t="b">
        <v>1</v>
      </c>
      <c r="S94">
        <v>0</v>
      </c>
      <c r="T94">
        <v>1416.85</v>
      </c>
      <c r="U94">
        <v>45787</v>
      </c>
      <c r="V94" t="s">
        <v>43</v>
      </c>
      <c r="W94" t="s">
        <v>186</v>
      </c>
      <c r="X94" t="s">
        <v>726</v>
      </c>
      <c r="Y94">
        <v>24</v>
      </c>
      <c r="Z94">
        <v>32.4</v>
      </c>
      <c r="AA94">
        <v>43.73</v>
      </c>
    </row>
    <row r="95" spans="1:27" x14ac:dyDescent="0.25">
      <c r="A95" t="s">
        <v>727</v>
      </c>
      <c r="B95">
        <v>45780</v>
      </c>
      <c r="C95">
        <v>45780.293055555558</v>
      </c>
      <c r="D95">
        <v>45780.319444444445</v>
      </c>
      <c r="E95" t="s">
        <v>728</v>
      </c>
      <c r="F95" t="s">
        <v>234</v>
      </c>
      <c r="G95" t="s">
        <v>667</v>
      </c>
      <c r="H95" t="s">
        <v>236</v>
      </c>
      <c r="I95" t="s">
        <v>237</v>
      </c>
      <c r="J95" t="s">
        <v>238</v>
      </c>
      <c r="K95" t="s">
        <v>388</v>
      </c>
      <c r="L95">
        <v>3.3</v>
      </c>
      <c r="M95">
        <v>109.3</v>
      </c>
      <c r="N95">
        <v>3.54</v>
      </c>
      <c r="O95">
        <v>8.3000000000000007</v>
      </c>
      <c r="P95">
        <v>34.700000000000003</v>
      </c>
      <c r="Q95">
        <v>12</v>
      </c>
      <c r="R95" t="b">
        <v>0</v>
      </c>
      <c r="S95">
        <v>0</v>
      </c>
      <c r="T95">
        <v>4710.83</v>
      </c>
      <c r="U95">
        <v>45783</v>
      </c>
      <c r="V95" t="s">
        <v>43</v>
      </c>
      <c r="W95" t="s">
        <v>208</v>
      </c>
      <c r="X95" t="s">
        <v>730</v>
      </c>
      <c r="Y95">
        <v>38</v>
      </c>
      <c r="Z95">
        <v>109.3</v>
      </c>
      <c r="AA95">
        <v>43.1</v>
      </c>
    </row>
    <row r="96" spans="1:27" x14ac:dyDescent="0.25">
      <c r="A96" t="s">
        <v>731</v>
      </c>
      <c r="B96">
        <v>45724</v>
      </c>
      <c r="C96">
        <v>45724.362500000003</v>
      </c>
      <c r="D96">
        <v>45724.445138888892</v>
      </c>
      <c r="E96" t="s">
        <v>732</v>
      </c>
      <c r="F96" t="s">
        <v>113</v>
      </c>
      <c r="G96" t="s">
        <v>735</v>
      </c>
      <c r="H96" t="s">
        <v>115</v>
      </c>
      <c r="I96" t="s">
        <v>84</v>
      </c>
      <c r="J96" t="s">
        <v>85</v>
      </c>
      <c r="K96" t="s">
        <v>433</v>
      </c>
      <c r="L96">
        <v>32.799999999999997</v>
      </c>
      <c r="M96">
        <v>79.599999999999994</v>
      </c>
      <c r="N96">
        <v>3.54</v>
      </c>
      <c r="O96">
        <v>8.44</v>
      </c>
      <c r="P96">
        <v>29.5</v>
      </c>
      <c r="Q96">
        <v>6.8</v>
      </c>
      <c r="R96" t="b">
        <v>1</v>
      </c>
      <c r="S96">
        <v>0.21</v>
      </c>
      <c r="T96">
        <v>3455.05</v>
      </c>
      <c r="U96">
        <v>45726</v>
      </c>
      <c r="V96" t="s">
        <v>58</v>
      </c>
      <c r="W96" t="s">
        <v>44</v>
      </c>
      <c r="X96" t="s">
        <v>736</v>
      </c>
      <c r="Y96">
        <v>119</v>
      </c>
      <c r="Z96">
        <v>79.39</v>
      </c>
      <c r="AA96">
        <v>43.52</v>
      </c>
    </row>
    <row r="97" spans="1:27" x14ac:dyDescent="0.25">
      <c r="A97" t="s">
        <v>737</v>
      </c>
      <c r="B97">
        <v>45696</v>
      </c>
      <c r="C97">
        <v>45696.179166666669</v>
      </c>
      <c r="D97">
        <v>45696.217361111114</v>
      </c>
      <c r="E97" t="s">
        <v>738</v>
      </c>
      <c r="F97" t="s">
        <v>405</v>
      </c>
      <c r="G97" t="s">
        <v>741</v>
      </c>
      <c r="H97" t="s">
        <v>407</v>
      </c>
      <c r="I97" t="s">
        <v>218</v>
      </c>
      <c r="J97" t="s">
        <v>219</v>
      </c>
      <c r="K97" t="s">
        <v>207</v>
      </c>
      <c r="L97">
        <v>3.6</v>
      </c>
      <c r="M97">
        <v>8.1999999999999993</v>
      </c>
      <c r="N97">
        <v>3.55</v>
      </c>
      <c r="O97">
        <v>8.76</v>
      </c>
      <c r="P97">
        <v>36.4</v>
      </c>
      <c r="Q97">
        <v>12</v>
      </c>
      <c r="R97" t="b">
        <v>0</v>
      </c>
      <c r="S97">
        <v>1.6</v>
      </c>
      <c r="T97">
        <v>293.89999999999998</v>
      </c>
      <c r="U97">
        <v>45696</v>
      </c>
      <c r="V97" t="s">
        <v>259</v>
      </c>
      <c r="W97" t="s">
        <v>44</v>
      </c>
      <c r="X97" t="s">
        <v>742</v>
      </c>
      <c r="Y97">
        <v>55</v>
      </c>
      <c r="Z97">
        <v>6.6</v>
      </c>
      <c r="AA97">
        <v>44.53</v>
      </c>
    </row>
    <row r="98" spans="1:27" x14ac:dyDescent="0.25">
      <c r="A98" t="s">
        <v>743</v>
      </c>
      <c r="B98">
        <v>45665</v>
      </c>
      <c r="C98">
        <v>45665.433333333334</v>
      </c>
      <c r="D98">
        <v>45665.461111111108</v>
      </c>
      <c r="E98" t="s">
        <v>744</v>
      </c>
      <c r="F98" t="s">
        <v>234</v>
      </c>
      <c r="G98" t="s">
        <v>747</v>
      </c>
      <c r="H98" t="s">
        <v>236</v>
      </c>
      <c r="I98" t="s">
        <v>237</v>
      </c>
      <c r="J98" t="s">
        <v>238</v>
      </c>
      <c r="K98" t="s">
        <v>748</v>
      </c>
      <c r="L98">
        <v>9.1</v>
      </c>
      <c r="M98">
        <v>65.3</v>
      </c>
      <c r="N98">
        <v>3.55</v>
      </c>
      <c r="O98">
        <v>8.17</v>
      </c>
      <c r="P98">
        <v>29.1</v>
      </c>
      <c r="Q98">
        <v>7.3</v>
      </c>
      <c r="R98" t="b">
        <v>1</v>
      </c>
      <c r="S98">
        <v>0.51</v>
      </c>
      <c r="T98">
        <v>2770.42</v>
      </c>
      <c r="U98">
        <v>45672</v>
      </c>
      <c r="V98" t="s">
        <v>43</v>
      </c>
      <c r="W98" t="s">
        <v>44</v>
      </c>
      <c r="X98" t="s">
        <v>749</v>
      </c>
      <c r="Y98">
        <v>40</v>
      </c>
      <c r="Z98">
        <v>64.789999999999907</v>
      </c>
      <c r="AA98">
        <v>42.76</v>
      </c>
    </row>
    <row r="99" spans="1:27" x14ac:dyDescent="0.25">
      <c r="A99" t="s">
        <v>750</v>
      </c>
      <c r="B99">
        <v>45784</v>
      </c>
      <c r="C99">
        <v>45784.446527777778</v>
      </c>
      <c r="D99">
        <v>45784.45</v>
      </c>
      <c r="E99" t="s">
        <v>751</v>
      </c>
      <c r="F99" t="s">
        <v>138</v>
      </c>
      <c r="G99" t="s">
        <v>754</v>
      </c>
      <c r="H99" t="s">
        <v>140</v>
      </c>
      <c r="I99" t="s">
        <v>141</v>
      </c>
      <c r="J99" t="s">
        <v>142</v>
      </c>
      <c r="K99" t="s">
        <v>199</v>
      </c>
      <c r="L99">
        <v>8.6999999999999993</v>
      </c>
      <c r="M99">
        <v>27.3</v>
      </c>
      <c r="N99">
        <v>3.55</v>
      </c>
      <c r="O99">
        <v>8.74</v>
      </c>
      <c r="P99">
        <v>33.4</v>
      </c>
      <c r="Q99">
        <v>12</v>
      </c>
      <c r="R99" t="b">
        <v>0</v>
      </c>
      <c r="S99">
        <v>1.44</v>
      </c>
      <c r="T99">
        <v>1149.99</v>
      </c>
      <c r="U99">
        <v>45784</v>
      </c>
      <c r="V99" t="s">
        <v>43</v>
      </c>
      <c r="W99" t="s">
        <v>44</v>
      </c>
      <c r="X99" t="s">
        <v>755</v>
      </c>
      <c r="Y99">
        <v>5</v>
      </c>
      <c r="Z99">
        <v>25.86</v>
      </c>
      <c r="AA99">
        <v>44.47</v>
      </c>
    </row>
    <row r="100" spans="1:27" x14ac:dyDescent="0.25">
      <c r="A100" t="s">
        <v>756</v>
      </c>
      <c r="B100">
        <v>45678</v>
      </c>
      <c r="C100">
        <v>45678.352083333331</v>
      </c>
      <c r="D100">
        <v>45678.355555555558</v>
      </c>
      <c r="E100" t="s">
        <v>757</v>
      </c>
      <c r="F100" t="s">
        <v>413</v>
      </c>
      <c r="G100" t="s">
        <v>760</v>
      </c>
      <c r="H100" t="s">
        <v>414</v>
      </c>
      <c r="I100" t="s">
        <v>415</v>
      </c>
      <c r="J100" t="s">
        <v>416</v>
      </c>
      <c r="K100" t="s">
        <v>555</v>
      </c>
      <c r="L100">
        <v>5.0999999999999996</v>
      </c>
      <c r="M100">
        <v>23.2</v>
      </c>
      <c r="N100">
        <v>3.56</v>
      </c>
      <c r="O100">
        <v>8.4</v>
      </c>
      <c r="P100">
        <v>30.6</v>
      </c>
      <c r="Q100">
        <v>7.8</v>
      </c>
      <c r="R100" t="b">
        <v>1</v>
      </c>
      <c r="S100">
        <v>0</v>
      </c>
      <c r="T100">
        <v>1009.2</v>
      </c>
      <c r="U100">
        <v>45680</v>
      </c>
      <c r="V100" t="s">
        <v>43</v>
      </c>
      <c r="W100" t="s">
        <v>200</v>
      </c>
      <c r="X100" t="s">
        <v>761</v>
      </c>
      <c r="Y100">
        <v>5</v>
      </c>
      <c r="Z100">
        <v>23.2</v>
      </c>
      <c r="AA100">
        <v>43.5</v>
      </c>
    </row>
    <row r="101" spans="1:27" x14ac:dyDescent="0.25">
      <c r="A101" t="s">
        <v>762</v>
      </c>
      <c r="B101">
        <v>45805</v>
      </c>
      <c r="C101">
        <v>45805.325694444444</v>
      </c>
      <c r="D101">
        <v>45805.367361111108</v>
      </c>
      <c r="E101" t="s">
        <v>763</v>
      </c>
      <c r="F101" t="s">
        <v>698</v>
      </c>
      <c r="G101" t="s">
        <v>765</v>
      </c>
      <c r="H101" t="s">
        <v>700</v>
      </c>
      <c r="I101" t="s">
        <v>141</v>
      </c>
      <c r="J101" t="s">
        <v>142</v>
      </c>
      <c r="K101" t="s">
        <v>681</v>
      </c>
      <c r="L101">
        <v>12</v>
      </c>
      <c r="M101">
        <v>29.2</v>
      </c>
      <c r="N101">
        <v>3.56</v>
      </c>
      <c r="O101">
        <v>8.8000000000000007</v>
      </c>
      <c r="P101">
        <v>34</v>
      </c>
      <c r="Q101">
        <v>12</v>
      </c>
      <c r="R101" t="b">
        <v>1</v>
      </c>
      <c r="S101">
        <v>0</v>
      </c>
      <c r="T101">
        <v>1305.24</v>
      </c>
      <c r="U101">
        <v>45812</v>
      </c>
      <c r="V101" t="s">
        <v>43</v>
      </c>
      <c r="W101" t="s">
        <v>208</v>
      </c>
      <c r="X101" t="s">
        <v>766</v>
      </c>
      <c r="Y101">
        <v>60</v>
      </c>
      <c r="Z101">
        <v>29.2</v>
      </c>
      <c r="AA101">
        <v>44.7</v>
      </c>
    </row>
    <row r="102" spans="1:27" x14ac:dyDescent="0.25">
      <c r="A102" t="s">
        <v>767</v>
      </c>
      <c r="B102">
        <v>45773</v>
      </c>
      <c r="C102">
        <v>45773.335416666669</v>
      </c>
      <c r="D102">
        <v>45773.368750000001</v>
      </c>
      <c r="E102" t="s">
        <v>768</v>
      </c>
      <c r="F102" t="s">
        <v>194</v>
      </c>
      <c r="G102" t="s">
        <v>235</v>
      </c>
      <c r="H102" t="s">
        <v>196</v>
      </c>
      <c r="I102" t="s">
        <v>197</v>
      </c>
      <c r="J102" t="s">
        <v>198</v>
      </c>
      <c r="K102" t="s">
        <v>643</v>
      </c>
      <c r="L102">
        <v>1.5</v>
      </c>
      <c r="M102">
        <v>10.8</v>
      </c>
      <c r="N102">
        <v>3.56</v>
      </c>
      <c r="O102">
        <v>8.59</v>
      </c>
      <c r="P102">
        <v>35.5</v>
      </c>
      <c r="Q102">
        <v>12</v>
      </c>
      <c r="R102" t="b">
        <v>1</v>
      </c>
      <c r="S102">
        <v>0</v>
      </c>
      <c r="T102">
        <v>475.96</v>
      </c>
      <c r="U102">
        <v>45773</v>
      </c>
      <c r="V102" t="s">
        <v>43</v>
      </c>
      <c r="W102" t="s">
        <v>44</v>
      </c>
      <c r="X102" t="s">
        <v>770</v>
      </c>
      <c r="Y102">
        <v>48</v>
      </c>
      <c r="Z102">
        <v>10.8</v>
      </c>
      <c r="AA102">
        <v>44.07</v>
      </c>
    </row>
    <row r="103" spans="1:27" x14ac:dyDescent="0.25">
      <c r="A103" t="s">
        <v>771</v>
      </c>
      <c r="B103">
        <v>45693</v>
      </c>
      <c r="C103">
        <v>45693.438888888886</v>
      </c>
      <c r="D103">
        <v>45693.500694444447</v>
      </c>
      <c r="E103" t="s">
        <v>772</v>
      </c>
      <c r="F103" t="s">
        <v>340</v>
      </c>
      <c r="G103" t="s">
        <v>775</v>
      </c>
      <c r="H103" t="s">
        <v>342</v>
      </c>
      <c r="I103" t="s">
        <v>197</v>
      </c>
      <c r="J103" t="s">
        <v>198</v>
      </c>
      <c r="K103" t="s">
        <v>776</v>
      </c>
      <c r="L103">
        <v>1.1000000000000001</v>
      </c>
      <c r="M103">
        <v>92.1</v>
      </c>
      <c r="N103">
        <v>3.56</v>
      </c>
      <c r="O103">
        <v>8.41</v>
      </c>
      <c r="P103">
        <v>33.700000000000003</v>
      </c>
      <c r="Q103">
        <v>12</v>
      </c>
      <c r="R103" t="b">
        <v>1</v>
      </c>
      <c r="S103">
        <v>0.32</v>
      </c>
      <c r="T103">
        <v>3995.18</v>
      </c>
      <c r="U103">
        <v>45696</v>
      </c>
      <c r="V103" t="s">
        <v>259</v>
      </c>
      <c r="W103" t="s">
        <v>44</v>
      </c>
      <c r="X103" t="s">
        <v>777</v>
      </c>
      <c r="Y103">
        <v>89</v>
      </c>
      <c r="Z103">
        <v>91.78</v>
      </c>
      <c r="AA103">
        <v>43.53</v>
      </c>
    </row>
    <row r="104" spans="1:27" x14ac:dyDescent="0.25">
      <c r="A104" t="s">
        <v>778</v>
      </c>
      <c r="B104">
        <v>45781</v>
      </c>
      <c r="C104">
        <v>45781.416666666664</v>
      </c>
      <c r="D104">
        <v>45781.490277777775</v>
      </c>
      <c r="E104" t="s">
        <v>779</v>
      </c>
      <c r="F104" t="s">
        <v>113</v>
      </c>
      <c r="G104" t="s">
        <v>782</v>
      </c>
      <c r="H104" t="s">
        <v>115</v>
      </c>
      <c r="I104" t="s">
        <v>84</v>
      </c>
      <c r="J104" t="s">
        <v>85</v>
      </c>
      <c r="K104" t="s">
        <v>363</v>
      </c>
      <c r="L104">
        <v>7.2</v>
      </c>
      <c r="M104">
        <v>220.2</v>
      </c>
      <c r="N104">
        <v>3.58</v>
      </c>
      <c r="O104">
        <v>8.24</v>
      </c>
      <c r="P104">
        <v>28.9</v>
      </c>
      <c r="Q104">
        <v>9.5</v>
      </c>
      <c r="R104" t="b">
        <v>0</v>
      </c>
      <c r="S104">
        <v>2.0699999999999998</v>
      </c>
      <c r="T104">
        <v>9405.77</v>
      </c>
      <c r="U104">
        <v>45782</v>
      </c>
      <c r="V104" t="s">
        <v>58</v>
      </c>
      <c r="W104" t="s">
        <v>186</v>
      </c>
      <c r="X104" t="s">
        <v>783</v>
      </c>
      <c r="Y104">
        <v>106</v>
      </c>
      <c r="Z104">
        <v>218.13</v>
      </c>
      <c r="AA104">
        <v>43.12</v>
      </c>
    </row>
    <row r="105" spans="1:27" x14ac:dyDescent="0.25">
      <c r="A105" t="s">
        <v>784</v>
      </c>
      <c r="B105">
        <v>45660</v>
      </c>
      <c r="C105">
        <v>45660.370138888888</v>
      </c>
      <c r="D105">
        <v>45660.379166666666</v>
      </c>
      <c r="E105" t="s">
        <v>785</v>
      </c>
      <c r="F105" t="s">
        <v>81</v>
      </c>
      <c r="G105" t="s">
        <v>788</v>
      </c>
      <c r="H105" t="s">
        <v>83</v>
      </c>
      <c r="I105" t="s">
        <v>84</v>
      </c>
      <c r="J105" t="s">
        <v>85</v>
      </c>
      <c r="K105" t="s">
        <v>681</v>
      </c>
      <c r="L105">
        <v>1.4</v>
      </c>
      <c r="M105">
        <v>5.9</v>
      </c>
      <c r="N105">
        <v>3.58</v>
      </c>
      <c r="O105">
        <v>8.83</v>
      </c>
      <c r="P105">
        <v>29.7</v>
      </c>
      <c r="Q105">
        <v>23.3</v>
      </c>
      <c r="R105" t="b">
        <v>0</v>
      </c>
      <c r="S105">
        <v>2.95</v>
      </c>
      <c r="T105">
        <v>132.43</v>
      </c>
      <c r="U105">
        <v>45661</v>
      </c>
      <c r="V105" t="s">
        <v>43</v>
      </c>
      <c r="W105" t="s">
        <v>200</v>
      </c>
      <c r="X105" t="s">
        <v>789</v>
      </c>
      <c r="Y105">
        <v>13</v>
      </c>
      <c r="Z105">
        <v>2.95</v>
      </c>
      <c r="AA105">
        <v>44.89</v>
      </c>
    </row>
    <row r="106" spans="1:27" x14ac:dyDescent="0.25">
      <c r="A106" t="s">
        <v>790</v>
      </c>
      <c r="B106">
        <v>45756</v>
      </c>
      <c r="C106">
        <v>45756.399305555555</v>
      </c>
      <c r="D106">
        <v>45756.402777777781</v>
      </c>
      <c r="E106" t="s">
        <v>791</v>
      </c>
      <c r="F106" t="s">
        <v>340</v>
      </c>
      <c r="G106" t="s">
        <v>38</v>
      </c>
      <c r="H106" t="s">
        <v>342</v>
      </c>
      <c r="I106" t="s">
        <v>197</v>
      </c>
      <c r="J106" t="s">
        <v>198</v>
      </c>
      <c r="K106" t="s">
        <v>793</v>
      </c>
      <c r="L106">
        <v>7.6</v>
      </c>
      <c r="M106">
        <v>99.5</v>
      </c>
      <c r="N106">
        <v>3.58</v>
      </c>
      <c r="O106">
        <v>7.95</v>
      </c>
      <c r="P106">
        <v>34</v>
      </c>
      <c r="Q106">
        <v>12</v>
      </c>
      <c r="R106" t="b">
        <v>0</v>
      </c>
      <c r="S106">
        <v>0</v>
      </c>
      <c r="T106">
        <v>4203.88</v>
      </c>
      <c r="U106">
        <v>45757</v>
      </c>
      <c r="V106" t="s">
        <v>43</v>
      </c>
      <c r="W106" t="s">
        <v>44</v>
      </c>
      <c r="X106" t="s">
        <v>794</v>
      </c>
      <c r="Y106">
        <v>5</v>
      </c>
      <c r="Z106">
        <v>99.5</v>
      </c>
      <c r="AA106">
        <v>42.25</v>
      </c>
    </row>
    <row r="107" spans="1:27" x14ac:dyDescent="0.25">
      <c r="A107" t="s">
        <v>795</v>
      </c>
      <c r="B107">
        <v>45660</v>
      </c>
      <c r="C107">
        <v>45660.319444444445</v>
      </c>
      <c r="D107">
        <v>45660.387499999997</v>
      </c>
      <c r="E107" t="s">
        <v>670</v>
      </c>
      <c r="F107" t="s">
        <v>381</v>
      </c>
      <c r="G107" t="s">
        <v>310</v>
      </c>
      <c r="H107" t="s">
        <v>383</v>
      </c>
      <c r="I107" t="s">
        <v>84</v>
      </c>
      <c r="J107" t="s">
        <v>85</v>
      </c>
      <c r="K107" t="s">
        <v>440</v>
      </c>
      <c r="L107">
        <v>17.8</v>
      </c>
      <c r="M107">
        <v>19.899999999999999</v>
      </c>
      <c r="N107">
        <v>3.58</v>
      </c>
      <c r="O107">
        <v>9.08</v>
      </c>
      <c r="P107">
        <v>30.8</v>
      </c>
      <c r="Q107">
        <v>4.5999999999999996</v>
      </c>
      <c r="R107" t="b">
        <v>1</v>
      </c>
      <c r="S107">
        <v>0.09</v>
      </c>
      <c r="T107">
        <v>904.13</v>
      </c>
      <c r="U107">
        <v>45667</v>
      </c>
      <c r="V107" t="s">
        <v>43</v>
      </c>
      <c r="W107" t="s">
        <v>44</v>
      </c>
      <c r="X107" t="s">
        <v>796</v>
      </c>
      <c r="Y107">
        <v>98</v>
      </c>
      <c r="Z107">
        <v>19.809999999999999</v>
      </c>
      <c r="AA107">
        <v>45.64</v>
      </c>
    </row>
    <row r="108" spans="1:27" x14ac:dyDescent="0.25">
      <c r="A108" t="s">
        <v>797</v>
      </c>
      <c r="B108">
        <v>45786</v>
      </c>
      <c r="C108">
        <v>45786.368750000001</v>
      </c>
      <c r="D108">
        <v>45786.407638888886</v>
      </c>
      <c r="E108" t="s">
        <v>798</v>
      </c>
      <c r="F108" t="s">
        <v>405</v>
      </c>
      <c r="G108" t="s">
        <v>801</v>
      </c>
      <c r="H108" t="s">
        <v>407</v>
      </c>
      <c r="I108" t="s">
        <v>218</v>
      </c>
      <c r="J108" t="s">
        <v>219</v>
      </c>
      <c r="K108" t="s">
        <v>424</v>
      </c>
      <c r="L108">
        <v>7.6</v>
      </c>
      <c r="M108">
        <v>30.1</v>
      </c>
      <c r="N108">
        <v>3.59</v>
      </c>
      <c r="O108">
        <v>8.25</v>
      </c>
      <c r="P108">
        <v>28</v>
      </c>
      <c r="Q108">
        <v>7</v>
      </c>
      <c r="R108" t="b">
        <v>1</v>
      </c>
      <c r="S108">
        <v>0</v>
      </c>
      <c r="T108">
        <v>1300.32</v>
      </c>
      <c r="U108">
        <v>45789</v>
      </c>
      <c r="V108" t="s">
        <v>43</v>
      </c>
      <c r="W108" t="s">
        <v>44</v>
      </c>
      <c r="X108" t="s">
        <v>802</v>
      </c>
      <c r="Y108">
        <v>56</v>
      </c>
      <c r="Z108">
        <v>30.1</v>
      </c>
      <c r="AA108">
        <v>43.2</v>
      </c>
    </row>
    <row r="109" spans="1:27" x14ac:dyDescent="0.25">
      <c r="A109" t="s">
        <v>803</v>
      </c>
      <c r="B109">
        <v>45658</v>
      </c>
      <c r="C109">
        <v>45658.439583333333</v>
      </c>
      <c r="D109">
        <v>45658.48541666667</v>
      </c>
      <c r="E109" t="s">
        <v>804</v>
      </c>
      <c r="F109" t="s">
        <v>194</v>
      </c>
      <c r="G109" t="s">
        <v>806</v>
      </c>
      <c r="H109" t="s">
        <v>196</v>
      </c>
      <c r="I109" t="s">
        <v>197</v>
      </c>
      <c r="J109" t="s">
        <v>198</v>
      </c>
      <c r="K109" t="s">
        <v>165</v>
      </c>
      <c r="L109">
        <v>16.3</v>
      </c>
      <c r="M109">
        <v>23.6</v>
      </c>
      <c r="N109">
        <v>3.59</v>
      </c>
      <c r="O109">
        <v>8.57</v>
      </c>
      <c r="P109">
        <v>28.6</v>
      </c>
      <c r="Q109">
        <v>6.1</v>
      </c>
      <c r="R109" t="b">
        <v>1</v>
      </c>
      <c r="S109">
        <v>0</v>
      </c>
      <c r="T109">
        <v>1042.18</v>
      </c>
      <c r="U109">
        <v>45660</v>
      </c>
      <c r="V109" t="s">
        <v>259</v>
      </c>
      <c r="W109" t="s">
        <v>44</v>
      </c>
      <c r="X109" t="s">
        <v>807</v>
      </c>
      <c r="Y109">
        <v>66</v>
      </c>
      <c r="Z109">
        <v>23.6</v>
      </c>
      <c r="AA109">
        <v>44.16</v>
      </c>
    </row>
    <row r="110" spans="1:27" x14ac:dyDescent="0.25">
      <c r="A110" t="s">
        <v>808</v>
      </c>
      <c r="B110">
        <v>45804</v>
      </c>
      <c r="C110">
        <v>45804.447916666664</v>
      </c>
      <c r="D110">
        <v>45804.495833333334</v>
      </c>
      <c r="E110" t="s">
        <v>809</v>
      </c>
      <c r="F110" t="s">
        <v>37</v>
      </c>
      <c r="G110" t="s">
        <v>517</v>
      </c>
      <c r="H110" t="s">
        <v>39</v>
      </c>
      <c r="I110" t="s">
        <v>40</v>
      </c>
      <c r="J110" t="s">
        <v>41</v>
      </c>
      <c r="K110" t="s">
        <v>220</v>
      </c>
      <c r="L110">
        <v>4.0999999999999996</v>
      </c>
      <c r="M110">
        <v>101.7</v>
      </c>
      <c r="N110">
        <v>3.6</v>
      </c>
      <c r="O110">
        <v>8.41</v>
      </c>
      <c r="P110">
        <v>30</v>
      </c>
      <c r="Q110">
        <v>12</v>
      </c>
      <c r="R110" t="b">
        <v>0</v>
      </c>
      <c r="S110">
        <v>1.0900000000000001</v>
      </c>
      <c r="T110">
        <v>4399.68</v>
      </c>
      <c r="U110">
        <v>45804</v>
      </c>
      <c r="V110" t="s">
        <v>43</v>
      </c>
      <c r="W110" t="s">
        <v>44</v>
      </c>
      <c r="X110" t="s">
        <v>811</v>
      </c>
      <c r="Y110">
        <v>69</v>
      </c>
      <c r="Z110">
        <v>100.61</v>
      </c>
      <c r="AA110">
        <v>43.73</v>
      </c>
    </row>
    <row r="111" spans="1:27" x14ac:dyDescent="0.25">
      <c r="A111" t="s">
        <v>812</v>
      </c>
      <c r="B111">
        <v>45675</v>
      </c>
      <c r="C111">
        <v>45675.267361111109</v>
      </c>
      <c r="D111">
        <v>45675.306250000001</v>
      </c>
      <c r="E111" t="s">
        <v>813</v>
      </c>
      <c r="F111" t="s">
        <v>255</v>
      </c>
      <c r="G111" t="s">
        <v>432</v>
      </c>
      <c r="H111" t="s">
        <v>257</v>
      </c>
      <c r="I111" t="s">
        <v>96</v>
      </c>
      <c r="J111" t="s">
        <v>97</v>
      </c>
      <c r="K111" t="s">
        <v>591</v>
      </c>
      <c r="L111">
        <v>3.1</v>
      </c>
      <c r="M111">
        <v>88.1</v>
      </c>
      <c r="N111">
        <v>3.6</v>
      </c>
      <c r="O111">
        <v>7.96</v>
      </c>
      <c r="P111">
        <v>34.5</v>
      </c>
      <c r="Q111">
        <v>12</v>
      </c>
      <c r="R111" t="b">
        <v>0</v>
      </c>
      <c r="S111">
        <v>0</v>
      </c>
      <c r="T111">
        <v>3733.68</v>
      </c>
      <c r="U111">
        <v>45676</v>
      </c>
      <c r="V111" t="s">
        <v>43</v>
      </c>
      <c r="W111" t="s">
        <v>200</v>
      </c>
      <c r="X111" t="s">
        <v>815</v>
      </c>
      <c r="Y111">
        <v>56</v>
      </c>
      <c r="Z111">
        <v>88.1</v>
      </c>
      <c r="AA111">
        <v>42.38</v>
      </c>
    </row>
    <row r="112" spans="1:27" x14ac:dyDescent="0.25">
      <c r="A112" t="s">
        <v>816</v>
      </c>
      <c r="B112">
        <v>45692</v>
      </c>
      <c r="C112">
        <v>45692.274305555555</v>
      </c>
      <c r="D112">
        <v>45692.277777777781</v>
      </c>
      <c r="E112" t="s">
        <v>817</v>
      </c>
      <c r="F112" t="s">
        <v>309</v>
      </c>
      <c r="G112" t="s">
        <v>301</v>
      </c>
      <c r="H112" t="s">
        <v>311</v>
      </c>
      <c r="I112" t="s">
        <v>84</v>
      </c>
      <c r="J112" t="s">
        <v>85</v>
      </c>
      <c r="K112" t="s">
        <v>819</v>
      </c>
      <c r="L112">
        <v>23.1</v>
      </c>
      <c r="M112">
        <v>42.1</v>
      </c>
      <c r="N112">
        <v>3.61</v>
      </c>
      <c r="O112">
        <v>8.5399999999999991</v>
      </c>
      <c r="P112">
        <v>24.7</v>
      </c>
      <c r="Q112">
        <v>5.6</v>
      </c>
      <c r="R112" t="b">
        <v>1</v>
      </c>
      <c r="S112">
        <v>0.04</v>
      </c>
      <c r="T112">
        <v>1857.79</v>
      </c>
      <c r="U112">
        <v>45694</v>
      </c>
      <c r="V112" t="s">
        <v>43</v>
      </c>
      <c r="W112" t="s">
        <v>44</v>
      </c>
      <c r="X112" t="s">
        <v>820</v>
      </c>
      <c r="Y112">
        <v>5</v>
      </c>
      <c r="Z112">
        <v>42.06</v>
      </c>
      <c r="AA112">
        <v>44.17</v>
      </c>
    </row>
    <row r="113" spans="1:27" x14ac:dyDescent="0.25">
      <c r="A113" t="s">
        <v>821</v>
      </c>
      <c r="B113">
        <v>45775</v>
      </c>
      <c r="C113">
        <v>45775.229861111111</v>
      </c>
      <c r="D113">
        <v>45775.23333333333</v>
      </c>
      <c r="E113" t="s">
        <v>822</v>
      </c>
      <c r="F113" t="s">
        <v>194</v>
      </c>
      <c r="G113" t="s">
        <v>369</v>
      </c>
      <c r="H113" t="s">
        <v>196</v>
      </c>
      <c r="I113" t="s">
        <v>197</v>
      </c>
      <c r="J113" t="s">
        <v>198</v>
      </c>
      <c r="K113" t="s">
        <v>824</v>
      </c>
      <c r="L113">
        <v>20.9</v>
      </c>
      <c r="M113">
        <v>74.5</v>
      </c>
      <c r="N113">
        <v>3.61</v>
      </c>
      <c r="O113">
        <v>8.4700000000000006</v>
      </c>
      <c r="P113">
        <v>34.5</v>
      </c>
      <c r="Q113">
        <v>9.1</v>
      </c>
      <c r="R113" t="b">
        <v>1</v>
      </c>
      <c r="S113">
        <v>0.37</v>
      </c>
      <c r="T113">
        <v>3258.75</v>
      </c>
      <c r="U113">
        <v>45778</v>
      </c>
      <c r="V113" t="s">
        <v>43</v>
      </c>
      <c r="W113" t="s">
        <v>208</v>
      </c>
      <c r="X113" t="s">
        <v>825</v>
      </c>
      <c r="Y113">
        <v>5</v>
      </c>
      <c r="Z113">
        <v>74.13</v>
      </c>
      <c r="AA113">
        <v>43.96</v>
      </c>
    </row>
    <row r="114" spans="1:27" x14ac:dyDescent="0.25">
      <c r="A114" t="s">
        <v>826</v>
      </c>
      <c r="B114">
        <v>45770</v>
      </c>
      <c r="C114">
        <v>45770.295138888891</v>
      </c>
      <c r="D114">
        <v>45770.331944444442</v>
      </c>
      <c r="E114" t="s">
        <v>827</v>
      </c>
      <c r="F114" t="s">
        <v>292</v>
      </c>
      <c r="G114" t="s">
        <v>216</v>
      </c>
      <c r="H114" t="s">
        <v>294</v>
      </c>
      <c r="I114" t="s">
        <v>70</v>
      </c>
      <c r="J114" t="s">
        <v>71</v>
      </c>
      <c r="K114" t="s">
        <v>613</v>
      </c>
      <c r="L114">
        <v>30</v>
      </c>
      <c r="M114">
        <v>19.3</v>
      </c>
      <c r="N114">
        <v>3.61</v>
      </c>
      <c r="O114">
        <v>8.17</v>
      </c>
      <c r="P114">
        <v>32.5</v>
      </c>
      <c r="Q114">
        <v>9.8000000000000007</v>
      </c>
      <c r="R114" t="b">
        <v>1</v>
      </c>
      <c r="S114">
        <v>0.4</v>
      </c>
      <c r="T114">
        <v>813.83</v>
      </c>
      <c r="U114">
        <v>45773</v>
      </c>
      <c r="V114" t="s">
        <v>43</v>
      </c>
      <c r="W114" t="s">
        <v>186</v>
      </c>
      <c r="X114" t="s">
        <v>829</v>
      </c>
      <c r="Y114">
        <v>53</v>
      </c>
      <c r="Z114">
        <v>18.899999999999999</v>
      </c>
      <c r="AA114">
        <v>43.06</v>
      </c>
    </row>
    <row r="115" spans="1:27" x14ac:dyDescent="0.25">
      <c r="A115" t="s">
        <v>830</v>
      </c>
      <c r="B115">
        <v>45811</v>
      </c>
      <c r="C115">
        <v>45811.174305555556</v>
      </c>
      <c r="D115">
        <v>45811.226388888892</v>
      </c>
      <c r="E115" t="s">
        <v>831</v>
      </c>
      <c r="F115" t="s">
        <v>318</v>
      </c>
      <c r="G115" t="s">
        <v>833</v>
      </c>
      <c r="H115" t="s">
        <v>320</v>
      </c>
      <c r="I115" t="s">
        <v>197</v>
      </c>
      <c r="J115" t="s">
        <v>198</v>
      </c>
      <c r="K115" t="s">
        <v>674</v>
      </c>
      <c r="L115">
        <v>7.7</v>
      </c>
      <c r="M115">
        <v>67</v>
      </c>
      <c r="N115">
        <v>3.61</v>
      </c>
      <c r="O115">
        <v>7.98</v>
      </c>
      <c r="P115">
        <v>32.4</v>
      </c>
      <c r="Q115">
        <v>12</v>
      </c>
      <c r="R115" t="b">
        <v>1</v>
      </c>
      <c r="S115">
        <v>0</v>
      </c>
      <c r="T115">
        <v>2846.83</v>
      </c>
      <c r="U115">
        <v>45811</v>
      </c>
      <c r="V115" t="s">
        <v>259</v>
      </c>
      <c r="W115" t="s">
        <v>44</v>
      </c>
      <c r="X115" t="s">
        <v>834</v>
      </c>
      <c r="Y115">
        <v>75</v>
      </c>
      <c r="Z115">
        <v>67</v>
      </c>
      <c r="AA115">
        <v>42.49</v>
      </c>
    </row>
    <row r="116" spans="1:27" x14ac:dyDescent="0.25">
      <c r="A116" t="s">
        <v>835</v>
      </c>
      <c r="B116">
        <v>45670</v>
      </c>
      <c r="C116">
        <v>45670.37777777778</v>
      </c>
      <c r="D116">
        <v>45670.39166666667</v>
      </c>
      <c r="E116" t="s">
        <v>836</v>
      </c>
      <c r="F116" t="s">
        <v>604</v>
      </c>
      <c r="G116" t="s">
        <v>465</v>
      </c>
      <c r="H116" t="s">
        <v>606</v>
      </c>
      <c r="I116" t="s">
        <v>153</v>
      </c>
      <c r="J116" t="s">
        <v>154</v>
      </c>
      <c r="K116" t="s">
        <v>98</v>
      </c>
      <c r="L116">
        <v>52.2</v>
      </c>
      <c r="M116">
        <v>94.3</v>
      </c>
      <c r="N116">
        <v>3.61</v>
      </c>
      <c r="O116">
        <v>8.14</v>
      </c>
      <c r="P116">
        <v>30.7</v>
      </c>
      <c r="Q116">
        <v>10.8</v>
      </c>
      <c r="R116" t="b">
        <v>1</v>
      </c>
      <c r="S116">
        <v>0.28999999999999998</v>
      </c>
      <c r="T116">
        <v>4039.61</v>
      </c>
      <c r="U116">
        <v>45671</v>
      </c>
      <c r="V116" t="s">
        <v>43</v>
      </c>
      <c r="W116" t="s">
        <v>186</v>
      </c>
      <c r="X116" t="s">
        <v>837</v>
      </c>
      <c r="Y116">
        <v>20</v>
      </c>
      <c r="Z116">
        <v>94.009999999999906</v>
      </c>
      <c r="AA116">
        <v>42.97</v>
      </c>
    </row>
    <row r="117" spans="1:27" x14ac:dyDescent="0.25">
      <c r="A117" t="s">
        <v>838</v>
      </c>
      <c r="B117">
        <v>45690</v>
      </c>
      <c r="C117">
        <v>45690.324305555558</v>
      </c>
      <c r="D117">
        <v>45690.352777777778</v>
      </c>
      <c r="E117" t="s">
        <v>839</v>
      </c>
      <c r="F117" t="s">
        <v>318</v>
      </c>
      <c r="G117" t="s">
        <v>841</v>
      </c>
      <c r="H117" t="s">
        <v>320</v>
      </c>
      <c r="I117" t="s">
        <v>197</v>
      </c>
      <c r="J117" t="s">
        <v>198</v>
      </c>
      <c r="K117" t="s">
        <v>165</v>
      </c>
      <c r="L117">
        <v>9.4</v>
      </c>
      <c r="M117">
        <v>37.5</v>
      </c>
      <c r="N117">
        <v>3.62</v>
      </c>
      <c r="O117">
        <v>8.6</v>
      </c>
      <c r="P117">
        <v>26.6</v>
      </c>
      <c r="Q117">
        <v>7.5</v>
      </c>
      <c r="R117" t="b">
        <v>1</v>
      </c>
      <c r="S117">
        <v>0.25</v>
      </c>
      <c r="T117">
        <v>1653.9</v>
      </c>
      <c r="U117">
        <v>45692</v>
      </c>
      <c r="V117" t="s">
        <v>43</v>
      </c>
      <c r="W117" t="s">
        <v>44</v>
      </c>
      <c r="X117" t="s">
        <v>842</v>
      </c>
      <c r="Y117">
        <v>41</v>
      </c>
      <c r="Z117">
        <v>37.25</v>
      </c>
      <c r="AA117">
        <v>44.4</v>
      </c>
    </row>
    <row r="118" spans="1:27" x14ac:dyDescent="0.25">
      <c r="A118" t="s">
        <v>843</v>
      </c>
      <c r="B118">
        <v>45684</v>
      </c>
      <c r="C118">
        <v>45684.443749999999</v>
      </c>
      <c r="D118">
        <v>45684.49722222222</v>
      </c>
      <c r="E118" t="s">
        <v>844</v>
      </c>
      <c r="F118" t="s">
        <v>405</v>
      </c>
      <c r="G118" t="s">
        <v>760</v>
      </c>
      <c r="H118" t="s">
        <v>407</v>
      </c>
      <c r="I118" t="s">
        <v>218</v>
      </c>
      <c r="J118" t="s">
        <v>219</v>
      </c>
      <c r="K118" t="s">
        <v>42</v>
      </c>
      <c r="L118">
        <v>7.5</v>
      </c>
      <c r="M118">
        <v>12.8</v>
      </c>
      <c r="N118">
        <v>3.62</v>
      </c>
      <c r="O118">
        <v>8.64</v>
      </c>
      <c r="P118">
        <v>24.4</v>
      </c>
      <c r="Q118">
        <v>3.2</v>
      </c>
      <c r="R118" t="b">
        <v>1</v>
      </c>
      <c r="S118">
        <v>0</v>
      </c>
      <c r="T118">
        <v>569.86</v>
      </c>
      <c r="U118">
        <v>45684</v>
      </c>
      <c r="V118" t="s">
        <v>58</v>
      </c>
      <c r="W118" t="s">
        <v>59</v>
      </c>
      <c r="X118" t="s">
        <v>846</v>
      </c>
      <c r="Y118">
        <v>77</v>
      </c>
      <c r="Z118">
        <v>12.8</v>
      </c>
      <c r="AA118">
        <v>44.52</v>
      </c>
    </row>
    <row r="119" spans="1:27" x14ac:dyDescent="0.25">
      <c r="A119" t="s">
        <v>847</v>
      </c>
      <c r="B119">
        <v>45771</v>
      </c>
      <c r="C119">
        <v>45771.377083333333</v>
      </c>
      <c r="D119">
        <v>45771.404861111114</v>
      </c>
      <c r="E119" t="s">
        <v>848</v>
      </c>
      <c r="F119" t="s">
        <v>413</v>
      </c>
      <c r="G119" t="s">
        <v>851</v>
      </c>
      <c r="H119" t="s">
        <v>414</v>
      </c>
      <c r="I119" t="s">
        <v>415</v>
      </c>
      <c r="J119" t="s">
        <v>416</v>
      </c>
      <c r="K119" t="s">
        <v>531</v>
      </c>
      <c r="L119">
        <v>11.4</v>
      </c>
      <c r="M119">
        <v>48.5</v>
      </c>
      <c r="N119">
        <v>3.62</v>
      </c>
      <c r="O119">
        <v>8.23</v>
      </c>
      <c r="P119">
        <v>30.9</v>
      </c>
      <c r="Q119">
        <v>5.5</v>
      </c>
      <c r="R119" t="b">
        <v>1</v>
      </c>
      <c r="S119">
        <v>0.5</v>
      </c>
      <c r="T119">
        <v>2077.92</v>
      </c>
      <c r="U119">
        <v>45771</v>
      </c>
      <c r="V119" t="s">
        <v>43</v>
      </c>
      <c r="W119" t="s">
        <v>44</v>
      </c>
      <c r="X119" t="s">
        <v>852</v>
      </c>
      <c r="Y119">
        <v>40</v>
      </c>
      <c r="Z119">
        <v>48</v>
      </c>
      <c r="AA119">
        <v>43.29</v>
      </c>
    </row>
    <row r="120" spans="1:27" x14ac:dyDescent="0.25">
      <c r="A120" t="s">
        <v>853</v>
      </c>
      <c r="B120">
        <v>45721</v>
      </c>
      <c r="C120">
        <v>45721.38958333333</v>
      </c>
      <c r="D120">
        <v>45721.4</v>
      </c>
      <c r="E120" t="s">
        <v>854</v>
      </c>
      <c r="F120" t="s">
        <v>172</v>
      </c>
      <c r="G120" t="s">
        <v>857</v>
      </c>
      <c r="H120" t="s">
        <v>174</v>
      </c>
      <c r="I120" t="s">
        <v>84</v>
      </c>
      <c r="J120" t="s">
        <v>85</v>
      </c>
      <c r="K120" t="s">
        <v>220</v>
      </c>
      <c r="L120">
        <v>4</v>
      </c>
      <c r="M120">
        <v>16.899999999999999</v>
      </c>
      <c r="N120">
        <v>3.62</v>
      </c>
      <c r="O120">
        <v>8.3800000000000008</v>
      </c>
      <c r="P120">
        <v>32.700000000000003</v>
      </c>
      <c r="Q120">
        <v>29.5</v>
      </c>
      <c r="R120" t="b">
        <v>0</v>
      </c>
      <c r="S120">
        <v>0.27</v>
      </c>
      <c r="T120">
        <v>727.4</v>
      </c>
      <c r="U120">
        <v>45721</v>
      </c>
      <c r="V120" t="s">
        <v>43</v>
      </c>
      <c r="W120" t="s">
        <v>200</v>
      </c>
      <c r="X120" t="s">
        <v>858</v>
      </c>
      <c r="Y120">
        <v>15</v>
      </c>
      <c r="Z120">
        <v>16.63</v>
      </c>
      <c r="AA120">
        <v>43.74</v>
      </c>
    </row>
    <row r="121" spans="1:27" x14ac:dyDescent="0.25">
      <c r="A121" t="s">
        <v>859</v>
      </c>
      <c r="B121">
        <v>45717</v>
      </c>
      <c r="C121">
        <v>45717.457638888889</v>
      </c>
      <c r="D121">
        <v>45717.517361111109</v>
      </c>
      <c r="E121" t="s">
        <v>860</v>
      </c>
      <c r="F121" t="s">
        <v>340</v>
      </c>
      <c r="G121" t="s">
        <v>863</v>
      </c>
      <c r="H121" t="s">
        <v>342</v>
      </c>
      <c r="I121" t="s">
        <v>197</v>
      </c>
      <c r="J121" t="s">
        <v>198</v>
      </c>
      <c r="K121" t="s">
        <v>350</v>
      </c>
      <c r="L121">
        <v>19.3</v>
      </c>
      <c r="M121">
        <v>21.9</v>
      </c>
      <c r="N121">
        <v>3.63</v>
      </c>
      <c r="O121">
        <v>8.58</v>
      </c>
      <c r="P121">
        <v>34.5</v>
      </c>
      <c r="Q121">
        <v>12</v>
      </c>
      <c r="R121" t="b">
        <v>1</v>
      </c>
      <c r="S121">
        <v>0.54</v>
      </c>
      <c r="T121">
        <v>948.17</v>
      </c>
      <c r="U121">
        <v>45719</v>
      </c>
      <c r="V121" t="s">
        <v>43</v>
      </c>
      <c r="W121" t="s">
        <v>44</v>
      </c>
      <c r="X121" t="s">
        <v>864</v>
      </c>
      <c r="Y121">
        <v>86</v>
      </c>
      <c r="Z121">
        <v>21.36</v>
      </c>
      <c r="AA121">
        <v>44.39</v>
      </c>
    </row>
    <row r="122" spans="1:27" x14ac:dyDescent="0.25">
      <c r="A122" t="s">
        <v>865</v>
      </c>
      <c r="B122">
        <v>45661</v>
      </c>
      <c r="C122">
        <v>45661.361805555556</v>
      </c>
      <c r="D122">
        <v>45661.442361111112</v>
      </c>
      <c r="E122" t="s">
        <v>866</v>
      </c>
      <c r="F122" t="s">
        <v>309</v>
      </c>
      <c r="G122" t="s">
        <v>869</v>
      </c>
      <c r="H122" t="s">
        <v>311</v>
      </c>
      <c r="I122" t="s">
        <v>84</v>
      </c>
      <c r="J122" t="s">
        <v>85</v>
      </c>
      <c r="K122" t="s">
        <v>793</v>
      </c>
      <c r="L122">
        <v>12.6</v>
      </c>
      <c r="M122">
        <v>14.5</v>
      </c>
      <c r="N122">
        <v>3.63</v>
      </c>
      <c r="O122">
        <v>8.77</v>
      </c>
      <c r="P122">
        <v>35.5</v>
      </c>
      <c r="Q122">
        <v>11.2</v>
      </c>
      <c r="R122" t="b">
        <v>0</v>
      </c>
      <c r="S122">
        <v>0</v>
      </c>
      <c r="T122">
        <v>651.91999999999996</v>
      </c>
      <c r="U122">
        <v>45663</v>
      </c>
      <c r="V122" t="s">
        <v>58</v>
      </c>
      <c r="W122" t="s">
        <v>44</v>
      </c>
      <c r="X122" t="s">
        <v>870</v>
      </c>
      <c r="Y122">
        <v>116</v>
      </c>
      <c r="Z122">
        <v>14.5</v>
      </c>
      <c r="AA122">
        <v>44.96</v>
      </c>
    </row>
    <row r="123" spans="1:27" x14ac:dyDescent="0.25">
      <c r="A123" t="s">
        <v>871</v>
      </c>
      <c r="B123">
        <v>45770</v>
      </c>
      <c r="C123">
        <v>45770.179166666669</v>
      </c>
      <c r="D123">
        <v>45770.186805555553</v>
      </c>
      <c r="E123" t="s">
        <v>872</v>
      </c>
      <c r="F123" t="s">
        <v>81</v>
      </c>
      <c r="G123" t="s">
        <v>875</v>
      </c>
      <c r="H123" t="s">
        <v>83</v>
      </c>
      <c r="I123" t="s">
        <v>84</v>
      </c>
      <c r="J123" t="s">
        <v>85</v>
      </c>
      <c r="K123" t="s">
        <v>876</v>
      </c>
      <c r="L123">
        <v>6.8</v>
      </c>
      <c r="M123">
        <v>22.9</v>
      </c>
      <c r="N123">
        <v>3.64</v>
      </c>
      <c r="O123">
        <v>8.7799999999999994</v>
      </c>
      <c r="P123">
        <v>28.8</v>
      </c>
      <c r="Q123">
        <v>7.7</v>
      </c>
      <c r="R123" t="b">
        <v>1</v>
      </c>
      <c r="S123">
        <v>0</v>
      </c>
      <c r="T123">
        <v>1031.42</v>
      </c>
      <c r="U123">
        <v>45770</v>
      </c>
      <c r="V123" t="s">
        <v>43</v>
      </c>
      <c r="W123" t="s">
        <v>44</v>
      </c>
      <c r="X123" t="s">
        <v>877</v>
      </c>
      <c r="Y123">
        <v>11</v>
      </c>
      <c r="Z123">
        <v>22.9</v>
      </c>
      <c r="AA123">
        <v>45.04</v>
      </c>
    </row>
    <row r="124" spans="1:27" x14ac:dyDescent="0.25">
      <c r="A124" t="s">
        <v>878</v>
      </c>
      <c r="B124">
        <v>45834</v>
      </c>
      <c r="C124">
        <v>45834.449305555558</v>
      </c>
      <c r="D124">
        <v>45834.469444444447</v>
      </c>
      <c r="E124" t="s">
        <v>879</v>
      </c>
      <c r="F124" t="s">
        <v>245</v>
      </c>
      <c r="G124" t="s">
        <v>530</v>
      </c>
      <c r="H124" t="s">
        <v>247</v>
      </c>
      <c r="I124" t="s">
        <v>55</v>
      </c>
      <c r="J124" t="s">
        <v>56</v>
      </c>
      <c r="K124" t="s">
        <v>302</v>
      </c>
      <c r="L124">
        <v>6.9</v>
      </c>
      <c r="M124">
        <v>11.4</v>
      </c>
      <c r="N124">
        <v>3.64</v>
      </c>
      <c r="O124">
        <v>8.16</v>
      </c>
      <c r="P124">
        <v>33</v>
      </c>
      <c r="Q124">
        <v>32.1</v>
      </c>
      <c r="R124" t="b">
        <v>1</v>
      </c>
      <c r="S124">
        <v>0.64</v>
      </c>
      <c r="T124">
        <v>464.62</v>
      </c>
      <c r="U124">
        <v>45836</v>
      </c>
      <c r="V124" t="s">
        <v>58</v>
      </c>
      <c r="W124" t="s">
        <v>208</v>
      </c>
      <c r="X124" t="s">
        <v>881</v>
      </c>
      <c r="Y124">
        <v>29</v>
      </c>
      <c r="Z124">
        <v>10.76</v>
      </c>
      <c r="AA124">
        <v>43.18</v>
      </c>
    </row>
    <row r="125" spans="1:27" x14ac:dyDescent="0.25">
      <c r="A125" t="s">
        <v>882</v>
      </c>
      <c r="B125">
        <v>45821</v>
      </c>
      <c r="C125">
        <v>45821.388194444444</v>
      </c>
      <c r="D125">
        <v>45821.451388888891</v>
      </c>
      <c r="E125" t="s">
        <v>883</v>
      </c>
      <c r="F125" t="s">
        <v>37</v>
      </c>
      <c r="G125" t="s">
        <v>423</v>
      </c>
      <c r="H125" t="s">
        <v>39</v>
      </c>
      <c r="I125" t="s">
        <v>40</v>
      </c>
      <c r="J125" t="s">
        <v>41</v>
      </c>
      <c r="K125" t="s">
        <v>531</v>
      </c>
      <c r="L125">
        <v>2</v>
      </c>
      <c r="M125">
        <v>49.7</v>
      </c>
      <c r="N125">
        <v>3.64</v>
      </c>
      <c r="O125">
        <v>8.44</v>
      </c>
      <c r="P125">
        <v>27.2</v>
      </c>
      <c r="Q125">
        <v>3.8</v>
      </c>
      <c r="R125" t="b">
        <v>1</v>
      </c>
      <c r="S125">
        <v>0.27</v>
      </c>
      <c r="T125">
        <v>2175.91</v>
      </c>
      <c r="U125">
        <v>45823</v>
      </c>
      <c r="V125" t="s">
        <v>259</v>
      </c>
      <c r="W125" t="s">
        <v>44</v>
      </c>
      <c r="X125" t="s">
        <v>885</v>
      </c>
      <c r="Y125">
        <v>91</v>
      </c>
      <c r="Z125">
        <v>49.43</v>
      </c>
      <c r="AA125">
        <v>44.02</v>
      </c>
    </row>
    <row r="126" spans="1:27" x14ac:dyDescent="0.25">
      <c r="A126" t="s">
        <v>886</v>
      </c>
      <c r="B126">
        <v>45696</v>
      </c>
      <c r="C126">
        <v>45696.402083333334</v>
      </c>
      <c r="D126">
        <v>45696.443055555559</v>
      </c>
      <c r="E126" t="s">
        <v>540</v>
      </c>
      <c r="F126" t="s">
        <v>215</v>
      </c>
      <c r="G126" t="s">
        <v>94</v>
      </c>
      <c r="H126" t="s">
        <v>217</v>
      </c>
      <c r="I126" t="s">
        <v>218</v>
      </c>
      <c r="J126" t="s">
        <v>219</v>
      </c>
      <c r="K126" t="s">
        <v>466</v>
      </c>
      <c r="L126">
        <v>2.9</v>
      </c>
      <c r="M126">
        <v>12.5</v>
      </c>
      <c r="N126">
        <v>3.64</v>
      </c>
      <c r="O126">
        <v>8.4499999999999993</v>
      </c>
      <c r="P126">
        <v>28.7</v>
      </c>
      <c r="Q126">
        <v>10</v>
      </c>
      <c r="R126" t="b">
        <v>1</v>
      </c>
      <c r="S126">
        <v>0.65</v>
      </c>
      <c r="T126">
        <v>521.99</v>
      </c>
      <c r="U126">
        <v>45703</v>
      </c>
      <c r="V126" t="s">
        <v>43</v>
      </c>
      <c r="W126" t="s">
        <v>44</v>
      </c>
      <c r="X126" t="s">
        <v>887</v>
      </c>
      <c r="Y126">
        <v>59</v>
      </c>
      <c r="Z126">
        <v>11.85</v>
      </c>
      <c r="AA126">
        <v>44.05</v>
      </c>
    </row>
    <row r="127" spans="1:27" x14ac:dyDescent="0.25">
      <c r="A127" t="s">
        <v>888</v>
      </c>
      <c r="B127">
        <v>45718</v>
      </c>
      <c r="C127">
        <v>45718.335416666669</v>
      </c>
      <c r="D127">
        <v>45718.412499999999</v>
      </c>
      <c r="E127" t="s">
        <v>889</v>
      </c>
      <c r="F127" t="s">
        <v>215</v>
      </c>
      <c r="G127" t="s">
        <v>667</v>
      </c>
      <c r="H127" t="s">
        <v>217</v>
      </c>
      <c r="I127" t="s">
        <v>218</v>
      </c>
      <c r="J127" t="s">
        <v>219</v>
      </c>
      <c r="K127" t="s">
        <v>42</v>
      </c>
      <c r="L127">
        <v>6.4</v>
      </c>
      <c r="M127">
        <v>41.6</v>
      </c>
      <c r="N127">
        <v>3.64</v>
      </c>
      <c r="O127">
        <v>8.4700000000000006</v>
      </c>
      <c r="P127">
        <v>35.200000000000003</v>
      </c>
      <c r="Q127">
        <v>11.5</v>
      </c>
      <c r="R127" t="b">
        <v>0</v>
      </c>
      <c r="S127">
        <v>3.29</v>
      </c>
      <c r="T127">
        <v>1689.85</v>
      </c>
      <c r="U127">
        <v>45725</v>
      </c>
      <c r="V127" t="s">
        <v>43</v>
      </c>
      <c r="W127" t="s">
        <v>44</v>
      </c>
      <c r="X127" t="s">
        <v>891</v>
      </c>
      <c r="Y127">
        <v>111</v>
      </c>
      <c r="Z127">
        <v>38.31</v>
      </c>
      <c r="AA127">
        <v>44.11</v>
      </c>
    </row>
    <row r="128" spans="1:27" x14ac:dyDescent="0.25">
      <c r="A128" t="s">
        <v>892</v>
      </c>
      <c r="B128">
        <v>45694</v>
      </c>
      <c r="C128">
        <v>45694.275000000001</v>
      </c>
      <c r="D128">
        <v>45694.322916666664</v>
      </c>
      <c r="E128" t="s">
        <v>893</v>
      </c>
      <c r="F128" t="s">
        <v>604</v>
      </c>
      <c r="G128" t="s">
        <v>896</v>
      </c>
      <c r="H128" t="s">
        <v>606</v>
      </c>
      <c r="I128" t="s">
        <v>153</v>
      </c>
      <c r="J128" t="s">
        <v>154</v>
      </c>
      <c r="K128" t="s">
        <v>295</v>
      </c>
      <c r="L128">
        <v>17.2</v>
      </c>
      <c r="M128">
        <v>92.6</v>
      </c>
      <c r="N128">
        <v>3.64</v>
      </c>
      <c r="O128">
        <v>8.3699999999999992</v>
      </c>
      <c r="P128">
        <v>27</v>
      </c>
      <c r="Q128">
        <v>24</v>
      </c>
      <c r="R128" t="b">
        <v>0</v>
      </c>
      <c r="S128">
        <v>0</v>
      </c>
      <c r="T128">
        <v>4056.81</v>
      </c>
      <c r="U128">
        <v>45701</v>
      </c>
      <c r="V128" t="s">
        <v>43</v>
      </c>
      <c r="W128" t="s">
        <v>44</v>
      </c>
      <c r="X128" t="s">
        <v>897</v>
      </c>
      <c r="Y128">
        <v>69</v>
      </c>
      <c r="Z128">
        <v>92.6</v>
      </c>
      <c r="AA128">
        <v>43.81</v>
      </c>
    </row>
    <row r="129" spans="1:27" x14ac:dyDescent="0.25">
      <c r="A129" t="s">
        <v>898</v>
      </c>
      <c r="B129">
        <v>45741</v>
      </c>
      <c r="C129">
        <v>45741.228472222225</v>
      </c>
      <c r="D129">
        <v>45741.29791666667</v>
      </c>
      <c r="E129" t="s">
        <v>899</v>
      </c>
      <c r="F129" t="s">
        <v>234</v>
      </c>
      <c r="G129" t="s">
        <v>902</v>
      </c>
      <c r="H129" t="s">
        <v>236</v>
      </c>
      <c r="I129" t="s">
        <v>237</v>
      </c>
      <c r="J129" t="s">
        <v>238</v>
      </c>
      <c r="K129" t="s">
        <v>57</v>
      </c>
      <c r="L129">
        <v>15.5</v>
      </c>
      <c r="M129">
        <v>35.1</v>
      </c>
      <c r="N129">
        <v>3.65</v>
      </c>
      <c r="O129">
        <v>8.2100000000000009</v>
      </c>
      <c r="P129">
        <v>29.9</v>
      </c>
      <c r="Q129">
        <v>12</v>
      </c>
      <c r="R129" t="b">
        <v>1</v>
      </c>
      <c r="S129">
        <v>0.09</v>
      </c>
      <c r="T129">
        <v>1518.73</v>
      </c>
      <c r="U129">
        <v>45748</v>
      </c>
      <c r="V129" t="s">
        <v>43</v>
      </c>
      <c r="W129" t="s">
        <v>208</v>
      </c>
      <c r="X129" t="s">
        <v>903</v>
      </c>
      <c r="Y129">
        <v>100</v>
      </c>
      <c r="Z129">
        <v>35.01</v>
      </c>
      <c r="AA129">
        <v>43.38</v>
      </c>
    </row>
    <row r="130" spans="1:27" x14ac:dyDescent="0.25">
      <c r="A130" t="s">
        <v>904</v>
      </c>
      <c r="B130">
        <v>45797</v>
      </c>
      <c r="C130">
        <v>45797.427777777775</v>
      </c>
      <c r="D130">
        <v>45797.495138888888</v>
      </c>
      <c r="E130" t="s">
        <v>905</v>
      </c>
      <c r="F130" t="s">
        <v>138</v>
      </c>
      <c r="G130" t="s">
        <v>908</v>
      </c>
      <c r="H130" t="s">
        <v>140</v>
      </c>
      <c r="I130" t="s">
        <v>141</v>
      </c>
      <c r="J130" t="s">
        <v>142</v>
      </c>
      <c r="K130" t="s">
        <v>909</v>
      </c>
      <c r="L130">
        <v>15.2</v>
      </c>
      <c r="M130">
        <v>14.2</v>
      </c>
      <c r="N130">
        <v>3.65</v>
      </c>
      <c r="O130">
        <v>8.5500000000000007</v>
      </c>
      <c r="P130">
        <v>31.7</v>
      </c>
      <c r="Q130">
        <v>10.6</v>
      </c>
      <c r="R130" t="b">
        <v>1</v>
      </c>
      <c r="S130">
        <v>0</v>
      </c>
      <c r="T130">
        <v>630.48</v>
      </c>
      <c r="U130">
        <v>45798</v>
      </c>
      <c r="V130" t="s">
        <v>259</v>
      </c>
      <c r="W130" t="s">
        <v>44</v>
      </c>
      <c r="X130" t="s">
        <v>910</v>
      </c>
      <c r="Y130">
        <v>97</v>
      </c>
      <c r="Z130">
        <v>14.2</v>
      </c>
      <c r="AA130">
        <v>44.4</v>
      </c>
    </row>
    <row r="131" spans="1:27" x14ac:dyDescent="0.25">
      <c r="A131" t="s">
        <v>911</v>
      </c>
      <c r="B131">
        <v>45715</v>
      </c>
      <c r="C131">
        <v>45715.414583333331</v>
      </c>
      <c r="D131">
        <v>45715.436805555553</v>
      </c>
      <c r="E131" t="s">
        <v>912</v>
      </c>
      <c r="F131" t="s">
        <v>255</v>
      </c>
      <c r="G131" t="s">
        <v>369</v>
      </c>
      <c r="H131" t="s">
        <v>257</v>
      </c>
      <c r="I131" t="s">
        <v>96</v>
      </c>
      <c r="J131" t="s">
        <v>97</v>
      </c>
      <c r="K131" t="s">
        <v>123</v>
      </c>
      <c r="L131">
        <v>1.7</v>
      </c>
      <c r="M131">
        <v>31.5</v>
      </c>
      <c r="N131">
        <v>3.65</v>
      </c>
      <c r="O131">
        <v>8.9700000000000006</v>
      </c>
      <c r="P131">
        <v>25.4</v>
      </c>
      <c r="Q131">
        <v>3.4</v>
      </c>
      <c r="R131" t="b">
        <v>1</v>
      </c>
      <c r="S131">
        <v>0.32</v>
      </c>
      <c r="T131">
        <v>1423.68</v>
      </c>
      <c r="U131">
        <v>45716</v>
      </c>
      <c r="V131" t="s">
        <v>43</v>
      </c>
      <c r="W131" t="s">
        <v>208</v>
      </c>
      <c r="X131" t="s">
        <v>914</v>
      </c>
      <c r="Y131">
        <v>32</v>
      </c>
      <c r="Z131">
        <v>31.18</v>
      </c>
      <c r="AA131">
        <v>45.66</v>
      </c>
    </row>
    <row r="132" spans="1:27" x14ac:dyDescent="0.25">
      <c r="A132" t="s">
        <v>915</v>
      </c>
      <c r="B132">
        <v>45746</v>
      </c>
      <c r="C132">
        <v>45746.313194444447</v>
      </c>
      <c r="D132">
        <v>45746.36041666667</v>
      </c>
      <c r="E132" t="s">
        <v>916</v>
      </c>
      <c r="F132" t="s">
        <v>113</v>
      </c>
      <c r="G132" t="s">
        <v>597</v>
      </c>
      <c r="H132" t="s">
        <v>115</v>
      </c>
      <c r="I132" t="s">
        <v>84</v>
      </c>
      <c r="J132" t="s">
        <v>85</v>
      </c>
      <c r="K132" t="s">
        <v>918</v>
      </c>
      <c r="L132">
        <v>7</v>
      </c>
      <c r="M132">
        <v>35.4</v>
      </c>
      <c r="N132">
        <v>3.65</v>
      </c>
      <c r="O132">
        <v>8.99</v>
      </c>
      <c r="P132">
        <v>31.9</v>
      </c>
      <c r="Q132">
        <v>11.2</v>
      </c>
      <c r="R132" t="b">
        <v>1</v>
      </c>
      <c r="S132">
        <v>0</v>
      </c>
      <c r="T132">
        <v>1618.49</v>
      </c>
      <c r="U132">
        <v>45747</v>
      </c>
      <c r="V132" t="s">
        <v>43</v>
      </c>
      <c r="W132" t="s">
        <v>44</v>
      </c>
      <c r="X132" t="s">
        <v>919</v>
      </c>
      <c r="Y132">
        <v>68</v>
      </c>
      <c r="Z132">
        <v>35.4</v>
      </c>
      <c r="AA132">
        <v>45.72</v>
      </c>
    </row>
    <row r="133" spans="1:27" x14ac:dyDescent="0.25">
      <c r="A133" t="s">
        <v>920</v>
      </c>
      <c r="B133">
        <v>45658</v>
      </c>
      <c r="C133">
        <v>45658.405555555553</v>
      </c>
      <c r="D133">
        <v>45658.463888888888</v>
      </c>
      <c r="E133" t="s">
        <v>921</v>
      </c>
      <c r="F133" t="s">
        <v>309</v>
      </c>
      <c r="G133" t="s">
        <v>707</v>
      </c>
      <c r="H133" t="s">
        <v>311</v>
      </c>
      <c r="I133" t="s">
        <v>84</v>
      </c>
      <c r="J133" t="s">
        <v>85</v>
      </c>
      <c r="K133" t="s">
        <v>643</v>
      </c>
      <c r="L133">
        <v>12</v>
      </c>
      <c r="M133">
        <v>7.8</v>
      </c>
      <c r="N133">
        <v>3.65</v>
      </c>
      <c r="O133">
        <v>8.16</v>
      </c>
      <c r="P133">
        <v>31</v>
      </c>
      <c r="Q133">
        <v>7.5</v>
      </c>
      <c r="R133" t="b">
        <v>1</v>
      </c>
      <c r="S133">
        <v>0</v>
      </c>
      <c r="T133">
        <v>337.19</v>
      </c>
      <c r="U133">
        <v>45661</v>
      </c>
      <c r="V133" t="s">
        <v>43</v>
      </c>
      <c r="W133" t="s">
        <v>200</v>
      </c>
      <c r="X133" t="s">
        <v>923</v>
      </c>
      <c r="Y133">
        <v>84</v>
      </c>
      <c r="Z133">
        <v>7.8</v>
      </c>
      <c r="AA133">
        <v>43.23</v>
      </c>
    </row>
    <row r="134" spans="1:27" x14ac:dyDescent="0.25">
      <c r="A134" t="s">
        <v>924</v>
      </c>
      <c r="B134">
        <v>45736</v>
      </c>
      <c r="C134">
        <v>45736.24722222222</v>
      </c>
      <c r="D134">
        <v>45736.272222222222</v>
      </c>
      <c r="E134" t="s">
        <v>32</v>
      </c>
      <c r="F134" t="s">
        <v>37</v>
      </c>
      <c r="G134" t="s">
        <v>38</v>
      </c>
      <c r="H134" t="s">
        <v>39</v>
      </c>
      <c r="I134" t="s">
        <v>40</v>
      </c>
      <c r="J134" t="s">
        <v>41</v>
      </c>
      <c r="K134" t="s">
        <v>57</v>
      </c>
      <c r="L134">
        <v>7.9</v>
      </c>
      <c r="M134">
        <v>78.099999999999994</v>
      </c>
      <c r="N134">
        <v>3.65</v>
      </c>
      <c r="O134">
        <v>8.5399999999999991</v>
      </c>
      <c r="P134">
        <v>24.3</v>
      </c>
      <c r="Q134">
        <v>6.9</v>
      </c>
      <c r="R134" t="b">
        <v>1</v>
      </c>
      <c r="S134">
        <v>0.16</v>
      </c>
      <c r="T134">
        <v>3458.2</v>
      </c>
      <c r="U134">
        <v>45739</v>
      </c>
      <c r="V134" t="s">
        <v>259</v>
      </c>
      <c r="W134" t="s">
        <v>44</v>
      </c>
      <c r="X134" t="s">
        <v>925</v>
      </c>
      <c r="Y134">
        <v>36</v>
      </c>
      <c r="Z134">
        <v>77.94</v>
      </c>
      <c r="AA134">
        <v>44.37</v>
      </c>
    </row>
    <row r="135" spans="1:27" x14ac:dyDescent="0.25">
      <c r="A135" t="s">
        <v>926</v>
      </c>
      <c r="B135">
        <v>45802</v>
      </c>
      <c r="C135">
        <v>45802.331944444442</v>
      </c>
      <c r="D135">
        <v>45802.343055555553</v>
      </c>
      <c r="E135" t="s">
        <v>241</v>
      </c>
      <c r="F135" t="s">
        <v>245</v>
      </c>
      <c r="G135" t="s">
        <v>246</v>
      </c>
      <c r="H135" t="s">
        <v>247</v>
      </c>
      <c r="I135" t="s">
        <v>55</v>
      </c>
      <c r="J135" t="s">
        <v>56</v>
      </c>
      <c r="K135" t="s">
        <v>295</v>
      </c>
      <c r="L135">
        <v>5.7</v>
      </c>
      <c r="M135">
        <v>58.4</v>
      </c>
      <c r="N135">
        <v>3.66</v>
      </c>
      <c r="O135">
        <v>8.8699999999999992</v>
      </c>
      <c r="P135">
        <v>32.5</v>
      </c>
      <c r="Q135">
        <v>6.8</v>
      </c>
      <c r="R135" t="b">
        <v>1</v>
      </c>
      <c r="S135">
        <v>0</v>
      </c>
      <c r="T135">
        <v>2651.94</v>
      </c>
      <c r="U135">
        <v>45809</v>
      </c>
      <c r="V135" t="s">
        <v>43</v>
      </c>
      <c r="W135" t="s">
        <v>44</v>
      </c>
      <c r="X135" t="s">
        <v>927</v>
      </c>
      <c r="Y135">
        <v>16</v>
      </c>
      <c r="Z135">
        <v>58.4</v>
      </c>
      <c r="AA135">
        <v>45.41</v>
      </c>
    </row>
    <row r="136" spans="1:27" x14ac:dyDescent="0.25">
      <c r="A136" t="s">
        <v>928</v>
      </c>
      <c r="B136">
        <v>45773</v>
      </c>
      <c r="C136">
        <v>45773.418055555558</v>
      </c>
      <c r="D136">
        <v>45773.436111111114</v>
      </c>
      <c r="E136" t="s">
        <v>929</v>
      </c>
      <c r="F136" t="s">
        <v>536</v>
      </c>
      <c r="G136" t="s">
        <v>932</v>
      </c>
      <c r="H136" t="s">
        <v>537</v>
      </c>
      <c r="I136" t="s">
        <v>84</v>
      </c>
      <c r="J136" t="s">
        <v>85</v>
      </c>
      <c r="K136" t="s">
        <v>72</v>
      </c>
      <c r="L136">
        <v>3.5</v>
      </c>
      <c r="M136">
        <v>89.1</v>
      </c>
      <c r="N136">
        <v>3.66</v>
      </c>
      <c r="O136">
        <v>8.98</v>
      </c>
      <c r="P136">
        <v>31.7</v>
      </c>
      <c r="Q136">
        <v>10.6</v>
      </c>
      <c r="R136" t="b">
        <v>0</v>
      </c>
      <c r="S136">
        <v>5.83</v>
      </c>
      <c r="T136">
        <v>3808.77</v>
      </c>
      <c r="U136">
        <v>45773</v>
      </c>
      <c r="V136" t="s">
        <v>43</v>
      </c>
      <c r="W136" t="s">
        <v>44</v>
      </c>
      <c r="X136" t="s">
        <v>933</v>
      </c>
      <c r="Y136">
        <v>26</v>
      </c>
      <c r="Z136">
        <v>83.27</v>
      </c>
      <c r="AA136">
        <v>45.74</v>
      </c>
    </row>
    <row r="137" spans="1:27" x14ac:dyDescent="0.25">
      <c r="A137" t="s">
        <v>934</v>
      </c>
      <c r="B137">
        <v>45700</v>
      </c>
      <c r="C137">
        <v>45700.319444444445</v>
      </c>
      <c r="D137">
        <v>45700.385416666664</v>
      </c>
      <c r="E137" t="s">
        <v>822</v>
      </c>
      <c r="F137" t="s">
        <v>194</v>
      </c>
      <c r="G137" t="s">
        <v>369</v>
      </c>
      <c r="H137" t="s">
        <v>196</v>
      </c>
      <c r="I137" t="s">
        <v>197</v>
      </c>
      <c r="J137" t="s">
        <v>198</v>
      </c>
      <c r="K137" t="s">
        <v>935</v>
      </c>
      <c r="L137">
        <v>4.5999999999999996</v>
      </c>
      <c r="M137">
        <v>222.1</v>
      </c>
      <c r="N137">
        <v>3.66</v>
      </c>
      <c r="O137">
        <v>8.6999999999999993</v>
      </c>
      <c r="P137">
        <v>32.5</v>
      </c>
      <c r="Q137">
        <v>9.1</v>
      </c>
      <c r="R137" t="b">
        <v>0</v>
      </c>
      <c r="S137">
        <v>1.43</v>
      </c>
      <c r="T137">
        <v>9908.08</v>
      </c>
      <c r="U137">
        <v>45707</v>
      </c>
      <c r="V137" t="s">
        <v>58</v>
      </c>
      <c r="W137" t="s">
        <v>200</v>
      </c>
      <c r="X137" t="s">
        <v>936</v>
      </c>
      <c r="Y137">
        <v>95</v>
      </c>
      <c r="Z137">
        <v>220.67</v>
      </c>
      <c r="AA137">
        <v>44.9</v>
      </c>
    </row>
    <row r="138" spans="1:27" x14ac:dyDescent="0.25">
      <c r="A138" t="s">
        <v>937</v>
      </c>
      <c r="B138">
        <v>45726</v>
      </c>
      <c r="C138">
        <v>45726.40902777778</v>
      </c>
      <c r="D138">
        <v>45726.469444444447</v>
      </c>
      <c r="E138" t="s">
        <v>938</v>
      </c>
      <c r="F138" t="s">
        <v>215</v>
      </c>
      <c r="G138" t="s">
        <v>941</v>
      </c>
      <c r="H138" t="s">
        <v>217</v>
      </c>
      <c r="I138" t="s">
        <v>218</v>
      </c>
      <c r="J138" t="s">
        <v>219</v>
      </c>
      <c r="K138" t="s">
        <v>424</v>
      </c>
      <c r="L138">
        <v>5.2</v>
      </c>
      <c r="M138">
        <v>33.1</v>
      </c>
      <c r="N138">
        <v>3.66</v>
      </c>
      <c r="O138">
        <v>8.99</v>
      </c>
      <c r="P138">
        <v>31.2</v>
      </c>
      <c r="Q138">
        <v>9.6999999999999993</v>
      </c>
      <c r="R138" t="b">
        <v>1</v>
      </c>
      <c r="S138">
        <v>0</v>
      </c>
      <c r="T138">
        <v>1514.99</v>
      </c>
      <c r="U138">
        <v>45729</v>
      </c>
      <c r="V138" t="s">
        <v>43</v>
      </c>
      <c r="W138" t="s">
        <v>44</v>
      </c>
      <c r="X138" t="s">
        <v>942</v>
      </c>
      <c r="Y138">
        <v>87</v>
      </c>
      <c r="Z138">
        <v>33.1</v>
      </c>
      <c r="AA138">
        <v>45.77</v>
      </c>
    </row>
    <row r="139" spans="1:27" x14ac:dyDescent="0.25">
      <c r="A139" t="s">
        <v>943</v>
      </c>
      <c r="B139">
        <v>45838</v>
      </c>
      <c r="C139">
        <v>45838.178472222222</v>
      </c>
      <c r="D139">
        <v>45838.238194444442</v>
      </c>
      <c r="E139" t="s">
        <v>944</v>
      </c>
      <c r="F139" t="s">
        <v>255</v>
      </c>
      <c r="G139" t="s">
        <v>439</v>
      </c>
      <c r="H139" t="s">
        <v>257</v>
      </c>
      <c r="I139" t="s">
        <v>96</v>
      </c>
      <c r="J139" t="s">
        <v>97</v>
      </c>
      <c r="K139" t="s">
        <v>613</v>
      </c>
      <c r="L139">
        <v>12.6</v>
      </c>
      <c r="M139">
        <v>19.2</v>
      </c>
      <c r="N139">
        <v>3.66</v>
      </c>
      <c r="O139">
        <v>8.75</v>
      </c>
      <c r="P139">
        <v>30.1</v>
      </c>
      <c r="Q139">
        <v>5.4</v>
      </c>
      <c r="R139" t="b">
        <v>1</v>
      </c>
      <c r="S139">
        <v>0</v>
      </c>
      <c r="T139">
        <v>864.96</v>
      </c>
      <c r="U139">
        <v>45840</v>
      </c>
      <c r="V139" t="s">
        <v>58</v>
      </c>
      <c r="W139" t="s">
        <v>44</v>
      </c>
      <c r="X139" t="s">
        <v>946</v>
      </c>
      <c r="Y139">
        <v>86</v>
      </c>
      <c r="Z139">
        <v>19.2</v>
      </c>
      <c r="AA139">
        <v>45.05</v>
      </c>
    </row>
    <row r="140" spans="1:27" x14ac:dyDescent="0.25">
      <c r="A140" t="s">
        <v>947</v>
      </c>
      <c r="B140">
        <v>45691</v>
      </c>
      <c r="C140">
        <v>45691.171527777777</v>
      </c>
      <c r="D140">
        <v>45691.175000000003</v>
      </c>
      <c r="E140" t="s">
        <v>948</v>
      </c>
      <c r="F140" t="s">
        <v>255</v>
      </c>
      <c r="G140" t="s">
        <v>951</v>
      </c>
      <c r="H140" t="s">
        <v>257</v>
      </c>
      <c r="I140" t="s">
        <v>96</v>
      </c>
      <c r="J140" t="s">
        <v>97</v>
      </c>
      <c r="K140" t="s">
        <v>492</v>
      </c>
      <c r="L140">
        <v>9.1999999999999993</v>
      </c>
      <c r="M140">
        <v>72.599999999999994</v>
      </c>
      <c r="N140">
        <v>3.66</v>
      </c>
      <c r="O140">
        <v>8.83</v>
      </c>
      <c r="P140">
        <v>23.2</v>
      </c>
      <c r="Q140">
        <v>1</v>
      </c>
      <c r="R140" t="b">
        <v>1</v>
      </c>
      <c r="S140">
        <v>0.1</v>
      </c>
      <c r="T140">
        <v>3283.53</v>
      </c>
      <c r="U140">
        <v>45694</v>
      </c>
      <c r="V140" t="s">
        <v>259</v>
      </c>
      <c r="W140" t="s">
        <v>186</v>
      </c>
      <c r="X140" t="s">
        <v>952</v>
      </c>
      <c r="Y140">
        <v>5</v>
      </c>
      <c r="Z140">
        <v>72.5</v>
      </c>
      <c r="AA140">
        <v>45.29</v>
      </c>
    </row>
    <row r="141" spans="1:27" x14ac:dyDescent="0.25">
      <c r="A141" t="s">
        <v>953</v>
      </c>
      <c r="B141">
        <v>45670</v>
      </c>
      <c r="C141">
        <v>45670.308333333334</v>
      </c>
      <c r="D141">
        <v>45670.320138888892</v>
      </c>
      <c r="E141" t="s">
        <v>954</v>
      </c>
      <c r="F141" t="s">
        <v>113</v>
      </c>
      <c r="G141" t="s">
        <v>38</v>
      </c>
      <c r="H141" t="s">
        <v>115</v>
      </c>
      <c r="I141" t="s">
        <v>84</v>
      </c>
      <c r="J141" t="s">
        <v>85</v>
      </c>
      <c r="K141" t="s">
        <v>220</v>
      </c>
      <c r="L141">
        <v>20</v>
      </c>
      <c r="M141">
        <v>31</v>
      </c>
      <c r="N141">
        <v>3.67</v>
      </c>
      <c r="O141">
        <v>8.6300000000000008</v>
      </c>
      <c r="P141">
        <v>32.700000000000003</v>
      </c>
      <c r="Q141">
        <v>10.4</v>
      </c>
      <c r="R141" t="b">
        <v>1</v>
      </c>
      <c r="S141">
        <v>0.05</v>
      </c>
      <c r="T141">
        <v>1384.7</v>
      </c>
      <c r="U141">
        <v>45670</v>
      </c>
      <c r="V141" t="s">
        <v>58</v>
      </c>
      <c r="W141" t="s">
        <v>44</v>
      </c>
      <c r="X141" t="s">
        <v>956</v>
      </c>
      <c r="Y141">
        <v>17</v>
      </c>
      <c r="Z141">
        <v>30.95</v>
      </c>
      <c r="AA141">
        <v>44.74</v>
      </c>
    </row>
    <row r="142" spans="1:27" x14ac:dyDescent="0.25">
      <c r="A142" t="s">
        <v>957</v>
      </c>
      <c r="B142">
        <v>45747</v>
      </c>
      <c r="C142">
        <v>45747.214583333334</v>
      </c>
      <c r="D142">
        <v>45747.28125</v>
      </c>
      <c r="E142" t="s">
        <v>958</v>
      </c>
      <c r="F142" t="s">
        <v>81</v>
      </c>
      <c r="G142" t="s">
        <v>605</v>
      </c>
      <c r="H142" t="s">
        <v>83</v>
      </c>
      <c r="I142" t="s">
        <v>84</v>
      </c>
      <c r="J142" t="s">
        <v>85</v>
      </c>
      <c r="K142" t="s">
        <v>654</v>
      </c>
      <c r="L142">
        <v>9.6</v>
      </c>
      <c r="M142">
        <v>238.6</v>
      </c>
      <c r="N142">
        <v>3.67</v>
      </c>
      <c r="O142">
        <v>8.39</v>
      </c>
      <c r="P142">
        <v>30.4</v>
      </c>
      <c r="Q142">
        <v>12</v>
      </c>
      <c r="R142" t="b">
        <v>1</v>
      </c>
      <c r="S142">
        <v>0.28999999999999998</v>
      </c>
      <c r="T142">
        <v>10490.41</v>
      </c>
      <c r="U142">
        <v>45754</v>
      </c>
      <c r="V142" t="s">
        <v>259</v>
      </c>
      <c r="W142" t="s">
        <v>44</v>
      </c>
      <c r="X142" t="s">
        <v>960</v>
      </c>
      <c r="Y142">
        <v>96</v>
      </c>
      <c r="Z142">
        <v>238.31</v>
      </c>
      <c r="AA142">
        <v>44.02</v>
      </c>
    </row>
    <row r="143" spans="1:27" x14ac:dyDescent="0.25">
      <c r="A143" t="s">
        <v>961</v>
      </c>
      <c r="B143">
        <v>45718</v>
      </c>
      <c r="C143">
        <v>45718.227777777778</v>
      </c>
      <c r="D143">
        <v>45718.291666666664</v>
      </c>
      <c r="E143" t="s">
        <v>962</v>
      </c>
      <c r="F143" t="s">
        <v>182</v>
      </c>
      <c r="G143" t="s">
        <v>724</v>
      </c>
      <c r="H143" t="s">
        <v>184</v>
      </c>
      <c r="I143" t="s">
        <v>84</v>
      </c>
      <c r="J143" t="s">
        <v>85</v>
      </c>
      <c r="K143" t="s">
        <v>935</v>
      </c>
      <c r="L143">
        <v>6.7</v>
      </c>
      <c r="M143">
        <v>19.3</v>
      </c>
      <c r="N143">
        <v>3.67</v>
      </c>
      <c r="O143">
        <v>8.39</v>
      </c>
      <c r="P143">
        <v>32.1</v>
      </c>
      <c r="Q143">
        <v>12</v>
      </c>
      <c r="R143" t="b">
        <v>0</v>
      </c>
      <c r="S143">
        <v>0</v>
      </c>
      <c r="T143">
        <v>849.59</v>
      </c>
      <c r="U143">
        <v>45718</v>
      </c>
      <c r="V143" t="s">
        <v>43</v>
      </c>
      <c r="W143" t="s">
        <v>186</v>
      </c>
      <c r="X143" t="s">
        <v>964</v>
      </c>
      <c r="Y143">
        <v>92</v>
      </c>
      <c r="Z143">
        <v>19.3</v>
      </c>
      <c r="AA143">
        <v>44.02</v>
      </c>
    </row>
    <row r="144" spans="1:27" x14ac:dyDescent="0.25">
      <c r="A144" t="s">
        <v>965</v>
      </c>
      <c r="B144">
        <v>45711</v>
      </c>
      <c r="C144">
        <v>45711.384027777778</v>
      </c>
      <c r="D144">
        <v>45711.421527777777</v>
      </c>
      <c r="E144" t="s">
        <v>966</v>
      </c>
      <c r="F144" t="s">
        <v>245</v>
      </c>
      <c r="G144" t="s">
        <v>548</v>
      </c>
      <c r="H144" t="s">
        <v>247</v>
      </c>
      <c r="I144" t="s">
        <v>55</v>
      </c>
      <c r="J144" t="s">
        <v>56</v>
      </c>
      <c r="K144" t="s">
        <v>220</v>
      </c>
      <c r="L144">
        <v>25.3</v>
      </c>
      <c r="M144">
        <v>37.700000000000003</v>
      </c>
      <c r="N144">
        <v>3.68</v>
      </c>
      <c r="O144">
        <v>8.52</v>
      </c>
      <c r="P144">
        <v>24</v>
      </c>
      <c r="Q144">
        <v>5.8</v>
      </c>
      <c r="R144" t="b">
        <v>1</v>
      </c>
      <c r="S144">
        <v>0.24</v>
      </c>
      <c r="T144">
        <v>1665.47</v>
      </c>
      <c r="U144">
        <v>45718</v>
      </c>
      <c r="V144" t="s">
        <v>73</v>
      </c>
      <c r="W144" t="s">
        <v>59</v>
      </c>
      <c r="X144" t="s">
        <v>968</v>
      </c>
      <c r="Y144">
        <v>54</v>
      </c>
      <c r="Z144">
        <v>37.46</v>
      </c>
      <c r="AA144">
        <v>44.46</v>
      </c>
    </row>
    <row r="145" spans="1:27" x14ac:dyDescent="0.25">
      <c r="A145" t="s">
        <v>969</v>
      </c>
      <c r="B145">
        <v>45732</v>
      </c>
      <c r="C145">
        <v>45732.245138888888</v>
      </c>
      <c r="D145">
        <v>45732.25277777778</v>
      </c>
      <c r="E145" t="s">
        <v>970</v>
      </c>
      <c r="F145" t="s">
        <v>172</v>
      </c>
      <c r="G145" t="s">
        <v>972</v>
      </c>
      <c r="H145" t="s">
        <v>174</v>
      </c>
      <c r="I145" t="s">
        <v>84</v>
      </c>
      <c r="J145" t="s">
        <v>85</v>
      </c>
      <c r="K145" t="s">
        <v>876</v>
      </c>
      <c r="L145">
        <v>3.8</v>
      </c>
      <c r="M145">
        <v>13.1</v>
      </c>
      <c r="N145">
        <v>3.68</v>
      </c>
      <c r="O145">
        <v>8.39</v>
      </c>
      <c r="P145">
        <v>28.3</v>
      </c>
      <c r="Q145">
        <v>7.4</v>
      </c>
      <c r="R145" t="b">
        <v>1</v>
      </c>
      <c r="S145">
        <v>0.15</v>
      </c>
      <c r="T145">
        <v>570.71</v>
      </c>
      <c r="U145">
        <v>45733</v>
      </c>
      <c r="V145" t="s">
        <v>58</v>
      </c>
      <c r="W145" t="s">
        <v>44</v>
      </c>
      <c r="X145" t="s">
        <v>973</v>
      </c>
      <c r="Y145">
        <v>11</v>
      </c>
      <c r="Z145">
        <v>12.95</v>
      </c>
      <c r="AA145">
        <v>44.07</v>
      </c>
    </row>
    <row r="146" spans="1:27" x14ac:dyDescent="0.25">
      <c r="A146" t="s">
        <v>974</v>
      </c>
      <c r="B146">
        <v>45733</v>
      </c>
      <c r="C146">
        <v>45733.352083333331</v>
      </c>
      <c r="D146">
        <v>45733.431944444441</v>
      </c>
      <c r="E146" t="s">
        <v>975</v>
      </c>
      <c r="F146" t="s">
        <v>172</v>
      </c>
      <c r="G146" t="s">
        <v>274</v>
      </c>
      <c r="H146" t="s">
        <v>174</v>
      </c>
      <c r="I146" t="s">
        <v>84</v>
      </c>
      <c r="J146" t="s">
        <v>85</v>
      </c>
      <c r="K146" t="s">
        <v>555</v>
      </c>
      <c r="L146">
        <v>15.2</v>
      </c>
      <c r="M146">
        <v>15.9</v>
      </c>
      <c r="N146">
        <v>3.68</v>
      </c>
      <c r="O146">
        <v>8.5500000000000007</v>
      </c>
      <c r="P146">
        <v>29</v>
      </c>
      <c r="Q146">
        <v>9.1999999999999993</v>
      </c>
      <c r="R146" t="b">
        <v>1</v>
      </c>
      <c r="S146">
        <v>0</v>
      </c>
      <c r="T146">
        <v>708.35</v>
      </c>
      <c r="U146">
        <v>45740</v>
      </c>
      <c r="V146" t="s">
        <v>259</v>
      </c>
      <c r="W146" t="s">
        <v>44</v>
      </c>
      <c r="X146" t="s">
        <v>977</v>
      </c>
      <c r="Y146">
        <v>115</v>
      </c>
      <c r="Z146">
        <v>15.9</v>
      </c>
      <c r="AA146">
        <v>44.55</v>
      </c>
    </row>
    <row r="147" spans="1:27" x14ac:dyDescent="0.25">
      <c r="A147" t="s">
        <v>978</v>
      </c>
      <c r="B147">
        <v>45779</v>
      </c>
      <c r="C147">
        <v>45779.294444444444</v>
      </c>
      <c r="D147">
        <v>45779.318055555559</v>
      </c>
      <c r="E147" t="s">
        <v>665</v>
      </c>
      <c r="F147" t="s">
        <v>292</v>
      </c>
      <c r="G147" t="s">
        <v>667</v>
      </c>
      <c r="H147" t="s">
        <v>294</v>
      </c>
      <c r="I147" t="s">
        <v>70</v>
      </c>
      <c r="J147" t="s">
        <v>71</v>
      </c>
      <c r="K147" t="s">
        <v>130</v>
      </c>
      <c r="L147">
        <v>28.7</v>
      </c>
      <c r="M147">
        <v>21.3</v>
      </c>
      <c r="N147">
        <v>3.68</v>
      </c>
      <c r="O147">
        <v>8.33</v>
      </c>
      <c r="P147">
        <v>27.3</v>
      </c>
      <c r="Q147">
        <v>23.6</v>
      </c>
      <c r="R147" t="b">
        <v>1</v>
      </c>
      <c r="S147">
        <v>0.33</v>
      </c>
      <c r="T147">
        <v>920.37</v>
      </c>
      <c r="U147">
        <v>45786</v>
      </c>
      <c r="V147" t="s">
        <v>58</v>
      </c>
      <c r="W147" t="s">
        <v>44</v>
      </c>
      <c r="X147" t="s">
        <v>979</v>
      </c>
      <c r="Y147">
        <v>34</v>
      </c>
      <c r="Z147">
        <v>20.97</v>
      </c>
      <c r="AA147">
        <v>43.89</v>
      </c>
    </row>
    <row r="148" spans="1:27" x14ac:dyDescent="0.25">
      <c r="A148" t="s">
        <v>980</v>
      </c>
      <c r="B148">
        <v>45824</v>
      </c>
      <c r="C148">
        <v>45824.30972222222</v>
      </c>
      <c r="D148">
        <v>45824.366666666669</v>
      </c>
      <c r="E148" t="s">
        <v>981</v>
      </c>
      <c r="F148" t="s">
        <v>162</v>
      </c>
      <c r="G148" t="s">
        <v>984</v>
      </c>
      <c r="H148" t="s">
        <v>164</v>
      </c>
      <c r="I148" t="s">
        <v>40</v>
      </c>
      <c r="J148" t="s">
        <v>41</v>
      </c>
      <c r="K148" t="s">
        <v>466</v>
      </c>
      <c r="L148">
        <v>40.9</v>
      </c>
      <c r="M148">
        <v>5</v>
      </c>
      <c r="N148">
        <v>3.68</v>
      </c>
      <c r="O148">
        <v>8.3699999999999992</v>
      </c>
      <c r="P148">
        <v>26.4</v>
      </c>
      <c r="Q148">
        <v>3.6</v>
      </c>
      <c r="R148" t="b">
        <v>1</v>
      </c>
      <c r="S148">
        <v>0</v>
      </c>
      <c r="T148">
        <v>220.05</v>
      </c>
      <c r="U148">
        <v>45831</v>
      </c>
      <c r="V148" t="s">
        <v>43</v>
      </c>
      <c r="W148" t="s">
        <v>200</v>
      </c>
      <c r="X148" t="s">
        <v>985</v>
      </c>
      <c r="Y148">
        <v>82</v>
      </c>
      <c r="Z148">
        <v>5</v>
      </c>
      <c r="AA148">
        <v>44.01</v>
      </c>
    </row>
    <row r="149" spans="1:27" x14ac:dyDescent="0.25">
      <c r="A149" t="s">
        <v>986</v>
      </c>
      <c r="B149">
        <v>45718</v>
      </c>
      <c r="C149">
        <v>45718.329861111109</v>
      </c>
      <c r="D149">
        <v>45718.373611111114</v>
      </c>
      <c r="E149" t="s">
        <v>987</v>
      </c>
      <c r="F149" t="s">
        <v>215</v>
      </c>
      <c r="G149" t="s">
        <v>990</v>
      </c>
      <c r="H149" t="s">
        <v>217</v>
      </c>
      <c r="I149" t="s">
        <v>218</v>
      </c>
      <c r="J149" t="s">
        <v>219</v>
      </c>
      <c r="K149" t="s">
        <v>370</v>
      </c>
      <c r="L149">
        <v>28</v>
      </c>
      <c r="M149">
        <v>28.6</v>
      </c>
      <c r="N149">
        <v>3.68</v>
      </c>
      <c r="O149">
        <v>8.98</v>
      </c>
      <c r="P149">
        <v>28.3</v>
      </c>
      <c r="Q149">
        <v>7.1</v>
      </c>
      <c r="R149" t="b">
        <v>1</v>
      </c>
      <c r="S149">
        <v>0.33</v>
      </c>
      <c r="T149">
        <v>1295.9000000000001</v>
      </c>
      <c r="U149">
        <v>45718</v>
      </c>
      <c r="V149" t="s">
        <v>43</v>
      </c>
      <c r="W149" t="s">
        <v>59</v>
      </c>
      <c r="X149" t="s">
        <v>991</v>
      </c>
      <c r="Y149">
        <v>63</v>
      </c>
      <c r="Z149">
        <v>28.27</v>
      </c>
      <c r="AA149">
        <v>45.84</v>
      </c>
    </row>
    <row r="150" spans="1:27" x14ac:dyDescent="0.25">
      <c r="A150" t="s">
        <v>992</v>
      </c>
      <c r="B150">
        <v>45795</v>
      </c>
      <c r="C150">
        <v>45795.242361111108</v>
      </c>
      <c r="D150">
        <v>45795.275694444441</v>
      </c>
      <c r="E150" t="s">
        <v>993</v>
      </c>
      <c r="F150" t="s">
        <v>405</v>
      </c>
      <c r="G150" t="s">
        <v>452</v>
      </c>
      <c r="H150" t="s">
        <v>407</v>
      </c>
      <c r="I150" t="s">
        <v>218</v>
      </c>
      <c r="J150" t="s">
        <v>219</v>
      </c>
      <c r="K150" t="s">
        <v>995</v>
      </c>
      <c r="L150">
        <v>15.5</v>
      </c>
      <c r="M150">
        <v>39.299999999999997</v>
      </c>
      <c r="N150">
        <v>3.68</v>
      </c>
      <c r="O150">
        <v>8.66</v>
      </c>
      <c r="P150">
        <v>26</v>
      </c>
      <c r="Q150">
        <v>4.9000000000000004</v>
      </c>
      <c r="R150" t="b">
        <v>1</v>
      </c>
      <c r="S150">
        <v>0</v>
      </c>
      <c r="T150">
        <v>1763.78</v>
      </c>
      <c r="U150">
        <v>45795</v>
      </c>
      <c r="V150" t="s">
        <v>43</v>
      </c>
      <c r="W150" t="s">
        <v>208</v>
      </c>
      <c r="X150" t="s">
        <v>996</v>
      </c>
      <c r="Y150">
        <v>48</v>
      </c>
      <c r="Z150">
        <v>39.299999999999997</v>
      </c>
      <c r="AA150">
        <v>44.88</v>
      </c>
    </row>
    <row r="151" spans="1:27" x14ac:dyDescent="0.25">
      <c r="A151" t="s">
        <v>997</v>
      </c>
      <c r="B151">
        <v>45837</v>
      </c>
      <c r="C151">
        <v>45837.18472222222</v>
      </c>
      <c r="D151">
        <v>45837.231249999997</v>
      </c>
      <c r="E151" t="s">
        <v>998</v>
      </c>
      <c r="F151" t="s">
        <v>536</v>
      </c>
      <c r="G151" t="s">
        <v>735</v>
      </c>
      <c r="H151" t="s">
        <v>537</v>
      </c>
      <c r="I151" t="s">
        <v>84</v>
      </c>
      <c r="J151" t="s">
        <v>85</v>
      </c>
      <c r="K151" t="s">
        <v>542</v>
      </c>
      <c r="L151">
        <v>9.8000000000000007</v>
      </c>
      <c r="M151">
        <v>10</v>
      </c>
      <c r="N151">
        <v>3.68</v>
      </c>
      <c r="O151">
        <v>8.67</v>
      </c>
      <c r="P151">
        <v>30.8</v>
      </c>
      <c r="Q151">
        <v>10.5</v>
      </c>
      <c r="R151" t="b">
        <v>0</v>
      </c>
      <c r="S151">
        <v>1.46</v>
      </c>
      <c r="T151">
        <v>383.53</v>
      </c>
      <c r="U151">
        <v>45838</v>
      </c>
      <c r="V151" t="s">
        <v>58</v>
      </c>
      <c r="W151" t="s">
        <v>44</v>
      </c>
      <c r="X151" t="s">
        <v>1000</v>
      </c>
      <c r="Y151">
        <v>67</v>
      </c>
      <c r="Z151">
        <v>8.5399999999999991</v>
      </c>
      <c r="AA151">
        <v>44.91</v>
      </c>
    </row>
    <row r="152" spans="1:27" x14ac:dyDescent="0.25">
      <c r="A152" t="s">
        <v>1001</v>
      </c>
      <c r="B152">
        <v>45819</v>
      </c>
      <c r="C152">
        <v>45819.199305555558</v>
      </c>
      <c r="D152">
        <v>45819.243750000001</v>
      </c>
      <c r="E152" t="s">
        <v>1002</v>
      </c>
      <c r="F152" t="s">
        <v>405</v>
      </c>
      <c r="G152" t="s">
        <v>256</v>
      </c>
      <c r="H152" t="s">
        <v>407</v>
      </c>
      <c r="I152" t="s">
        <v>218</v>
      </c>
      <c r="J152" t="s">
        <v>219</v>
      </c>
      <c r="K152" t="s">
        <v>199</v>
      </c>
      <c r="L152">
        <v>8.1</v>
      </c>
      <c r="M152">
        <v>40.5</v>
      </c>
      <c r="N152">
        <v>3.69</v>
      </c>
      <c r="O152">
        <v>8.17</v>
      </c>
      <c r="P152">
        <v>25.7</v>
      </c>
      <c r="Q152">
        <v>4</v>
      </c>
      <c r="R152" t="b">
        <v>1</v>
      </c>
      <c r="S152">
        <v>0.56999999999999995</v>
      </c>
      <c r="T152">
        <v>1735.36</v>
      </c>
      <c r="U152">
        <v>45826</v>
      </c>
      <c r="V152" t="s">
        <v>43</v>
      </c>
      <c r="W152" t="s">
        <v>44</v>
      </c>
      <c r="X152" t="s">
        <v>1004</v>
      </c>
      <c r="Y152">
        <v>64</v>
      </c>
      <c r="Z152">
        <v>39.93</v>
      </c>
      <c r="AA152">
        <v>43.46</v>
      </c>
    </row>
    <row r="153" spans="1:27" x14ac:dyDescent="0.25">
      <c r="A153" t="s">
        <v>1005</v>
      </c>
      <c r="B153">
        <v>45806</v>
      </c>
      <c r="C153">
        <v>45806.178472222222</v>
      </c>
      <c r="D153">
        <v>45806.201388888891</v>
      </c>
      <c r="E153" t="s">
        <v>1006</v>
      </c>
      <c r="F153" t="s">
        <v>282</v>
      </c>
      <c r="G153" t="s">
        <v>1009</v>
      </c>
      <c r="H153" t="s">
        <v>284</v>
      </c>
      <c r="I153" t="s">
        <v>237</v>
      </c>
      <c r="J153" t="s">
        <v>238</v>
      </c>
      <c r="K153" t="s">
        <v>819</v>
      </c>
      <c r="L153">
        <v>17.399999999999999</v>
      </c>
      <c r="M153">
        <v>54.3</v>
      </c>
      <c r="N153">
        <v>3.69</v>
      </c>
      <c r="O153">
        <v>8.44</v>
      </c>
      <c r="P153">
        <v>35.299999999999997</v>
      </c>
      <c r="Q153">
        <v>32.4</v>
      </c>
      <c r="R153" t="b">
        <v>0</v>
      </c>
      <c r="S153">
        <v>0.4</v>
      </c>
      <c r="T153">
        <v>2386.15</v>
      </c>
      <c r="U153">
        <v>45809</v>
      </c>
      <c r="V153" t="s">
        <v>259</v>
      </c>
      <c r="W153" t="s">
        <v>44</v>
      </c>
      <c r="X153" t="s">
        <v>1010</v>
      </c>
      <c r="Y153">
        <v>33</v>
      </c>
      <c r="Z153">
        <v>53.9</v>
      </c>
      <c r="AA153">
        <v>44.27</v>
      </c>
    </row>
    <row r="154" spans="1:27" x14ac:dyDescent="0.25">
      <c r="A154" t="s">
        <v>1011</v>
      </c>
      <c r="B154">
        <v>45671</v>
      </c>
      <c r="C154">
        <v>45671.411805555559</v>
      </c>
      <c r="D154">
        <v>45671.481944444444</v>
      </c>
      <c r="E154" t="s">
        <v>1012</v>
      </c>
      <c r="F154" t="s">
        <v>67</v>
      </c>
      <c r="G154" t="s">
        <v>1015</v>
      </c>
      <c r="H154" t="s">
        <v>69</v>
      </c>
      <c r="I154" t="s">
        <v>70</v>
      </c>
      <c r="J154" t="s">
        <v>71</v>
      </c>
      <c r="K154" t="s">
        <v>433</v>
      </c>
      <c r="L154">
        <v>13.5</v>
      </c>
      <c r="M154">
        <v>9</v>
      </c>
      <c r="N154">
        <v>3.69</v>
      </c>
      <c r="O154">
        <v>8.83</v>
      </c>
      <c r="P154">
        <v>29.1</v>
      </c>
      <c r="Q154">
        <v>8.6</v>
      </c>
      <c r="R154" t="b">
        <v>1</v>
      </c>
      <c r="S154">
        <v>0.88</v>
      </c>
      <c r="T154">
        <v>368.97</v>
      </c>
      <c r="U154">
        <v>45678</v>
      </c>
      <c r="V154" t="s">
        <v>58</v>
      </c>
      <c r="W154" t="s">
        <v>186</v>
      </c>
      <c r="X154" t="s">
        <v>1016</v>
      </c>
      <c r="Y154">
        <v>101</v>
      </c>
      <c r="Z154">
        <v>8.1199999999999992</v>
      </c>
      <c r="AA154">
        <v>45.44</v>
      </c>
    </row>
    <row r="155" spans="1:27" x14ac:dyDescent="0.25">
      <c r="A155" t="s">
        <v>1017</v>
      </c>
      <c r="B155">
        <v>45701</v>
      </c>
      <c r="C155">
        <v>45701.227083333331</v>
      </c>
      <c r="D155">
        <v>45701.254861111112</v>
      </c>
      <c r="E155" t="s">
        <v>1018</v>
      </c>
      <c r="F155" t="s">
        <v>318</v>
      </c>
      <c r="G155" t="s">
        <v>833</v>
      </c>
      <c r="H155" t="s">
        <v>320</v>
      </c>
      <c r="I155" t="s">
        <v>197</v>
      </c>
      <c r="J155" t="s">
        <v>198</v>
      </c>
      <c r="K155" t="s">
        <v>712</v>
      </c>
      <c r="L155">
        <v>1.8</v>
      </c>
      <c r="M155">
        <v>72.7</v>
      </c>
      <c r="N155">
        <v>3.69</v>
      </c>
      <c r="O155">
        <v>8.8699999999999992</v>
      </c>
      <c r="P155">
        <v>29.2</v>
      </c>
      <c r="Q155">
        <v>29.8</v>
      </c>
      <c r="R155" t="b">
        <v>0</v>
      </c>
      <c r="S155">
        <v>0.61</v>
      </c>
      <c r="T155">
        <v>3284.42</v>
      </c>
      <c r="U155">
        <v>45708</v>
      </c>
      <c r="V155" t="s">
        <v>43</v>
      </c>
      <c r="W155" t="s">
        <v>44</v>
      </c>
      <c r="X155" t="s">
        <v>1020</v>
      </c>
      <c r="Y155">
        <v>40</v>
      </c>
      <c r="Z155">
        <v>72.09</v>
      </c>
      <c r="AA155">
        <v>45.56</v>
      </c>
    </row>
    <row r="156" spans="1:27" x14ac:dyDescent="0.25">
      <c r="A156" t="s">
        <v>1021</v>
      </c>
      <c r="B156">
        <v>45745</v>
      </c>
      <c r="C156">
        <v>45745.333333333336</v>
      </c>
      <c r="D156">
        <v>45745.364583333336</v>
      </c>
      <c r="E156" t="s">
        <v>1022</v>
      </c>
      <c r="F156" t="s">
        <v>172</v>
      </c>
      <c r="G156" t="s">
        <v>1025</v>
      </c>
      <c r="H156" t="s">
        <v>174</v>
      </c>
      <c r="I156" t="s">
        <v>84</v>
      </c>
      <c r="J156" t="s">
        <v>85</v>
      </c>
      <c r="K156" t="s">
        <v>624</v>
      </c>
      <c r="L156">
        <v>9.5</v>
      </c>
      <c r="M156">
        <v>45.5</v>
      </c>
      <c r="N156">
        <v>3.7</v>
      </c>
      <c r="O156">
        <v>8.52</v>
      </c>
      <c r="P156">
        <v>31.6</v>
      </c>
      <c r="Q156">
        <v>5</v>
      </c>
      <c r="R156" t="b">
        <v>1</v>
      </c>
      <c r="S156">
        <v>0</v>
      </c>
      <c r="T156">
        <v>2027.48</v>
      </c>
      <c r="U156">
        <v>45746</v>
      </c>
      <c r="V156" t="s">
        <v>259</v>
      </c>
      <c r="W156" t="s">
        <v>44</v>
      </c>
      <c r="X156" t="s">
        <v>1026</v>
      </c>
      <c r="Y156">
        <v>45</v>
      </c>
      <c r="Z156">
        <v>45.5</v>
      </c>
      <c r="AA156">
        <v>44.56</v>
      </c>
    </row>
    <row r="157" spans="1:27" x14ac:dyDescent="0.25">
      <c r="A157" t="s">
        <v>1027</v>
      </c>
      <c r="B157">
        <v>45788</v>
      </c>
      <c r="C157">
        <v>45788.385416666664</v>
      </c>
      <c r="D157">
        <v>45788.420138888891</v>
      </c>
      <c r="E157" t="s">
        <v>1028</v>
      </c>
      <c r="F157" t="s">
        <v>292</v>
      </c>
      <c r="G157" t="s">
        <v>452</v>
      </c>
      <c r="H157" t="s">
        <v>294</v>
      </c>
      <c r="I157" t="s">
        <v>70</v>
      </c>
      <c r="J157" t="s">
        <v>71</v>
      </c>
      <c r="K157" t="s">
        <v>220</v>
      </c>
      <c r="L157">
        <v>40.700000000000003</v>
      </c>
      <c r="M157">
        <v>79.400000000000006</v>
      </c>
      <c r="N157">
        <v>3.7</v>
      </c>
      <c r="O157">
        <v>8.73</v>
      </c>
      <c r="P157">
        <v>22.8</v>
      </c>
      <c r="Q157">
        <v>1</v>
      </c>
      <c r="R157" t="b">
        <v>1</v>
      </c>
      <c r="S157">
        <v>0.02</v>
      </c>
      <c r="T157">
        <v>3587.18</v>
      </c>
      <c r="U157">
        <v>45788</v>
      </c>
      <c r="V157" t="s">
        <v>58</v>
      </c>
      <c r="W157" t="s">
        <v>200</v>
      </c>
      <c r="X157" t="s">
        <v>1030</v>
      </c>
      <c r="Y157">
        <v>50</v>
      </c>
      <c r="Z157">
        <v>79.38</v>
      </c>
      <c r="AA157">
        <v>45.19</v>
      </c>
    </row>
    <row r="158" spans="1:27" x14ac:dyDescent="0.25">
      <c r="A158" t="s">
        <v>1031</v>
      </c>
      <c r="B158">
        <v>45805</v>
      </c>
      <c r="C158">
        <v>45805.420138888891</v>
      </c>
      <c r="D158">
        <v>45805.464583333334</v>
      </c>
      <c r="E158" t="s">
        <v>1032</v>
      </c>
      <c r="F158" t="s">
        <v>604</v>
      </c>
      <c r="G158" t="s">
        <v>902</v>
      </c>
      <c r="H158" t="s">
        <v>606</v>
      </c>
      <c r="I158" t="s">
        <v>153</v>
      </c>
      <c r="J158" t="s">
        <v>154</v>
      </c>
      <c r="K158" t="s">
        <v>1033</v>
      </c>
      <c r="L158">
        <v>28.4</v>
      </c>
      <c r="M158">
        <v>36.6</v>
      </c>
      <c r="N158">
        <v>3.7</v>
      </c>
      <c r="O158">
        <v>8.8800000000000008</v>
      </c>
      <c r="P158">
        <v>27.5</v>
      </c>
      <c r="Q158">
        <v>6.8</v>
      </c>
      <c r="R158" t="b">
        <v>1</v>
      </c>
      <c r="S158">
        <v>0.34</v>
      </c>
      <c r="T158">
        <v>1654.91</v>
      </c>
      <c r="U158">
        <v>45812</v>
      </c>
      <c r="V158" t="s">
        <v>43</v>
      </c>
      <c r="W158" t="s">
        <v>44</v>
      </c>
      <c r="X158" t="s">
        <v>1034</v>
      </c>
      <c r="Y158">
        <v>64</v>
      </c>
      <c r="Z158">
        <v>36.26</v>
      </c>
      <c r="AA158">
        <v>45.64</v>
      </c>
    </row>
    <row r="159" spans="1:27" x14ac:dyDescent="0.25">
      <c r="A159" t="s">
        <v>1035</v>
      </c>
      <c r="B159">
        <v>45777</v>
      </c>
      <c r="C159">
        <v>45777.228472222225</v>
      </c>
      <c r="D159">
        <v>45777.255555555559</v>
      </c>
      <c r="E159" t="s">
        <v>1036</v>
      </c>
      <c r="F159" t="s">
        <v>215</v>
      </c>
      <c r="G159" t="s">
        <v>1039</v>
      </c>
      <c r="H159" t="s">
        <v>217</v>
      </c>
      <c r="I159" t="s">
        <v>218</v>
      </c>
      <c r="J159" t="s">
        <v>219</v>
      </c>
      <c r="K159" t="s">
        <v>619</v>
      </c>
      <c r="L159">
        <v>3.9</v>
      </c>
      <c r="M159">
        <v>5.6</v>
      </c>
      <c r="N159">
        <v>3.7</v>
      </c>
      <c r="O159">
        <v>8.83</v>
      </c>
      <c r="P159">
        <v>23.4</v>
      </c>
      <c r="Q159">
        <v>2</v>
      </c>
      <c r="R159" t="b">
        <v>1</v>
      </c>
      <c r="S159">
        <v>0.24</v>
      </c>
      <c r="T159">
        <v>243.83</v>
      </c>
      <c r="U159">
        <v>45779</v>
      </c>
      <c r="V159" t="s">
        <v>58</v>
      </c>
      <c r="W159" t="s">
        <v>200</v>
      </c>
      <c r="X159" t="s">
        <v>1040</v>
      </c>
      <c r="Y159">
        <v>39</v>
      </c>
      <c r="Z159">
        <v>5.3599999999999897</v>
      </c>
      <c r="AA159">
        <v>45.49</v>
      </c>
    </row>
    <row r="160" spans="1:27" x14ac:dyDescent="0.25">
      <c r="A160" t="s">
        <v>1041</v>
      </c>
      <c r="B160">
        <v>45783</v>
      </c>
      <c r="C160">
        <v>45783.182638888888</v>
      </c>
      <c r="D160">
        <v>45783.259027777778</v>
      </c>
      <c r="E160" t="s">
        <v>1042</v>
      </c>
      <c r="F160" t="s">
        <v>282</v>
      </c>
      <c r="G160" t="s">
        <v>775</v>
      </c>
      <c r="H160" t="s">
        <v>284</v>
      </c>
      <c r="I160" t="s">
        <v>237</v>
      </c>
      <c r="J160" t="s">
        <v>238</v>
      </c>
      <c r="K160" t="s">
        <v>165</v>
      </c>
      <c r="L160">
        <v>1.4</v>
      </c>
      <c r="M160">
        <v>12.8</v>
      </c>
      <c r="N160">
        <v>3.7</v>
      </c>
      <c r="O160">
        <v>8.5299999999999994</v>
      </c>
      <c r="P160">
        <v>24.9</v>
      </c>
      <c r="Q160">
        <v>4.0999999999999996</v>
      </c>
      <c r="R160" t="b">
        <v>1</v>
      </c>
      <c r="S160">
        <v>0</v>
      </c>
      <c r="T160">
        <v>570.75</v>
      </c>
      <c r="U160">
        <v>45784</v>
      </c>
      <c r="V160" t="s">
        <v>73</v>
      </c>
      <c r="W160" t="s">
        <v>44</v>
      </c>
      <c r="X160" t="s">
        <v>1044</v>
      </c>
      <c r="Y160">
        <v>110</v>
      </c>
      <c r="Z160">
        <v>12.8</v>
      </c>
      <c r="AA160">
        <v>44.59</v>
      </c>
    </row>
    <row r="161" spans="1:27" x14ac:dyDescent="0.25">
      <c r="A161" t="s">
        <v>1045</v>
      </c>
      <c r="B161">
        <v>45672</v>
      </c>
      <c r="C161">
        <v>45672.443749999999</v>
      </c>
      <c r="D161">
        <v>45672.461111111108</v>
      </c>
      <c r="E161" t="s">
        <v>1046</v>
      </c>
      <c r="F161" t="s">
        <v>52</v>
      </c>
      <c r="G161" t="s">
        <v>1048</v>
      </c>
      <c r="H161" t="s">
        <v>54</v>
      </c>
      <c r="I161" t="s">
        <v>55</v>
      </c>
      <c r="J161" t="s">
        <v>56</v>
      </c>
      <c r="K161" t="s">
        <v>155</v>
      </c>
      <c r="L161">
        <v>4.8</v>
      </c>
      <c r="M161">
        <v>15.8</v>
      </c>
      <c r="N161">
        <v>3.71</v>
      </c>
      <c r="O161">
        <v>8.5500000000000007</v>
      </c>
      <c r="P161">
        <v>34.200000000000003</v>
      </c>
      <c r="Q161">
        <v>12</v>
      </c>
      <c r="R161" t="b">
        <v>0</v>
      </c>
      <c r="S161">
        <v>3.05</v>
      </c>
      <c r="T161">
        <v>569.92999999999995</v>
      </c>
      <c r="U161">
        <v>45675</v>
      </c>
      <c r="V161" t="s">
        <v>58</v>
      </c>
      <c r="W161" t="s">
        <v>44</v>
      </c>
      <c r="X161" t="s">
        <v>1049</v>
      </c>
      <c r="Y161">
        <v>25</v>
      </c>
      <c r="Z161">
        <v>12.75</v>
      </c>
      <c r="AA161">
        <v>44.7</v>
      </c>
    </row>
    <row r="162" spans="1:27" x14ac:dyDescent="0.25">
      <c r="A162" t="s">
        <v>1050</v>
      </c>
      <c r="B162">
        <v>45833</v>
      </c>
      <c r="C162">
        <v>45833.299305555556</v>
      </c>
      <c r="D162">
        <v>45833.353472222225</v>
      </c>
      <c r="E162" t="s">
        <v>1051</v>
      </c>
      <c r="F162" t="s">
        <v>138</v>
      </c>
      <c r="G162" t="s">
        <v>586</v>
      </c>
      <c r="H162" t="s">
        <v>140</v>
      </c>
      <c r="I162" t="s">
        <v>141</v>
      </c>
      <c r="J162" t="s">
        <v>142</v>
      </c>
      <c r="K162" t="s">
        <v>175</v>
      </c>
      <c r="L162">
        <v>12.4</v>
      </c>
      <c r="M162">
        <v>39</v>
      </c>
      <c r="N162">
        <v>3.71</v>
      </c>
      <c r="O162">
        <v>9.02</v>
      </c>
      <c r="P162">
        <v>31.5</v>
      </c>
      <c r="Q162">
        <v>12</v>
      </c>
      <c r="R162" t="b">
        <v>1</v>
      </c>
      <c r="S162">
        <v>0.04</v>
      </c>
      <c r="T162">
        <v>1796.45</v>
      </c>
      <c r="U162">
        <v>45836</v>
      </c>
      <c r="V162" t="s">
        <v>259</v>
      </c>
      <c r="W162" t="s">
        <v>44</v>
      </c>
      <c r="X162" t="s">
        <v>1053</v>
      </c>
      <c r="Y162">
        <v>78</v>
      </c>
      <c r="Z162">
        <v>38.96</v>
      </c>
      <c r="AA162">
        <v>46.11</v>
      </c>
    </row>
    <row r="163" spans="1:27" x14ac:dyDescent="0.25">
      <c r="A163" t="s">
        <v>1054</v>
      </c>
      <c r="B163">
        <v>45815</v>
      </c>
      <c r="C163">
        <v>45815.418749999997</v>
      </c>
      <c r="D163">
        <v>45815.468055555553</v>
      </c>
      <c r="E163" t="s">
        <v>1055</v>
      </c>
      <c r="F163" t="s">
        <v>340</v>
      </c>
      <c r="G163" t="s">
        <v>1058</v>
      </c>
      <c r="H163" t="s">
        <v>342</v>
      </c>
      <c r="I163" t="s">
        <v>197</v>
      </c>
      <c r="J163" t="s">
        <v>198</v>
      </c>
      <c r="K163" t="s">
        <v>105</v>
      </c>
      <c r="L163">
        <v>1.2</v>
      </c>
      <c r="M163">
        <v>34.700000000000003</v>
      </c>
      <c r="N163">
        <v>3.71</v>
      </c>
      <c r="O163">
        <v>8.41</v>
      </c>
      <c r="P163">
        <v>23.5</v>
      </c>
      <c r="Q163">
        <v>19.399999999999999</v>
      </c>
      <c r="R163" t="b">
        <v>1</v>
      </c>
      <c r="S163">
        <v>0</v>
      </c>
      <c r="T163">
        <v>1536.52</v>
      </c>
      <c r="U163">
        <v>45815</v>
      </c>
      <c r="V163" t="s">
        <v>259</v>
      </c>
      <c r="W163" t="s">
        <v>44</v>
      </c>
      <c r="X163" t="s">
        <v>1059</v>
      </c>
      <c r="Y163">
        <v>71</v>
      </c>
      <c r="Z163">
        <v>34.700000000000003</v>
      </c>
      <c r="AA163">
        <v>44.28</v>
      </c>
    </row>
    <row r="164" spans="1:27" x14ac:dyDescent="0.25">
      <c r="A164" t="s">
        <v>1060</v>
      </c>
      <c r="B164">
        <v>45817</v>
      </c>
      <c r="C164">
        <v>45817.398611111108</v>
      </c>
      <c r="D164">
        <v>45817.445833333331</v>
      </c>
      <c r="E164" t="s">
        <v>1061</v>
      </c>
      <c r="F164" t="s">
        <v>67</v>
      </c>
      <c r="G164" t="s">
        <v>567</v>
      </c>
      <c r="H164" t="s">
        <v>69</v>
      </c>
      <c r="I164" t="s">
        <v>70</v>
      </c>
      <c r="J164" t="s">
        <v>71</v>
      </c>
      <c r="K164" t="s">
        <v>155</v>
      </c>
      <c r="L164">
        <v>3.3</v>
      </c>
      <c r="M164">
        <v>37.5</v>
      </c>
      <c r="N164">
        <v>3.71</v>
      </c>
      <c r="O164">
        <v>8.8699999999999992</v>
      </c>
      <c r="P164">
        <v>30</v>
      </c>
      <c r="Q164">
        <v>9.9</v>
      </c>
      <c r="R164" t="b">
        <v>0</v>
      </c>
      <c r="S164">
        <v>3.34</v>
      </c>
      <c r="T164">
        <v>1559.75</v>
      </c>
      <c r="U164">
        <v>45820</v>
      </c>
      <c r="V164" t="s">
        <v>58</v>
      </c>
      <c r="W164" t="s">
        <v>59</v>
      </c>
      <c r="X164" t="s">
        <v>1062</v>
      </c>
      <c r="Y164">
        <v>68</v>
      </c>
      <c r="Z164">
        <v>34.159999999999997</v>
      </c>
      <c r="AA164">
        <v>45.66</v>
      </c>
    </row>
    <row r="165" spans="1:27" x14ac:dyDescent="0.25">
      <c r="A165" t="s">
        <v>1063</v>
      </c>
      <c r="B165">
        <v>45797</v>
      </c>
      <c r="C165">
        <v>45797.291666666664</v>
      </c>
      <c r="D165">
        <v>45797.354166666664</v>
      </c>
      <c r="E165" t="s">
        <v>1064</v>
      </c>
      <c r="F165" t="s">
        <v>234</v>
      </c>
      <c r="G165" t="s">
        <v>896</v>
      </c>
      <c r="H165" t="s">
        <v>236</v>
      </c>
      <c r="I165" t="s">
        <v>237</v>
      </c>
      <c r="J165" t="s">
        <v>238</v>
      </c>
      <c r="K165" t="s">
        <v>130</v>
      </c>
      <c r="L165">
        <v>5.0999999999999996</v>
      </c>
      <c r="M165">
        <v>33.799999999999997</v>
      </c>
      <c r="N165">
        <v>3.71</v>
      </c>
      <c r="O165">
        <v>8.42</v>
      </c>
      <c r="P165">
        <v>33.200000000000003</v>
      </c>
      <c r="Q165">
        <v>12</v>
      </c>
      <c r="R165" t="b">
        <v>1</v>
      </c>
      <c r="S165">
        <v>0</v>
      </c>
      <c r="T165">
        <v>1497.68</v>
      </c>
      <c r="U165">
        <v>45797</v>
      </c>
      <c r="V165" t="s">
        <v>58</v>
      </c>
      <c r="W165" t="s">
        <v>44</v>
      </c>
      <c r="X165" t="s">
        <v>1066</v>
      </c>
      <c r="Y165">
        <v>90</v>
      </c>
      <c r="Z165">
        <v>33.799999999999997</v>
      </c>
      <c r="AA165">
        <v>44.31</v>
      </c>
    </row>
    <row r="166" spans="1:27" x14ac:dyDescent="0.25">
      <c r="A166" t="s">
        <v>1067</v>
      </c>
      <c r="B166">
        <v>45676</v>
      </c>
      <c r="C166">
        <v>45676.331944444442</v>
      </c>
      <c r="D166">
        <v>45676.372916666667</v>
      </c>
      <c r="E166" t="s">
        <v>1068</v>
      </c>
      <c r="F166" t="s">
        <v>37</v>
      </c>
      <c r="G166" t="s">
        <v>183</v>
      </c>
      <c r="H166" t="s">
        <v>39</v>
      </c>
      <c r="I166" t="s">
        <v>40</v>
      </c>
      <c r="J166" t="s">
        <v>41</v>
      </c>
      <c r="K166" t="s">
        <v>1070</v>
      </c>
      <c r="L166">
        <v>4.9000000000000004</v>
      </c>
      <c r="M166">
        <v>52.9</v>
      </c>
      <c r="N166">
        <v>3.71</v>
      </c>
      <c r="O166">
        <v>7.82</v>
      </c>
      <c r="P166">
        <v>31.2</v>
      </c>
      <c r="Q166">
        <v>28.4</v>
      </c>
      <c r="R166" t="b">
        <v>1</v>
      </c>
      <c r="S166">
        <v>0</v>
      </c>
      <c r="T166">
        <v>2248.7800000000002</v>
      </c>
      <c r="U166">
        <v>45676</v>
      </c>
      <c r="V166" t="s">
        <v>259</v>
      </c>
      <c r="W166" t="s">
        <v>44</v>
      </c>
      <c r="X166" t="s">
        <v>1071</v>
      </c>
      <c r="Y166">
        <v>59</v>
      </c>
      <c r="Z166">
        <v>52.9</v>
      </c>
      <c r="AA166">
        <v>42.51</v>
      </c>
    </row>
    <row r="167" spans="1:27" x14ac:dyDescent="0.25">
      <c r="A167" t="s">
        <v>1072</v>
      </c>
      <c r="B167">
        <v>45793</v>
      </c>
      <c r="C167">
        <v>45793.207638888889</v>
      </c>
      <c r="D167">
        <v>45793.260416666664</v>
      </c>
      <c r="E167" t="s">
        <v>1073</v>
      </c>
      <c r="F167" t="s">
        <v>282</v>
      </c>
      <c r="G167" t="s">
        <v>452</v>
      </c>
      <c r="H167" t="s">
        <v>284</v>
      </c>
      <c r="I167" t="s">
        <v>237</v>
      </c>
      <c r="J167" t="s">
        <v>238</v>
      </c>
      <c r="K167" t="s">
        <v>363</v>
      </c>
      <c r="L167">
        <v>15.7</v>
      </c>
      <c r="M167">
        <v>11.4</v>
      </c>
      <c r="N167">
        <v>3.71</v>
      </c>
      <c r="O167">
        <v>8.27</v>
      </c>
      <c r="P167">
        <v>33.6</v>
      </c>
      <c r="Q167">
        <v>10.5</v>
      </c>
      <c r="R167" t="b">
        <v>1</v>
      </c>
      <c r="S167">
        <v>0</v>
      </c>
      <c r="T167">
        <v>500</v>
      </c>
      <c r="U167">
        <v>45800</v>
      </c>
      <c r="V167" t="s">
        <v>58</v>
      </c>
      <c r="W167" t="s">
        <v>200</v>
      </c>
      <c r="X167" t="s">
        <v>1075</v>
      </c>
      <c r="Y167">
        <v>76</v>
      </c>
      <c r="Z167">
        <v>11.4</v>
      </c>
      <c r="AA167">
        <v>43.86</v>
      </c>
    </row>
    <row r="168" spans="1:27" x14ac:dyDescent="0.25">
      <c r="A168" t="s">
        <v>1076</v>
      </c>
      <c r="B168">
        <v>45785</v>
      </c>
      <c r="C168">
        <v>45785.390277777777</v>
      </c>
      <c r="D168">
        <v>45785.393750000003</v>
      </c>
      <c r="E168" t="s">
        <v>1077</v>
      </c>
      <c r="F168" t="s">
        <v>138</v>
      </c>
      <c r="G168" t="s">
        <v>605</v>
      </c>
      <c r="H168" t="s">
        <v>140</v>
      </c>
      <c r="I168" t="s">
        <v>141</v>
      </c>
      <c r="J168" t="s">
        <v>142</v>
      </c>
      <c r="K168" t="s">
        <v>654</v>
      </c>
      <c r="L168">
        <v>2.5</v>
      </c>
      <c r="M168">
        <v>40.9</v>
      </c>
      <c r="N168">
        <v>3.72</v>
      </c>
      <c r="O168">
        <v>8.64</v>
      </c>
      <c r="P168">
        <v>31.5</v>
      </c>
      <c r="Q168">
        <v>11.6</v>
      </c>
      <c r="R168" t="b">
        <v>1</v>
      </c>
      <c r="S168">
        <v>0.82</v>
      </c>
      <c r="T168">
        <v>1804.4</v>
      </c>
      <c r="U168">
        <v>45792</v>
      </c>
      <c r="V168" t="s">
        <v>259</v>
      </c>
      <c r="W168" t="s">
        <v>59</v>
      </c>
      <c r="X168" t="s">
        <v>1079</v>
      </c>
      <c r="Y168">
        <v>5</v>
      </c>
      <c r="Z168">
        <v>40.08</v>
      </c>
      <c r="AA168">
        <v>45.02</v>
      </c>
    </row>
    <row r="169" spans="1:27" x14ac:dyDescent="0.25">
      <c r="A169" t="s">
        <v>1080</v>
      </c>
      <c r="B169">
        <v>45797</v>
      </c>
      <c r="C169">
        <v>45797.388888888891</v>
      </c>
      <c r="D169">
        <v>45797.416666666664</v>
      </c>
      <c r="E169" t="s">
        <v>1081</v>
      </c>
      <c r="F169" t="s">
        <v>309</v>
      </c>
      <c r="G169" t="s">
        <v>452</v>
      </c>
      <c r="H169" t="s">
        <v>311</v>
      </c>
      <c r="I169" t="s">
        <v>84</v>
      </c>
      <c r="J169" t="s">
        <v>85</v>
      </c>
      <c r="K169" t="s">
        <v>1083</v>
      </c>
      <c r="L169">
        <v>50.4</v>
      </c>
      <c r="M169">
        <v>37.9</v>
      </c>
      <c r="N169">
        <v>3.72</v>
      </c>
      <c r="O169">
        <v>8.1</v>
      </c>
      <c r="P169">
        <v>29.8</v>
      </c>
      <c r="Q169">
        <v>7.4</v>
      </c>
      <c r="R169" t="b">
        <v>1</v>
      </c>
      <c r="S169">
        <v>0</v>
      </c>
      <c r="T169">
        <v>1644.86</v>
      </c>
      <c r="U169">
        <v>45797</v>
      </c>
      <c r="V169" t="s">
        <v>58</v>
      </c>
      <c r="W169" t="s">
        <v>44</v>
      </c>
      <c r="X169" t="s">
        <v>1084</v>
      </c>
      <c r="Y169">
        <v>40</v>
      </c>
      <c r="Z169">
        <v>37.9</v>
      </c>
      <c r="AA169">
        <v>43.4</v>
      </c>
    </row>
    <row r="170" spans="1:27" x14ac:dyDescent="0.25">
      <c r="A170" t="s">
        <v>1085</v>
      </c>
      <c r="B170">
        <v>45681</v>
      </c>
      <c r="C170">
        <v>45681.377083333333</v>
      </c>
      <c r="D170">
        <v>45681.442361111112</v>
      </c>
      <c r="E170" t="s">
        <v>1086</v>
      </c>
      <c r="F170" t="s">
        <v>413</v>
      </c>
      <c r="G170" t="s">
        <v>246</v>
      </c>
      <c r="H170" t="s">
        <v>414</v>
      </c>
      <c r="I170" t="s">
        <v>415</v>
      </c>
      <c r="J170" t="s">
        <v>416</v>
      </c>
      <c r="K170" t="s">
        <v>1088</v>
      </c>
      <c r="L170">
        <v>13.7</v>
      </c>
      <c r="M170">
        <v>6</v>
      </c>
      <c r="N170">
        <v>3.72</v>
      </c>
      <c r="O170">
        <v>8.93</v>
      </c>
      <c r="P170">
        <v>25.7</v>
      </c>
      <c r="Q170">
        <v>6.1</v>
      </c>
      <c r="R170" t="b">
        <v>1</v>
      </c>
      <c r="S170">
        <v>0.3</v>
      </c>
      <c r="T170">
        <v>261.57</v>
      </c>
      <c r="U170">
        <v>45681</v>
      </c>
      <c r="V170" t="s">
        <v>43</v>
      </c>
      <c r="W170" t="s">
        <v>44</v>
      </c>
      <c r="X170" t="s">
        <v>1089</v>
      </c>
      <c r="Y170">
        <v>94</v>
      </c>
      <c r="Z170">
        <v>5.7</v>
      </c>
      <c r="AA170">
        <v>45.89</v>
      </c>
    </row>
    <row r="171" spans="1:27" x14ac:dyDescent="0.25">
      <c r="A171" t="s">
        <v>1090</v>
      </c>
      <c r="B171">
        <v>45682</v>
      </c>
      <c r="C171">
        <v>45682.439583333333</v>
      </c>
      <c r="D171">
        <v>45682.517361111109</v>
      </c>
      <c r="E171" t="s">
        <v>1091</v>
      </c>
      <c r="F171" t="s">
        <v>67</v>
      </c>
      <c r="G171" t="s">
        <v>1094</v>
      </c>
      <c r="H171" t="s">
        <v>69</v>
      </c>
      <c r="I171" t="s">
        <v>70</v>
      </c>
      <c r="J171" t="s">
        <v>71</v>
      </c>
      <c r="K171" t="s">
        <v>1095</v>
      </c>
      <c r="L171">
        <v>16.5</v>
      </c>
      <c r="M171">
        <v>17.899999999999999</v>
      </c>
      <c r="N171">
        <v>3.72</v>
      </c>
      <c r="O171">
        <v>8.23</v>
      </c>
      <c r="P171">
        <v>30.4</v>
      </c>
      <c r="Q171">
        <v>8.1999999999999993</v>
      </c>
      <c r="R171" t="b">
        <v>1</v>
      </c>
      <c r="S171">
        <v>0</v>
      </c>
      <c r="T171">
        <v>783.84</v>
      </c>
      <c r="U171">
        <v>45685</v>
      </c>
      <c r="V171" t="s">
        <v>58</v>
      </c>
      <c r="W171" t="s">
        <v>44</v>
      </c>
      <c r="X171" t="s">
        <v>1096</v>
      </c>
      <c r="Y171">
        <v>112</v>
      </c>
      <c r="Z171">
        <v>17.899999999999999</v>
      </c>
      <c r="AA171">
        <v>43.79</v>
      </c>
    </row>
    <row r="172" spans="1:27" x14ac:dyDescent="0.25">
      <c r="A172" t="s">
        <v>1097</v>
      </c>
      <c r="B172">
        <v>45704</v>
      </c>
      <c r="C172">
        <v>45704.17291666667</v>
      </c>
      <c r="D172">
        <v>45704.205555555556</v>
      </c>
      <c r="E172" t="s">
        <v>1098</v>
      </c>
      <c r="F172" t="s">
        <v>52</v>
      </c>
      <c r="G172" t="s">
        <v>707</v>
      </c>
      <c r="H172" t="s">
        <v>54</v>
      </c>
      <c r="I172" t="s">
        <v>55</v>
      </c>
      <c r="J172" t="s">
        <v>56</v>
      </c>
      <c r="K172" t="s">
        <v>424</v>
      </c>
      <c r="L172">
        <v>3.1</v>
      </c>
      <c r="M172">
        <v>93.8</v>
      </c>
      <c r="N172">
        <v>3.72</v>
      </c>
      <c r="O172">
        <v>8.5500000000000007</v>
      </c>
      <c r="P172">
        <v>34.5</v>
      </c>
      <c r="Q172">
        <v>11.7</v>
      </c>
      <c r="R172" t="b">
        <v>0</v>
      </c>
      <c r="S172">
        <v>0</v>
      </c>
      <c r="T172">
        <v>4197.55</v>
      </c>
      <c r="U172">
        <v>45704</v>
      </c>
      <c r="V172" t="s">
        <v>43</v>
      </c>
      <c r="W172" t="s">
        <v>44</v>
      </c>
      <c r="X172" t="s">
        <v>1100</v>
      </c>
      <c r="Y172">
        <v>47</v>
      </c>
      <c r="Z172">
        <v>93.8</v>
      </c>
      <c r="AA172">
        <v>44.75</v>
      </c>
    </row>
    <row r="173" spans="1:27" x14ac:dyDescent="0.25">
      <c r="A173" t="s">
        <v>1101</v>
      </c>
      <c r="B173">
        <v>45770</v>
      </c>
      <c r="C173">
        <v>45770.330555555556</v>
      </c>
      <c r="D173">
        <v>45770.334027777775</v>
      </c>
      <c r="E173" t="s">
        <v>1102</v>
      </c>
      <c r="F173" t="s">
        <v>194</v>
      </c>
      <c r="G173" t="s">
        <v>362</v>
      </c>
      <c r="H173" t="s">
        <v>196</v>
      </c>
      <c r="I173" t="s">
        <v>197</v>
      </c>
      <c r="J173" t="s">
        <v>198</v>
      </c>
      <c r="K173" t="s">
        <v>105</v>
      </c>
      <c r="L173">
        <v>39</v>
      </c>
      <c r="M173">
        <v>15.6</v>
      </c>
      <c r="N173">
        <v>3.73</v>
      </c>
      <c r="O173">
        <v>8.4700000000000006</v>
      </c>
      <c r="P173">
        <v>25.1</v>
      </c>
      <c r="Q173">
        <v>1.2</v>
      </c>
      <c r="R173" t="b">
        <v>1</v>
      </c>
      <c r="S173">
        <v>0.09</v>
      </c>
      <c r="T173">
        <v>691.13</v>
      </c>
      <c r="U173">
        <v>45777</v>
      </c>
      <c r="V173" t="s">
        <v>58</v>
      </c>
      <c r="W173" t="s">
        <v>44</v>
      </c>
      <c r="X173" t="s">
        <v>1104</v>
      </c>
      <c r="Y173">
        <v>5</v>
      </c>
      <c r="Z173">
        <v>15.51</v>
      </c>
      <c r="AA173">
        <v>44.56</v>
      </c>
    </row>
    <row r="174" spans="1:27" x14ac:dyDescent="0.25">
      <c r="A174" t="s">
        <v>1105</v>
      </c>
      <c r="B174">
        <v>45717</v>
      </c>
      <c r="C174">
        <v>45717.367361111108</v>
      </c>
      <c r="D174">
        <v>45717.461111111108</v>
      </c>
      <c r="E174" t="s">
        <v>1106</v>
      </c>
      <c r="F174" t="s">
        <v>536</v>
      </c>
      <c r="G174" t="s">
        <v>1109</v>
      </c>
      <c r="H174" t="s">
        <v>537</v>
      </c>
      <c r="I174" t="s">
        <v>84</v>
      </c>
      <c r="J174" t="s">
        <v>85</v>
      </c>
      <c r="K174" t="s">
        <v>72</v>
      </c>
      <c r="L174">
        <v>29.8</v>
      </c>
      <c r="M174">
        <v>31.1</v>
      </c>
      <c r="N174">
        <v>3.73</v>
      </c>
      <c r="O174">
        <v>8.35</v>
      </c>
      <c r="P174">
        <v>25.7</v>
      </c>
      <c r="Q174">
        <v>6.4</v>
      </c>
      <c r="R174" t="b">
        <v>1</v>
      </c>
      <c r="S174">
        <v>0</v>
      </c>
      <c r="T174">
        <v>1374.62</v>
      </c>
      <c r="U174">
        <v>45724</v>
      </c>
      <c r="V174" t="s">
        <v>58</v>
      </c>
      <c r="W174" t="s">
        <v>44</v>
      </c>
      <c r="X174" t="s">
        <v>1110</v>
      </c>
      <c r="Y174">
        <v>135</v>
      </c>
      <c r="Z174">
        <v>31.1</v>
      </c>
      <c r="AA174">
        <v>44.2</v>
      </c>
    </row>
    <row r="175" spans="1:27" x14ac:dyDescent="0.25">
      <c r="A175" t="s">
        <v>1111</v>
      </c>
      <c r="B175">
        <v>45708</v>
      </c>
      <c r="C175">
        <v>45708.44027777778</v>
      </c>
      <c r="D175">
        <v>45708.518055555556</v>
      </c>
      <c r="E175" t="s">
        <v>1112</v>
      </c>
      <c r="F175" t="s">
        <v>172</v>
      </c>
      <c r="G175" t="s">
        <v>580</v>
      </c>
      <c r="H175" t="s">
        <v>174</v>
      </c>
      <c r="I175" t="s">
        <v>84</v>
      </c>
      <c r="J175" t="s">
        <v>85</v>
      </c>
      <c r="K175" t="s">
        <v>185</v>
      </c>
      <c r="L175">
        <v>2.9</v>
      </c>
      <c r="M175">
        <v>17.7</v>
      </c>
      <c r="N175">
        <v>3.73</v>
      </c>
      <c r="O175">
        <v>8.4499999999999993</v>
      </c>
      <c r="P175">
        <v>37</v>
      </c>
      <c r="Q175">
        <v>33.299999999999997</v>
      </c>
      <c r="R175" t="b">
        <v>1</v>
      </c>
      <c r="S175">
        <v>0.31</v>
      </c>
      <c r="T175">
        <v>773.86</v>
      </c>
      <c r="U175">
        <v>45708</v>
      </c>
      <c r="V175" t="s">
        <v>58</v>
      </c>
      <c r="W175" t="s">
        <v>208</v>
      </c>
      <c r="X175" t="s">
        <v>1113</v>
      </c>
      <c r="Y175">
        <v>112</v>
      </c>
      <c r="Z175">
        <v>17.39</v>
      </c>
      <c r="AA175">
        <v>44.5</v>
      </c>
    </row>
    <row r="176" spans="1:27" x14ac:dyDescent="0.25">
      <c r="A176" t="s">
        <v>1114</v>
      </c>
      <c r="B176">
        <v>45749</v>
      </c>
      <c r="C176">
        <v>45749.424305555556</v>
      </c>
      <c r="D176">
        <v>45749.494444444441</v>
      </c>
      <c r="E176" t="s">
        <v>1115</v>
      </c>
      <c r="F176" t="s">
        <v>309</v>
      </c>
      <c r="G176" t="s">
        <v>765</v>
      </c>
      <c r="H176" t="s">
        <v>311</v>
      </c>
      <c r="I176" t="s">
        <v>84</v>
      </c>
      <c r="J176" t="s">
        <v>85</v>
      </c>
      <c r="K176" t="s">
        <v>909</v>
      </c>
      <c r="L176">
        <v>5.6</v>
      </c>
      <c r="M176">
        <v>13</v>
      </c>
      <c r="N176">
        <v>3.73</v>
      </c>
      <c r="O176">
        <v>8.31</v>
      </c>
      <c r="P176">
        <v>26</v>
      </c>
      <c r="Q176">
        <v>3.7</v>
      </c>
      <c r="R176" t="b">
        <v>1</v>
      </c>
      <c r="S176">
        <v>0.45</v>
      </c>
      <c r="T176">
        <v>553.20000000000005</v>
      </c>
      <c r="U176">
        <v>45752</v>
      </c>
      <c r="V176" t="s">
        <v>58</v>
      </c>
      <c r="W176" t="s">
        <v>200</v>
      </c>
      <c r="X176" t="s">
        <v>1117</v>
      </c>
      <c r="Y176">
        <v>101</v>
      </c>
      <c r="Z176">
        <v>12.55</v>
      </c>
      <c r="AA176">
        <v>44.08</v>
      </c>
    </row>
    <row r="177" spans="1:27" x14ac:dyDescent="0.25">
      <c r="A177" t="s">
        <v>1118</v>
      </c>
      <c r="B177">
        <v>45740</v>
      </c>
      <c r="C177">
        <v>45740.173611111109</v>
      </c>
      <c r="D177">
        <v>45740.210416666669</v>
      </c>
      <c r="E177" t="s">
        <v>772</v>
      </c>
      <c r="F177" t="s">
        <v>340</v>
      </c>
      <c r="G177" t="s">
        <v>775</v>
      </c>
      <c r="H177" t="s">
        <v>342</v>
      </c>
      <c r="I177" t="s">
        <v>197</v>
      </c>
      <c r="J177" t="s">
        <v>198</v>
      </c>
      <c r="K177" t="s">
        <v>130</v>
      </c>
      <c r="L177">
        <v>46.9</v>
      </c>
      <c r="M177">
        <v>8.5</v>
      </c>
      <c r="N177">
        <v>3.73</v>
      </c>
      <c r="O177">
        <v>8.1999999999999993</v>
      </c>
      <c r="P177">
        <v>31</v>
      </c>
      <c r="Q177">
        <v>9.1999999999999993</v>
      </c>
      <c r="R177" t="b">
        <v>0</v>
      </c>
      <c r="S177">
        <v>4.25</v>
      </c>
      <c r="T177">
        <v>185.94</v>
      </c>
      <c r="U177">
        <v>45741</v>
      </c>
      <c r="V177" t="s">
        <v>43</v>
      </c>
      <c r="W177" t="s">
        <v>44</v>
      </c>
      <c r="X177" t="s">
        <v>1119</v>
      </c>
      <c r="Y177">
        <v>53</v>
      </c>
      <c r="Z177">
        <v>4.25</v>
      </c>
      <c r="AA177">
        <v>43.75</v>
      </c>
    </row>
    <row r="178" spans="1:27" x14ac:dyDescent="0.25">
      <c r="A178" t="s">
        <v>1120</v>
      </c>
      <c r="B178">
        <v>45668</v>
      </c>
      <c r="C178">
        <v>45668.2</v>
      </c>
      <c r="D178">
        <v>45668.254166666666</v>
      </c>
      <c r="E178" t="s">
        <v>47</v>
      </c>
      <c r="F178" t="s">
        <v>52</v>
      </c>
      <c r="G178" t="s">
        <v>53</v>
      </c>
      <c r="H178" t="s">
        <v>54</v>
      </c>
      <c r="I178" t="s">
        <v>55</v>
      </c>
      <c r="J178" t="s">
        <v>56</v>
      </c>
      <c r="K178" t="s">
        <v>479</v>
      </c>
      <c r="L178">
        <v>9.6999999999999993</v>
      </c>
      <c r="M178">
        <v>54.3</v>
      </c>
      <c r="N178">
        <v>3.74</v>
      </c>
      <c r="O178">
        <v>8.19</v>
      </c>
      <c r="P178">
        <v>32.200000000000003</v>
      </c>
      <c r="Q178">
        <v>12</v>
      </c>
      <c r="R178" t="b">
        <v>1</v>
      </c>
      <c r="S178">
        <v>0.38</v>
      </c>
      <c r="T178">
        <v>2360.08</v>
      </c>
      <c r="U178">
        <v>45670</v>
      </c>
      <c r="V178" t="s">
        <v>43</v>
      </c>
      <c r="W178" t="s">
        <v>44</v>
      </c>
      <c r="X178" t="s">
        <v>1121</v>
      </c>
      <c r="Y178">
        <v>78</v>
      </c>
      <c r="Z178">
        <v>53.919999999999902</v>
      </c>
      <c r="AA178">
        <v>43.77</v>
      </c>
    </row>
    <row r="179" spans="1:27" x14ac:dyDescent="0.25">
      <c r="A179" t="s">
        <v>1122</v>
      </c>
      <c r="B179">
        <v>45685</v>
      </c>
      <c r="C179">
        <v>45685.375</v>
      </c>
      <c r="D179">
        <v>45685.410416666666</v>
      </c>
      <c r="E179" t="s">
        <v>1123</v>
      </c>
      <c r="F179" t="s">
        <v>215</v>
      </c>
      <c r="G179" t="s">
        <v>1126</v>
      </c>
      <c r="H179" t="s">
        <v>217</v>
      </c>
      <c r="I179" t="s">
        <v>218</v>
      </c>
      <c r="J179" t="s">
        <v>219</v>
      </c>
      <c r="K179" t="s">
        <v>123</v>
      </c>
      <c r="L179">
        <v>10.7</v>
      </c>
      <c r="M179">
        <v>22</v>
      </c>
      <c r="N179">
        <v>3.74</v>
      </c>
      <c r="O179">
        <v>8.9</v>
      </c>
      <c r="P179">
        <v>30.5</v>
      </c>
      <c r="Q179">
        <v>11.9</v>
      </c>
      <c r="R179" t="b">
        <v>0</v>
      </c>
      <c r="S179">
        <v>3.42</v>
      </c>
      <c r="T179">
        <v>852.82</v>
      </c>
      <c r="U179">
        <v>45692</v>
      </c>
      <c r="V179" t="s">
        <v>259</v>
      </c>
      <c r="W179" t="s">
        <v>44</v>
      </c>
      <c r="X179" t="s">
        <v>1127</v>
      </c>
      <c r="Y179">
        <v>51</v>
      </c>
      <c r="Z179">
        <v>18.579999999999998</v>
      </c>
      <c r="AA179">
        <v>45.9</v>
      </c>
    </row>
    <row r="180" spans="1:27" x14ac:dyDescent="0.25">
      <c r="A180" t="s">
        <v>1128</v>
      </c>
      <c r="B180">
        <v>45801</v>
      </c>
      <c r="C180">
        <v>45801.283333333333</v>
      </c>
      <c r="D180">
        <v>45801.356249999997</v>
      </c>
      <c r="E180" t="s">
        <v>1129</v>
      </c>
      <c r="F180" t="s">
        <v>234</v>
      </c>
      <c r="G180" t="s">
        <v>1132</v>
      </c>
      <c r="H180" t="s">
        <v>236</v>
      </c>
      <c r="I180" t="s">
        <v>237</v>
      </c>
      <c r="J180" t="s">
        <v>238</v>
      </c>
      <c r="K180" t="s">
        <v>725</v>
      </c>
      <c r="L180">
        <v>5.6</v>
      </c>
      <c r="M180">
        <v>110</v>
      </c>
      <c r="N180">
        <v>3.74</v>
      </c>
      <c r="O180">
        <v>8.5500000000000007</v>
      </c>
      <c r="P180">
        <v>33.5</v>
      </c>
      <c r="Q180">
        <v>8.9</v>
      </c>
      <c r="R180" t="b">
        <v>1</v>
      </c>
      <c r="S180">
        <v>0</v>
      </c>
      <c r="T180">
        <v>4933.5</v>
      </c>
      <c r="U180">
        <v>45804</v>
      </c>
      <c r="V180" t="s">
        <v>43</v>
      </c>
      <c r="W180" t="s">
        <v>44</v>
      </c>
      <c r="X180" t="s">
        <v>1133</v>
      </c>
      <c r="Y180">
        <v>105</v>
      </c>
      <c r="Z180">
        <v>110</v>
      </c>
      <c r="AA180">
        <v>44.85</v>
      </c>
    </row>
    <row r="181" spans="1:27" x14ac:dyDescent="0.25">
      <c r="A181" t="s">
        <v>1134</v>
      </c>
      <c r="B181">
        <v>45838</v>
      </c>
      <c r="C181">
        <v>45838.45</v>
      </c>
      <c r="D181">
        <v>45838.47152777778</v>
      </c>
      <c r="E181" t="s">
        <v>1135</v>
      </c>
      <c r="F181" t="s">
        <v>182</v>
      </c>
      <c r="G181" t="s">
        <v>504</v>
      </c>
      <c r="H181" t="s">
        <v>184</v>
      </c>
      <c r="I181" t="s">
        <v>84</v>
      </c>
      <c r="J181" t="s">
        <v>85</v>
      </c>
      <c r="K181" t="s">
        <v>453</v>
      </c>
      <c r="L181">
        <v>13.7</v>
      </c>
      <c r="M181">
        <v>20.5</v>
      </c>
      <c r="N181">
        <v>3.74</v>
      </c>
      <c r="O181">
        <v>8.5299999999999994</v>
      </c>
      <c r="P181">
        <v>29.7</v>
      </c>
      <c r="Q181">
        <v>7</v>
      </c>
      <c r="R181" t="b">
        <v>1</v>
      </c>
      <c r="S181">
        <v>0</v>
      </c>
      <c r="T181">
        <v>918.19</v>
      </c>
      <c r="U181">
        <v>45840</v>
      </c>
      <c r="V181" t="s">
        <v>43</v>
      </c>
      <c r="W181" t="s">
        <v>44</v>
      </c>
      <c r="X181" t="s">
        <v>1137</v>
      </c>
      <c r="Y181">
        <v>31</v>
      </c>
      <c r="Z181">
        <v>20.5</v>
      </c>
      <c r="AA181">
        <v>44.79</v>
      </c>
    </row>
    <row r="182" spans="1:27" x14ac:dyDescent="0.25">
      <c r="A182" t="s">
        <v>1138</v>
      </c>
      <c r="B182">
        <v>45685</v>
      </c>
      <c r="C182">
        <v>45685.279166666667</v>
      </c>
      <c r="D182">
        <v>45685.313194444447</v>
      </c>
      <c r="E182" t="s">
        <v>1139</v>
      </c>
      <c r="F182" t="s">
        <v>67</v>
      </c>
      <c r="G182" t="s">
        <v>1142</v>
      </c>
      <c r="H182" t="s">
        <v>69</v>
      </c>
      <c r="I182" t="s">
        <v>70</v>
      </c>
      <c r="J182" t="s">
        <v>71</v>
      </c>
      <c r="K182" t="s">
        <v>1143</v>
      </c>
      <c r="L182">
        <v>2</v>
      </c>
      <c r="M182">
        <v>21</v>
      </c>
      <c r="N182">
        <v>3.75</v>
      </c>
      <c r="O182">
        <v>8.23</v>
      </c>
      <c r="P182">
        <v>29.1</v>
      </c>
      <c r="Q182">
        <v>8</v>
      </c>
      <c r="R182" t="b">
        <v>1</v>
      </c>
      <c r="S182">
        <v>0.12</v>
      </c>
      <c r="T182">
        <v>917.47</v>
      </c>
      <c r="U182">
        <v>45688</v>
      </c>
      <c r="V182" t="s">
        <v>58</v>
      </c>
      <c r="W182" t="s">
        <v>44</v>
      </c>
      <c r="X182" t="s">
        <v>1144</v>
      </c>
      <c r="Y182">
        <v>49</v>
      </c>
      <c r="Z182">
        <v>20.88</v>
      </c>
      <c r="AA182">
        <v>43.94</v>
      </c>
    </row>
    <row r="183" spans="1:27" x14ac:dyDescent="0.25">
      <c r="A183" t="s">
        <v>1145</v>
      </c>
      <c r="B183">
        <v>45756</v>
      </c>
      <c r="C183">
        <v>45756.295138888891</v>
      </c>
      <c r="D183">
        <v>45756.341666666667</v>
      </c>
      <c r="E183" t="s">
        <v>661</v>
      </c>
      <c r="F183" t="s">
        <v>150</v>
      </c>
      <c r="G183" t="s">
        <v>129</v>
      </c>
      <c r="H183" t="s">
        <v>152</v>
      </c>
      <c r="I183" t="s">
        <v>153</v>
      </c>
      <c r="J183" t="s">
        <v>154</v>
      </c>
      <c r="K183" t="s">
        <v>363</v>
      </c>
      <c r="L183">
        <v>15</v>
      </c>
      <c r="M183">
        <v>24.1</v>
      </c>
      <c r="N183">
        <v>3.75</v>
      </c>
      <c r="O183">
        <v>8.6999999999999993</v>
      </c>
      <c r="P183">
        <v>26.2</v>
      </c>
      <c r="Q183">
        <v>2.5</v>
      </c>
      <c r="R183" t="b">
        <v>1</v>
      </c>
      <c r="S183">
        <v>0</v>
      </c>
      <c r="T183">
        <v>1092.94</v>
      </c>
      <c r="U183">
        <v>45756</v>
      </c>
      <c r="V183" t="s">
        <v>43</v>
      </c>
      <c r="W183" t="s">
        <v>44</v>
      </c>
      <c r="X183" t="s">
        <v>1146</v>
      </c>
      <c r="Y183">
        <v>67</v>
      </c>
      <c r="Z183">
        <v>24.1</v>
      </c>
      <c r="AA183">
        <v>45.35</v>
      </c>
    </row>
    <row r="184" spans="1:27" x14ac:dyDescent="0.25">
      <c r="A184" t="s">
        <v>1147</v>
      </c>
      <c r="B184">
        <v>45818</v>
      </c>
      <c r="C184">
        <v>45818.456250000003</v>
      </c>
      <c r="D184">
        <v>45818.543749999997</v>
      </c>
      <c r="E184" t="s">
        <v>1148</v>
      </c>
      <c r="F184" t="s">
        <v>604</v>
      </c>
      <c r="G184" t="s">
        <v>1151</v>
      </c>
      <c r="H184" t="s">
        <v>606</v>
      </c>
      <c r="I184" t="s">
        <v>153</v>
      </c>
      <c r="J184" t="s">
        <v>154</v>
      </c>
      <c r="K184" t="s">
        <v>681</v>
      </c>
      <c r="L184">
        <v>5.9</v>
      </c>
      <c r="M184">
        <v>19.7</v>
      </c>
      <c r="N184">
        <v>3.75</v>
      </c>
      <c r="O184">
        <v>8.5299999999999994</v>
      </c>
      <c r="P184">
        <v>31.4</v>
      </c>
      <c r="Q184">
        <v>7.5</v>
      </c>
      <c r="R184" t="b">
        <v>1</v>
      </c>
      <c r="S184">
        <v>0</v>
      </c>
      <c r="T184">
        <v>883.35</v>
      </c>
      <c r="U184">
        <v>45821</v>
      </c>
      <c r="V184" t="s">
        <v>58</v>
      </c>
      <c r="W184" t="s">
        <v>44</v>
      </c>
      <c r="X184" t="s">
        <v>1152</v>
      </c>
      <c r="Y184">
        <v>126</v>
      </c>
      <c r="Z184">
        <v>19.7</v>
      </c>
      <c r="AA184">
        <v>44.84</v>
      </c>
    </row>
    <row r="185" spans="1:27" x14ac:dyDescent="0.25">
      <c r="A185" t="s">
        <v>1153</v>
      </c>
      <c r="B185">
        <v>45749</v>
      </c>
      <c r="C185">
        <v>45749.446527777778</v>
      </c>
      <c r="D185">
        <v>45749.461805555555</v>
      </c>
      <c r="E185" t="s">
        <v>429</v>
      </c>
      <c r="F185" t="s">
        <v>405</v>
      </c>
      <c r="G185" t="s">
        <v>432</v>
      </c>
      <c r="H185" t="s">
        <v>407</v>
      </c>
      <c r="I185" t="s">
        <v>218</v>
      </c>
      <c r="J185" t="s">
        <v>219</v>
      </c>
      <c r="K185" t="s">
        <v>619</v>
      </c>
      <c r="L185">
        <v>3.6</v>
      </c>
      <c r="M185">
        <v>23.8</v>
      </c>
      <c r="N185">
        <v>3.75</v>
      </c>
      <c r="O185">
        <v>7.88</v>
      </c>
      <c r="P185">
        <v>24.7</v>
      </c>
      <c r="Q185">
        <v>5.2</v>
      </c>
      <c r="R185" t="b">
        <v>1</v>
      </c>
      <c r="S185">
        <v>0.31</v>
      </c>
      <c r="T185">
        <v>1007.49</v>
      </c>
      <c r="U185">
        <v>45749</v>
      </c>
      <c r="V185" t="s">
        <v>43</v>
      </c>
      <c r="W185" t="s">
        <v>44</v>
      </c>
      <c r="X185" t="s">
        <v>1154</v>
      </c>
      <c r="Y185">
        <v>22</v>
      </c>
      <c r="Z185">
        <v>23.49</v>
      </c>
      <c r="AA185">
        <v>42.89</v>
      </c>
    </row>
    <row r="186" spans="1:27" x14ac:dyDescent="0.25">
      <c r="A186" t="s">
        <v>1155</v>
      </c>
      <c r="B186">
        <v>45834</v>
      </c>
      <c r="C186">
        <v>45834.450694444444</v>
      </c>
      <c r="D186">
        <v>45834.472222222219</v>
      </c>
      <c r="E186" t="s">
        <v>1156</v>
      </c>
      <c r="F186" t="s">
        <v>52</v>
      </c>
      <c r="G186" t="s">
        <v>1009</v>
      </c>
      <c r="H186" t="s">
        <v>54</v>
      </c>
      <c r="I186" t="s">
        <v>55</v>
      </c>
      <c r="J186" t="s">
        <v>56</v>
      </c>
      <c r="K186" t="s">
        <v>453</v>
      </c>
      <c r="L186">
        <v>2.6</v>
      </c>
      <c r="M186">
        <v>24.2</v>
      </c>
      <c r="N186">
        <v>3.75</v>
      </c>
      <c r="O186">
        <v>8.39</v>
      </c>
      <c r="P186">
        <v>26.3</v>
      </c>
      <c r="Q186">
        <v>5.9</v>
      </c>
      <c r="R186" t="b">
        <v>1</v>
      </c>
      <c r="S186">
        <v>0.54</v>
      </c>
      <c r="T186">
        <v>1050.98</v>
      </c>
      <c r="U186">
        <v>45841</v>
      </c>
      <c r="V186" t="s">
        <v>43</v>
      </c>
      <c r="W186" t="s">
        <v>44</v>
      </c>
      <c r="X186" t="s">
        <v>1158</v>
      </c>
      <c r="Y186">
        <v>31</v>
      </c>
      <c r="Z186">
        <v>23.66</v>
      </c>
      <c r="AA186">
        <v>44.42</v>
      </c>
    </row>
    <row r="187" spans="1:27" x14ac:dyDescent="0.25">
      <c r="A187" t="s">
        <v>1159</v>
      </c>
      <c r="B187">
        <v>45766</v>
      </c>
      <c r="C187">
        <v>45766.25</v>
      </c>
      <c r="D187">
        <v>45766.275000000001</v>
      </c>
      <c r="E187" t="s">
        <v>168</v>
      </c>
      <c r="F187" t="s">
        <v>172</v>
      </c>
      <c r="G187" t="s">
        <v>173</v>
      </c>
      <c r="H187" t="s">
        <v>174</v>
      </c>
      <c r="I187" t="s">
        <v>84</v>
      </c>
      <c r="J187" t="s">
        <v>85</v>
      </c>
      <c r="K187" t="s">
        <v>674</v>
      </c>
      <c r="L187">
        <v>22.3</v>
      </c>
      <c r="M187">
        <v>30.1</v>
      </c>
      <c r="N187">
        <v>3.75</v>
      </c>
      <c r="O187">
        <v>8.7899999999999991</v>
      </c>
      <c r="P187">
        <v>32.799999999999997</v>
      </c>
      <c r="Q187">
        <v>12</v>
      </c>
      <c r="R187" t="b">
        <v>1</v>
      </c>
      <c r="S187">
        <v>0.45</v>
      </c>
      <c r="T187">
        <v>1352.63</v>
      </c>
      <c r="U187">
        <v>45767</v>
      </c>
      <c r="V187" t="s">
        <v>43</v>
      </c>
      <c r="W187" t="s">
        <v>44</v>
      </c>
      <c r="X187" t="s">
        <v>1160</v>
      </c>
      <c r="Y187">
        <v>36</v>
      </c>
      <c r="Z187">
        <v>29.65</v>
      </c>
      <c r="AA187">
        <v>45.62</v>
      </c>
    </row>
    <row r="188" spans="1:27" x14ac:dyDescent="0.25">
      <c r="A188" t="s">
        <v>1161</v>
      </c>
      <c r="B188">
        <v>45660</v>
      </c>
      <c r="C188">
        <v>45660.236111111109</v>
      </c>
      <c r="D188">
        <v>45660.356944444444</v>
      </c>
      <c r="E188" t="s">
        <v>1162</v>
      </c>
      <c r="F188" t="s">
        <v>37</v>
      </c>
      <c r="G188" t="s">
        <v>1165</v>
      </c>
      <c r="H188" t="s">
        <v>39</v>
      </c>
      <c r="I188" t="s">
        <v>40</v>
      </c>
      <c r="J188" t="s">
        <v>41</v>
      </c>
      <c r="K188" t="s">
        <v>935</v>
      </c>
      <c r="L188">
        <v>1.8</v>
      </c>
      <c r="M188">
        <v>22.2</v>
      </c>
      <c r="N188">
        <v>3.75</v>
      </c>
      <c r="O188">
        <v>9.01</v>
      </c>
      <c r="P188">
        <v>31.6</v>
      </c>
      <c r="Q188">
        <v>12</v>
      </c>
      <c r="R188" t="b">
        <v>1</v>
      </c>
      <c r="S188">
        <v>0.22</v>
      </c>
      <c r="T188">
        <v>1017.23</v>
      </c>
      <c r="U188">
        <v>45667</v>
      </c>
      <c r="V188" t="s">
        <v>43</v>
      </c>
      <c r="W188" t="s">
        <v>44</v>
      </c>
      <c r="X188" t="s">
        <v>1166</v>
      </c>
      <c r="Y188">
        <v>174</v>
      </c>
      <c r="Z188">
        <v>21.98</v>
      </c>
      <c r="AA188">
        <v>46.28</v>
      </c>
    </row>
    <row r="189" spans="1:27" x14ac:dyDescent="0.25">
      <c r="A189" t="s">
        <v>1167</v>
      </c>
      <c r="B189">
        <v>45768</v>
      </c>
      <c r="C189">
        <v>45768.280555555553</v>
      </c>
      <c r="D189">
        <v>45768.290277777778</v>
      </c>
      <c r="E189" t="s">
        <v>1168</v>
      </c>
      <c r="F189" t="s">
        <v>413</v>
      </c>
      <c r="G189" t="s">
        <v>1171</v>
      </c>
      <c r="H189" t="s">
        <v>414</v>
      </c>
      <c r="I189" t="s">
        <v>415</v>
      </c>
      <c r="J189" t="s">
        <v>416</v>
      </c>
      <c r="K189" t="s">
        <v>1070</v>
      </c>
      <c r="L189">
        <v>1.1000000000000001</v>
      </c>
      <c r="M189">
        <v>38.799999999999997</v>
      </c>
      <c r="N189">
        <v>3.75</v>
      </c>
      <c r="O189">
        <v>8.6300000000000008</v>
      </c>
      <c r="P189">
        <v>28.4</v>
      </c>
      <c r="Q189">
        <v>4.2</v>
      </c>
      <c r="R189" t="b">
        <v>1</v>
      </c>
      <c r="S189">
        <v>0.06</v>
      </c>
      <c r="T189">
        <v>1748.72</v>
      </c>
      <c r="U189">
        <v>45775</v>
      </c>
      <c r="V189" t="s">
        <v>58</v>
      </c>
      <c r="W189" t="s">
        <v>44</v>
      </c>
      <c r="X189" t="s">
        <v>1172</v>
      </c>
      <c r="Y189">
        <v>14</v>
      </c>
      <c r="Z189">
        <v>38.739999999999903</v>
      </c>
      <c r="AA189">
        <v>45.14</v>
      </c>
    </row>
    <row r="190" spans="1:27" x14ac:dyDescent="0.25">
      <c r="A190" t="s">
        <v>1173</v>
      </c>
      <c r="B190">
        <v>45818</v>
      </c>
      <c r="C190">
        <v>45818.294444444444</v>
      </c>
      <c r="D190">
        <v>45818.372916666667</v>
      </c>
      <c r="E190" t="s">
        <v>1068</v>
      </c>
      <c r="F190" t="s">
        <v>37</v>
      </c>
      <c r="G190" t="s">
        <v>183</v>
      </c>
      <c r="H190" t="s">
        <v>39</v>
      </c>
      <c r="I190" t="s">
        <v>40</v>
      </c>
      <c r="J190" t="s">
        <v>41</v>
      </c>
      <c r="K190" t="s">
        <v>524</v>
      </c>
      <c r="L190">
        <v>3.9</v>
      </c>
      <c r="M190">
        <v>173.5</v>
      </c>
      <c r="N190">
        <v>3.76</v>
      </c>
      <c r="O190">
        <v>8.2200000000000006</v>
      </c>
      <c r="P190">
        <v>37.9</v>
      </c>
      <c r="Q190">
        <v>12</v>
      </c>
      <c r="R190" t="b">
        <v>1</v>
      </c>
      <c r="S190">
        <v>0.15</v>
      </c>
      <c r="T190">
        <v>7620.47</v>
      </c>
      <c r="U190">
        <v>45818</v>
      </c>
      <c r="V190" t="s">
        <v>58</v>
      </c>
      <c r="W190" t="s">
        <v>44</v>
      </c>
      <c r="X190" t="s">
        <v>1174</v>
      </c>
      <c r="Y190">
        <v>113</v>
      </c>
      <c r="Z190">
        <v>173.35</v>
      </c>
      <c r="AA190">
        <v>43.96</v>
      </c>
    </row>
    <row r="191" spans="1:27" x14ac:dyDescent="0.25">
      <c r="A191" t="s">
        <v>1175</v>
      </c>
      <c r="B191">
        <v>45722</v>
      </c>
      <c r="C191">
        <v>45722.18472222222</v>
      </c>
      <c r="D191">
        <v>45722.196527777778</v>
      </c>
      <c r="E191" t="s">
        <v>1176</v>
      </c>
      <c r="F191" t="s">
        <v>381</v>
      </c>
      <c r="G191" t="s">
        <v>567</v>
      </c>
      <c r="H191" t="s">
        <v>383</v>
      </c>
      <c r="I191" t="s">
        <v>84</v>
      </c>
      <c r="J191" t="s">
        <v>85</v>
      </c>
      <c r="K191" t="s">
        <v>531</v>
      </c>
      <c r="L191">
        <v>9.6999999999999993</v>
      </c>
      <c r="M191">
        <v>17.600000000000001</v>
      </c>
      <c r="N191">
        <v>3.76</v>
      </c>
      <c r="O191">
        <v>7.95</v>
      </c>
      <c r="P191">
        <v>31.5</v>
      </c>
      <c r="Q191">
        <v>12</v>
      </c>
      <c r="R191" t="b">
        <v>1</v>
      </c>
      <c r="S191">
        <v>0</v>
      </c>
      <c r="T191">
        <v>759.44</v>
      </c>
      <c r="U191">
        <v>45725</v>
      </c>
      <c r="V191" t="s">
        <v>58</v>
      </c>
      <c r="W191" t="s">
        <v>44</v>
      </c>
      <c r="X191" t="s">
        <v>1178</v>
      </c>
      <c r="Y191">
        <v>17</v>
      </c>
      <c r="Z191">
        <v>17.600000000000001</v>
      </c>
      <c r="AA191">
        <v>43.15</v>
      </c>
    </row>
    <row r="192" spans="1:27" x14ac:dyDescent="0.25">
      <c r="A192" t="s">
        <v>1179</v>
      </c>
      <c r="B192">
        <v>45708</v>
      </c>
      <c r="C192">
        <v>45708.220138888886</v>
      </c>
      <c r="D192">
        <v>45708.260416666664</v>
      </c>
      <c r="E192" t="s">
        <v>1180</v>
      </c>
      <c r="F192" t="s">
        <v>150</v>
      </c>
      <c r="G192" t="s">
        <v>1183</v>
      </c>
      <c r="H192" t="s">
        <v>152</v>
      </c>
      <c r="I192" t="s">
        <v>153</v>
      </c>
      <c r="J192" t="s">
        <v>154</v>
      </c>
      <c r="K192" t="s">
        <v>86</v>
      </c>
      <c r="L192">
        <v>20.8</v>
      </c>
      <c r="M192">
        <v>7.7</v>
      </c>
      <c r="N192">
        <v>3.76</v>
      </c>
      <c r="O192">
        <v>8.01</v>
      </c>
      <c r="P192">
        <v>25.5</v>
      </c>
      <c r="Q192">
        <v>24.4</v>
      </c>
      <c r="R192" t="b">
        <v>0</v>
      </c>
      <c r="S192">
        <v>0.88</v>
      </c>
      <c r="T192">
        <v>295.51</v>
      </c>
      <c r="U192">
        <v>45715</v>
      </c>
      <c r="V192" t="s">
        <v>58</v>
      </c>
      <c r="W192" t="s">
        <v>200</v>
      </c>
      <c r="X192" t="s">
        <v>1184</v>
      </c>
      <c r="Y192">
        <v>58</v>
      </c>
      <c r="Z192">
        <v>6.82</v>
      </c>
      <c r="AA192">
        <v>43.33</v>
      </c>
    </row>
    <row r="193" spans="1:27" x14ac:dyDescent="0.25">
      <c r="A193" t="s">
        <v>1185</v>
      </c>
      <c r="B193">
        <v>45809</v>
      </c>
      <c r="C193">
        <v>45809.307638888888</v>
      </c>
      <c r="D193">
        <v>45809.364583333336</v>
      </c>
      <c r="E193" t="s">
        <v>1186</v>
      </c>
      <c r="F193" t="s">
        <v>162</v>
      </c>
      <c r="G193" t="s">
        <v>875</v>
      </c>
      <c r="H193" t="s">
        <v>164</v>
      </c>
      <c r="I193" t="s">
        <v>40</v>
      </c>
      <c r="J193" t="s">
        <v>41</v>
      </c>
      <c r="K193" t="s">
        <v>220</v>
      </c>
      <c r="L193">
        <v>22.9</v>
      </c>
      <c r="M193">
        <v>20.9</v>
      </c>
      <c r="N193">
        <v>3.76</v>
      </c>
      <c r="O193">
        <v>8.7899999999999991</v>
      </c>
      <c r="P193">
        <v>31.4</v>
      </c>
      <c r="Q193">
        <v>12</v>
      </c>
      <c r="R193" t="b">
        <v>1</v>
      </c>
      <c r="S193">
        <v>0.36</v>
      </c>
      <c r="T193">
        <v>938.06</v>
      </c>
      <c r="U193">
        <v>45816</v>
      </c>
      <c r="V193" t="s">
        <v>58</v>
      </c>
      <c r="W193" t="s">
        <v>44</v>
      </c>
      <c r="X193" t="s">
        <v>1187</v>
      </c>
      <c r="Y193">
        <v>82</v>
      </c>
      <c r="Z193">
        <v>20.54</v>
      </c>
      <c r="AA193">
        <v>45.67</v>
      </c>
    </row>
    <row r="194" spans="1:27" x14ac:dyDescent="0.25">
      <c r="A194" t="s">
        <v>1188</v>
      </c>
      <c r="B194">
        <v>45816</v>
      </c>
      <c r="C194">
        <v>45816.207638888889</v>
      </c>
      <c r="D194">
        <v>45816.244444444441</v>
      </c>
      <c r="E194" t="s">
        <v>1189</v>
      </c>
      <c r="F194" t="s">
        <v>138</v>
      </c>
      <c r="G194" t="s">
        <v>1192</v>
      </c>
      <c r="H194" t="s">
        <v>140</v>
      </c>
      <c r="I194" t="s">
        <v>141</v>
      </c>
      <c r="J194" t="s">
        <v>142</v>
      </c>
      <c r="K194" t="s">
        <v>433</v>
      </c>
      <c r="L194">
        <v>30.5</v>
      </c>
      <c r="M194">
        <v>37.700000000000003</v>
      </c>
      <c r="N194">
        <v>3.76</v>
      </c>
      <c r="O194">
        <v>8.99</v>
      </c>
      <c r="P194">
        <v>37.6</v>
      </c>
      <c r="Q194">
        <v>12</v>
      </c>
      <c r="R194" t="b">
        <v>1</v>
      </c>
      <c r="S194">
        <v>0</v>
      </c>
      <c r="T194">
        <v>1744.38</v>
      </c>
      <c r="U194">
        <v>45817</v>
      </c>
      <c r="V194" t="s">
        <v>259</v>
      </c>
      <c r="W194" t="s">
        <v>44</v>
      </c>
      <c r="X194" t="s">
        <v>1193</v>
      </c>
      <c r="Y194">
        <v>53</v>
      </c>
      <c r="Z194">
        <v>37.700000000000003</v>
      </c>
      <c r="AA194">
        <v>46.27</v>
      </c>
    </row>
    <row r="195" spans="1:27" x14ac:dyDescent="0.25">
      <c r="A195" t="s">
        <v>1194</v>
      </c>
      <c r="B195">
        <v>45713</v>
      </c>
      <c r="C195">
        <v>45713.277777777781</v>
      </c>
      <c r="D195">
        <v>45713.295138888891</v>
      </c>
      <c r="E195" t="s">
        <v>1195</v>
      </c>
      <c r="F195" t="s">
        <v>604</v>
      </c>
      <c r="G195" t="s">
        <v>1198</v>
      </c>
      <c r="H195" t="s">
        <v>606</v>
      </c>
      <c r="I195" t="s">
        <v>153</v>
      </c>
      <c r="J195" t="s">
        <v>154</v>
      </c>
      <c r="K195" t="s">
        <v>72</v>
      </c>
      <c r="L195">
        <v>19.3</v>
      </c>
      <c r="M195">
        <v>127.1</v>
      </c>
      <c r="N195">
        <v>3.76</v>
      </c>
      <c r="O195">
        <v>8.82</v>
      </c>
      <c r="P195">
        <v>27.4</v>
      </c>
      <c r="Q195">
        <v>9.8000000000000007</v>
      </c>
      <c r="R195" t="b">
        <v>1</v>
      </c>
      <c r="S195">
        <v>0</v>
      </c>
      <c r="T195">
        <v>5816.1</v>
      </c>
      <c r="U195">
        <v>45715</v>
      </c>
      <c r="V195" t="s">
        <v>259</v>
      </c>
      <c r="W195" t="s">
        <v>44</v>
      </c>
      <c r="X195" t="s">
        <v>1199</v>
      </c>
      <c r="Y195">
        <v>25</v>
      </c>
      <c r="Z195">
        <v>127.1</v>
      </c>
      <c r="AA195">
        <v>45.76</v>
      </c>
    </row>
    <row r="196" spans="1:27" x14ac:dyDescent="0.25">
      <c r="A196" t="s">
        <v>1200</v>
      </c>
      <c r="B196">
        <v>45713</v>
      </c>
      <c r="C196">
        <v>45713.345833333333</v>
      </c>
      <c r="D196">
        <v>45713.384027777778</v>
      </c>
      <c r="E196" t="s">
        <v>1201</v>
      </c>
      <c r="F196" t="s">
        <v>536</v>
      </c>
      <c r="G196" t="s">
        <v>246</v>
      </c>
      <c r="H196" t="s">
        <v>537</v>
      </c>
      <c r="I196" t="s">
        <v>84</v>
      </c>
      <c r="J196" t="s">
        <v>85</v>
      </c>
      <c r="K196" t="s">
        <v>725</v>
      </c>
      <c r="L196">
        <v>17.600000000000001</v>
      </c>
      <c r="M196">
        <v>40</v>
      </c>
      <c r="N196">
        <v>3.76</v>
      </c>
      <c r="O196">
        <v>8.3000000000000007</v>
      </c>
      <c r="P196">
        <v>29</v>
      </c>
      <c r="Q196">
        <v>8.5</v>
      </c>
      <c r="R196" t="b">
        <v>1</v>
      </c>
      <c r="S196">
        <v>0.21</v>
      </c>
      <c r="T196">
        <v>1758.72</v>
      </c>
      <c r="U196">
        <v>45714</v>
      </c>
      <c r="V196" t="s">
        <v>43</v>
      </c>
      <c r="W196" t="s">
        <v>44</v>
      </c>
      <c r="X196" t="s">
        <v>1202</v>
      </c>
      <c r="Y196">
        <v>55</v>
      </c>
      <c r="Z196">
        <v>39.79</v>
      </c>
      <c r="AA196">
        <v>44.2</v>
      </c>
    </row>
    <row r="197" spans="1:27" x14ac:dyDescent="0.25">
      <c r="A197" t="s">
        <v>1203</v>
      </c>
      <c r="B197">
        <v>45684</v>
      </c>
      <c r="C197">
        <v>45684.302777777775</v>
      </c>
      <c r="D197">
        <v>45684.309027777781</v>
      </c>
      <c r="E197" t="s">
        <v>1204</v>
      </c>
      <c r="F197" t="s">
        <v>93</v>
      </c>
      <c r="G197" t="s">
        <v>1206</v>
      </c>
      <c r="H197" t="s">
        <v>95</v>
      </c>
      <c r="I197" t="s">
        <v>96</v>
      </c>
      <c r="J197" t="s">
        <v>97</v>
      </c>
      <c r="K197" t="s">
        <v>654</v>
      </c>
      <c r="L197">
        <v>12.8</v>
      </c>
      <c r="M197">
        <v>38.799999999999997</v>
      </c>
      <c r="N197">
        <v>3.77</v>
      </c>
      <c r="O197">
        <v>7.91</v>
      </c>
      <c r="P197">
        <v>32.200000000000003</v>
      </c>
      <c r="Q197">
        <v>10</v>
      </c>
      <c r="R197" t="b">
        <v>1</v>
      </c>
      <c r="S197">
        <v>0</v>
      </c>
      <c r="T197">
        <v>1671.5</v>
      </c>
      <c r="U197">
        <v>45687</v>
      </c>
      <c r="V197" t="s">
        <v>259</v>
      </c>
      <c r="W197" t="s">
        <v>44</v>
      </c>
      <c r="X197" t="s">
        <v>1207</v>
      </c>
      <c r="Y197">
        <v>9</v>
      </c>
      <c r="Z197">
        <v>38.799999999999997</v>
      </c>
      <c r="AA197">
        <v>43.08</v>
      </c>
    </row>
    <row r="198" spans="1:27" x14ac:dyDescent="0.25">
      <c r="A198" t="s">
        <v>1208</v>
      </c>
      <c r="B198">
        <v>45754</v>
      </c>
      <c r="C198">
        <v>45754.279861111114</v>
      </c>
      <c r="D198">
        <v>45754.307638888888</v>
      </c>
      <c r="E198" t="s">
        <v>377</v>
      </c>
      <c r="F198" t="s">
        <v>381</v>
      </c>
      <c r="G198" t="s">
        <v>382</v>
      </c>
      <c r="H198" t="s">
        <v>383</v>
      </c>
      <c r="I198" t="s">
        <v>84</v>
      </c>
      <c r="J198" t="s">
        <v>85</v>
      </c>
      <c r="K198" t="s">
        <v>143</v>
      </c>
      <c r="L198">
        <v>11.2</v>
      </c>
      <c r="M198">
        <v>15.2</v>
      </c>
      <c r="N198">
        <v>3.77</v>
      </c>
      <c r="O198">
        <v>8.61</v>
      </c>
      <c r="P198">
        <v>32.4</v>
      </c>
      <c r="Q198">
        <v>9.5</v>
      </c>
      <c r="R198" t="b">
        <v>0</v>
      </c>
      <c r="S198">
        <v>0</v>
      </c>
      <c r="T198">
        <v>686.74</v>
      </c>
      <c r="U198">
        <v>45756</v>
      </c>
      <c r="V198" t="s">
        <v>58</v>
      </c>
      <c r="W198" t="s">
        <v>208</v>
      </c>
      <c r="X198" t="s">
        <v>1209</v>
      </c>
      <c r="Y198">
        <v>40</v>
      </c>
      <c r="Z198">
        <v>15.2</v>
      </c>
      <c r="AA198">
        <v>45.18</v>
      </c>
    </row>
    <row r="199" spans="1:27" x14ac:dyDescent="0.25">
      <c r="A199" t="s">
        <v>1210</v>
      </c>
      <c r="B199">
        <v>45792</v>
      </c>
      <c r="C199">
        <v>45792.31527777778</v>
      </c>
      <c r="D199">
        <v>45792.318749999999</v>
      </c>
      <c r="E199" t="s">
        <v>1211</v>
      </c>
      <c r="F199" t="s">
        <v>604</v>
      </c>
      <c r="G199" t="s">
        <v>394</v>
      </c>
      <c r="H199" t="s">
        <v>606</v>
      </c>
      <c r="I199" t="s">
        <v>153</v>
      </c>
      <c r="J199" t="s">
        <v>154</v>
      </c>
      <c r="K199" t="s">
        <v>143</v>
      </c>
      <c r="L199">
        <v>4.5</v>
      </c>
      <c r="M199">
        <v>6.8</v>
      </c>
      <c r="N199">
        <v>3.77</v>
      </c>
      <c r="O199">
        <v>8.5399999999999991</v>
      </c>
      <c r="P199">
        <v>29.1</v>
      </c>
      <c r="Q199">
        <v>8.5</v>
      </c>
      <c r="R199" t="b">
        <v>1</v>
      </c>
      <c r="S199">
        <v>0</v>
      </c>
      <c r="T199">
        <v>305.8</v>
      </c>
      <c r="U199">
        <v>45795</v>
      </c>
      <c r="V199" t="s">
        <v>43</v>
      </c>
      <c r="W199" t="s">
        <v>44</v>
      </c>
      <c r="X199" t="s">
        <v>1213</v>
      </c>
      <c r="Y199">
        <v>5</v>
      </c>
      <c r="Z199">
        <v>6.8</v>
      </c>
      <c r="AA199">
        <v>44.97</v>
      </c>
    </row>
    <row r="200" spans="1:27" x14ac:dyDescent="0.25">
      <c r="A200" t="s">
        <v>1214</v>
      </c>
      <c r="B200">
        <v>45705</v>
      </c>
      <c r="C200">
        <v>45705.377083333333</v>
      </c>
      <c r="D200">
        <v>45705.461805555555</v>
      </c>
      <c r="E200" t="s">
        <v>1215</v>
      </c>
      <c r="F200" t="s">
        <v>81</v>
      </c>
      <c r="G200" t="s">
        <v>1218</v>
      </c>
      <c r="H200" t="s">
        <v>83</v>
      </c>
      <c r="I200" t="s">
        <v>84</v>
      </c>
      <c r="J200" t="s">
        <v>85</v>
      </c>
      <c r="K200" t="s">
        <v>1095</v>
      </c>
      <c r="L200">
        <v>4.0999999999999996</v>
      </c>
      <c r="M200">
        <v>11.8</v>
      </c>
      <c r="N200">
        <v>3.77</v>
      </c>
      <c r="O200">
        <v>8.1</v>
      </c>
      <c r="P200">
        <v>32.299999999999997</v>
      </c>
      <c r="Q200">
        <v>7.8</v>
      </c>
      <c r="R200" t="b">
        <v>1</v>
      </c>
      <c r="S200">
        <v>0.28000000000000003</v>
      </c>
      <c r="T200">
        <v>502.85</v>
      </c>
      <c r="U200">
        <v>45707</v>
      </c>
      <c r="V200" t="s">
        <v>43</v>
      </c>
      <c r="W200" t="s">
        <v>44</v>
      </c>
      <c r="X200" t="s">
        <v>1219</v>
      </c>
      <c r="Y200">
        <v>122</v>
      </c>
      <c r="Z200">
        <v>11.52</v>
      </c>
      <c r="AA200">
        <v>43.65</v>
      </c>
    </row>
    <row r="201" spans="1:27" x14ac:dyDescent="0.25">
      <c r="A201" t="s">
        <v>1220</v>
      </c>
      <c r="B201">
        <v>45798</v>
      </c>
      <c r="C201">
        <v>45798.445833333331</v>
      </c>
      <c r="D201">
        <v>45798.550694444442</v>
      </c>
      <c r="E201" t="s">
        <v>1221</v>
      </c>
      <c r="F201" t="s">
        <v>162</v>
      </c>
      <c r="G201" t="s">
        <v>841</v>
      </c>
      <c r="H201" t="s">
        <v>164</v>
      </c>
      <c r="I201" t="s">
        <v>40</v>
      </c>
      <c r="J201" t="s">
        <v>41</v>
      </c>
      <c r="K201" t="s">
        <v>613</v>
      </c>
      <c r="L201">
        <v>2.9</v>
      </c>
      <c r="M201">
        <v>55.1</v>
      </c>
      <c r="N201">
        <v>3.77</v>
      </c>
      <c r="O201">
        <v>8.49</v>
      </c>
      <c r="P201">
        <v>25</v>
      </c>
      <c r="Q201">
        <v>24.8</v>
      </c>
      <c r="R201" t="b">
        <v>0</v>
      </c>
      <c r="S201">
        <v>7.34</v>
      </c>
      <c r="T201">
        <v>2140.6</v>
      </c>
      <c r="U201">
        <v>45801</v>
      </c>
      <c r="V201" t="s">
        <v>43</v>
      </c>
      <c r="W201" t="s">
        <v>208</v>
      </c>
      <c r="X201" t="s">
        <v>1223</v>
      </c>
      <c r="Y201">
        <v>151</v>
      </c>
      <c r="Z201">
        <v>47.76</v>
      </c>
      <c r="AA201">
        <v>44.82</v>
      </c>
    </row>
    <row r="202" spans="1:27" x14ac:dyDescent="0.25">
      <c r="A202" t="s">
        <v>1224</v>
      </c>
      <c r="B202">
        <v>45774</v>
      </c>
      <c r="C202">
        <v>45774.439583333333</v>
      </c>
      <c r="D202">
        <v>45774.443055555559</v>
      </c>
      <c r="E202" t="s">
        <v>1225</v>
      </c>
      <c r="F202" t="s">
        <v>536</v>
      </c>
      <c r="G202" t="s">
        <v>699</v>
      </c>
      <c r="H202" t="s">
        <v>537</v>
      </c>
      <c r="I202" t="s">
        <v>84</v>
      </c>
      <c r="J202" t="s">
        <v>85</v>
      </c>
      <c r="K202" t="s">
        <v>440</v>
      </c>
      <c r="L202">
        <v>19.600000000000001</v>
      </c>
      <c r="M202">
        <v>26.2</v>
      </c>
      <c r="N202">
        <v>3.77</v>
      </c>
      <c r="O202">
        <v>8.58</v>
      </c>
      <c r="P202">
        <v>27.3</v>
      </c>
      <c r="Q202">
        <v>2.6</v>
      </c>
      <c r="R202" t="b">
        <v>1</v>
      </c>
      <c r="S202">
        <v>0</v>
      </c>
      <c r="T202">
        <v>1181.3599999999999</v>
      </c>
      <c r="U202">
        <v>45776</v>
      </c>
      <c r="V202" t="s">
        <v>58</v>
      </c>
      <c r="W202" t="s">
        <v>44</v>
      </c>
      <c r="X202" t="s">
        <v>1227</v>
      </c>
      <c r="Y202">
        <v>5</v>
      </c>
      <c r="Z202">
        <v>26.2</v>
      </c>
      <c r="AA202">
        <v>45.09</v>
      </c>
    </row>
    <row r="203" spans="1:27" x14ac:dyDescent="0.25">
      <c r="A203" t="s">
        <v>1228</v>
      </c>
      <c r="B203">
        <v>45827</v>
      </c>
      <c r="C203">
        <v>45827.265277777777</v>
      </c>
      <c r="D203">
        <v>45827.365277777775</v>
      </c>
      <c r="E203" t="s">
        <v>1189</v>
      </c>
      <c r="F203" t="s">
        <v>138</v>
      </c>
      <c r="G203" t="s">
        <v>1192</v>
      </c>
      <c r="H203" t="s">
        <v>140</v>
      </c>
      <c r="I203" t="s">
        <v>141</v>
      </c>
      <c r="J203" t="s">
        <v>142</v>
      </c>
      <c r="K203" t="s">
        <v>165</v>
      </c>
      <c r="L203">
        <v>14.1</v>
      </c>
      <c r="M203">
        <v>10.1</v>
      </c>
      <c r="N203">
        <v>3.77</v>
      </c>
      <c r="O203">
        <v>8.6</v>
      </c>
      <c r="P203">
        <v>29.1</v>
      </c>
      <c r="Q203">
        <v>10.3</v>
      </c>
      <c r="R203" t="b">
        <v>1</v>
      </c>
      <c r="S203">
        <v>0.01</v>
      </c>
      <c r="T203">
        <v>455.56</v>
      </c>
      <c r="U203">
        <v>45829</v>
      </c>
      <c r="V203" t="s">
        <v>43</v>
      </c>
      <c r="W203" t="s">
        <v>44</v>
      </c>
      <c r="X203" t="s">
        <v>1229</v>
      </c>
      <c r="Y203">
        <v>144</v>
      </c>
      <c r="Z203">
        <v>10.09</v>
      </c>
      <c r="AA203">
        <v>45.15</v>
      </c>
    </row>
    <row r="204" spans="1:27" x14ac:dyDescent="0.25">
      <c r="A204" t="s">
        <v>1230</v>
      </c>
      <c r="B204">
        <v>45772</v>
      </c>
      <c r="C204">
        <v>45772.428472222222</v>
      </c>
      <c r="D204">
        <v>45772.441666666666</v>
      </c>
      <c r="E204" t="s">
        <v>1231</v>
      </c>
      <c r="F204" t="s">
        <v>172</v>
      </c>
      <c r="G204" t="s">
        <v>1234</v>
      </c>
      <c r="H204" t="s">
        <v>174</v>
      </c>
      <c r="I204" t="s">
        <v>84</v>
      </c>
      <c r="J204" t="s">
        <v>85</v>
      </c>
      <c r="K204" t="s">
        <v>57</v>
      </c>
      <c r="L204">
        <v>6.9</v>
      </c>
      <c r="M204">
        <v>16.600000000000001</v>
      </c>
      <c r="N204">
        <v>3.77</v>
      </c>
      <c r="O204">
        <v>8.5299999999999994</v>
      </c>
      <c r="P204">
        <v>25</v>
      </c>
      <c r="Q204">
        <v>25.3</v>
      </c>
      <c r="R204" t="b">
        <v>1</v>
      </c>
      <c r="S204">
        <v>0.14000000000000001</v>
      </c>
      <c r="T204">
        <v>739.71</v>
      </c>
      <c r="U204">
        <v>45774</v>
      </c>
      <c r="V204" t="s">
        <v>58</v>
      </c>
      <c r="W204" t="s">
        <v>44</v>
      </c>
      <c r="X204" t="s">
        <v>1235</v>
      </c>
      <c r="Y204">
        <v>19</v>
      </c>
      <c r="Z204">
        <v>16.46</v>
      </c>
      <c r="AA204">
        <v>44.94</v>
      </c>
    </row>
    <row r="205" spans="1:27" x14ac:dyDescent="0.25">
      <c r="A205" t="s">
        <v>1236</v>
      </c>
      <c r="B205">
        <v>45751</v>
      </c>
      <c r="C205">
        <v>45751.209027777775</v>
      </c>
      <c r="D205">
        <v>45751.254166666666</v>
      </c>
      <c r="E205" t="s">
        <v>1237</v>
      </c>
      <c r="F205" t="s">
        <v>245</v>
      </c>
      <c r="G205" t="s">
        <v>1240</v>
      </c>
      <c r="H205" t="s">
        <v>247</v>
      </c>
      <c r="I205" t="s">
        <v>55</v>
      </c>
      <c r="J205" t="s">
        <v>56</v>
      </c>
      <c r="K205" t="s">
        <v>613</v>
      </c>
      <c r="L205">
        <v>18.2</v>
      </c>
      <c r="M205">
        <v>9</v>
      </c>
      <c r="N205">
        <v>3.77</v>
      </c>
      <c r="O205">
        <v>8.3699999999999992</v>
      </c>
      <c r="P205">
        <v>27.7</v>
      </c>
      <c r="Q205">
        <v>8.9</v>
      </c>
      <c r="R205" t="b">
        <v>1</v>
      </c>
      <c r="S205">
        <v>0.22</v>
      </c>
      <c r="T205">
        <v>390.36</v>
      </c>
      <c r="U205">
        <v>45752</v>
      </c>
      <c r="V205" t="s">
        <v>43</v>
      </c>
      <c r="W205" t="s">
        <v>44</v>
      </c>
      <c r="X205" t="s">
        <v>1241</v>
      </c>
      <c r="Y205">
        <v>65</v>
      </c>
      <c r="Z205">
        <v>8.7799999999999994</v>
      </c>
      <c r="AA205">
        <v>44.46</v>
      </c>
    </row>
    <row r="206" spans="1:27" x14ac:dyDescent="0.25">
      <c r="A206" t="s">
        <v>1242</v>
      </c>
      <c r="B206">
        <v>45685</v>
      </c>
      <c r="C206">
        <v>45685.427083333336</v>
      </c>
      <c r="D206">
        <v>45685.461805555555</v>
      </c>
      <c r="E206" t="s">
        <v>1243</v>
      </c>
      <c r="F206" t="s">
        <v>536</v>
      </c>
      <c r="G206" t="s">
        <v>1246</v>
      </c>
      <c r="H206" t="s">
        <v>537</v>
      </c>
      <c r="I206" t="s">
        <v>84</v>
      </c>
      <c r="J206" t="s">
        <v>85</v>
      </c>
      <c r="K206" t="s">
        <v>285</v>
      </c>
      <c r="L206">
        <v>13.1</v>
      </c>
      <c r="M206">
        <v>79</v>
      </c>
      <c r="N206">
        <v>3.78</v>
      </c>
      <c r="O206">
        <v>8.6300000000000008</v>
      </c>
      <c r="P206">
        <v>30.4</v>
      </c>
      <c r="Q206">
        <v>8.1999999999999993</v>
      </c>
      <c r="R206" t="b">
        <v>0</v>
      </c>
      <c r="S206">
        <v>4.8899999999999997</v>
      </c>
      <c r="T206">
        <v>3356.44</v>
      </c>
      <c r="U206">
        <v>45686</v>
      </c>
      <c r="V206" t="s">
        <v>58</v>
      </c>
      <c r="W206" t="s">
        <v>44</v>
      </c>
      <c r="X206" t="s">
        <v>1247</v>
      </c>
      <c r="Y206">
        <v>50</v>
      </c>
      <c r="Z206">
        <v>74.11</v>
      </c>
      <c r="AA206">
        <v>45.29</v>
      </c>
    </row>
    <row r="207" spans="1:27" x14ac:dyDescent="0.25">
      <c r="A207" t="s">
        <v>1248</v>
      </c>
      <c r="B207">
        <v>45760</v>
      </c>
      <c r="C207">
        <v>45760.263888888891</v>
      </c>
      <c r="D207">
        <v>45760.267361111109</v>
      </c>
      <c r="E207" t="s">
        <v>1249</v>
      </c>
      <c r="F207" t="s">
        <v>536</v>
      </c>
      <c r="G207" t="s">
        <v>1192</v>
      </c>
      <c r="H207" t="s">
        <v>537</v>
      </c>
      <c r="I207" t="s">
        <v>84</v>
      </c>
      <c r="J207" t="s">
        <v>85</v>
      </c>
      <c r="K207" t="s">
        <v>333</v>
      </c>
      <c r="L207">
        <v>25.1</v>
      </c>
      <c r="M207">
        <v>56.3</v>
      </c>
      <c r="N207">
        <v>3.78</v>
      </c>
      <c r="O207">
        <v>8.32</v>
      </c>
      <c r="P207">
        <v>37.5</v>
      </c>
      <c r="Q207">
        <v>35</v>
      </c>
      <c r="R207" t="b">
        <v>1</v>
      </c>
      <c r="S207">
        <v>0.02</v>
      </c>
      <c r="T207">
        <v>2496.58</v>
      </c>
      <c r="U207">
        <v>45767</v>
      </c>
      <c r="V207" t="s">
        <v>259</v>
      </c>
      <c r="W207" t="s">
        <v>44</v>
      </c>
      <c r="X207" t="s">
        <v>1251</v>
      </c>
      <c r="Y207">
        <v>5</v>
      </c>
      <c r="Z207">
        <v>56.279999999999902</v>
      </c>
      <c r="AA207">
        <v>44.36</v>
      </c>
    </row>
    <row r="208" spans="1:27" x14ac:dyDescent="0.25">
      <c r="A208" t="s">
        <v>1252</v>
      </c>
      <c r="B208">
        <v>45757</v>
      </c>
      <c r="C208">
        <v>45757.241666666669</v>
      </c>
      <c r="D208">
        <v>45757.293055555558</v>
      </c>
      <c r="E208" t="s">
        <v>1253</v>
      </c>
      <c r="F208" t="s">
        <v>234</v>
      </c>
      <c r="G208" t="s">
        <v>548</v>
      </c>
      <c r="H208" t="s">
        <v>236</v>
      </c>
      <c r="I208" t="s">
        <v>237</v>
      </c>
      <c r="J208" t="s">
        <v>238</v>
      </c>
      <c r="K208" t="s">
        <v>935</v>
      </c>
      <c r="L208">
        <v>2</v>
      </c>
      <c r="M208">
        <v>43.2</v>
      </c>
      <c r="N208">
        <v>3.78</v>
      </c>
      <c r="O208">
        <v>8.8000000000000007</v>
      </c>
      <c r="P208">
        <v>30.8</v>
      </c>
      <c r="Q208">
        <v>4.8</v>
      </c>
      <c r="R208" t="b">
        <v>1</v>
      </c>
      <c r="S208">
        <v>0</v>
      </c>
      <c r="T208">
        <v>1978.56</v>
      </c>
      <c r="U208">
        <v>45758</v>
      </c>
      <c r="V208" t="s">
        <v>43</v>
      </c>
      <c r="W208" t="s">
        <v>200</v>
      </c>
      <c r="X208" t="s">
        <v>1254</v>
      </c>
      <c r="Y208">
        <v>74</v>
      </c>
      <c r="Z208">
        <v>43.2</v>
      </c>
      <c r="AA208">
        <v>45.8</v>
      </c>
    </row>
    <row r="209" spans="1:27" x14ac:dyDescent="0.25">
      <c r="A209" t="s">
        <v>1255</v>
      </c>
      <c r="B209">
        <v>45709</v>
      </c>
      <c r="C209">
        <v>45709.294444444444</v>
      </c>
      <c r="D209">
        <v>45709.332638888889</v>
      </c>
      <c r="E209" t="s">
        <v>975</v>
      </c>
      <c r="F209" t="s">
        <v>172</v>
      </c>
      <c r="G209" t="s">
        <v>274</v>
      </c>
      <c r="H209" t="s">
        <v>174</v>
      </c>
      <c r="I209" t="s">
        <v>84</v>
      </c>
      <c r="J209" t="s">
        <v>85</v>
      </c>
      <c r="K209" t="s">
        <v>207</v>
      </c>
      <c r="L209">
        <v>28.5</v>
      </c>
      <c r="M209">
        <v>31.5</v>
      </c>
      <c r="N209">
        <v>3.78</v>
      </c>
      <c r="O209">
        <v>8.49</v>
      </c>
      <c r="P209">
        <v>34.4</v>
      </c>
      <c r="Q209">
        <v>9.5</v>
      </c>
      <c r="R209" t="b">
        <v>0</v>
      </c>
      <c r="S209">
        <v>0</v>
      </c>
      <c r="T209">
        <v>1413.4</v>
      </c>
      <c r="U209">
        <v>45710</v>
      </c>
      <c r="V209" t="s">
        <v>43</v>
      </c>
      <c r="W209" t="s">
        <v>44</v>
      </c>
      <c r="X209" t="s">
        <v>1256</v>
      </c>
      <c r="Y209">
        <v>55</v>
      </c>
      <c r="Z209">
        <v>31.5</v>
      </c>
      <c r="AA209">
        <v>44.87</v>
      </c>
    </row>
    <row r="210" spans="1:27" x14ac:dyDescent="0.25">
      <c r="A210" t="s">
        <v>1257</v>
      </c>
      <c r="B210">
        <v>45802</v>
      </c>
      <c r="C210">
        <v>45802.395833333336</v>
      </c>
      <c r="D210">
        <v>45802.446527777778</v>
      </c>
      <c r="E210" t="s">
        <v>1258</v>
      </c>
      <c r="F210" t="s">
        <v>52</v>
      </c>
      <c r="G210" t="s">
        <v>382</v>
      </c>
      <c r="H210" t="s">
        <v>54</v>
      </c>
      <c r="I210" t="s">
        <v>55</v>
      </c>
      <c r="J210" t="s">
        <v>56</v>
      </c>
      <c r="K210" t="s">
        <v>143</v>
      </c>
      <c r="L210">
        <v>12.8</v>
      </c>
      <c r="M210">
        <v>24.9</v>
      </c>
      <c r="N210">
        <v>3.78</v>
      </c>
      <c r="O210">
        <v>8.35</v>
      </c>
      <c r="P210">
        <v>32.200000000000003</v>
      </c>
      <c r="Q210">
        <v>30.2</v>
      </c>
      <c r="R210" t="b">
        <v>0</v>
      </c>
      <c r="S210">
        <v>2.93</v>
      </c>
      <c r="T210">
        <v>976.57</v>
      </c>
      <c r="U210">
        <v>45804</v>
      </c>
      <c r="V210" t="s">
        <v>73</v>
      </c>
      <c r="W210" t="s">
        <v>44</v>
      </c>
      <c r="X210" t="s">
        <v>1260</v>
      </c>
      <c r="Y210">
        <v>73</v>
      </c>
      <c r="Z210">
        <v>21.97</v>
      </c>
      <c r="AA210">
        <v>44.45</v>
      </c>
    </row>
    <row r="211" spans="1:27" x14ac:dyDescent="0.25">
      <c r="A211" t="s">
        <v>1261</v>
      </c>
      <c r="B211">
        <v>45719</v>
      </c>
      <c r="C211">
        <v>45719.220833333333</v>
      </c>
      <c r="D211">
        <v>45719.276388888888</v>
      </c>
      <c r="E211" t="s">
        <v>1262</v>
      </c>
      <c r="F211" t="s">
        <v>282</v>
      </c>
      <c r="G211" t="s">
        <v>618</v>
      </c>
      <c r="H211" t="s">
        <v>284</v>
      </c>
      <c r="I211" t="s">
        <v>237</v>
      </c>
      <c r="J211" t="s">
        <v>238</v>
      </c>
      <c r="K211" t="s">
        <v>424</v>
      </c>
      <c r="L211">
        <v>13.4</v>
      </c>
      <c r="M211">
        <v>28.3</v>
      </c>
      <c r="N211">
        <v>3.79</v>
      </c>
      <c r="O211">
        <v>8.5299999999999994</v>
      </c>
      <c r="P211">
        <v>30.6</v>
      </c>
      <c r="Q211">
        <v>10.7</v>
      </c>
      <c r="R211" t="b">
        <v>0</v>
      </c>
      <c r="S211">
        <v>0.93</v>
      </c>
      <c r="T211">
        <v>1232.74</v>
      </c>
      <c r="U211">
        <v>45726</v>
      </c>
      <c r="V211" t="s">
        <v>43</v>
      </c>
      <c r="W211" t="s">
        <v>59</v>
      </c>
      <c r="X211" t="s">
        <v>1263</v>
      </c>
      <c r="Y211">
        <v>80</v>
      </c>
      <c r="Z211">
        <v>27.37</v>
      </c>
      <c r="AA211">
        <v>45.04</v>
      </c>
    </row>
    <row r="212" spans="1:27" x14ac:dyDescent="0.25">
      <c r="A212" t="s">
        <v>1264</v>
      </c>
      <c r="B212">
        <v>45686</v>
      </c>
      <c r="C212">
        <v>45686.32916666667</v>
      </c>
      <c r="D212">
        <v>45686.379166666666</v>
      </c>
      <c r="E212" t="s">
        <v>1265</v>
      </c>
      <c r="F212" t="s">
        <v>318</v>
      </c>
      <c r="G212" t="s">
        <v>491</v>
      </c>
      <c r="H212" t="s">
        <v>320</v>
      </c>
      <c r="I212" t="s">
        <v>197</v>
      </c>
      <c r="J212" t="s">
        <v>198</v>
      </c>
      <c r="K212" t="s">
        <v>199</v>
      </c>
      <c r="L212">
        <v>13.2</v>
      </c>
      <c r="M212">
        <v>34.200000000000003</v>
      </c>
      <c r="N212">
        <v>3.79</v>
      </c>
      <c r="O212">
        <v>9.06</v>
      </c>
      <c r="P212">
        <v>32.9</v>
      </c>
      <c r="Q212">
        <v>11.2</v>
      </c>
      <c r="R212" t="b">
        <v>1</v>
      </c>
      <c r="S212">
        <v>0.11</v>
      </c>
      <c r="T212">
        <v>1589.62</v>
      </c>
      <c r="U212">
        <v>45693</v>
      </c>
      <c r="V212" t="s">
        <v>73</v>
      </c>
      <c r="W212" t="s">
        <v>44</v>
      </c>
      <c r="X212" t="s">
        <v>1267</v>
      </c>
      <c r="Y212">
        <v>72</v>
      </c>
      <c r="Z212">
        <v>34.090000000000003</v>
      </c>
      <c r="AA212">
        <v>46.63</v>
      </c>
    </row>
    <row r="213" spans="1:27" x14ac:dyDescent="0.25">
      <c r="A213" t="s">
        <v>1268</v>
      </c>
      <c r="B213">
        <v>45747</v>
      </c>
      <c r="C213">
        <v>45747.434027777781</v>
      </c>
      <c r="D213">
        <v>45747.461805555555</v>
      </c>
      <c r="E213" t="s">
        <v>1269</v>
      </c>
      <c r="F213" t="s">
        <v>182</v>
      </c>
      <c r="G213" t="s">
        <v>1142</v>
      </c>
      <c r="H213" t="s">
        <v>184</v>
      </c>
      <c r="I213" t="s">
        <v>84</v>
      </c>
      <c r="J213" t="s">
        <v>85</v>
      </c>
      <c r="K213" t="s">
        <v>1270</v>
      </c>
      <c r="L213">
        <v>1.7</v>
      </c>
      <c r="M213">
        <v>13.7</v>
      </c>
      <c r="N213">
        <v>3.79</v>
      </c>
      <c r="O213">
        <v>8.09</v>
      </c>
      <c r="P213">
        <v>27.9</v>
      </c>
      <c r="Q213">
        <v>6.7</v>
      </c>
      <c r="R213" t="b">
        <v>1</v>
      </c>
      <c r="S213">
        <v>0.09</v>
      </c>
      <c r="T213">
        <v>595.03</v>
      </c>
      <c r="U213">
        <v>45748</v>
      </c>
      <c r="V213" t="s">
        <v>43</v>
      </c>
      <c r="W213" t="s">
        <v>44</v>
      </c>
      <c r="X213" t="s">
        <v>1271</v>
      </c>
      <c r="Y213">
        <v>40</v>
      </c>
      <c r="Z213">
        <v>13.61</v>
      </c>
      <c r="AA213">
        <v>43.72</v>
      </c>
    </row>
    <row r="214" spans="1:27" x14ac:dyDescent="0.25">
      <c r="A214" t="s">
        <v>1272</v>
      </c>
      <c r="B214">
        <v>45741</v>
      </c>
      <c r="C214">
        <v>45741.433333333334</v>
      </c>
      <c r="D214">
        <v>45741.472916666666</v>
      </c>
      <c r="E214" t="s">
        <v>1273</v>
      </c>
      <c r="F214" t="s">
        <v>113</v>
      </c>
      <c r="G214" t="s">
        <v>630</v>
      </c>
      <c r="H214" t="s">
        <v>115</v>
      </c>
      <c r="I214" t="s">
        <v>84</v>
      </c>
      <c r="J214" t="s">
        <v>85</v>
      </c>
      <c r="K214" t="s">
        <v>453</v>
      </c>
      <c r="L214">
        <v>19.3</v>
      </c>
      <c r="M214">
        <v>40.799999999999997</v>
      </c>
      <c r="N214">
        <v>3.79</v>
      </c>
      <c r="O214">
        <v>8.5399999999999991</v>
      </c>
      <c r="P214">
        <v>30.3</v>
      </c>
      <c r="Q214">
        <v>6</v>
      </c>
      <c r="R214" t="b">
        <v>1</v>
      </c>
      <c r="S214">
        <v>0.14000000000000001</v>
      </c>
      <c r="T214">
        <v>1832.55</v>
      </c>
      <c r="U214">
        <v>45743</v>
      </c>
      <c r="V214" t="s">
        <v>58</v>
      </c>
      <c r="W214" t="s">
        <v>44</v>
      </c>
      <c r="X214" t="s">
        <v>1275</v>
      </c>
      <c r="Y214">
        <v>57</v>
      </c>
      <c r="Z214">
        <v>40.659999999999997</v>
      </c>
      <c r="AA214">
        <v>45.07</v>
      </c>
    </row>
    <row r="215" spans="1:27" x14ac:dyDescent="0.25">
      <c r="A215" t="s">
        <v>1276</v>
      </c>
      <c r="B215">
        <v>45824</v>
      </c>
      <c r="C215">
        <v>45824.260416666664</v>
      </c>
      <c r="D215">
        <v>45824.303472222222</v>
      </c>
      <c r="E215" t="s">
        <v>583</v>
      </c>
      <c r="F215" t="s">
        <v>172</v>
      </c>
      <c r="G215" t="s">
        <v>586</v>
      </c>
      <c r="H215" t="s">
        <v>174</v>
      </c>
      <c r="I215" t="s">
        <v>84</v>
      </c>
      <c r="J215" t="s">
        <v>85</v>
      </c>
      <c r="K215" t="s">
        <v>748</v>
      </c>
      <c r="L215">
        <v>2</v>
      </c>
      <c r="M215">
        <v>64.3</v>
      </c>
      <c r="N215">
        <v>3.79</v>
      </c>
      <c r="O215">
        <v>8.14</v>
      </c>
      <c r="P215">
        <v>28.8</v>
      </c>
      <c r="Q215">
        <v>6.8</v>
      </c>
      <c r="R215" t="b">
        <v>1</v>
      </c>
      <c r="S215">
        <v>0.28000000000000003</v>
      </c>
      <c r="T215">
        <v>2808.56</v>
      </c>
      <c r="U215">
        <v>45827</v>
      </c>
      <c r="V215" t="s">
        <v>43</v>
      </c>
      <c r="W215" t="s">
        <v>208</v>
      </c>
      <c r="X215" t="s">
        <v>1277</v>
      </c>
      <c r="Y215">
        <v>62</v>
      </c>
      <c r="Z215">
        <v>64.02</v>
      </c>
      <c r="AA215">
        <v>43.87</v>
      </c>
    </row>
    <row r="216" spans="1:27" x14ac:dyDescent="0.25">
      <c r="A216" t="s">
        <v>1278</v>
      </c>
      <c r="B216">
        <v>45787</v>
      </c>
      <c r="C216">
        <v>45787.330555555556</v>
      </c>
      <c r="D216">
        <v>45787.411111111112</v>
      </c>
      <c r="E216" t="s">
        <v>1279</v>
      </c>
      <c r="F216" t="s">
        <v>93</v>
      </c>
      <c r="G216" t="s">
        <v>478</v>
      </c>
      <c r="H216" t="s">
        <v>95</v>
      </c>
      <c r="I216" t="s">
        <v>96</v>
      </c>
      <c r="J216" t="s">
        <v>97</v>
      </c>
      <c r="K216" t="s">
        <v>363</v>
      </c>
      <c r="L216">
        <v>20.5</v>
      </c>
      <c r="M216">
        <v>24.4</v>
      </c>
      <c r="N216">
        <v>3.79</v>
      </c>
      <c r="O216">
        <v>8.99</v>
      </c>
      <c r="P216">
        <v>24.2</v>
      </c>
      <c r="Q216">
        <v>4.4000000000000004</v>
      </c>
      <c r="R216" t="b">
        <v>1</v>
      </c>
      <c r="S216">
        <v>0.2</v>
      </c>
      <c r="T216">
        <v>1123.3599999999999</v>
      </c>
      <c r="U216">
        <v>45790</v>
      </c>
      <c r="V216" t="s">
        <v>43</v>
      </c>
      <c r="W216" t="s">
        <v>44</v>
      </c>
      <c r="X216" t="s">
        <v>1281</v>
      </c>
      <c r="Y216">
        <v>116</v>
      </c>
      <c r="Z216">
        <v>24.2</v>
      </c>
      <c r="AA216">
        <v>46.42</v>
      </c>
    </row>
    <row r="217" spans="1:27" x14ac:dyDescent="0.25">
      <c r="A217" t="s">
        <v>1282</v>
      </c>
      <c r="B217">
        <v>45752</v>
      </c>
      <c r="C217">
        <v>45752.283333333333</v>
      </c>
      <c r="D217">
        <v>45752.3</v>
      </c>
      <c r="E217" t="s">
        <v>1283</v>
      </c>
      <c r="F217" t="s">
        <v>318</v>
      </c>
      <c r="G217" t="s">
        <v>605</v>
      </c>
      <c r="H217" t="s">
        <v>320</v>
      </c>
      <c r="I217" t="s">
        <v>197</v>
      </c>
      <c r="J217" t="s">
        <v>198</v>
      </c>
      <c r="K217" t="s">
        <v>155</v>
      </c>
      <c r="L217">
        <v>10.7</v>
      </c>
      <c r="M217">
        <v>38.799999999999997</v>
      </c>
      <c r="N217">
        <v>3.79</v>
      </c>
      <c r="O217">
        <v>8.2799999999999994</v>
      </c>
      <c r="P217">
        <v>24.1</v>
      </c>
      <c r="Q217">
        <v>1</v>
      </c>
      <c r="R217" t="b">
        <v>1</v>
      </c>
      <c r="S217">
        <v>0.35</v>
      </c>
      <c r="T217">
        <v>1702.95</v>
      </c>
      <c r="U217">
        <v>45754</v>
      </c>
      <c r="V217" t="s">
        <v>259</v>
      </c>
      <c r="W217" t="s">
        <v>208</v>
      </c>
      <c r="X217" t="s">
        <v>1285</v>
      </c>
      <c r="Y217">
        <v>24</v>
      </c>
      <c r="Z217">
        <v>38.449999999999903</v>
      </c>
      <c r="AA217">
        <v>44.29</v>
      </c>
    </row>
    <row r="218" spans="1:27" x14ac:dyDescent="0.25">
      <c r="A218" t="s">
        <v>1286</v>
      </c>
      <c r="B218">
        <v>45794</v>
      </c>
      <c r="C218">
        <v>45794.440972222219</v>
      </c>
      <c r="D218">
        <v>45794.464583333334</v>
      </c>
      <c r="E218" t="s">
        <v>1287</v>
      </c>
      <c r="F218" t="s">
        <v>37</v>
      </c>
      <c r="G218" t="s">
        <v>1290</v>
      </c>
      <c r="H218" t="s">
        <v>39</v>
      </c>
      <c r="I218" t="s">
        <v>40</v>
      </c>
      <c r="J218" t="s">
        <v>41</v>
      </c>
      <c r="K218" t="s">
        <v>42</v>
      </c>
      <c r="L218">
        <v>26.4</v>
      </c>
      <c r="M218">
        <v>53.2</v>
      </c>
      <c r="N218">
        <v>3.8</v>
      </c>
      <c r="O218">
        <v>8.85</v>
      </c>
      <c r="P218">
        <v>28.9</v>
      </c>
      <c r="Q218">
        <v>27.1</v>
      </c>
      <c r="R218" t="b">
        <v>1</v>
      </c>
      <c r="S218">
        <v>0.02</v>
      </c>
      <c r="T218">
        <v>2448.94</v>
      </c>
      <c r="U218">
        <v>45795</v>
      </c>
      <c r="V218" t="s">
        <v>43</v>
      </c>
      <c r="W218" t="s">
        <v>44</v>
      </c>
      <c r="X218" t="s">
        <v>1291</v>
      </c>
      <c r="Y218">
        <v>34</v>
      </c>
      <c r="Z218">
        <v>53.18</v>
      </c>
      <c r="AA218">
        <v>46.05</v>
      </c>
    </row>
    <row r="219" spans="1:27" x14ac:dyDescent="0.25">
      <c r="A219" t="s">
        <v>1292</v>
      </c>
      <c r="B219">
        <v>45681</v>
      </c>
      <c r="C219">
        <v>45681.250694444447</v>
      </c>
      <c r="D219">
        <v>45681.294444444444</v>
      </c>
      <c r="E219" t="s">
        <v>1293</v>
      </c>
      <c r="F219" t="s">
        <v>318</v>
      </c>
      <c r="G219" t="s">
        <v>1296</v>
      </c>
      <c r="H219" t="s">
        <v>320</v>
      </c>
      <c r="I219" t="s">
        <v>197</v>
      </c>
      <c r="J219" t="s">
        <v>198</v>
      </c>
      <c r="K219" t="s">
        <v>417</v>
      </c>
      <c r="L219">
        <v>5.2</v>
      </c>
      <c r="M219">
        <v>29.8</v>
      </c>
      <c r="N219">
        <v>3.8</v>
      </c>
      <c r="O219">
        <v>8.64</v>
      </c>
      <c r="P219">
        <v>28.3</v>
      </c>
      <c r="Q219">
        <v>6.9</v>
      </c>
      <c r="R219" t="b">
        <v>1</v>
      </c>
      <c r="S219">
        <v>0</v>
      </c>
      <c r="T219">
        <v>1353.52</v>
      </c>
      <c r="U219">
        <v>45683</v>
      </c>
      <c r="V219" t="s">
        <v>43</v>
      </c>
      <c r="W219" t="s">
        <v>44</v>
      </c>
      <c r="X219" t="s">
        <v>1297</v>
      </c>
      <c r="Y219">
        <v>63</v>
      </c>
      <c r="Z219">
        <v>29.8</v>
      </c>
      <c r="AA219">
        <v>45.42</v>
      </c>
    </row>
    <row r="220" spans="1:27" x14ac:dyDescent="0.25">
      <c r="A220" t="s">
        <v>1298</v>
      </c>
      <c r="B220">
        <v>45726</v>
      </c>
      <c r="C220">
        <v>45726.178472222222</v>
      </c>
      <c r="D220">
        <v>45726.216666666667</v>
      </c>
      <c r="E220" t="s">
        <v>1299</v>
      </c>
      <c r="F220" t="s">
        <v>194</v>
      </c>
      <c r="G220" t="s">
        <v>406</v>
      </c>
      <c r="H220" t="s">
        <v>196</v>
      </c>
      <c r="I220" t="s">
        <v>197</v>
      </c>
      <c r="J220" t="s">
        <v>198</v>
      </c>
      <c r="K220" t="s">
        <v>1083</v>
      </c>
      <c r="L220">
        <v>2.2999999999999998</v>
      </c>
      <c r="M220">
        <v>63.4</v>
      </c>
      <c r="N220">
        <v>3.8</v>
      </c>
      <c r="O220">
        <v>8.17</v>
      </c>
      <c r="P220">
        <v>30.4</v>
      </c>
      <c r="Q220">
        <v>7.1</v>
      </c>
      <c r="R220" t="b">
        <v>1</v>
      </c>
      <c r="S220">
        <v>0.23</v>
      </c>
      <c r="T220">
        <v>2780.11</v>
      </c>
      <c r="U220">
        <v>45729</v>
      </c>
      <c r="V220" t="s">
        <v>43</v>
      </c>
      <c r="W220" t="s">
        <v>44</v>
      </c>
      <c r="X220" t="s">
        <v>1301</v>
      </c>
      <c r="Y220">
        <v>55</v>
      </c>
      <c r="Z220">
        <v>63.17</v>
      </c>
      <c r="AA220">
        <v>44.01</v>
      </c>
    </row>
    <row r="221" spans="1:27" x14ac:dyDescent="0.25">
      <c r="A221" t="s">
        <v>1302</v>
      </c>
      <c r="B221">
        <v>45788</v>
      </c>
      <c r="C221">
        <v>45788.193055555559</v>
      </c>
      <c r="D221">
        <v>45788.196527777778</v>
      </c>
      <c r="E221" t="s">
        <v>1303</v>
      </c>
      <c r="F221" t="s">
        <v>413</v>
      </c>
      <c r="G221" t="s">
        <v>1306</v>
      </c>
      <c r="H221" t="s">
        <v>414</v>
      </c>
      <c r="I221" t="s">
        <v>415</v>
      </c>
      <c r="J221" t="s">
        <v>416</v>
      </c>
      <c r="K221" t="s">
        <v>248</v>
      </c>
      <c r="L221">
        <v>1.3</v>
      </c>
      <c r="M221">
        <v>27.5</v>
      </c>
      <c r="N221">
        <v>3.81</v>
      </c>
      <c r="O221">
        <v>8.39</v>
      </c>
      <c r="P221">
        <v>29.8</v>
      </c>
      <c r="Q221">
        <v>11.6</v>
      </c>
      <c r="R221" t="b">
        <v>1</v>
      </c>
      <c r="S221">
        <v>0.48</v>
      </c>
      <c r="T221">
        <v>1208.33</v>
      </c>
      <c r="U221">
        <v>45791</v>
      </c>
      <c r="V221" t="s">
        <v>43</v>
      </c>
      <c r="W221" t="s">
        <v>44</v>
      </c>
      <c r="X221" t="s">
        <v>1307</v>
      </c>
      <c r="Y221">
        <v>5</v>
      </c>
      <c r="Z221">
        <v>27.02</v>
      </c>
      <c r="AA221">
        <v>44.72</v>
      </c>
    </row>
    <row r="222" spans="1:27" x14ac:dyDescent="0.25">
      <c r="A222" t="s">
        <v>1308</v>
      </c>
      <c r="B222">
        <v>45768</v>
      </c>
      <c r="C222">
        <v>45768.435416666667</v>
      </c>
      <c r="D222">
        <v>45768.495833333334</v>
      </c>
      <c r="E222" t="s">
        <v>1309</v>
      </c>
      <c r="F222" t="s">
        <v>215</v>
      </c>
      <c r="G222" t="s">
        <v>439</v>
      </c>
      <c r="H222" t="s">
        <v>217</v>
      </c>
      <c r="I222" t="s">
        <v>218</v>
      </c>
      <c r="J222" t="s">
        <v>219</v>
      </c>
      <c r="K222" t="s">
        <v>793</v>
      </c>
      <c r="L222">
        <v>3.1</v>
      </c>
      <c r="M222">
        <v>6.8</v>
      </c>
      <c r="N222">
        <v>3.81</v>
      </c>
      <c r="O222">
        <v>7.63</v>
      </c>
      <c r="P222">
        <v>28.9</v>
      </c>
      <c r="Q222">
        <v>9.1999999999999993</v>
      </c>
      <c r="R222" t="b">
        <v>1</v>
      </c>
      <c r="S222">
        <v>0</v>
      </c>
      <c r="T222">
        <v>288.58999999999997</v>
      </c>
      <c r="U222">
        <v>45769</v>
      </c>
      <c r="V222" t="s">
        <v>58</v>
      </c>
      <c r="W222" t="s">
        <v>208</v>
      </c>
      <c r="X222" t="s">
        <v>1311</v>
      </c>
      <c r="Y222">
        <v>87</v>
      </c>
      <c r="Z222">
        <v>6.8</v>
      </c>
      <c r="AA222">
        <v>42.44</v>
      </c>
    </row>
    <row r="223" spans="1:27" x14ac:dyDescent="0.25">
      <c r="A223" t="s">
        <v>1312</v>
      </c>
      <c r="B223">
        <v>45758</v>
      </c>
      <c r="C223">
        <v>45758.186805555553</v>
      </c>
      <c r="D223">
        <v>45758.195833333331</v>
      </c>
      <c r="E223" t="s">
        <v>1313</v>
      </c>
      <c r="F223" t="s">
        <v>194</v>
      </c>
      <c r="G223" t="s">
        <v>301</v>
      </c>
      <c r="H223" t="s">
        <v>196</v>
      </c>
      <c r="I223" t="s">
        <v>197</v>
      </c>
      <c r="J223" t="s">
        <v>198</v>
      </c>
      <c r="K223" t="s">
        <v>207</v>
      </c>
      <c r="L223">
        <v>5</v>
      </c>
      <c r="M223">
        <v>39.6</v>
      </c>
      <c r="N223">
        <v>3.81</v>
      </c>
      <c r="O223">
        <v>8.94</v>
      </c>
      <c r="P223">
        <v>27.9</v>
      </c>
      <c r="Q223">
        <v>4.4000000000000004</v>
      </c>
      <c r="R223" t="b">
        <v>1</v>
      </c>
      <c r="S223">
        <v>0</v>
      </c>
      <c r="T223">
        <v>1836.25</v>
      </c>
      <c r="U223">
        <v>45761</v>
      </c>
      <c r="V223" t="s">
        <v>259</v>
      </c>
      <c r="W223" t="s">
        <v>44</v>
      </c>
      <c r="X223" t="s">
        <v>1314</v>
      </c>
      <c r="Y223">
        <v>13</v>
      </c>
      <c r="Z223">
        <v>39.6</v>
      </c>
      <c r="AA223">
        <v>46.37</v>
      </c>
    </row>
    <row r="224" spans="1:27" x14ac:dyDescent="0.25">
      <c r="A224" t="s">
        <v>1315</v>
      </c>
      <c r="B224">
        <v>45834</v>
      </c>
      <c r="C224">
        <v>45834.195138888892</v>
      </c>
      <c r="D224">
        <v>45834.249305555553</v>
      </c>
      <c r="E224" t="s">
        <v>1316</v>
      </c>
      <c r="F224" t="s">
        <v>52</v>
      </c>
      <c r="G224" t="s">
        <v>1319</v>
      </c>
      <c r="H224" t="s">
        <v>54</v>
      </c>
      <c r="I224" t="s">
        <v>55</v>
      </c>
      <c r="J224" t="s">
        <v>56</v>
      </c>
      <c r="K224" t="s">
        <v>1083</v>
      </c>
      <c r="L224">
        <v>11.7</v>
      </c>
      <c r="M224">
        <v>28.7</v>
      </c>
      <c r="N224">
        <v>3.81</v>
      </c>
      <c r="O224">
        <v>8.48</v>
      </c>
      <c r="P224">
        <v>28.9</v>
      </c>
      <c r="Q224">
        <v>7.5</v>
      </c>
      <c r="R224" t="b">
        <v>1</v>
      </c>
      <c r="S224">
        <v>0.3</v>
      </c>
      <c r="T224">
        <v>1277.72</v>
      </c>
      <c r="U224">
        <v>45835</v>
      </c>
      <c r="V224" t="s">
        <v>43</v>
      </c>
      <c r="W224" t="s">
        <v>44</v>
      </c>
      <c r="X224" t="s">
        <v>1320</v>
      </c>
      <c r="Y224">
        <v>78</v>
      </c>
      <c r="Z224">
        <v>28.4</v>
      </c>
      <c r="AA224">
        <v>44.99</v>
      </c>
    </row>
    <row r="225" spans="1:27" x14ac:dyDescent="0.25">
      <c r="A225" t="s">
        <v>1321</v>
      </c>
      <c r="B225">
        <v>45709</v>
      </c>
      <c r="C225">
        <v>45709.433333333334</v>
      </c>
      <c r="D225">
        <v>45709.470833333333</v>
      </c>
      <c r="E225" t="s">
        <v>1322</v>
      </c>
      <c r="F225" t="s">
        <v>536</v>
      </c>
      <c r="G225" t="s">
        <v>1325</v>
      </c>
      <c r="H225" t="s">
        <v>537</v>
      </c>
      <c r="I225" t="s">
        <v>84</v>
      </c>
      <c r="J225" t="s">
        <v>85</v>
      </c>
      <c r="K225" t="s">
        <v>123</v>
      </c>
      <c r="L225">
        <v>13.6</v>
      </c>
      <c r="M225">
        <v>24.4</v>
      </c>
      <c r="N225">
        <v>3.81</v>
      </c>
      <c r="O225">
        <v>8.86</v>
      </c>
      <c r="P225">
        <v>27.2</v>
      </c>
      <c r="Q225">
        <v>5.9</v>
      </c>
      <c r="R225" t="b">
        <v>1</v>
      </c>
      <c r="S225">
        <v>0</v>
      </c>
      <c r="T225">
        <v>1125.57</v>
      </c>
      <c r="U225">
        <v>45716</v>
      </c>
      <c r="V225" t="s">
        <v>58</v>
      </c>
      <c r="W225" t="s">
        <v>44</v>
      </c>
      <c r="X225" t="s">
        <v>1326</v>
      </c>
      <c r="Y225">
        <v>54</v>
      </c>
      <c r="Z225">
        <v>24.4</v>
      </c>
      <c r="AA225">
        <v>46.13</v>
      </c>
    </row>
    <row r="226" spans="1:27" x14ac:dyDescent="0.25">
      <c r="A226" t="s">
        <v>1327</v>
      </c>
      <c r="B226">
        <v>45809</v>
      </c>
      <c r="C226">
        <v>45809.273611111108</v>
      </c>
      <c r="D226">
        <v>45809.277083333334</v>
      </c>
      <c r="E226" t="s">
        <v>1328</v>
      </c>
      <c r="F226" t="s">
        <v>162</v>
      </c>
      <c r="G226" t="s">
        <v>122</v>
      </c>
      <c r="H226" t="s">
        <v>164</v>
      </c>
      <c r="I226" t="s">
        <v>40</v>
      </c>
      <c r="J226" t="s">
        <v>41</v>
      </c>
      <c r="K226" t="s">
        <v>492</v>
      </c>
      <c r="L226">
        <v>5.7</v>
      </c>
      <c r="M226">
        <v>58.6</v>
      </c>
      <c r="N226">
        <v>3.82</v>
      </c>
      <c r="O226">
        <v>8.76</v>
      </c>
      <c r="P226">
        <v>29.5</v>
      </c>
      <c r="Q226">
        <v>26.6</v>
      </c>
      <c r="R226" t="b">
        <v>1</v>
      </c>
      <c r="S226">
        <v>0.04</v>
      </c>
      <c r="T226">
        <v>2686.73</v>
      </c>
      <c r="U226">
        <v>45809</v>
      </c>
      <c r="V226" t="s">
        <v>43</v>
      </c>
      <c r="W226" t="s">
        <v>44</v>
      </c>
      <c r="X226" t="s">
        <v>1330</v>
      </c>
      <c r="Y226">
        <v>5</v>
      </c>
      <c r="Z226">
        <v>58.56</v>
      </c>
      <c r="AA226">
        <v>45.88</v>
      </c>
    </row>
    <row r="227" spans="1:27" x14ac:dyDescent="0.25">
      <c r="A227" t="s">
        <v>1331</v>
      </c>
      <c r="B227">
        <v>45660</v>
      </c>
      <c r="C227">
        <v>45660.293749999997</v>
      </c>
      <c r="D227">
        <v>45660.336111111108</v>
      </c>
      <c r="E227" t="s">
        <v>1332</v>
      </c>
      <c r="F227" t="s">
        <v>215</v>
      </c>
      <c r="G227" t="s">
        <v>82</v>
      </c>
      <c r="H227" t="s">
        <v>217</v>
      </c>
      <c r="I227" t="s">
        <v>218</v>
      </c>
      <c r="J227" t="s">
        <v>219</v>
      </c>
      <c r="K227" t="s">
        <v>613</v>
      </c>
      <c r="L227">
        <v>7.1</v>
      </c>
      <c r="M227">
        <v>54.3</v>
      </c>
      <c r="N227">
        <v>3.82</v>
      </c>
      <c r="O227">
        <v>8.9499999999999993</v>
      </c>
      <c r="P227">
        <v>28.2</v>
      </c>
      <c r="Q227">
        <v>3.4</v>
      </c>
      <c r="R227" t="b">
        <v>1</v>
      </c>
      <c r="S227">
        <v>0</v>
      </c>
      <c r="T227">
        <v>2522.2399999999998</v>
      </c>
      <c r="U227">
        <v>45661</v>
      </c>
      <c r="V227" t="s">
        <v>43</v>
      </c>
      <c r="W227" t="s">
        <v>44</v>
      </c>
      <c r="X227" t="s">
        <v>1334</v>
      </c>
      <c r="Y227">
        <v>61</v>
      </c>
      <c r="Z227">
        <v>54.3</v>
      </c>
      <c r="AA227">
        <v>46.45</v>
      </c>
    </row>
    <row r="228" spans="1:27" x14ac:dyDescent="0.25">
      <c r="A228" t="s">
        <v>1335</v>
      </c>
      <c r="B228">
        <v>45829</v>
      </c>
      <c r="C228">
        <v>45829.315972222219</v>
      </c>
      <c r="D228">
        <v>45829.382638888892</v>
      </c>
      <c r="E228" t="s">
        <v>1336</v>
      </c>
      <c r="F228" t="s">
        <v>328</v>
      </c>
      <c r="G228" t="s">
        <v>139</v>
      </c>
      <c r="H228" t="s">
        <v>330</v>
      </c>
      <c r="I228" t="s">
        <v>331</v>
      </c>
      <c r="J228" t="s">
        <v>332</v>
      </c>
      <c r="K228" t="s">
        <v>384</v>
      </c>
      <c r="L228">
        <v>1.7</v>
      </c>
      <c r="M228">
        <v>58.1</v>
      </c>
      <c r="N228">
        <v>3.82</v>
      </c>
      <c r="O228">
        <v>8.18</v>
      </c>
      <c r="P228">
        <v>32.299999999999997</v>
      </c>
      <c r="Q228">
        <v>9.1</v>
      </c>
      <c r="R228" t="b">
        <v>0</v>
      </c>
      <c r="S228">
        <v>2.92</v>
      </c>
      <c r="T228">
        <v>2435.65</v>
      </c>
      <c r="U228">
        <v>45836</v>
      </c>
      <c r="V228" t="s">
        <v>43</v>
      </c>
      <c r="W228" t="s">
        <v>44</v>
      </c>
      <c r="X228" t="s">
        <v>1338</v>
      </c>
      <c r="Y228">
        <v>96</v>
      </c>
      <c r="Z228">
        <v>55.18</v>
      </c>
      <c r="AA228">
        <v>44.14</v>
      </c>
    </row>
    <row r="229" spans="1:27" x14ac:dyDescent="0.25">
      <c r="A229" t="s">
        <v>1339</v>
      </c>
      <c r="B229">
        <v>45804</v>
      </c>
      <c r="C229">
        <v>45804.303472222222</v>
      </c>
      <c r="D229">
        <v>45804.334027777775</v>
      </c>
      <c r="E229" t="s">
        <v>1340</v>
      </c>
      <c r="F229" t="s">
        <v>340</v>
      </c>
      <c r="G229" t="s">
        <v>459</v>
      </c>
      <c r="H229" t="s">
        <v>342</v>
      </c>
      <c r="I229" t="s">
        <v>197</v>
      </c>
      <c r="J229" t="s">
        <v>198</v>
      </c>
      <c r="K229" t="s">
        <v>643</v>
      </c>
      <c r="L229">
        <v>17.899999999999999</v>
      </c>
      <c r="M229">
        <v>12.1</v>
      </c>
      <c r="N229">
        <v>3.82</v>
      </c>
      <c r="O229">
        <v>8.56</v>
      </c>
      <c r="P229">
        <v>30.9</v>
      </c>
      <c r="Q229">
        <v>7.3</v>
      </c>
      <c r="R229" t="b">
        <v>1</v>
      </c>
      <c r="S229">
        <v>0</v>
      </c>
      <c r="T229">
        <v>547.89</v>
      </c>
      <c r="U229">
        <v>45807</v>
      </c>
      <c r="V229" t="s">
        <v>43</v>
      </c>
      <c r="W229" t="s">
        <v>44</v>
      </c>
      <c r="X229" t="s">
        <v>1342</v>
      </c>
      <c r="Y229">
        <v>44</v>
      </c>
      <c r="Z229">
        <v>12.1</v>
      </c>
      <c r="AA229">
        <v>45.28</v>
      </c>
    </row>
    <row r="230" spans="1:27" x14ac:dyDescent="0.25">
      <c r="A230" t="s">
        <v>1343</v>
      </c>
      <c r="B230">
        <v>45752</v>
      </c>
      <c r="C230">
        <v>45752.249305555553</v>
      </c>
      <c r="D230">
        <v>45752.279861111114</v>
      </c>
      <c r="E230" t="s">
        <v>1344</v>
      </c>
      <c r="F230" t="s">
        <v>309</v>
      </c>
      <c r="G230" t="s">
        <v>932</v>
      </c>
      <c r="H230" t="s">
        <v>311</v>
      </c>
      <c r="I230" t="s">
        <v>84</v>
      </c>
      <c r="J230" t="s">
        <v>85</v>
      </c>
      <c r="K230" t="s">
        <v>424</v>
      </c>
      <c r="L230">
        <v>13.3</v>
      </c>
      <c r="M230">
        <v>49.4</v>
      </c>
      <c r="N230">
        <v>3.82</v>
      </c>
      <c r="O230">
        <v>8.42</v>
      </c>
      <c r="P230">
        <v>29</v>
      </c>
      <c r="Q230">
        <v>6.5</v>
      </c>
      <c r="R230" t="b">
        <v>1</v>
      </c>
      <c r="S230">
        <v>0.09</v>
      </c>
      <c r="T230">
        <v>2212.0500000000002</v>
      </c>
      <c r="U230">
        <v>45755</v>
      </c>
      <c r="V230" t="s">
        <v>43</v>
      </c>
      <c r="W230" t="s">
        <v>44</v>
      </c>
      <c r="X230" t="s">
        <v>1346</v>
      </c>
      <c r="Y230">
        <v>44</v>
      </c>
      <c r="Z230">
        <v>49.309999999999903</v>
      </c>
      <c r="AA230">
        <v>44.86</v>
      </c>
    </row>
    <row r="231" spans="1:27" x14ac:dyDescent="0.25">
      <c r="A231" t="s">
        <v>1347</v>
      </c>
      <c r="B231">
        <v>45775</v>
      </c>
      <c r="C231">
        <v>45775.209027777775</v>
      </c>
      <c r="D231">
        <v>45775.219444444447</v>
      </c>
      <c r="E231" t="s">
        <v>1348</v>
      </c>
      <c r="F231" t="s">
        <v>328</v>
      </c>
      <c r="G231" t="s">
        <v>439</v>
      </c>
      <c r="H231" t="s">
        <v>330</v>
      </c>
      <c r="I231" t="s">
        <v>331</v>
      </c>
      <c r="J231" t="s">
        <v>332</v>
      </c>
      <c r="K231" t="s">
        <v>363</v>
      </c>
      <c r="L231">
        <v>20.7</v>
      </c>
      <c r="M231">
        <v>61</v>
      </c>
      <c r="N231">
        <v>3.82</v>
      </c>
      <c r="O231">
        <v>9.01</v>
      </c>
      <c r="P231">
        <v>30.1</v>
      </c>
      <c r="Q231">
        <v>8.6999999999999993</v>
      </c>
      <c r="R231" t="b">
        <v>0</v>
      </c>
      <c r="S231">
        <v>0.91</v>
      </c>
      <c r="T231">
        <v>2802</v>
      </c>
      <c r="U231">
        <v>45778</v>
      </c>
      <c r="V231" t="s">
        <v>43</v>
      </c>
      <c r="W231" t="s">
        <v>44</v>
      </c>
      <c r="X231" t="s">
        <v>1350</v>
      </c>
      <c r="Y231">
        <v>15</v>
      </c>
      <c r="Z231">
        <v>60.09</v>
      </c>
      <c r="AA231">
        <v>46.63</v>
      </c>
    </row>
    <row r="232" spans="1:27" x14ac:dyDescent="0.25">
      <c r="A232" t="s">
        <v>1351</v>
      </c>
      <c r="B232">
        <v>45704</v>
      </c>
      <c r="C232">
        <v>45704.368750000001</v>
      </c>
      <c r="D232">
        <v>45704.399305555555</v>
      </c>
      <c r="E232" t="s">
        <v>1352</v>
      </c>
      <c r="F232" t="s">
        <v>381</v>
      </c>
      <c r="G232" t="s">
        <v>283</v>
      </c>
      <c r="H232" t="s">
        <v>383</v>
      </c>
      <c r="I232" t="s">
        <v>84</v>
      </c>
      <c r="J232" t="s">
        <v>85</v>
      </c>
      <c r="K232" t="s">
        <v>130</v>
      </c>
      <c r="L232">
        <v>8.6999999999999993</v>
      </c>
      <c r="M232">
        <v>23</v>
      </c>
      <c r="N232">
        <v>3.82</v>
      </c>
      <c r="O232">
        <v>8.91</v>
      </c>
      <c r="P232">
        <v>31.2</v>
      </c>
      <c r="Q232">
        <v>7.2</v>
      </c>
      <c r="R232" t="b">
        <v>1</v>
      </c>
      <c r="S232">
        <v>0.63</v>
      </c>
      <c r="T232">
        <v>1036.4000000000001</v>
      </c>
      <c r="U232">
        <v>45706</v>
      </c>
      <c r="V232" t="s">
        <v>43</v>
      </c>
      <c r="W232" t="s">
        <v>44</v>
      </c>
      <c r="X232" t="s">
        <v>1354</v>
      </c>
      <c r="Y232">
        <v>44</v>
      </c>
      <c r="Z232">
        <v>22.37</v>
      </c>
      <c r="AA232">
        <v>46.33</v>
      </c>
    </row>
    <row r="233" spans="1:27" x14ac:dyDescent="0.25">
      <c r="A233" t="s">
        <v>1355</v>
      </c>
      <c r="B233">
        <v>45743</v>
      </c>
      <c r="C233">
        <v>45743.37777777778</v>
      </c>
      <c r="D233">
        <v>45743.42291666667</v>
      </c>
      <c r="E233" t="s">
        <v>1356</v>
      </c>
      <c r="F233" t="s">
        <v>245</v>
      </c>
      <c r="G233" t="s">
        <v>636</v>
      </c>
      <c r="H233" t="s">
        <v>247</v>
      </c>
      <c r="I233" t="s">
        <v>55</v>
      </c>
      <c r="J233" t="s">
        <v>56</v>
      </c>
      <c r="K233" t="s">
        <v>1358</v>
      </c>
      <c r="L233">
        <v>1.6</v>
      </c>
      <c r="M233">
        <v>85.3</v>
      </c>
      <c r="N233">
        <v>3.83</v>
      </c>
      <c r="O233">
        <v>8.5500000000000007</v>
      </c>
      <c r="P233">
        <v>33.1</v>
      </c>
      <c r="Q233">
        <v>10.5</v>
      </c>
      <c r="R233" t="b">
        <v>1</v>
      </c>
      <c r="S233">
        <v>0.28000000000000003</v>
      </c>
      <c r="T233">
        <v>3851.41</v>
      </c>
      <c r="U233">
        <v>45746</v>
      </c>
      <c r="V233" t="s">
        <v>43</v>
      </c>
      <c r="W233" t="s">
        <v>59</v>
      </c>
      <c r="X233" t="s">
        <v>1359</v>
      </c>
      <c r="Y233">
        <v>65</v>
      </c>
      <c r="Z233">
        <v>85.02</v>
      </c>
      <c r="AA233">
        <v>45.3</v>
      </c>
    </row>
    <row r="234" spans="1:27" x14ac:dyDescent="0.25">
      <c r="A234" t="s">
        <v>1360</v>
      </c>
      <c r="B234">
        <v>45768</v>
      </c>
      <c r="C234">
        <v>45768.399305555555</v>
      </c>
      <c r="D234">
        <v>45768.429166666669</v>
      </c>
      <c r="E234" t="s">
        <v>966</v>
      </c>
      <c r="F234" t="s">
        <v>245</v>
      </c>
      <c r="G234" t="s">
        <v>548</v>
      </c>
      <c r="H234" t="s">
        <v>247</v>
      </c>
      <c r="I234" t="s">
        <v>55</v>
      </c>
      <c r="J234" t="s">
        <v>56</v>
      </c>
      <c r="K234" t="s">
        <v>479</v>
      </c>
      <c r="L234">
        <v>5.8</v>
      </c>
      <c r="M234">
        <v>25</v>
      </c>
      <c r="N234">
        <v>3.83</v>
      </c>
      <c r="O234">
        <v>7.91</v>
      </c>
      <c r="P234">
        <v>27.8</v>
      </c>
      <c r="Q234">
        <v>4.8</v>
      </c>
      <c r="R234" t="b">
        <v>1</v>
      </c>
      <c r="S234">
        <v>0.23</v>
      </c>
      <c r="T234">
        <v>1074.52</v>
      </c>
      <c r="U234">
        <v>45770</v>
      </c>
      <c r="V234" t="s">
        <v>58</v>
      </c>
      <c r="W234" t="s">
        <v>44</v>
      </c>
      <c r="X234" t="s">
        <v>1361</v>
      </c>
      <c r="Y234">
        <v>43</v>
      </c>
      <c r="Z234">
        <v>24.77</v>
      </c>
      <c r="AA234">
        <v>43.38</v>
      </c>
    </row>
    <row r="235" spans="1:27" x14ac:dyDescent="0.25">
      <c r="A235" t="s">
        <v>1362</v>
      </c>
      <c r="B235">
        <v>45684</v>
      </c>
      <c r="C235">
        <v>45684.245138888888</v>
      </c>
      <c r="D235">
        <v>45684.32708333333</v>
      </c>
      <c r="E235" t="s">
        <v>469</v>
      </c>
      <c r="F235" t="s">
        <v>162</v>
      </c>
      <c r="G235" t="s">
        <v>472</v>
      </c>
      <c r="H235" t="s">
        <v>164</v>
      </c>
      <c r="I235" t="s">
        <v>40</v>
      </c>
      <c r="J235" t="s">
        <v>41</v>
      </c>
      <c r="K235" t="s">
        <v>466</v>
      </c>
      <c r="L235">
        <v>8.9</v>
      </c>
      <c r="M235">
        <v>123.7</v>
      </c>
      <c r="N235">
        <v>3.83</v>
      </c>
      <c r="O235">
        <v>8.48</v>
      </c>
      <c r="P235">
        <v>25.6</v>
      </c>
      <c r="Q235">
        <v>2.2000000000000002</v>
      </c>
      <c r="R235" t="b">
        <v>1</v>
      </c>
      <c r="S235">
        <v>0.11</v>
      </c>
      <c r="T235">
        <v>5572.67</v>
      </c>
      <c r="U235">
        <v>45687</v>
      </c>
      <c r="V235" t="s">
        <v>43</v>
      </c>
      <c r="W235" t="s">
        <v>44</v>
      </c>
      <c r="X235" t="s">
        <v>1363</v>
      </c>
      <c r="Y235">
        <v>118</v>
      </c>
      <c r="Z235">
        <v>123.59</v>
      </c>
      <c r="AA235">
        <v>45.09</v>
      </c>
    </row>
    <row r="236" spans="1:27" x14ac:dyDescent="0.25">
      <c r="A236" t="s">
        <v>1364</v>
      </c>
      <c r="B236">
        <v>45775</v>
      </c>
      <c r="C236">
        <v>45775.21875</v>
      </c>
      <c r="D236">
        <v>45775.288888888892</v>
      </c>
      <c r="E236" t="s">
        <v>1365</v>
      </c>
      <c r="F236" t="s">
        <v>93</v>
      </c>
      <c r="G236" t="s">
        <v>1368</v>
      </c>
      <c r="H236" t="s">
        <v>95</v>
      </c>
      <c r="I236" t="s">
        <v>96</v>
      </c>
      <c r="J236" t="s">
        <v>97</v>
      </c>
      <c r="K236" t="s">
        <v>440</v>
      </c>
      <c r="L236">
        <v>9.5</v>
      </c>
      <c r="M236">
        <v>66.2</v>
      </c>
      <c r="N236">
        <v>3.83</v>
      </c>
      <c r="O236">
        <v>8.3000000000000007</v>
      </c>
      <c r="P236">
        <v>28.5</v>
      </c>
      <c r="Q236">
        <v>4.9000000000000004</v>
      </c>
      <c r="R236" t="b">
        <v>1</v>
      </c>
      <c r="S236">
        <v>0</v>
      </c>
      <c r="T236">
        <v>2949.21</v>
      </c>
      <c r="U236">
        <v>45777</v>
      </c>
      <c r="V236" t="s">
        <v>43</v>
      </c>
      <c r="W236" t="s">
        <v>208</v>
      </c>
      <c r="X236" t="s">
        <v>1369</v>
      </c>
      <c r="Y236">
        <v>101</v>
      </c>
      <c r="Z236">
        <v>66.2</v>
      </c>
      <c r="AA236">
        <v>44.55</v>
      </c>
    </row>
    <row r="237" spans="1:27" x14ac:dyDescent="0.25">
      <c r="A237" t="s">
        <v>1370</v>
      </c>
      <c r="B237">
        <v>45683</v>
      </c>
      <c r="C237">
        <v>45683.203472222223</v>
      </c>
      <c r="D237">
        <v>45683.253472222219</v>
      </c>
      <c r="E237" t="s">
        <v>1348</v>
      </c>
      <c r="F237" t="s">
        <v>328</v>
      </c>
      <c r="G237" t="s">
        <v>439</v>
      </c>
      <c r="H237" t="s">
        <v>330</v>
      </c>
      <c r="I237" t="s">
        <v>331</v>
      </c>
      <c r="J237" t="s">
        <v>332</v>
      </c>
      <c r="K237" t="s">
        <v>531</v>
      </c>
      <c r="L237">
        <v>5.7</v>
      </c>
      <c r="M237">
        <v>15</v>
      </c>
      <c r="N237">
        <v>3.83</v>
      </c>
      <c r="O237">
        <v>8.49</v>
      </c>
      <c r="P237">
        <v>29</v>
      </c>
      <c r="Q237">
        <v>11.1</v>
      </c>
      <c r="R237" t="b">
        <v>1</v>
      </c>
      <c r="S237">
        <v>0</v>
      </c>
      <c r="T237">
        <v>676.8</v>
      </c>
      <c r="U237">
        <v>45690</v>
      </c>
      <c r="V237" t="s">
        <v>43</v>
      </c>
      <c r="W237" t="s">
        <v>44</v>
      </c>
      <c r="X237" t="s">
        <v>1371</v>
      </c>
      <c r="Y237">
        <v>72</v>
      </c>
      <c r="Z237">
        <v>15</v>
      </c>
      <c r="AA237">
        <v>45.12</v>
      </c>
    </row>
    <row r="238" spans="1:27" x14ac:dyDescent="0.25">
      <c r="A238" t="s">
        <v>1372</v>
      </c>
      <c r="B238">
        <v>45778</v>
      </c>
      <c r="C238">
        <v>45778.279861111114</v>
      </c>
      <c r="D238">
        <v>45778.298611111109</v>
      </c>
      <c r="E238" t="s">
        <v>62</v>
      </c>
      <c r="F238" t="s">
        <v>67</v>
      </c>
      <c r="G238" t="s">
        <v>68</v>
      </c>
      <c r="H238" t="s">
        <v>69</v>
      </c>
      <c r="I238" t="s">
        <v>70</v>
      </c>
      <c r="J238" t="s">
        <v>71</v>
      </c>
      <c r="K238" t="s">
        <v>619</v>
      </c>
      <c r="L238">
        <v>10.9</v>
      </c>
      <c r="M238">
        <v>23.2</v>
      </c>
      <c r="N238">
        <v>3.83</v>
      </c>
      <c r="O238">
        <v>8.69</v>
      </c>
      <c r="P238">
        <v>30.3</v>
      </c>
      <c r="Q238">
        <v>12</v>
      </c>
      <c r="R238" t="b">
        <v>1</v>
      </c>
      <c r="S238">
        <v>0.25</v>
      </c>
      <c r="T238">
        <v>1049.27</v>
      </c>
      <c r="U238">
        <v>45779</v>
      </c>
      <c r="V238" t="s">
        <v>58</v>
      </c>
      <c r="W238" t="s">
        <v>59</v>
      </c>
      <c r="X238" t="s">
        <v>1373</v>
      </c>
      <c r="Y238">
        <v>27</v>
      </c>
      <c r="Z238">
        <v>22.95</v>
      </c>
      <c r="AA238">
        <v>45.72</v>
      </c>
    </row>
    <row r="239" spans="1:27" x14ac:dyDescent="0.25">
      <c r="A239" t="s">
        <v>1374</v>
      </c>
      <c r="B239">
        <v>45718</v>
      </c>
      <c r="C239">
        <v>45718.374305555553</v>
      </c>
      <c r="D239">
        <v>45718.392361111109</v>
      </c>
      <c r="E239" t="s">
        <v>1375</v>
      </c>
      <c r="F239" t="s">
        <v>405</v>
      </c>
      <c r="G239" t="s">
        <v>1378</v>
      </c>
      <c r="H239" t="s">
        <v>407</v>
      </c>
      <c r="I239" t="s">
        <v>218</v>
      </c>
      <c r="J239" t="s">
        <v>219</v>
      </c>
      <c r="K239" t="s">
        <v>321</v>
      </c>
      <c r="L239">
        <v>18.600000000000001</v>
      </c>
      <c r="M239">
        <v>78.5</v>
      </c>
      <c r="N239">
        <v>3.83</v>
      </c>
      <c r="O239">
        <v>8.0500000000000007</v>
      </c>
      <c r="P239">
        <v>30</v>
      </c>
      <c r="Q239">
        <v>10.6</v>
      </c>
      <c r="R239" t="b">
        <v>1</v>
      </c>
      <c r="S239">
        <v>0</v>
      </c>
      <c r="T239">
        <v>3438.3</v>
      </c>
      <c r="U239">
        <v>45718</v>
      </c>
      <c r="V239" t="s">
        <v>58</v>
      </c>
      <c r="W239" t="s">
        <v>44</v>
      </c>
      <c r="X239" t="s">
        <v>1379</v>
      </c>
      <c r="Y239">
        <v>26</v>
      </c>
      <c r="Z239">
        <v>78.5</v>
      </c>
      <c r="AA239">
        <v>43.8</v>
      </c>
    </row>
    <row r="240" spans="1:27" x14ac:dyDescent="0.25">
      <c r="A240" t="s">
        <v>1380</v>
      </c>
      <c r="B240">
        <v>45811</v>
      </c>
      <c r="C240">
        <v>45811.362500000003</v>
      </c>
      <c r="D240">
        <v>45811.414583333331</v>
      </c>
      <c r="E240" t="s">
        <v>1381</v>
      </c>
      <c r="F240" t="s">
        <v>340</v>
      </c>
      <c r="G240" t="s">
        <v>310</v>
      </c>
      <c r="H240" t="s">
        <v>342</v>
      </c>
      <c r="I240" t="s">
        <v>197</v>
      </c>
      <c r="J240" t="s">
        <v>198</v>
      </c>
      <c r="K240" t="s">
        <v>302</v>
      </c>
      <c r="L240">
        <v>4.5</v>
      </c>
      <c r="M240">
        <v>22.7</v>
      </c>
      <c r="N240">
        <v>3.83</v>
      </c>
      <c r="O240">
        <v>8.52</v>
      </c>
      <c r="P240">
        <v>33.5</v>
      </c>
      <c r="Q240">
        <v>12</v>
      </c>
      <c r="R240" t="b">
        <v>1</v>
      </c>
      <c r="S240">
        <v>0</v>
      </c>
      <c r="T240">
        <v>1026.27</v>
      </c>
      <c r="U240">
        <v>45812</v>
      </c>
      <c r="V240" t="s">
        <v>259</v>
      </c>
      <c r="W240" t="s">
        <v>44</v>
      </c>
      <c r="X240" t="s">
        <v>1383</v>
      </c>
      <c r="Y240">
        <v>75</v>
      </c>
      <c r="Z240">
        <v>22.7</v>
      </c>
      <c r="AA240">
        <v>45.21</v>
      </c>
    </row>
    <row r="241" spans="1:27" x14ac:dyDescent="0.25">
      <c r="A241" t="s">
        <v>1384</v>
      </c>
      <c r="B241">
        <v>45807</v>
      </c>
      <c r="C241">
        <v>45807.219444444447</v>
      </c>
      <c r="D241">
        <v>45807.240972222222</v>
      </c>
      <c r="E241" t="s">
        <v>1385</v>
      </c>
      <c r="F241" t="s">
        <v>318</v>
      </c>
      <c r="G241" t="s">
        <v>1171</v>
      </c>
      <c r="H241" t="s">
        <v>320</v>
      </c>
      <c r="I241" t="s">
        <v>197</v>
      </c>
      <c r="J241" t="s">
        <v>198</v>
      </c>
      <c r="K241" t="s">
        <v>321</v>
      </c>
      <c r="L241">
        <v>4.3</v>
      </c>
      <c r="M241">
        <v>28.5</v>
      </c>
      <c r="N241">
        <v>3.84</v>
      </c>
      <c r="O241">
        <v>8.34</v>
      </c>
      <c r="P241">
        <v>31.5</v>
      </c>
      <c r="Q241">
        <v>8.6</v>
      </c>
      <c r="R241" t="b">
        <v>1</v>
      </c>
      <c r="S241">
        <v>0.03</v>
      </c>
      <c r="T241">
        <v>1273.18</v>
      </c>
      <c r="U241">
        <v>45809</v>
      </c>
      <c r="V241" t="s">
        <v>43</v>
      </c>
      <c r="W241" t="s">
        <v>44</v>
      </c>
      <c r="X241" t="s">
        <v>1386</v>
      </c>
      <c r="Y241">
        <v>31</v>
      </c>
      <c r="Z241">
        <v>28.47</v>
      </c>
      <c r="AA241">
        <v>44.72</v>
      </c>
    </row>
    <row r="242" spans="1:27" x14ac:dyDescent="0.25">
      <c r="A242" t="s">
        <v>1387</v>
      </c>
      <c r="B242">
        <v>45785</v>
      </c>
      <c r="C242">
        <v>45785.380555555559</v>
      </c>
      <c r="D242">
        <v>45785.417361111111</v>
      </c>
      <c r="E242" t="s">
        <v>1388</v>
      </c>
      <c r="F242" t="s">
        <v>413</v>
      </c>
      <c r="G242" t="s">
        <v>972</v>
      </c>
      <c r="H242" t="s">
        <v>414</v>
      </c>
      <c r="I242" t="s">
        <v>415</v>
      </c>
      <c r="J242" t="s">
        <v>416</v>
      </c>
      <c r="K242" t="s">
        <v>1390</v>
      </c>
      <c r="L242">
        <v>2.8</v>
      </c>
      <c r="M242">
        <v>15.9</v>
      </c>
      <c r="N242">
        <v>3.84</v>
      </c>
      <c r="O242">
        <v>8.7899999999999991</v>
      </c>
      <c r="P242">
        <v>38.5</v>
      </c>
      <c r="Q242">
        <v>35</v>
      </c>
      <c r="R242" t="b">
        <v>0</v>
      </c>
      <c r="S242">
        <v>0.57999999999999996</v>
      </c>
      <c r="T242">
        <v>705.79</v>
      </c>
      <c r="U242">
        <v>45785</v>
      </c>
      <c r="V242" t="s">
        <v>43</v>
      </c>
      <c r="W242" t="s">
        <v>44</v>
      </c>
      <c r="X242" t="s">
        <v>1391</v>
      </c>
      <c r="Y242">
        <v>53</v>
      </c>
      <c r="Z242">
        <v>15.32</v>
      </c>
      <c r="AA242">
        <v>46.07</v>
      </c>
    </row>
    <row r="243" spans="1:27" x14ac:dyDescent="0.25">
      <c r="A243" t="s">
        <v>1392</v>
      </c>
      <c r="B243">
        <v>45756</v>
      </c>
      <c r="C243">
        <v>45756.334722222222</v>
      </c>
      <c r="D243">
        <v>45756.350694444445</v>
      </c>
      <c r="E243" t="s">
        <v>1393</v>
      </c>
      <c r="F243" t="s">
        <v>282</v>
      </c>
      <c r="G243" t="s">
        <v>1396</v>
      </c>
      <c r="H243" t="s">
        <v>284</v>
      </c>
      <c r="I243" t="s">
        <v>237</v>
      </c>
      <c r="J243" t="s">
        <v>238</v>
      </c>
      <c r="K243" t="s">
        <v>1390</v>
      </c>
      <c r="L243">
        <v>2.9</v>
      </c>
      <c r="M243">
        <v>152.9</v>
      </c>
      <c r="N243">
        <v>3.84</v>
      </c>
      <c r="O243">
        <v>8.34</v>
      </c>
      <c r="P243">
        <v>32.5</v>
      </c>
      <c r="Q243">
        <v>8.1</v>
      </c>
      <c r="R243" t="b">
        <v>1</v>
      </c>
      <c r="S243">
        <v>0.23</v>
      </c>
      <c r="T243">
        <v>6827.4</v>
      </c>
      <c r="U243">
        <v>45763</v>
      </c>
      <c r="V243" t="s">
        <v>43</v>
      </c>
      <c r="W243" t="s">
        <v>186</v>
      </c>
      <c r="X243" t="s">
        <v>1397</v>
      </c>
      <c r="Y243">
        <v>23</v>
      </c>
      <c r="Z243">
        <v>152.66999999999999</v>
      </c>
      <c r="AA243">
        <v>44.72</v>
      </c>
    </row>
    <row r="244" spans="1:27" x14ac:dyDescent="0.25">
      <c r="A244" t="s">
        <v>1398</v>
      </c>
      <c r="B244">
        <v>45830</v>
      </c>
      <c r="C244">
        <v>45830.175000000003</v>
      </c>
      <c r="D244">
        <v>45830.206250000003</v>
      </c>
      <c r="E244" t="s">
        <v>1399</v>
      </c>
      <c r="F244" t="s">
        <v>309</v>
      </c>
      <c r="G244" t="s">
        <v>446</v>
      </c>
      <c r="H244" t="s">
        <v>311</v>
      </c>
      <c r="I244" t="s">
        <v>84</v>
      </c>
      <c r="J244" t="s">
        <v>85</v>
      </c>
      <c r="K244" t="s">
        <v>86</v>
      </c>
      <c r="L244">
        <v>36</v>
      </c>
      <c r="M244">
        <v>33.1</v>
      </c>
      <c r="N244">
        <v>3.84</v>
      </c>
      <c r="O244">
        <v>8.4600000000000009</v>
      </c>
      <c r="P244">
        <v>31</v>
      </c>
      <c r="Q244">
        <v>9.1</v>
      </c>
      <c r="R244" t="b">
        <v>1</v>
      </c>
      <c r="S244">
        <v>0.28000000000000003</v>
      </c>
      <c r="T244">
        <v>1479.53</v>
      </c>
      <c r="U244">
        <v>45831</v>
      </c>
      <c r="V244" t="s">
        <v>43</v>
      </c>
      <c r="W244" t="s">
        <v>44</v>
      </c>
      <c r="X244" t="s">
        <v>1401</v>
      </c>
      <c r="Y244">
        <v>45</v>
      </c>
      <c r="Z244">
        <v>32.82</v>
      </c>
      <c r="AA244">
        <v>45.08</v>
      </c>
    </row>
    <row r="245" spans="1:27" x14ac:dyDescent="0.25">
      <c r="A245" t="s">
        <v>1402</v>
      </c>
      <c r="B245">
        <v>45705</v>
      </c>
      <c r="C245">
        <v>45705.457638888889</v>
      </c>
      <c r="D245">
        <v>45705.477777777778</v>
      </c>
      <c r="E245" t="s">
        <v>1403</v>
      </c>
      <c r="F245" t="s">
        <v>255</v>
      </c>
      <c r="G245" t="s">
        <v>1405</v>
      </c>
      <c r="H245" t="s">
        <v>257</v>
      </c>
      <c r="I245" t="s">
        <v>96</v>
      </c>
      <c r="J245" t="s">
        <v>97</v>
      </c>
      <c r="K245" t="s">
        <v>1358</v>
      </c>
      <c r="L245">
        <v>24.9</v>
      </c>
      <c r="M245">
        <v>80.400000000000006</v>
      </c>
      <c r="N245">
        <v>3.84</v>
      </c>
      <c r="O245">
        <v>8.5500000000000007</v>
      </c>
      <c r="P245">
        <v>36.6</v>
      </c>
      <c r="Q245">
        <v>12</v>
      </c>
      <c r="R245" t="b">
        <v>0</v>
      </c>
      <c r="S245">
        <v>2.44</v>
      </c>
      <c r="T245">
        <v>3535.49</v>
      </c>
      <c r="U245">
        <v>45706</v>
      </c>
      <c r="V245" t="s">
        <v>43</v>
      </c>
      <c r="W245" t="s">
        <v>44</v>
      </c>
      <c r="X245" t="s">
        <v>1406</v>
      </c>
      <c r="Y245">
        <v>29</v>
      </c>
      <c r="Z245">
        <v>77.959999999999994</v>
      </c>
      <c r="AA245">
        <v>45.35</v>
      </c>
    </row>
    <row r="246" spans="1:27" x14ac:dyDescent="0.25">
      <c r="A246" t="s">
        <v>1407</v>
      </c>
      <c r="B246">
        <v>45774</v>
      </c>
      <c r="C246">
        <v>45774.435416666667</v>
      </c>
      <c r="D246">
        <v>45774.491666666669</v>
      </c>
      <c r="E246" t="s">
        <v>1408</v>
      </c>
      <c r="F246" t="s">
        <v>215</v>
      </c>
      <c r="G246" t="s">
        <v>459</v>
      </c>
      <c r="H246" t="s">
        <v>217</v>
      </c>
      <c r="I246" t="s">
        <v>218</v>
      </c>
      <c r="J246" t="s">
        <v>219</v>
      </c>
      <c r="K246" t="s">
        <v>492</v>
      </c>
      <c r="L246">
        <v>4.4000000000000004</v>
      </c>
      <c r="M246">
        <v>15.6</v>
      </c>
      <c r="N246">
        <v>3.84</v>
      </c>
      <c r="O246">
        <v>8.2100000000000009</v>
      </c>
      <c r="P246">
        <v>31.4</v>
      </c>
      <c r="Q246">
        <v>8.4</v>
      </c>
      <c r="R246" t="b">
        <v>0</v>
      </c>
      <c r="S246">
        <v>0</v>
      </c>
      <c r="T246">
        <v>691.55</v>
      </c>
      <c r="U246">
        <v>45774</v>
      </c>
      <c r="V246" t="s">
        <v>43</v>
      </c>
      <c r="W246" t="s">
        <v>44</v>
      </c>
      <c r="X246" t="s">
        <v>1410</v>
      </c>
      <c r="Y246">
        <v>81</v>
      </c>
      <c r="Z246">
        <v>15.6</v>
      </c>
      <c r="AA246">
        <v>44.33</v>
      </c>
    </row>
    <row r="247" spans="1:27" x14ac:dyDescent="0.25">
      <c r="A247" t="s">
        <v>1411</v>
      </c>
      <c r="B247">
        <v>45825</v>
      </c>
      <c r="C247">
        <v>45825.238888888889</v>
      </c>
      <c r="D247">
        <v>45825.299305555556</v>
      </c>
      <c r="E247" t="s">
        <v>1262</v>
      </c>
      <c r="F247" t="s">
        <v>282</v>
      </c>
      <c r="G247" t="s">
        <v>618</v>
      </c>
      <c r="H247" t="s">
        <v>284</v>
      </c>
      <c r="I247" t="s">
        <v>237</v>
      </c>
      <c r="J247" t="s">
        <v>238</v>
      </c>
      <c r="K247" t="s">
        <v>199</v>
      </c>
      <c r="L247">
        <v>6.5</v>
      </c>
      <c r="M247">
        <v>41.6</v>
      </c>
      <c r="N247">
        <v>3.84</v>
      </c>
      <c r="O247">
        <v>8.39</v>
      </c>
      <c r="P247">
        <v>36.1</v>
      </c>
      <c r="Q247">
        <v>12</v>
      </c>
      <c r="R247" t="b">
        <v>1</v>
      </c>
      <c r="S247">
        <v>0.02</v>
      </c>
      <c r="T247">
        <v>1865.69</v>
      </c>
      <c r="U247">
        <v>45832</v>
      </c>
      <c r="V247" t="s">
        <v>259</v>
      </c>
      <c r="W247" t="s">
        <v>59</v>
      </c>
      <c r="X247" t="s">
        <v>1412</v>
      </c>
      <c r="Y247">
        <v>87</v>
      </c>
      <c r="Z247">
        <v>41.58</v>
      </c>
      <c r="AA247">
        <v>44.87</v>
      </c>
    </row>
    <row r="248" spans="1:27" x14ac:dyDescent="0.25">
      <c r="A248" t="s">
        <v>1413</v>
      </c>
      <c r="B248">
        <v>45687</v>
      </c>
      <c r="C248">
        <v>45687.402083333334</v>
      </c>
      <c r="D248">
        <v>45687.405555555553</v>
      </c>
      <c r="E248" t="s">
        <v>1414</v>
      </c>
      <c r="F248" t="s">
        <v>81</v>
      </c>
      <c r="G248" t="s">
        <v>1417</v>
      </c>
      <c r="H248" t="s">
        <v>83</v>
      </c>
      <c r="I248" t="s">
        <v>84</v>
      </c>
      <c r="J248" t="s">
        <v>85</v>
      </c>
      <c r="K248" t="s">
        <v>1088</v>
      </c>
      <c r="L248">
        <v>3.2</v>
      </c>
      <c r="M248">
        <v>86.6</v>
      </c>
      <c r="N248">
        <v>3.85</v>
      </c>
      <c r="O248">
        <v>8.89</v>
      </c>
      <c r="P248">
        <v>25</v>
      </c>
      <c r="Q248">
        <v>1.1000000000000001</v>
      </c>
      <c r="R248" t="b">
        <v>1</v>
      </c>
      <c r="S248">
        <v>0.54</v>
      </c>
      <c r="T248">
        <v>3994.91</v>
      </c>
      <c r="U248">
        <v>45690</v>
      </c>
      <c r="V248" t="s">
        <v>43</v>
      </c>
      <c r="W248" t="s">
        <v>44</v>
      </c>
      <c r="X248" t="s">
        <v>1418</v>
      </c>
      <c r="Y248">
        <v>5</v>
      </c>
      <c r="Z248">
        <v>86.059999999999903</v>
      </c>
      <c r="AA248">
        <v>46.42</v>
      </c>
    </row>
    <row r="249" spans="1:27" x14ac:dyDescent="0.25">
      <c r="A249" t="s">
        <v>1419</v>
      </c>
      <c r="B249">
        <v>45773</v>
      </c>
      <c r="C249">
        <v>45773.339583333334</v>
      </c>
      <c r="D249">
        <v>45773.362500000003</v>
      </c>
      <c r="E249" t="s">
        <v>665</v>
      </c>
      <c r="F249" t="s">
        <v>292</v>
      </c>
      <c r="G249" t="s">
        <v>667</v>
      </c>
      <c r="H249" t="s">
        <v>294</v>
      </c>
      <c r="I249" t="s">
        <v>70</v>
      </c>
      <c r="J249" t="s">
        <v>71</v>
      </c>
      <c r="K249" t="s">
        <v>824</v>
      </c>
      <c r="L249">
        <v>20.2</v>
      </c>
      <c r="M249">
        <v>21.4</v>
      </c>
      <c r="N249">
        <v>3.85</v>
      </c>
      <c r="O249">
        <v>8.35</v>
      </c>
      <c r="P249">
        <v>29.1</v>
      </c>
      <c r="Q249">
        <v>8.1999999999999993</v>
      </c>
      <c r="R249" t="b">
        <v>0</v>
      </c>
      <c r="S249">
        <v>0.56999999999999995</v>
      </c>
      <c r="T249">
        <v>933.18</v>
      </c>
      <c r="U249">
        <v>45774</v>
      </c>
      <c r="V249" t="s">
        <v>43</v>
      </c>
      <c r="W249" t="s">
        <v>44</v>
      </c>
      <c r="X249" t="s">
        <v>1420</v>
      </c>
      <c r="Y249">
        <v>33</v>
      </c>
      <c r="Z249">
        <v>20.83</v>
      </c>
      <c r="AA249">
        <v>44.8</v>
      </c>
    </row>
    <row r="250" spans="1:27" x14ac:dyDescent="0.25">
      <c r="A250" t="s">
        <v>1421</v>
      </c>
      <c r="B250">
        <v>45776</v>
      </c>
      <c r="C250">
        <v>45776.236111111109</v>
      </c>
      <c r="D250">
        <v>45776.239583333336</v>
      </c>
      <c r="E250" t="s">
        <v>791</v>
      </c>
      <c r="F250" t="s">
        <v>340</v>
      </c>
      <c r="G250" t="s">
        <v>38</v>
      </c>
      <c r="H250" t="s">
        <v>342</v>
      </c>
      <c r="I250" t="s">
        <v>197</v>
      </c>
      <c r="J250" t="s">
        <v>198</v>
      </c>
      <c r="K250" t="s">
        <v>479</v>
      </c>
      <c r="L250">
        <v>7</v>
      </c>
      <c r="M250">
        <v>8.6999999999999993</v>
      </c>
      <c r="N250">
        <v>3.85</v>
      </c>
      <c r="O250">
        <v>8.18</v>
      </c>
      <c r="P250">
        <v>24.6</v>
      </c>
      <c r="Q250">
        <v>1.3</v>
      </c>
      <c r="R250" t="b">
        <v>1</v>
      </c>
      <c r="S250">
        <v>0.16</v>
      </c>
      <c r="T250">
        <v>378.24</v>
      </c>
      <c r="U250">
        <v>45776</v>
      </c>
      <c r="V250" t="s">
        <v>43</v>
      </c>
      <c r="W250" t="s">
        <v>44</v>
      </c>
      <c r="X250" t="s">
        <v>1422</v>
      </c>
      <c r="Y250">
        <v>5</v>
      </c>
      <c r="Z250">
        <v>8.5399999999999991</v>
      </c>
      <c r="AA250">
        <v>44.29</v>
      </c>
    </row>
    <row r="251" spans="1:27" x14ac:dyDescent="0.25">
      <c r="A251" t="s">
        <v>1423</v>
      </c>
      <c r="B251">
        <v>45792</v>
      </c>
      <c r="C251">
        <v>45792.195833333331</v>
      </c>
      <c r="D251">
        <v>45792.274305555555</v>
      </c>
      <c r="E251" t="s">
        <v>804</v>
      </c>
      <c r="F251" t="s">
        <v>194</v>
      </c>
      <c r="G251" t="s">
        <v>806</v>
      </c>
      <c r="H251" t="s">
        <v>196</v>
      </c>
      <c r="I251" t="s">
        <v>197</v>
      </c>
      <c r="J251" t="s">
        <v>198</v>
      </c>
      <c r="K251" t="s">
        <v>370</v>
      </c>
      <c r="L251">
        <v>1.8</v>
      </c>
      <c r="M251">
        <v>36.4</v>
      </c>
      <c r="N251">
        <v>3.85</v>
      </c>
      <c r="O251">
        <v>8.4</v>
      </c>
      <c r="P251">
        <v>31.1</v>
      </c>
      <c r="Q251">
        <v>4.9000000000000004</v>
      </c>
      <c r="R251" t="b">
        <v>1</v>
      </c>
      <c r="S251">
        <v>0</v>
      </c>
      <c r="T251">
        <v>1636.18</v>
      </c>
      <c r="U251">
        <v>45793</v>
      </c>
      <c r="V251" t="s">
        <v>58</v>
      </c>
      <c r="W251" t="s">
        <v>44</v>
      </c>
      <c r="X251" t="s">
        <v>1424</v>
      </c>
      <c r="Y251">
        <v>113</v>
      </c>
      <c r="Z251">
        <v>36.4</v>
      </c>
      <c r="AA251">
        <v>44.95</v>
      </c>
    </row>
    <row r="252" spans="1:27" x14ac:dyDescent="0.25">
      <c r="A252" t="s">
        <v>1425</v>
      </c>
      <c r="B252">
        <v>45762</v>
      </c>
      <c r="C252">
        <v>45762.234722222223</v>
      </c>
      <c r="D252">
        <v>45762.238194444442</v>
      </c>
      <c r="E252" t="s">
        <v>1123</v>
      </c>
      <c r="F252" t="s">
        <v>215</v>
      </c>
      <c r="G252" t="s">
        <v>1126</v>
      </c>
      <c r="H252" t="s">
        <v>217</v>
      </c>
      <c r="I252" t="s">
        <v>218</v>
      </c>
      <c r="J252" t="s">
        <v>219</v>
      </c>
      <c r="K252" t="s">
        <v>531</v>
      </c>
      <c r="L252">
        <v>4.7</v>
      </c>
      <c r="M252">
        <v>36.700000000000003</v>
      </c>
      <c r="N252">
        <v>3.85</v>
      </c>
      <c r="O252">
        <v>8.64</v>
      </c>
      <c r="P252">
        <v>27.2</v>
      </c>
      <c r="Q252">
        <v>25.5</v>
      </c>
      <c r="R252" t="b">
        <v>1</v>
      </c>
      <c r="S252">
        <v>0</v>
      </c>
      <c r="T252">
        <v>1676.09</v>
      </c>
      <c r="U252">
        <v>45762</v>
      </c>
      <c r="V252" t="s">
        <v>43</v>
      </c>
      <c r="W252" t="s">
        <v>44</v>
      </c>
      <c r="X252" t="s">
        <v>1426</v>
      </c>
      <c r="Y252">
        <v>5</v>
      </c>
      <c r="Z252">
        <v>36.700000000000003</v>
      </c>
      <c r="AA252">
        <v>45.67</v>
      </c>
    </row>
    <row r="253" spans="1:27" x14ac:dyDescent="0.25">
      <c r="A253" t="s">
        <v>1427</v>
      </c>
      <c r="B253">
        <v>45803</v>
      </c>
      <c r="C253">
        <v>45803.253472222219</v>
      </c>
      <c r="D253">
        <v>45803.327777777777</v>
      </c>
      <c r="E253" t="s">
        <v>1428</v>
      </c>
      <c r="F253" t="s">
        <v>309</v>
      </c>
      <c r="G253" t="s">
        <v>1430</v>
      </c>
      <c r="H253" t="s">
        <v>311</v>
      </c>
      <c r="I253" t="s">
        <v>84</v>
      </c>
      <c r="J253" t="s">
        <v>85</v>
      </c>
      <c r="K253" t="s">
        <v>613</v>
      </c>
      <c r="L253">
        <v>41.1</v>
      </c>
      <c r="M253">
        <v>24.6</v>
      </c>
      <c r="N253">
        <v>3.85</v>
      </c>
      <c r="O253">
        <v>8.52</v>
      </c>
      <c r="P253">
        <v>33.1</v>
      </c>
      <c r="Q253">
        <v>12</v>
      </c>
      <c r="R253" t="b">
        <v>1</v>
      </c>
      <c r="S253">
        <v>0.24</v>
      </c>
      <c r="T253">
        <v>1103.75</v>
      </c>
      <c r="U253">
        <v>45806</v>
      </c>
      <c r="V253" t="s">
        <v>43</v>
      </c>
      <c r="W253" t="s">
        <v>44</v>
      </c>
      <c r="X253" t="s">
        <v>1431</v>
      </c>
      <c r="Y253">
        <v>107</v>
      </c>
      <c r="Z253">
        <v>24.36</v>
      </c>
      <c r="AA253">
        <v>45.31</v>
      </c>
    </row>
    <row r="254" spans="1:27" x14ac:dyDescent="0.25">
      <c r="A254" t="s">
        <v>1432</v>
      </c>
      <c r="B254">
        <v>45667</v>
      </c>
      <c r="C254">
        <v>45667.262499999997</v>
      </c>
      <c r="D254">
        <v>45667.324305555558</v>
      </c>
      <c r="E254" t="s">
        <v>1433</v>
      </c>
      <c r="F254" t="s">
        <v>67</v>
      </c>
      <c r="G254" t="s">
        <v>841</v>
      </c>
      <c r="H254" t="s">
        <v>69</v>
      </c>
      <c r="I254" t="s">
        <v>70</v>
      </c>
      <c r="J254" t="s">
        <v>71</v>
      </c>
      <c r="K254" t="s">
        <v>165</v>
      </c>
      <c r="L254">
        <v>40.799999999999997</v>
      </c>
      <c r="M254">
        <v>26.3</v>
      </c>
      <c r="N254">
        <v>3.85</v>
      </c>
      <c r="O254">
        <v>8.48</v>
      </c>
      <c r="P254">
        <v>30.9</v>
      </c>
      <c r="Q254">
        <v>8</v>
      </c>
      <c r="R254" t="b">
        <v>1</v>
      </c>
      <c r="S254">
        <v>0</v>
      </c>
      <c r="T254">
        <v>1188.5</v>
      </c>
      <c r="U254">
        <v>45669</v>
      </c>
      <c r="V254" t="s">
        <v>43</v>
      </c>
      <c r="W254" t="s">
        <v>44</v>
      </c>
      <c r="X254" t="s">
        <v>1435</v>
      </c>
      <c r="Y254">
        <v>89</v>
      </c>
      <c r="Z254">
        <v>26.3</v>
      </c>
      <c r="AA254">
        <v>45.19</v>
      </c>
    </row>
    <row r="255" spans="1:27" x14ac:dyDescent="0.25">
      <c r="A255" t="s">
        <v>1436</v>
      </c>
      <c r="B255">
        <v>45691</v>
      </c>
      <c r="C255">
        <v>45691.268750000003</v>
      </c>
      <c r="D255">
        <v>45691.272222222222</v>
      </c>
      <c r="E255" t="s">
        <v>1437</v>
      </c>
      <c r="F255" t="s">
        <v>113</v>
      </c>
      <c r="G255" t="s">
        <v>1440</v>
      </c>
      <c r="H255" t="s">
        <v>115</v>
      </c>
      <c r="I255" t="s">
        <v>84</v>
      </c>
      <c r="J255" t="s">
        <v>85</v>
      </c>
      <c r="K255" t="s">
        <v>350</v>
      </c>
      <c r="L255">
        <v>7.6</v>
      </c>
      <c r="M255">
        <v>33.299999999999997</v>
      </c>
      <c r="N255">
        <v>3.85</v>
      </c>
      <c r="O255">
        <v>8.44</v>
      </c>
      <c r="P255">
        <v>34.200000000000003</v>
      </c>
      <c r="Q255">
        <v>12</v>
      </c>
      <c r="R255" t="b">
        <v>1</v>
      </c>
      <c r="S255">
        <v>0.21</v>
      </c>
      <c r="T255">
        <v>1491.37</v>
      </c>
      <c r="U255">
        <v>45698</v>
      </c>
      <c r="V255" t="s">
        <v>259</v>
      </c>
      <c r="W255" t="s">
        <v>208</v>
      </c>
      <c r="X255" t="s">
        <v>1441</v>
      </c>
      <c r="Y255">
        <v>5</v>
      </c>
      <c r="Z255">
        <v>33.089999999999897</v>
      </c>
      <c r="AA255">
        <v>45.07</v>
      </c>
    </row>
    <row r="256" spans="1:27" x14ac:dyDescent="0.25">
      <c r="A256" t="s">
        <v>1442</v>
      </c>
      <c r="B256">
        <v>45732</v>
      </c>
      <c r="C256">
        <v>45732.234027777777</v>
      </c>
      <c r="D256">
        <v>45732.27847222222</v>
      </c>
      <c r="E256" t="s">
        <v>1443</v>
      </c>
      <c r="F256" t="s">
        <v>282</v>
      </c>
      <c r="G256" t="s">
        <v>1183</v>
      </c>
      <c r="H256" t="s">
        <v>284</v>
      </c>
      <c r="I256" t="s">
        <v>237</v>
      </c>
      <c r="J256" t="s">
        <v>238</v>
      </c>
      <c r="K256" t="s">
        <v>613</v>
      </c>
      <c r="L256">
        <v>11</v>
      </c>
      <c r="M256">
        <v>26.8</v>
      </c>
      <c r="N256">
        <v>3.85</v>
      </c>
      <c r="O256">
        <v>8.9</v>
      </c>
      <c r="P256">
        <v>32.1</v>
      </c>
      <c r="Q256">
        <v>27.9</v>
      </c>
      <c r="R256" t="b">
        <v>1</v>
      </c>
      <c r="S256">
        <v>0.61</v>
      </c>
      <c r="T256">
        <v>1216.53</v>
      </c>
      <c r="U256">
        <v>45739</v>
      </c>
      <c r="V256" t="s">
        <v>58</v>
      </c>
      <c r="W256" t="s">
        <v>44</v>
      </c>
      <c r="X256" t="s">
        <v>1445</v>
      </c>
      <c r="Y256">
        <v>64</v>
      </c>
      <c r="Z256">
        <v>26.19</v>
      </c>
      <c r="AA256">
        <v>46.45</v>
      </c>
    </row>
    <row r="257" spans="1:27" x14ac:dyDescent="0.25">
      <c r="A257" t="s">
        <v>1446</v>
      </c>
      <c r="B257">
        <v>45678</v>
      </c>
      <c r="C257">
        <v>45678.289583333331</v>
      </c>
      <c r="D257">
        <v>45678.335416666669</v>
      </c>
      <c r="E257" t="s">
        <v>1447</v>
      </c>
      <c r="F257" t="s">
        <v>81</v>
      </c>
      <c r="G257" t="s">
        <v>163</v>
      </c>
      <c r="H257" t="s">
        <v>83</v>
      </c>
      <c r="I257" t="s">
        <v>84</v>
      </c>
      <c r="J257" t="s">
        <v>85</v>
      </c>
      <c r="K257" t="s">
        <v>227</v>
      </c>
      <c r="L257">
        <v>7.2</v>
      </c>
      <c r="M257">
        <v>61.2</v>
      </c>
      <c r="N257">
        <v>3.85</v>
      </c>
      <c r="O257">
        <v>9.0299999999999994</v>
      </c>
      <c r="P257">
        <v>38.4</v>
      </c>
      <c r="Q257">
        <v>12</v>
      </c>
      <c r="R257" t="b">
        <v>1</v>
      </c>
      <c r="S257">
        <v>0.49</v>
      </c>
      <c r="T257">
        <v>2843.66</v>
      </c>
      <c r="U257">
        <v>45679</v>
      </c>
      <c r="V257" t="s">
        <v>73</v>
      </c>
      <c r="W257" t="s">
        <v>44</v>
      </c>
      <c r="X257" t="s">
        <v>1449</v>
      </c>
      <c r="Y257">
        <v>66</v>
      </c>
      <c r="Z257">
        <v>60.71</v>
      </c>
      <c r="AA257">
        <v>46.84</v>
      </c>
    </row>
    <row r="258" spans="1:27" x14ac:dyDescent="0.25">
      <c r="A258" t="s">
        <v>1450</v>
      </c>
      <c r="B258">
        <v>45832</v>
      </c>
      <c r="C258">
        <v>45832.404861111114</v>
      </c>
      <c r="D258">
        <v>45832.479861111111</v>
      </c>
      <c r="E258" t="s">
        <v>1451</v>
      </c>
      <c r="F258" t="s">
        <v>93</v>
      </c>
      <c r="G258" t="s">
        <v>349</v>
      </c>
      <c r="H258" t="s">
        <v>95</v>
      </c>
      <c r="I258" t="s">
        <v>96</v>
      </c>
      <c r="J258" t="s">
        <v>97</v>
      </c>
      <c r="K258" t="s">
        <v>116</v>
      </c>
      <c r="L258">
        <v>17.100000000000001</v>
      </c>
      <c r="M258">
        <v>72.2</v>
      </c>
      <c r="N258">
        <v>3.86</v>
      </c>
      <c r="O258">
        <v>9.19</v>
      </c>
      <c r="P258">
        <v>28.9</v>
      </c>
      <c r="Q258">
        <v>3.1</v>
      </c>
      <c r="R258" t="b">
        <v>1</v>
      </c>
      <c r="S258">
        <v>0</v>
      </c>
      <c r="T258">
        <v>3420.11</v>
      </c>
      <c r="U258">
        <v>45835</v>
      </c>
      <c r="V258" t="s">
        <v>259</v>
      </c>
      <c r="W258" t="s">
        <v>200</v>
      </c>
      <c r="X258" t="s">
        <v>1453</v>
      </c>
      <c r="Y258">
        <v>108</v>
      </c>
      <c r="Z258">
        <v>72.2</v>
      </c>
      <c r="AA258">
        <v>47.37</v>
      </c>
    </row>
    <row r="259" spans="1:27" x14ac:dyDescent="0.25">
      <c r="A259" t="s">
        <v>1454</v>
      </c>
      <c r="B259">
        <v>45707</v>
      </c>
      <c r="C259">
        <v>45707.281944444447</v>
      </c>
      <c r="D259">
        <v>45707.307638888888</v>
      </c>
      <c r="E259" t="s">
        <v>1455</v>
      </c>
      <c r="F259" t="s">
        <v>292</v>
      </c>
      <c r="G259" t="s">
        <v>941</v>
      </c>
      <c r="H259" t="s">
        <v>294</v>
      </c>
      <c r="I259" t="s">
        <v>70</v>
      </c>
      <c r="J259" t="s">
        <v>71</v>
      </c>
      <c r="K259" t="s">
        <v>681</v>
      </c>
      <c r="L259">
        <v>8.1</v>
      </c>
      <c r="M259">
        <v>39</v>
      </c>
      <c r="N259">
        <v>3.86</v>
      </c>
      <c r="O259">
        <v>8.6</v>
      </c>
      <c r="P259">
        <v>29.1</v>
      </c>
      <c r="Q259">
        <v>8.1999999999999993</v>
      </c>
      <c r="R259" t="b">
        <v>1</v>
      </c>
      <c r="S259">
        <v>0</v>
      </c>
      <c r="T259">
        <v>1778.4</v>
      </c>
      <c r="U259">
        <v>45709</v>
      </c>
      <c r="V259" t="s">
        <v>58</v>
      </c>
      <c r="W259" t="s">
        <v>208</v>
      </c>
      <c r="X259" t="s">
        <v>1457</v>
      </c>
      <c r="Y259">
        <v>37</v>
      </c>
      <c r="Z259">
        <v>39</v>
      </c>
      <c r="AA259">
        <v>45.6</v>
      </c>
    </row>
    <row r="260" spans="1:27" x14ac:dyDescent="0.25">
      <c r="A260" t="s">
        <v>1458</v>
      </c>
      <c r="B260">
        <v>45750</v>
      </c>
      <c r="C260">
        <v>45750.333333333336</v>
      </c>
      <c r="D260">
        <v>45750.355555555558</v>
      </c>
      <c r="E260" t="s">
        <v>1459</v>
      </c>
      <c r="F260" t="s">
        <v>381</v>
      </c>
      <c r="G260" t="s">
        <v>1462</v>
      </c>
      <c r="H260" t="s">
        <v>383</v>
      </c>
      <c r="I260" t="s">
        <v>84</v>
      </c>
      <c r="J260" t="s">
        <v>85</v>
      </c>
      <c r="K260" t="s">
        <v>995</v>
      </c>
      <c r="L260">
        <v>12.8</v>
      </c>
      <c r="M260">
        <v>109.9</v>
      </c>
      <c r="N260">
        <v>3.86</v>
      </c>
      <c r="O260">
        <v>8.25</v>
      </c>
      <c r="P260">
        <v>27.3</v>
      </c>
      <c r="Q260">
        <v>9.6</v>
      </c>
      <c r="R260" t="b">
        <v>0</v>
      </c>
      <c r="S260">
        <v>2.25</v>
      </c>
      <c r="T260">
        <v>4795.8100000000004</v>
      </c>
      <c r="U260">
        <v>45752</v>
      </c>
      <c r="V260" t="s">
        <v>58</v>
      </c>
      <c r="W260" t="s">
        <v>44</v>
      </c>
      <c r="X260" t="s">
        <v>1463</v>
      </c>
      <c r="Y260">
        <v>32</v>
      </c>
      <c r="Z260">
        <v>107.65</v>
      </c>
      <c r="AA260">
        <v>44.55</v>
      </c>
    </row>
    <row r="261" spans="1:27" x14ac:dyDescent="0.25">
      <c r="A261" t="s">
        <v>1464</v>
      </c>
      <c r="B261">
        <v>45793</v>
      </c>
      <c r="C261">
        <v>45793.402777777781</v>
      </c>
      <c r="D261">
        <v>45793.447916666664</v>
      </c>
      <c r="E261" t="s">
        <v>1115</v>
      </c>
      <c r="F261" t="s">
        <v>309</v>
      </c>
      <c r="G261" t="s">
        <v>765</v>
      </c>
      <c r="H261" t="s">
        <v>311</v>
      </c>
      <c r="I261" t="s">
        <v>84</v>
      </c>
      <c r="J261" t="s">
        <v>85</v>
      </c>
      <c r="K261" t="s">
        <v>1033</v>
      </c>
      <c r="L261">
        <v>34.4</v>
      </c>
      <c r="M261">
        <v>30.9</v>
      </c>
      <c r="N261">
        <v>3.86</v>
      </c>
      <c r="O261">
        <v>8.52</v>
      </c>
      <c r="P261">
        <v>29.4</v>
      </c>
      <c r="Q261">
        <v>5.9</v>
      </c>
      <c r="R261" t="b">
        <v>1</v>
      </c>
      <c r="S261">
        <v>0.27</v>
      </c>
      <c r="T261">
        <v>1389.38</v>
      </c>
      <c r="U261">
        <v>45795</v>
      </c>
      <c r="V261" t="s">
        <v>43</v>
      </c>
      <c r="W261" t="s">
        <v>44</v>
      </c>
      <c r="X261" t="s">
        <v>1465</v>
      </c>
      <c r="Y261">
        <v>65</v>
      </c>
      <c r="Z261">
        <v>30.63</v>
      </c>
      <c r="AA261">
        <v>45.36</v>
      </c>
    </row>
    <row r="262" spans="1:27" x14ac:dyDescent="0.25">
      <c r="A262" t="s">
        <v>1466</v>
      </c>
      <c r="B262">
        <v>45679</v>
      </c>
      <c r="C262">
        <v>45679.435416666667</v>
      </c>
      <c r="D262">
        <v>45679.46597222222</v>
      </c>
      <c r="E262" t="s">
        <v>1467</v>
      </c>
      <c r="F262" t="s">
        <v>405</v>
      </c>
      <c r="G262" t="s">
        <v>1470</v>
      </c>
      <c r="H262" t="s">
        <v>407</v>
      </c>
      <c r="I262" t="s">
        <v>218</v>
      </c>
      <c r="J262" t="s">
        <v>219</v>
      </c>
      <c r="K262" t="s">
        <v>220</v>
      </c>
      <c r="L262">
        <v>6.9</v>
      </c>
      <c r="M262">
        <v>59.1</v>
      </c>
      <c r="N262">
        <v>3.86</v>
      </c>
      <c r="O262">
        <v>8.3699999999999992</v>
      </c>
      <c r="P262">
        <v>25.9</v>
      </c>
      <c r="Q262">
        <v>2.4</v>
      </c>
      <c r="R262" t="b">
        <v>1</v>
      </c>
      <c r="S262">
        <v>0</v>
      </c>
      <c r="T262">
        <v>2654.18</v>
      </c>
      <c r="U262">
        <v>45682</v>
      </c>
      <c r="V262" t="s">
        <v>58</v>
      </c>
      <c r="W262" t="s">
        <v>44</v>
      </c>
      <c r="X262" t="s">
        <v>1471</v>
      </c>
      <c r="Y262">
        <v>44</v>
      </c>
      <c r="Z262">
        <v>59.1</v>
      </c>
      <c r="AA262">
        <v>44.91</v>
      </c>
    </row>
    <row r="263" spans="1:27" x14ac:dyDescent="0.25">
      <c r="A263" t="s">
        <v>1472</v>
      </c>
      <c r="B263">
        <v>45694</v>
      </c>
      <c r="C263">
        <v>45694.384027777778</v>
      </c>
      <c r="D263">
        <v>45694.486111111109</v>
      </c>
      <c r="E263" t="s">
        <v>1473</v>
      </c>
      <c r="F263" t="s">
        <v>698</v>
      </c>
      <c r="G263" t="s">
        <v>561</v>
      </c>
      <c r="H263" t="s">
        <v>700</v>
      </c>
      <c r="I263" t="s">
        <v>141</v>
      </c>
      <c r="J263" t="s">
        <v>142</v>
      </c>
      <c r="K263" t="s">
        <v>417</v>
      </c>
      <c r="L263">
        <v>17.600000000000001</v>
      </c>
      <c r="M263">
        <v>84.6</v>
      </c>
      <c r="N263">
        <v>3.86</v>
      </c>
      <c r="O263">
        <v>8.24</v>
      </c>
      <c r="P263">
        <v>32.9</v>
      </c>
      <c r="Q263">
        <v>10.8</v>
      </c>
      <c r="R263" t="b">
        <v>0</v>
      </c>
      <c r="S263">
        <v>0</v>
      </c>
      <c r="T263">
        <v>3766.39</v>
      </c>
      <c r="U263">
        <v>45695</v>
      </c>
      <c r="V263" t="s">
        <v>259</v>
      </c>
      <c r="W263" t="s">
        <v>208</v>
      </c>
      <c r="X263" t="s">
        <v>1475</v>
      </c>
      <c r="Y263">
        <v>147</v>
      </c>
      <c r="Z263">
        <v>84.6</v>
      </c>
      <c r="AA263">
        <v>44.52</v>
      </c>
    </row>
    <row r="264" spans="1:27" x14ac:dyDescent="0.25">
      <c r="A264" t="s">
        <v>1476</v>
      </c>
      <c r="B264">
        <v>45676</v>
      </c>
      <c r="C264">
        <v>45676.172222222223</v>
      </c>
      <c r="D264">
        <v>45676.175694444442</v>
      </c>
      <c r="E264" t="s">
        <v>1073</v>
      </c>
      <c r="F264" t="s">
        <v>282</v>
      </c>
      <c r="G264" t="s">
        <v>452</v>
      </c>
      <c r="H264" t="s">
        <v>284</v>
      </c>
      <c r="I264" t="s">
        <v>237</v>
      </c>
      <c r="J264" t="s">
        <v>238</v>
      </c>
      <c r="K264" t="s">
        <v>433</v>
      </c>
      <c r="L264">
        <v>1.7</v>
      </c>
      <c r="M264">
        <v>23.3</v>
      </c>
      <c r="N264">
        <v>3.86</v>
      </c>
      <c r="O264">
        <v>8.4700000000000006</v>
      </c>
      <c r="P264">
        <v>30</v>
      </c>
      <c r="Q264">
        <v>5.8</v>
      </c>
      <c r="R264" t="b">
        <v>1</v>
      </c>
      <c r="S264">
        <v>0.52</v>
      </c>
      <c r="T264">
        <v>1029.8800000000001</v>
      </c>
      <c r="U264">
        <v>45683</v>
      </c>
      <c r="V264" t="s">
        <v>259</v>
      </c>
      <c r="W264" t="s">
        <v>44</v>
      </c>
      <c r="X264" t="s">
        <v>1477</v>
      </c>
      <c r="Y264">
        <v>5</v>
      </c>
      <c r="Z264">
        <v>22.78</v>
      </c>
      <c r="AA264">
        <v>45.21</v>
      </c>
    </row>
    <row r="265" spans="1:27" x14ac:dyDescent="0.25">
      <c r="A265" t="s">
        <v>1478</v>
      </c>
      <c r="B265">
        <v>45696</v>
      </c>
      <c r="C265">
        <v>45696.17291666667</v>
      </c>
      <c r="D265">
        <v>45696.240972222222</v>
      </c>
      <c r="E265" t="s">
        <v>1479</v>
      </c>
      <c r="F265" t="s">
        <v>81</v>
      </c>
      <c r="G265" t="s">
        <v>941</v>
      </c>
      <c r="H265" t="s">
        <v>83</v>
      </c>
      <c r="I265" t="s">
        <v>84</v>
      </c>
      <c r="J265" t="s">
        <v>85</v>
      </c>
      <c r="K265" t="s">
        <v>776</v>
      </c>
      <c r="L265">
        <v>55.5</v>
      </c>
      <c r="M265">
        <v>42.5</v>
      </c>
      <c r="N265">
        <v>3.86</v>
      </c>
      <c r="O265">
        <v>8.51</v>
      </c>
      <c r="P265">
        <v>31.5</v>
      </c>
      <c r="Q265">
        <v>10.8</v>
      </c>
      <c r="R265" t="b">
        <v>1</v>
      </c>
      <c r="S265">
        <v>0.04</v>
      </c>
      <c r="T265">
        <v>1924.71</v>
      </c>
      <c r="U265">
        <v>45703</v>
      </c>
      <c r="V265" t="s">
        <v>43</v>
      </c>
      <c r="W265" t="s">
        <v>44</v>
      </c>
      <c r="X265" t="s">
        <v>1481</v>
      </c>
      <c r="Y265">
        <v>98</v>
      </c>
      <c r="Z265">
        <v>42.46</v>
      </c>
      <c r="AA265">
        <v>45.33</v>
      </c>
    </row>
    <row r="266" spans="1:27" x14ac:dyDescent="0.25">
      <c r="A266" t="s">
        <v>1482</v>
      </c>
      <c r="B266">
        <v>45812</v>
      </c>
      <c r="C266">
        <v>45812.382638888892</v>
      </c>
      <c r="D266">
        <v>45812.4</v>
      </c>
      <c r="E266" t="s">
        <v>101</v>
      </c>
      <c r="F266" t="s">
        <v>37</v>
      </c>
      <c r="G266" t="s">
        <v>104</v>
      </c>
      <c r="H266" t="s">
        <v>39</v>
      </c>
      <c r="I266" t="s">
        <v>40</v>
      </c>
      <c r="J266" t="s">
        <v>41</v>
      </c>
      <c r="K266" t="s">
        <v>268</v>
      </c>
      <c r="L266">
        <v>6.4</v>
      </c>
      <c r="M266">
        <v>20.9</v>
      </c>
      <c r="N266">
        <v>3.86</v>
      </c>
      <c r="O266">
        <v>8.7899999999999991</v>
      </c>
      <c r="P266">
        <v>36.5</v>
      </c>
      <c r="Q266">
        <v>35</v>
      </c>
      <c r="R266" t="b">
        <v>1</v>
      </c>
      <c r="S266">
        <v>0.33</v>
      </c>
      <c r="T266">
        <v>949.72</v>
      </c>
      <c r="U266">
        <v>45812</v>
      </c>
      <c r="V266" t="s">
        <v>43</v>
      </c>
      <c r="W266" t="s">
        <v>44</v>
      </c>
      <c r="X266" t="s">
        <v>1483</v>
      </c>
      <c r="Y266">
        <v>25</v>
      </c>
      <c r="Z266">
        <v>20.57</v>
      </c>
      <c r="AA266">
        <v>46.17</v>
      </c>
    </row>
    <row r="267" spans="1:27" x14ac:dyDescent="0.25">
      <c r="A267" t="s">
        <v>1484</v>
      </c>
      <c r="B267">
        <v>45730</v>
      </c>
      <c r="C267">
        <v>45730.427777777775</v>
      </c>
      <c r="D267">
        <v>45730.464583333334</v>
      </c>
      <c r="E267" t="s">
        <v>958</v>
      </c>
      <c r="F267" t="s">
        <v>81</v>
      </c>
      <c r="G267" t="s">
        <v>605</v>
      </c>
      <c r="H267" t="s">
        <v>83</v>
      </c>
      <c r="I267" t="s">
        <v>84</v>
      </c>
      <c r="J267" t="s">
        <v>85</v>
      </c>
      <c r="K267" t="s">
        <v>116</v>
      </c>
      <c r="L267">
        <v>15.3</v>
      </c>
      <c r="M267">
        <v>99.3</v>
      </c>
      <c r="N267">
        <v>3.86</v>
      </c>
      <c r="O267">
        <v>8.0299999999999994</v>
      </c>
      <c r="P267">
        <v>26.8</v>
      </c>
      <c r="Q267">
        <v>3.5</v>
      </c>
      <c r="R267" t="b">
        <v>1</v>
      </c>
      <c r="S267">
        <v>0</v>
      </c>
      <c r="T267">
        <v>4358.28</v>
      </c>
      <c r="U267">
        <v>45731</v>
      </c>
      <c r="V267" t="s">
        <v>259</v>
      </c>
      <c r="W267" t="s">
        <v>44</v>
      </c>
      <c r="X267" t="s">
        <v>1485</v>
      </c>
      <c r="Y267">
        <v>53</v>
      </c>
      <c r="Z267">
        <v>99.3</v>
      </c>
      <c r="AA267">
        <v>43.89</v>
      </c>
    </row>
    <row r="268" spans="1:27" x14ac:dyDescent="0.25">
      <c r="A268" t="s">
        <v>1486</v>
      </c>
      <c r="B268">
        <v>45768</v>
      </c>
      <c r="C268">
        <v>45768.368750000001</v>
      </c>
      <c r="D268">
        <v>45768.407638888886</v>
      </c>
      <c r="E268" t="s">
        <v>1487</v>
      </c>
      <c r="F268" t="s">
        <v>113</v>
      </c>
      <c r="G268" t="s">
        <v>1489</v>
      </c>
      <c r="H268" t="s">
        <v>115</v>
      </c>
      <c r="I268" t="s">
        <v>84</v>
      </c>
      <c r="J268" t="s">
        <v>85</v>
      </c>
      <c r="K268" t="s">
        <v>453</v>
      </c>
      <c r="L268">
        <v>12.1</v>
      </c>
      <c r="M268">
        <v>11.5</v>
      </c>
      <c r="N268">
        <v>3.86</v>
      </c>
      <c r="O268">
        <v>8.89</v>
      </c>
      <c r="P268">
        <v>29.8</v>
      </c>
      <c r="Q268">
        <v>3.7</v>
      </c>
      <c r="R268" t="b">
        <v>1</v>
      </c>
      <c r="S268">
        <v>0.49</v>
      </c>
      <c r="T268">
        <v>511.63</v>
      </c>
      <c r="U268">
        <v>45769</v>
      </c>
      <c r="V268" t="s">
        <v>58</v>
      </c>
      <c r="W268" t="s">
        <v>186</v>
      </c>
      <c r="X268" t="s">
        <v>1490</v>
      </c>
      <c r="Y268">
        <v>56</v>
      </c>
      <c r="Z268">
        <v>11.01</v>
      </c>
      <c r="AA268">
        <v>46.47</v>
      </c>
    </row>
    <row r="269" spans="1:27" x14ac:dyDescent="0.25">
      <c r="A269" t="s">
        <v>1491</v>
      </c>
      <c r="B269">
        <v>45796</v>
      </c>
      <c r="C269">
        <v>45796.195833333331</v>
      </c>
      <c r="D269">
        <v>45796.209722222222</v>
      </c>
      <c r="E269" t="s">
        <v>1492</v>
      </c>
      <c r="F269" t="s">
        <v>413</v>
      </c>
      <c r="G269" t="s">
        <v>1495</v>
      </c>
      <c r="H269" t="s">
        <v>414</v>
      </c>
      <c r="I269" t="s">
        <v>415</v>
      </c>
      <c r="J269" t="s">
        <v>416</v>
      </c>
      <c r="K269" t="s">
        <v>681</v>
      </c>
      <c r="L269">
        <v>25.5</v>
      </c>
      <c r="M269">
        <v>6.3</v>
      </c>
      <c r="N269">
        <v>3.86</v>
      </c>
      <c r="O269">
        <v>8.84</v>
      </c>
      <c r="P269">
        <v>33.799999999999997</v>
      </c>
      <c r="Q269">
        <v>11.4</v>
      </c>
      <c r="R269" t="b">
        <v>1</v>
      </c>
      <c r="S269">
        <v>0.46</v>
      </c>
      <c r="T269">
        <v>270.51</v>
      </c>
      <c r="U269">
        <v>45797</v>
      </c>
      <c r="V269" t="s">
        <v>73</v>
      </c>
      <c r="W269" t="s">
        <v>44</v>
      </c>
      <c r="X269" t="s">
        <v>1496</v>
      </c>
      <c r="Y269">
        <v>20</v>
      </c>
      <c r="Z269">
        <v>5.84</v>
      </c>
      <c r="AA269">
        <v>46.32</v>
      </c>
    </row>
    <row r="270" spans="1:27" x14ac:dyDescent="0.25">
      <c r="A270" t="s">
        <v>1497</v>
      </c>
      <c r="B270">
        <v>45787</v>
      </c>
      <c r="C270">
        <v>45787.274305555555</v>
      </c>
      <c r="D270">
        <v>45787.338888888888</v>
      </c>
      <c r="E270" t="s">
        <v>1498</v>
      </c>
      <c r="F270" t="s">
        <v>328</v>
      </c>
      <c r="G270" t="s">
        <v>491</v>
      </c>
      <c r="H270" t="s">
        <v>330</v>
      </c>
      <c r="I270" t="s">
        <v>331</v>
      </c>
      <c r="J270" t="s">
        <v>332</v>
      </c>
      <c r="K270" t="s">
        <v>155</v>
      </c>
      <c r="L270">
        <v>12</v>
      </c>
      <c r="M270">
        <v>15.9</v>
      </c>
      <c r="N270">
        <v>3.87</v>
      </c>
      <c r="O270">
        <v>8.42</v>
      </c>
      <c r="P270">
        <v>29.9</v>
      </c>
      <c r="Q270">
        <v>10.9</v>
      </c>
      <c r="R270" t="b">
        <v>1</v>
      </c>
      <c r="S270">
        <v>0</v>
      </c>
      <c r="T270">
        <v>717.25</v>
      </c>
      <c r="U270">
        <v>45788</v>
      </c>
      <c r="V270" t="s">
        <v>73</v>
      </c>
      <c r="W270" t="s">
        <v>44</v>
      </c>
      <c r="X270" t="s">
        <v>1499</v>
      </c>
      <c r="Y270">
        <v>93</v>
      </c>
      <c r="Z270">
        <v>15.9</v>
      </c>
      <c r="AA270">
        <v>45.11</v>
      </c>
    </row>
    <row r="271" spans="1:27" x14ac:dyDescent="0.25">
      <c r="A271" t="s">
        <v>1500</v>
      </c>
      <c r="B271">
        <v>45661</v>
      </c>
      <c r="C271">
        <v>45661.174305555556</v>
      </c>
      <c r="D271">
        <v>45661.223611111112</v>
      </c>
      <c r="E271" t="s">
        <v>1501</v>
      </c>
      <c r="F271" t="s">
        <v>292</v>
      </c>
      <c r="G271" t="s">
        <v>1504</v>
      </c>
      <c r="H271" t="s">
        <v>294</v>
      </c>
      <c r="I271" t="s">
        <v>70</v>
      </c>
      <c r="J271" t="s">
        <v>71</v>
      </c>
      <c r="K271" t="s">
        <v>185</v>
      </c>
      <c r="L271">
        <v>12.5</v>
      </c>
      <c r="M271">
        <v>20.5</v>
      </c>
      <c r="N271">
        <v>3.87</v>
      </c>
      <c r="O271">
        <v>8.44</v>
      </c>
      <c r="P271">
        <v>30.7</v>
      </c>
      <c r="Q271">
        <v>7.8</v>
      </c>
      <c r="R271" t="b">
        <v>1</v>
      </c>
      <c r="S271">
        <v>0.7</v>
      </c>
      <c r="T271">
        <v>894.37</v>
      </c>
      <c r="U271">
        <v>45662</v>
      </c>
      <c r="V271" t="s">
        <v>58</v>
      </c>
      <c r="W271" t="s">
        <v>44</v>
      </c>
      <c r="X271" t="s">
        <v>1505</v>
      </c>
      <c r="Y271">
        <v>71</v>
      </c>
      <c r="Z271">
        <v>19.8</v>
      </c>
      <c r="AA271">
        <v>45.17</v>
      </c>
    </row>
    <row r="272" spans="1:27" x14ac:dyDescent="0.25">
      <c r="A272" t="s">
        <v>1506</v>
      </c>
      <c r="B272">
        <v>45768</v>
      </c>
      <c r="C272">
        <v>45768.292361111111</v>
      </c>
      <c r="D272">
        <v>45768.313888888886</v>
      </c>
      <c r="E272" t="s">
        <v>324</v>
      </c>
      <c r="F272" t="s">
        <v>328</v>
      </c>
      <c r="G272" t="s">
        <v>329</v>
      </c>
      <c r="H272" t="s">
        <v>330</v>
      </c>
      <c r="I272" t="s">
        <v>331</v>
      </c>
      <c r="J272" t="s">
        <v>332</v>
      </c>
      <c r="K272" t="s">
        <v>479</v>
      </c>
      <c r="L272">
        <v>19.2</v>
      </c>
      <c r="M272">
        <v>88.9</v>
      </c>
      <c r="N272">
        <v>3.87</v>
      </c>
      <c r="O272">
        <v>8.84</v>
      </c>
      <c r="P272">
        <v>29.1</v>
      </c>
      <c r="Q272">
        <v>3.6</v>
      </c>
      <c r="R272" t="b">
        <v>1</v>
      </c>
      <c r="S272">
        <v>0</v>
      </c>
      <c r="T272">
        <v>4122.29</v>
      </c>
      <c r="U272">
        <v>45775</v>
      </c>
      <c r="V272" t="s">
        <v>43</v>
      </c>
      <c r="W272" t="s">
        <v>44</v>
      </c>
      <c r="X272" t="s">
        <v>1507</v>
      </c>
      <c r="Y272">
        <v>31</v>
      </c>
      <c r="Z272">
        <v>88.9</v>
      </c>
      <c r="AA272">
        <v>46.37</v>
      </c>
    </row>
    <row r="273" spans="1:27" x14ac:dyDescent="0.25">
      <c r="A273" t="s">
        <v>1508</v>
      </c>
      <c r="B273">
        <v>45805</v>
      </c>
      <c r="C273">
        <v>45805.186111111114</v>
      </c>
      <c r="D273">
        <v>45805.20416666667</v>
      </c>
      <c r="E273" t="s">
        <v>1509</v>
      </c>
      <c r="F273" t="s">
        <v>698</v>
      </c>
      <c r="G273" t="s">
        <v>1039</v>
      </c>
      <c r="H273" t="s">
        <v>700</v>
      </c>
      <c r="I273" t="s">
        <v>141</v>
      </c>
      <c r="J273" t="s">
        <v>142</v>
      </c>
      <c r="K273" t="s">
        <v>42</v>
      </c>
      <c r="L273">
        <v>2</v>
      </c>
      <c r="M273">
        <v>21.9</v>
      </c>
      <c r="N273">
        <v>3.87</v>
      </c>
      <c r="O273">
        <v>8.2200000000000006</v>
      </c>
      <c r="P273">
        <v>27</v>
      </c>
      <c r="Q273">
        <v>4.5</v>
      </c>
      <c r="R273" t="b">
        <v>1</v>
      </c>
      <c r="S273">
        <v>0.22</v>
      </c>
      <c r="T273">
        <v>964.98</v>
      </c>
      <c r="U273">
        <v>45806</v>
      </c>
      <c r="V273" t="s">
        <v>43</v>
      </c>
      <c r="W273" t="s">
        <v>208</v>
      </c>
      <c r="X273" t="s">
        <v>1510</v>
      </c>
      <c r="Y273">
        <v>26</v>
      </c>
      <c r="Z273">
        <v>21.68</v>
      </c>
      <c r="AA273">
        <v>44.51</v>
      </c>
    </row>
    <row r="274" spans="1:27" x14ac:dyDescent="0.25">
      <c r="A274" t="s">
        <v>1511</v>
      </c>
      <c r="B274">
        <v>45785</v>
      </c>
      <c r="C274">
        <v>45785.166666666664</v>
      </c>
      <c r="D274">
        <v>45785.200694444444</v>
      </c>
      <c r="E274" t="s">
        <v>1162</v>
      </c>
      <c r="F274" t="s">
        <v>37</v>
      </c>
      <c r="G274" t="s">
        <v>1165</v>
      </c>
      <c r="H274" t="s">
        <v>39</v>
      </c>
      <c r="I274" t="s">
        <v>40</v>
      </c>
      <c r="J274" t="s">
        <v>41</v>
      </c>
      <c r="K274" t="s">
        <v>624</v>
      </c>
      <c r="L274">
        <v>1.7</v>
      </c>
      <c r="M274">
        <v>296.60000000000002</v>
      </c>
      <c r="N274">
        <v>3.87</v>
      </c>
      <c r="O274">
        <v>8.15</v>
      </c>
      <c r="P274">
        <v>35.5</v>
      </c>
      <c r="Q274">
        <v>12</v>
      </c>
      <c r="R274" t="b">
        <v>1</v>
      </c>
      <c r="S274">
        <v>0.05</v>
      </c>
      <c r="T274">
        <v>13137.16</v>
      </c>
      <c r="U274">
        <v>45786</v>
      </c>
      <c r="V274" t="s">
        <v>43</v>
      </c>
      <c r="W274" t="s">
        <v>44</v>
      </c>
      <c r="X274" t="s">
        <v>1512</v>
      </c>
      <c r="Y274">
        <v>49</v>
      </c>
      <c r="Z274">
        <v>296.55</v>
      </c>
      <c r="AA274">
        <v>44.3</v>
      </c>
    </row>
    <row r="275" spans="1:27" x14ac:dyDescent="0.25">
      <c r="A275" t="s">
        <v>1513</v>
      </c>
      <c r="B275">
        <v>45797</v>
      </c>
      <c r="C275">
        <v>45797.26666666667</v>
      </c>
      <c r="D275">
        <v>45797.287499999999</v>
      </c>
      <c r="E275" t="s">
        <v>798</v>
      </c>
      <c r="F275" t="s">
        <v>405</v>
      </c>
      <c r="G275" t="s">
        <v>801</v>
      </c>
      <c r="H275" t="s">
        <v>407</v>
      </c>
      <c r="I275" t="s">
        <v>218</v>
      </c>
      <c r="J275" t="s">
        <v>219</v>
      </c>
      <c r="K275" t="s">
        <v>542</v>
      </c>
      <c r="L275">
        <v>18.2</v>
      </c>
      <c r="M275">
        <v>30.8</v>
      </c>
      <c r="N275">
        <v>3.87</v>
      </c>
      <c r="O275">
        <v>8.52</v>
      </c>
      <c r="P275">
        <v>23.9</v>
      </c>
      <c r="Q275">
        <v>23</v>
      </c>
      <c r="R275" t="b">
        <v>1</v>
      </c>
      <c r="S275">
        <v>0.41</v>
      </c>
      <c r="T275">
        <v>1380.01</v>
      </c>
      <c r="U275">
        <v>45797</v>
      </c>
      <c r="V275" t="s">
        <v>43</v>
      </c>
      <c r="W275" t="s">
        <v>44</v>
      </c>
      <c r="X275" t="s">
        <v>1514</v>
      </c>
      <c r="Y275">
        <v>30</v>
      </c>
      <c r="Z275">
        <v>30.39</v>
      </c>
      <c r="AA275">
        <v>45.41</v>
      </c>
    </row>
    <row r="276" spans="1:27" x14ac:dyDescent="0.25">
      <c r="A276" t="s">
        <v>1515</v>
      </c>
      <c r="B276">
        <v>45715</v>
      </c>
      <c r="C276">
        <v>45715.220833333333</v>
      </c>
      <c r="D276">
        <v>45715.29583333333</v>
      </c>
      <c r="E276" t="s">
        <v>1516</v>
      </c>
      <c r="F276" t="s">
        <v>405</v>
      </c>
      <c r="G276" t="s">
        <v>1218</v>
      </c>
      <c r="H276" t="s">
        <v>407</v>
      </c>
      <c r="I276" t="s">
        <v>218</v>
      </c>
      <c r="J276" t="s">
        <v>219</v>
      </c>
      <c r="K276" t="s">
        <v>165</v>
      </c>
      <c r="L276">
        <v>15.7</v>
      </c>
      <c r="M276">
        <v>33.1</v>
      </c>
      <c r="N276">
        <v>3.87</v>
      </c>
      <c r="O276">
        <v>8.3800000000000008</v>
      </c>
      <c r="P276">
        <v>26.9</v>
      </c>
      <c r="Q276">
        <v>6.7</v>
      </c>
      <c r="R276" t="b">
        <v>1</v>
      </c>
      <c r="S276">
        <v>0</v>
      </c>
      <c r="T276">
        <v>1489.17</v>
      </c>
      <c r="U276">
        <v>45718</v>
      </c>
      <c r="V276" t="s">
        <v>43</v>
      </c>
      <c r="W276" t="s">
        <v>44</v>
      </c>
      <c r="X276" t="s">
        <v>1517</v>
      </c>
      <c r="Y276">
        <v>108</v>
      </c>
      <c r="Z276">
        <v>33.1</v>
      </c>
      <c r="AA276">
        <v>44.99</v>
      </c>
    </row>
    <row r="277" spans="1:27" x14ac:dyDescent="0.25">
      <c r="A277" t="s">
        <v>1518</v>
      </c>
      <c r="B277">
        <v>45710</v>
      </c>
      <c r="C277">
        <v>45710.291666666664</v>
      </c>
      <c r="D277">
        <v>45710.35833333333</v>
      </c>
      <c r="E277" t="s">
        <v>1519</v>
      </c>
      <c r="F277" t="s">
        <v>138</v>
      </c>
      <c r="G277" t="s">
        <v>806</v>
      </c>
      <c r="H277" t="s">
        <v>140</v>
      </c>
      <c r="I277" t="s">
        <v>141</v>
      </c>
      <c r="J277" t="s">
        <v>142</v>
      </c>
      <c r="K277" t="s">
        <v>130</v>
      </c>
      <c r="L277">
        <v>3.2</v>
      </c>
      <c r="M277">
        <v>36.700000000000003</v>
      </c>
      <c r="N277">
        <v>3.87</v>
      </c>
      <c r="O277">
        <v>8.4</v>
      </c>
      <c r="P277">
        <v>32.299999999999997</v>
      </c>
      <c r="Q277">
        <v>12</v>
      </c>
      <c r="R277" t="b">
        <v>1</v>
      </c>
      <c r="S277">
        <v>0.37</v>
      </c>
      <c r="T277">
        <v>1636.67</v>
      </c>
      <c r="U277">
        <v>45711</v>
      </c>
      <c r="V277" t="s">
        <v>43</v>
      </c>
      <c r="W277" t="s">
        <v>44</v>
      </c>
      <c r="X277" t="s">
        <v>1521</v>
      </c>
      <c r="Y277">
        <v>96</v>
      </c>
      <c r="Z277">
        <v>36.33</v>
      </c>
      <c r="AA277">
        <v>45.05</v>
      </c>
    </row>
    <row r="278" spans="1:27" x14ac:dyDescent="0.25">
      <c r="A278" t="s">
        <v>1522</v>
      </c>
      <c r="B278">
        <v>45664</v>
      </c>
      <c r="C278">
        <v>45664.270833333336</v>
      </c>
      <c r="D278">
        <v>45664.308333333334</v>
      </c>
      <c r="E278" t="s">
        <v>271</v>
      </c>
      <c r="F278" t="s">
        <v>113</v>
      </c>
      <c r="G278" t="s">
        <v>274</v>
      </c>
      <c r="H278" t="s">
        <v>115</v>
      </c>
      <c r="I278" t="s">
        <v>84</v>
      </c>
      <c r="J278" t="s">
        <v>85</v>
      </c>
      <c r="K278" t="s">
        <v>701</v>
      </c>
      <c r="L278">
        <v>33.799999999999997</v>
      </c>
      <c r="M278">
        <v>24.1</v>
      </c>
      <c r="N278">
        <v>3.87</v>
      </c>
      <c r="O278">
        <v>8.9700000000000006</v>
      </c>
      <c r="P278">
        <v>28.8</v>
      </c>
      <c r="Q278">
        <v>5.2</v>
      </c>
      <c r="R278" t="b">
        <v>1</v>
      </c>
      <c r="S278">
        <v>0</v>
      </c>
      <c r="T278">
        <v>1126.92</v>
      </c>
      <c r="U278">
        <v>45664</v>
      </c>
      <c r="V278" t="s">
        <v>43</v>
      </c>
      <c r="W278" t="s">
        <v>44</v>
      </c>
      <c r="X278" t="s">
        <v>1523</v>
      </c>
      <c r="Y278">
        <v>54</v>
      </c>
      <c r="Z278">
        <v>24.1</v>
      </c>
      <c r="AA278">
        <v>46.76</v>
      </c>
    </row>
    <row r="279" spans="1:27" x14ac:dyDescent="0.25">
      <c r="A279" t="s">
        <v>1524</v>
      </c>
      <c r="B279">
        <v>45800</v>
      </c>
      <c r="C279">
        <v>45800.415972222225</v>
      </c>
      <c r="D279">
        <v>45800.421527777777</v>
      </c>
      <c r="E279" t="s">
        <v>1525</v>
      </c>
      <c r="F279" t="s">
        <v>405</v>
      </c>
      <c r="G279" t="s">
        <v>1528</v>
      </c>
      <c r="H279" t="s">
        <v>407</v>
      </c>
      <c r="I279" t="s">
        <v>218</v>
      </c>
      <c r="J279" t="s">
        <v>219</v>
      </c>
      <c r="K279" t="s">
        <v>701</v>
      </c>
      <c r="L279">
        <v>2.8</v>
      </c>
      <c r="M279">
        <v>20.7</v>
      </c>
      <c r="N279">
        <v>3.87</v>
      </c>
      <c r="O279">
        <v>8.58</v>
      </c>
      <c r="P279">
        <v>29.9</v>
      </c>
      <c r="Q279">
        <v>8.4</v>
      </c>
      <c r="R279" t="b">
        <v>1</v>
      </c>
      <c r="S279">
        <v>0.17</v>
      </c>
      <c r="T279">
        <v>935.96</v>
      </c>
      <c r="U279">
        <v>45801</v>
      </c>
      <c r="V279" t="s">
        <v>43</v>
      </c>
      <c r="W279" t="s">
        <v>186</v>
      </c>
      <c r="X279" t="s">
        <v>1529</v>
      </c>
      <c r="Y279">
        <v>8</v>
      </c>
      <c r="Z279">
        <v>20.529999999999902</v>
      </c>
      <c r="AA279">
        <v>45.59</v>
      </c>
    </row>
    <row r="280" spans="1:27" x14ac:dyDescent="0.25">
      <c r="A280" t="s">
        <v>1530</v>
      </c>
      <c r="B280">
        <v>45742</v>
      </c>
      <c r="C280">
        <v>45742.268055555556</v>
      </c>
      <c r="D280">
        <v>45742.271527777775</v>
      </c>
      <c r="E280" t="s">
        <v>1531</v>
      </c>
      <c r="F280" t="s">
        <v>81</v>
      </c>
      <c r="G280" t="s">
        <v>1534</v>
      </c>
      <c r="H280" t="s">
        <v>83</v>
      </c>
      <c r="I280" t="s">
        <v>84</v>
      </c>
      <c r="J280" t="s">
        <v>85</v>
      </c>
      <c r="K280" t="s">
        <v>876</v>
      </c>
      <c r="L280">
        <v>31.3</v>
      </c>
      <c r="M280">
        <v>67.400000000000006</v>
      </c>
      <c r="N280">
        <v>3.87</v>
      </c>
      <c r="O280">
        <v>8.98</v>
      </c>
      <c r="P280">
        <v>28.1</v>
      </c>
      <c r="Q280">
        <v>9.1999999999999993</v>
      </c>
      <c r="R280" t="b">
        <v>0</v>
      </c>
      <c r="S280">
        <v>1.69</v>
      </c>
      <c r="T280">
        <v>3074.57</v>
      </c>
      <c r="U280">
        <v>45745</v>
      </c>
      <c r="V280" t="s">
        <v>43</v>
      </c>
      <c r="W280" t="s">
        <v>44</v>
      </c>
      <c r="X280" t="s">
        <v>1535</v>
      </c>
      <c r="Y280">
        <v>5</v>
      </c>
      <c r="Z280">
        <v>65.709999999999994</v>
      </c>
      <c r="AA280">
        <v>46.79</v>
      </c>
    </row>
    <row r="281" spans="1:27" x14ac:dyDescent="0.25">
      <c r="A281" t="s">
        <v>1536</v>
      </c>
      <c r="B281">
        <v>45781</v>
      </c>
      <c r="C281">
        <v>45781.388888888891</v>
      </c>
      <c r="D281">
        <v>45781.431944444441</v>
      </c>
      <c r="E281" t="s">
        <v>1537</v>
      </c>
      <c r="F281" t="s">
        <v>604</v>
      </c>
      <c r="G281" t="s">
        <v>630</v>
      </c>
      <c r="H281" t="s">
        <v>606</v>
      </c>
      <c r="I281" t="s">
        <v>153</v>
      </c>
      <c r="J281" t="s">
        <v>154</v>
      </c>
      <c r="K281" t="s">
        <v>674</v>
      </c>
      <c r="L281">
        <v>7.2</v>
      </c>
      <c r="M281">
        <v>63</v>
      </c>
      <c r="N281">
        <v>3.88</v>
      </c>
      <c r="O281">
        <v>8.19</v>
      </c>
      <c r="P281">
        <v>25.9</v>
      </c>
      <c r="Q281">
        <v>4.8</v>
      </c>
      <c r="R281" t="b">
        <v>1</v>
      </c>
      <c r="S281">
        <v>0</v>
      </c>
      <c r="T281">
        <v>2801.61</v>
      </c>
      <c r="U281">
        <v>45784</v>
      </c>
      <c r="V281" t="s">
        <v>73</v>
      </c>
      <c r="W281" t="s">
        <v>44</v>
      </c>
      <c r="X281" t="s">
        <v>1539</v>
      </c>
      <c r="Y281">
        <v>62</v>
      </c>
      <c r="Z281">
        <v>63</v>
      </c>
      <c r="AA281">
        <v>44.47</v>
      </c>
    </row>
    <row r="282" spans="1:27" x14ac:dyDescent="0.25">
      <c r="A282" t="s">
        <v>1540</v>
      </c>
      <c r="B282">
        <v>45683</v>
      </c>
      <c r="C282">
        <v>45683.365277777775</v>
      </c>
      <c r="D282">
        <v>45683.383333333331</v>
      </c>
      <c r="E282" t="s">
        <v>1541</v>
      </c>
      <c r="F282" t="s">
        <v>113</v>
      </c>
      <c r="G282" t="s">
        <v>1495</v>
      </c>
      <c r="H282" t="s">
        <v>115</v>
      </c>
      <c r="I282" t="s">
        <v>84</v>
      </c>
      <c r="J282" t="s">
        <v>85</v>
      </c>
      <c r="K282" t="s">
        <v>1543</v>
      </c>
      <c r="L282">
        <v>2</v>
      </c>
      <c r="M282">
        <v>59.7</v>
      </c>
      <c r="N282">
        <v>3.88</v>
      </c>
      <c r="O282">
        <v>8.66</v>
      </c>
      <c r="P282">
        <v>24.5</v>
      </c>
      <c r="Q282">
        <v>4.3</v>
      </c>
      <c r="R282" t="b">
        <v>1</v>
      </c>
      <c r="S282">
        <v>0</v>
      </c>
      <c r="T282">
        <v>2739.04</v>
      </c>
      <c r="U282">
        <v>45685</v>
      </c>
      <c r="V282" t="s">
        <v>58</v>
      </c>
      <c r="W282" t="s">
        <v>44</v>
      </c>
      <c r="X282" t="s">
        <v>1544</v>
      </c>
      <c r="Y282">
        <v>26</v>
      </c>
      <c r="Z282">
        <v>59.7</v>
      </c>
      <c r="AA282">
        <v>45.88</v>
      </c>
    </row>
    <row r="283" spans="1:27" x14ac:dyDescent="0.25">
      <c r="A283" t="s">
        <v>1545</v>
      </c>
      <c r="B283">
        <v>45830</v>
      </c>
      <c r="C283">
        <v>45830.289583333331</v>
      </c>
      <c r="D283">
        <v>45830.343055555553</v>
      </c>
      <c r="E283" t="s">
        <v>1546</v>
      </c>
      <c r="F283" t="s">
        <v>405</v>
      </c>
      <c r="G283" t="s">
        <v>1504</v>
      </c>
      <c r="H283" t="s">
        <v>407</v>
      </c>
      <c r="I283" t="s">
        <v>218</v>
      </c>
      <c r="J283" t="s">
        <v>219</v>
      </c>
      <c r="K283" t="s">
        <v>248</v>
      </c>
      <c r="L283">
        <v>14.4</v>
      </c>
      <c r="M283">
        <v>5.3</v>
      </c>
      <c r="N283">
        <v>3.88</v>
      </c>
      <c r="O283">
        <v>8.59</v>
      </c>
      <c r="P283">
        <v>26.4</v>
      </c>
      <c r="Q283">
        <v>3.6</v>
      </c>
      <c r="R283" t="b">
        <v>1</v>
      </c>
      <c r="S283">
        <v>0.25</v>
      </c>
      <c r="T283">
        <v>230.63</v>
      </c>
      <c r="U283">
        <v>45830</v>
      </c>
      <c r="V283" t="s">
        <v>58</v>
      </c>
      <c r="W283" t="s">
        <v>44</v>
      </c>
      <c r="X283" t="s">
        <v>1548</v>
      </c>
      <c r="Y283">
        <v>77</v>
      </c>
      <c r="Z283">
        <v>5.05</v>
      </c>
      <c r="AA283">
        <v>45.67</v>
      </c>
    </row>
    <row r="284" spans="1:27" x14ac:dyDescent="0.25">
      <c r="A284" t="s">
        <v>1549</v>
      </c>
      <c r="B284">
        <v>45783</v>
      </c>
      <c r="C284">
        <v>45783.414583333331</v>
      </c>
      <c r="D284">
        <v>45783.431944444441</v>
      </c>
      <c r="E284" t="s">
        <v>1550</v>
      </c>
      <c r="F284" t="s">
        <v>405</v>
      </c>
      <c r="G284" t="s">
        <v>1504</v>
      </c>
      <c r="H284" t="s">
        <v>407</v>
      </c>
      <c r="I284" t="s">
        <v>218</v>
      </c>
      <c r="J284" t="s">
        <v>219</v>
      </c>
      <c r="K284" t="s">
        <v>654</v>
      </c>
      <c r="L284">
        <v>2.5</v>
      </c>
      <c r="M284">
        <v>58.5</v>
      </c>
      <c r="N284">
        <v>3.88</v>
      </c>
      <c r="O284">
        <v>8.59</v>
      </c>
      <c r="P284">
        <v>34.1</v>
      </c>
      <c r="Q284">
        <v>12</v>
      </c>
      <c r="R284" t="b">
        <v>1</v>
      </c>
      <c r="S284">
        <v>0</v>
      </c>
      <c r="T284">
        <v>2671.7</v>
      </c>
      <c r="U284">
        <v>45784</v>
      </c>
      <c r="V284" t="s">
        <v>43</v>
      </c>
      <c r="W284" t="s">
        <v>208</v>
      </c>
      <c r="X284" t="s">
        <v>1552</v>
      </c>
      <c r="Y284">
        <v>25</v>
      </c>
      <c r="Z284">
        <v>58.5</v>
      </c>
      <c r="AA284">
        <v>45.67</v>
      </c>
    </row>
    <row r="285" spans="1:27" x14ac:dyDescent="0.25">
      <c r="A285" t="s">
        <v>1553</v>
      </c>
      <c r="B285">
        <v>45683</v>
      </c>
      <c r="C285">
        <v>45683.45416666667</v>
      </c>
      <c r="D285">
        <v>45683.51458333333</v>
      </c>
      <c r="E285" t="s">
        <v>1073</v>
      </c>
      <c r="F285" t="s">
        <v>282</v>
      </c>
      <c r="G285" t="s">
        <v>452</v>
      </c>
      <c r="H285" t="s">
        <v>284</v>
      </c>
      <c r="I285" t="s">
        <v>237</v>
      </c>
      <c r="J285" t="s">
        <v>238</v>
      </c>
      <c r="K285" t="s">
        <v>654</v>
      </c>
      <c r="L285">
        <v>15.4</v>
      </c>
      <c r="M285">
        <v>90.5</v>
      </c>
      <c r="N285">
        <v>3.88</v>
      </c>
      <c r="O285">
        <v>7.97</v>
      </c>
      <c r="P285">
        <v>33.200000000000003</v>
      </c>
      <c r="Q285">
        <v>11.1</v>
      </c>
      <c r="R285" t="b">
        <v>1</v>
      </c>
      <c r="S285">
        <v>0.83</v>
      </c>
      <c r="T285">
        <v>3928.44</v>
      </c>
      <c r="U285">
        <v>45686</v>
      </c>
      <c r="V285" t="s">
        <v>58</v>
      </c>
      <c r="W285" t="s">
        <v>44</v>
      </c>
      <c r="X285" t="s">
        <v>1554</v>
      </c>
      <c r="Y285">
        <v>87</v>
      </c>
      <c r="Z285">
        <v>89.67</v>
      </c>
      <c r="AA285">
        <v>43.81</v>
      </c>
    </row>
    <row r="286" spans="1:27" x14ac:dyDescent="0.25">
      <c r="A286" t="s">
        <v>1555</v>
      </c>
      <c r="B286">
        <v>45662</v>
      </c>
      <c r="C286">
        <v>45662.191666666666</v>
      </c>
      <c r="D286">
        <v>45662.195138888892</v>
      </c>
      <c r="E286" t="s">
        <v>609</v>
      </c>
      <c r="F286" t="s">
        <v>93</v>
      </c>
      <c r="G286" t="s">
        <v>612</v>
      </c>
      <c r="H286" t="s">
        <v>95</v>
      </c>
      <c r="I286" t="s">
        <v>96</v>
      </c>
      <c r="J286" t="s">
        <v>97</v>
      </c>
      <c r="K286" t="s">
        <v>1556</v>
      </c>
      <c r="L286">
        <v>29.2</v>
      </c>
      <c r="M286">
        <v>50.5</v>
      </c>
      <c r="N286">
        <v>3.88</v>
      </c>
      <c r="O286">
        <v>8.18</v>
      </c>
      <c r="P286">
        <v>25.8</v>
      </c>
      <c r="Q286">
        <v>22.6</v>
      </c>
      <c r="R286" t="b">
        <v>1</v>
      </c>
      <c r="S286">
        <v>0.56000000000000005</v>
      </c>
      <c r="T286">
        <v>2219.33</v>
      </c>
      <c r="U286">
        <v>45663</v>
      </c>
      <c r="V286" t="s">
        <v>43</v>
      </c>
      <c r="W286" t="s">
        <v>44</v>
      </c>
      <c r="X286" t="s">
        <v>1557</v>
      </c>
      <c r="Y286">
        <v>5</v>
      </c>
      <c r="Z286">
        <v>49.94</v>
      </c>
      <c r="AA286">
        <v>44.44</v>
      </c>
    </row>
    <row r="287" spans="1:27" x14ac:dyDescent="0.25">
      <c r="A287" t="s">
        <v>1558</v>
      </c>
      <c r="B287">
        <v>45720</v>
      </c>
      <c r="C287">
        <v>45720.451388888891</v>
      </c>
      <c r="D287">
        <v>45720.5</v>
      </c>
      <c r="E287" t="s">
        <v>1559</v>
      </c>
      <c r="F287" t="s">
        <v>309</v>
      </c>
      <c r="G287" t="s">
        <v>724</v>
      </c>
      <c r="H287" t="s">
        <v>311</v>
      </c>
      <c r="I287" t="s">
        <v>84</v>
      </c>
      <c r="J287" t="s">
        <v>85</v>
      </c>
      <c r="K287" t="s">
        <v>86</v>
      </c>
      <c r="L287">
        <v>2.6</v>
      </c>
      <c r="M287">
        <v>14.9</v>
      </c>
      <c r="N287">
        <v>3.88</v>
      </c>
      <c r="O287">
        <v>8.8699999999999992</v>
      </c>
      <c r="P287">
        <v>34.9</v>
      </c>
      <c r="Q287">
        <v>12</v>
      </c>
      <c r="R287" t="b">
        <v>1</v>
      </c>
      <c r="S287">
        <v>0</v>
      </c>
      <c r="T287">
        <v>693</v>
      </c>
      <c r="U287">
        <v>45727</v>
      </c>
      <c r="V287" t="s">
        <v>43</v>
      </c>
      <c r="W287" t="s">
        <v>208</v>
      </c>
      <c r="X287" t="s">
        <v>1561</v>
      </c>
      <c r="Y287">
        <v>70</v>
      </c>
      <c r="Z287">
        <v>14.9</v>
      </c>
      <c r="AA287">
        <v>46.51</v>
      </c>
    </row>
    <row r="288" spans="1:27" x14ac:dyDescent="0.25">
      <c r="A288" t="s">
        <v>1562</v>
      </c>
      <c r="B288">
        <v>45809</v>
      </c>
      <c r="C288">
        <v>45809.300694444442</v>
      </c>
      <c r="D288">
        <v>45809.357638888891</v>
      </c>
      <c r="E288" t="s">
        <v>1563</v>
      </c>
      <c r="F288" t="s">
        <v>81</v>
      </c>
      <c r="G288" t="s">
        <v>151</v>
      </c>
      <c r="H288" t="s">
        <v>83</v>
      </c>
      <c r="I288" t="s">
        <v>84</v>
      </c>
      <c r="J288" t="s">
        <v>85</v>
      </c>
      <c r="K288" t="s">
        <v>350</v>
      </c>
      <c r="L288">
        <v>28.3</v>
      </c>
      <c r="M288">
        <v>21.6</v>
      </c>
      <c r="N288">
        <v>3.88</v>
      </c>
      <c r="O288">
        <v>8.11</v>
      </c>
      <c r="P288">
        <v>25.8</v>
      </c>
      <c r="Q288">
        <v>3.6</v>
      </c>
      <c r="R288" t="b">
        <v>1</v>
      </c>
      <c r="S288">
        <v>0.23</v>
      </c>
      <c r="T288">
        <v>945.2</v>
      </c>
      <c r="U288">
        <v>45816</v>
      </c>
      <c r="V288" t="s">
        <v>259</v>
      </c>
      <c r="W288" t="s">
        <v>44</v>
      </c>
      <c r="X288" t="s">
        <v>1564</v>
      </c>
      <c r="Y288">
        <v>82</v>
      </c>
      <c r="Z288">
        <v>21.37</v>
      </c>
      <c r="AA288">
        <v>44.23</v>
      </c>
    </row>
    <row r="289" spans="1:27" x14ac:dyDescent="0.25">
      <c r="A289" t="s">
        <v>1565</v>
      </c>
      <c r="B289">
        <v>45658</v>
      </c>
      <c r="C289">
        <v>45658.282638888886</v>
      </c>
      <c r="D289">
        <v>45658.32708333333</v>
      </c>
      <c r="E289" t="s">
        <v>1566</v>
      </c>
      <c r="F289" t="s">
        <v>381</v>
      </c>
      <c r="G289" t="s">
        <v>139</v>
      </c>
      <c r="H289" t="s">
        <v>383</v>
      </c>
      <c r="I289" t="s">
        <v>84</v>
      </c>
      <c r="J289" t="s">
        <v>85</v>
      </c>
      <c r="K289" t="s">
        <v>417</v>
      </c>
      <c r="L289">
        <v>2.1</v>
      </c>
      <c r="M289">
        <v>7.9</v>
      </c>
      <c r="N289">
        <v>3.89</v>
      </c>
      <c r="O289">
        <v>8.44</v>
      </c>
      <c r="P289">
        <v>26.5</v>
      </c>
      <c r="Q289">
        <v>4.0999999999999996</v>
      </c>
      <c r="R289" t="b">
        <v>1</v>
      </c>
      <c r="S289">
        <v>0</v>
      </c>
      <c r="T289">
        <v>357.63</v>
      </c>
      <c r="U289">
        <v>45659</v>
      </c>
      <c r="V289" t="s">
        <v>43</v>
      </c>
      <c r="W289" t="s">
        <v>59</v>
      </c>
      <c r="X289" t="s">
        <v>1568</v>
      </c>
      <c r="Y289">
        <v>64</v>
      </c>
      <c r="Z289">
        <v>7.9</v>
      </c>
      <c r="AA289">
        <v>45.27</v>
      </c>
    </row>
    <row r="290" spans="1:27" x14ac:dyDescent="0.25">
      <c r="A290" t="s">
        <v>1569</v>
      </c>
      <c r="B290">
        <v>45751</v>
      </c>
      <c r="C290">
        <v>45751.280555555553</v>
      </c>
      <c r="D290">
        <v>45751.310416666667</v>
      </c>
      <c r="E290" t="s">
        <v>1570</v>
      </c>
      <c r="F290" t="s">
        <v>536</v>
      </c>
      <c r="G290" t="s">
        <v>329</v>
      </c>
      <c r="H290" t="s">
        <v>537</v>
      </c>
      <c r="I290" t="s">
        <v>84</v>
      </c>
      <c r="J290" t="s">
        <v>85</v>
      </c>
      <c r="K290" t="s">
        <v>1543</v>
      </c>
      <c r="L290">
        <v>17</v>
      </c>
      <c r="M290">
        <v>70.8</v>
      </c>
      <c r="N290">
        <v>3.89</v>
      </c>
      <c r="O290">
        <v>8.5399999999999991</v>
      </c>
      <c r="P290">
        <v>31.8</v>
      </c>
      <c r="Q290">
        <v>7.3</v>
      </c>
      <c r="R290" t="b">
        <v>1</v>
      </c>
      <c r="S290">
        <v>0.2</v>
      </c>
      <c r="T290">
        <v>3217.24</v>
      </c>
      <c r="U290">
        <v>45752</v>
      </c>
      <c r="V290" t="s">
        <v>43</v>
      </c>
      <c r="W290" t="s">
        <v>44</v>
      </c>
      <c r="X290" t="s">
        <v>1572</v>
      </c>
      <c r="Y290">
        <v>43</v>
      </c>
      <c r="Z290">
        <v>70.599999999999994</v>
      </c>
      <c r="AA290">
        <v>45.57</v>
      </c>
    </row>
    <row r="291" spans="1:27" x14ac:dyDescent="0.25">
      <c r="A291" t="s">
        <v>1573</v>
      </c>
      <c r="B291">
        <v>45669</v>
      </c>
      <c r="C291">
        <v>45669.219444444447</v>
      </c>
      <c r="D291">
        <v>45669.24722222222</v>
      </c>
      <c r="E291" t="s">
        <v>1215</v>
      </c>
      <c r="F291" t="s">
        <v>81</v>
      </c>
      <c r="G291" t="s">
        <v>1218</v>
      </c>
      <c r="H291" t="s">
        <v>83</v>
      </c>
      <c r="I291" t="s">
        <v>84</v>
      </c>
      <c r="J291" t="s">
        <v>85</v>
      </c>
      <c r="K291" t="s">
        <v>995</v>
      </c>
      <c r="L291">
        <v>9.6999999999999993</v>
      </c>
      <c r="M291">
        <v>14.2</v>
      </c>
      <c r="N291">
        <v>3.89</v>
      </c>
      <c r="O291">
        <v>8.7200000000000006</v>
      </c>
      <c r="P291">
        <v>31.3</v>
      </c>
      <c r="Q291">
        <v>10</v>
      </c>
      <c r="R291" t="b">
        <v>1</v>
      </c>
      <c r="S291">
        <v>0</v>
      </c>
      <c r="T291">
        <v>654.76</v>
      </c>
      <c r="U291">
        <v>45670</v>
      </c>
      <c r="V291" t="s">
        <v>43</v>
      </c>
      <c r="W291" t="s">
        <v>44</v>
      </c>
      <c r="X291" t="s">
        <v>1574</v>
      </c>
      <c r="Y291">
        <v>40</v>
      </c>
      <c r="Z291">
        <v>14.2</v>
      </c>
      <c r="AA291">
        <v>46.11</v>
      </c>
    </row>
    <row r="292" spans="1:27" x14ac:dyDescent="0.25">
      <c r="A292" t="s">
        <v>1575</v>
      </c>
      <c r="B292">
        <v>45803</v>
      </c>
      <c r="C292">
        <v>45803.177777777775</v>
      </c>
      <c r="D292">
        <v>45803.236111111109</v>
      </c>
      <c r="E292" t="s">
        <v>1447</v>
      </c>
      <c r="F292" t="s">
        <v>81</v>
      </c>
      <c r="G292" t="s">
        <v>163</v>
      </c>
      <c r="H292" t="s">
        <v>83</v>
      </c>
      <c r="I292" t="s">
        <v>84</v>
      </c>
      <c r="J292" t="s">
        <v>85</v>
      </c>
      <c r="K292" t="s">
        <v>1556</v>
      </c>
      <c r="L292">
        <v>11.1</v>
      </c>
      <c r="M292">
        <v>10.9</v>
      </c>
      <c r="N292">
        <v>3.89</v>
      </c>
      <c r="O292">
        <v>8.52</v>
      </c>
      <c r="P292">
        <v>29.1</v>
      </c>
      <c r="Q292">
        <v>3.5</v>
      </c>
      <c r="R292" t="b">
        <v>1</v>
      </c>
      <c r="S292">
        <v>0</v>
      </c>
      <c r="T292">
        <v>496.06</v>
      </c>
      <c r="U292">
        <v>45803</v>
      </c>
      <c r="V292" t="s">
        <v>43</v>
      </c>
      <c r="W292" t="s">
        <v>44</v>
      </c>
      <c r="X292" t="s">
        <v>1576</v>
      </c>
      <c r="Y292">
        <v>84</v>
      </c>
      <c r="Z292">
        <v>10.9</v>
      </c>
      <c r="AA292">
        <v>45.51</v>
      </c>
    </row>
    <row r="293" spans="1:27" x14ac:dyDescent="0.25">
      <c r="A293" t="s">
        <v>1577</v>
      </c>
      <c r="B293">
        <v>45709</v>
      </c>
      <c r="C293">
        <v>45709.224999999999</v>
      </c>
      <c r="D293">
        <v>45709.228472222225</v>
      </c>
      <c r="E293" t="s">
        <v>1112</v>
      </c>
      <c r="F293" t="s">
        <v>172</v>
      </c>
      <c r="G293" t="s">
        <v>580</v>
      </c>
      <c r="H293" t="s">
        <v>174</v>
      </c>
      <c r="I293" t="s">
        <v>84</v>
      </c>
      <c r="J293" t="s">
        <v>85</v>
      </c>
      <c r="K293" t="s">
        <v>1033</v>
      </c>
      <c r="L293">
        <v>2.2999999999999998</v>
      </c>
      <c r="M293">
        <v>22.3</v>
      </c>
      <c r="N293">
        <v>3.9</v>
      </c>
      <c r="O293">
        <v>8.35</v>
      </c>
      <c r="P293">
        <v>33</v>
      </c>
      <c r="Q293">
        <v>12</v>
      </c>
      <c r="R293" t="b">
        <v>0</v>
      </c>
      <c r="S293">
        <v>2.59</v>
      </c>
      <c r="T293">
        <v>887.94</v>
      </c>
      <c r="U293">
        <v>45709</v>
      </c>
      <c r="V293" t="s">
        <v>259</v>
      </c>
      <c r="W293" t="s">
        <v>208</v>
      </c>
      <c r="X293" t="s">
        <v>1578</v>
      </c>
      <c r="Y293">
        <v>5</v>
      </c>
      <c r="Z293">
        <v>19.71</v>
      </c>
      <c r="AA293">
        <v>45.05</v>
      </c>
    </row>
    <row r="294" spans="1:27" x14ac:dyDescent="0.25">
      <c r="A294" t="s">
        <v>1579</v>
      </c>
      <c r="B294">
        <v>45801</v>
      </c>
      <c r="C294">
        <v>45801.271527777775</v>
      </c>
      <c r="D294">
        <v>45801.293055555558</v>
      </c>
      <c r="E294" t="s">
        <v>1580</v>
      </c>
      <c r="F294" t="s">
        <v>172</v>
      </c>
      <c r="G294" t="s">
        <v>283</v>
      </c>
      <c r="H294" t="s">
        <v>174</v>
      </c>
      <c r="I294" t="s">
        <v>84</v>
      </c>
      <c r="J294" t="s">
        <v>85</v>
      </c>
      <c r="K294" t="s">
        <v>130</v>
      </c>
      <c r="L294">
        <v>4.7</v>
      </c>
      <c r="M294">
        <v>22.7</v>
      </c>
      <c r="N294">
        <v>3.9</v>
      </c>
      <c r="O294">
        <v>8.1999999999999993</v>
      </c>
      <c r="P294">
        <v>30.6</v>
      </c>
      <c r="Q294">
        <v>12</v>
      </c>
      <c r="R294" t="b">
        <v>1</v>
      </c>
      <c r="S294">
        <v>0.04</v>
      </c>
      <c r="T294">
        <v>1010.64</v>
      </c>
      <c r="U294">
        <v>45802</v>
      </c>
      <c r="V294" t="s">
        <v>43</v>
      </c>
      <c r="W294" t="s">
        <v>44</v>
      </c>
      <c r="X294" t="s">
        <v>1582</v>
      </c>
      <c r="Y294">
        <v>31</v>
      </c>
      <c r="Z294">
        <v>22.66</v>
      </c>
      <c r="AA294">
        <v>44.6</v>
      </c>
    </row>
    <row r="295" spans="1:27" x14ac:dyDescent="0.25">
      <c r="A295" t="s">
        <v>1583</v>
      </c>
      <c r="B295">
        <v>45816</v>
      </c>
      <c r="C295">
        <v>45816.4</v>
      </c>
      <c r="D295">
        <v>45816.443055555559</v>
      </c>
      <c r="E295" t="s">
        <v>1584</v>
      </c>
      <c r="F295" t="s">
        <v>604</v>
      </c>
      <c r="G295" t="s">
        <v>1528</v>
      </c>
      <c r="H295" t="s">
        <v>606</v>
      </c>
      <c r="I295" t="s">
        <v>153</v>
      </c>
      <c r="J295" t="s">
        <v>154</v>
      </c>
      <c r="K295" t="s">
        <v>275</v>
      </c>
      <c r="L295">
        <v>21.5</v>
      </c>
      <c r="M295">
        <v>16.8</v>
      </c>
      <c r="N295">
        <v>3.9</v>
      </c>
      <c r="O295">
        <v>9.2100000000000009</v>
      </c>
      <c r="P295">
        <v>28.3</v>
      </c>
      <c r="Q295">
        <v>3.4</v>
      </c>
      <c r="R295" t="b">
        <v>1</v>
      </c>
      <c r="S295">
        <v>0.67</v>
      </c>
      <c r="T295">
        <v>768.27</v>
      </c>
      <c r="U295">
        <v>45816</v>
      </c>
      <c r="V295" t="s">
        <v>43</v>
      </c>
      <c r="W295" t="s">
        <v>208</v>
      </c>
      <c r="X295" t="s">
        <v>1586</v>
      </c>
      <c r="Y295">
        <v>62</v>
      </c>
      <c r="Z295">
        <v>16.13</v>
      </c>
      <c r="AA295">
        <v>47.63</v>
      </c>
    </row>
    <row r="296" spans="1:27" x14ac:dyDescent="0.25">
      <c r="A296" t="s">
        <v>1587</v>
      </c>
      <c r="B296">
        <v>45762</v>
      </c>
      <c r="C296">
        <v>45762.193055555559</v>
      </c>
      <c r="D296">
        <v>45762.2</v>
      </c>
      <c r="E296" t="s">
        <v>1588</v>
      </c>
      <c r="F296" t="s">
        <v>405</v>
      </c>
      <c r="G296" t="s">
        <v>369</v>
      </c>
      <c r="H296" t="s">
        <v>407</v>
      </c>
      <c r="I296" t="s">
        <v>218</v>
      </c>
      <c r="J296" t="s">
        <v>219</v>
      </c>
      <c r="K296" t="s">
        <v>207</v>
      </c>
      <c r="L296">
        <v>9</v>
      </c>
      <c r="M296">
        <v>28.4</v>
      </c>
      <c r="N296">
        <v>3.9</v>
      </c>
      <c r="O296">
        <v>8.06</v>
      </c>
      <c r="P296">
        <v>35.6</v>
      </c>
      <c r="Q296">
        <v>12</v>
      </c>
      <c r="R296" t="b">
        <v>0</v>
      </c>
      <c r="S296">
        <v>0.41</v>
      </c>
      <c r="T296">
        <v>1236.5999999999999</v>
      </c>
      <c r="U296">
        <v>45764</v>
      </c>
      <c r="V296" t="s">
        <v>43</v>
      </c>
      <c r="W296" t="s">
        <v>44</v>
      </c>
      <c r="X296" t="s">
        <v>1590</v>
      </c>
      <c r="Y296">
        <v>10</v>
      </c>
      <c r="Z296">
        <v>27.99</v>
      </c>
      <c r="AA296">
        <v>44.18</v>
      </c>
    </row>
    <row r="297" spans="1:27" x14ac:dyDescent="0.25">
      <c r="A297" t="s">
        <v>1591</v>
      </c>
      <c r="B297">
        <v>45790</v>
      </c>
      <c r="C297">
        <v>45790.293055555558</v>
      </c>
      <c r="D297">
        <v>45790.296527777777</v>
      </c>
      <c r="E297" t="s">
        <v>1592</v>
      </c>
      <c r="F297" t="s">
        <v>698</v>
      </c>
      <c r="G297" t="s">
        <v>775</v>
      </c>
      <c r="H297" t="s">
        <v>700</v>
      </c>
      <c r="I297" t="s">
        <v>141</v>
      </c>
      <c r="J297" t="s">
        <v>142</v>
      </c>
      <c r="K297" t="s">
        <v>819</v>
      </c>
      <c r="L297">
        <v>24.5</v>
      </c>
      <c r="M297">
        <v>56.5</v>
      </c>
      <c r="N297">
        <v>3.9</v>
      </c>
      <c r="O297">
        <v>8.2100000000000009</v>
      </c>
      <c r="P297">
        <v>35.4</v>
      </c>
      <c r="Q297">
        <v>12</v>
      </c>
      <c r="R297" t="b">
        <v>0</v>
      </c>
      <c r="S297">
        <v>5.12</v>
      </c>
      <c r="T297">
        <v>2293.09</v>
      </c>
      <c r="U297">
        <v>45790</v>
      </c>
      <c r="V297" t="s">
        <v>73</v>
      </c>
      <c r="W297" t="s">
        <v>59</v>
      </c>
      <c r="X297" t="s">
        <v>1594</v>
      </c>
      <c r="Y297">
        <v>5</v>
      </c>
      <c r="Z297">
        <v>51.38</v>
      </c>
      <c r="AA297">
        <v>44.63</v>
      </c>
    </row>
    <row r="298" spans="1:27" x14ac:dyDescent="0.25">
      <c r="A298" t="s">
        <v>1595</v>
      </c>
      <c r="B298">
        <v>45799</v>
      </c>
      <c r="C298">
        <v>45799.386111111111</v>
      </c>
      <c r="D298">
        <v>45799.429861111108</v>
      </c>
      <c r="E298" t="s">
        <v>1596</v>
      </c>
      <c r="F298" t="s">
        <v>194</v>
      </c>
      <c r="G298" t="s">
        <v>1368</v>
      </c>
      <c r="H298" t="s">
        <v>196</v>
      </c>
      <c r="I298" t="s">
        <v>197</v>
      </c>
      <c r="J298" t="s">
        <v>198</v>
      </c>
      <c r="K298" t="s">
        <v>624</v>
      </c>
      <c r="L298">
        <v>13.8</v>
      </c>
      <c r="M298">
        <v>34.9</v>
      </c>
      <c r="N298">
        <v>3.9</v>
      </c>
      <c r="O298">
        <v>8.65</v>
      </c>
      <c r="P298">
        <v>29</v>
      </c>
      <c r="Q298">
        <v>11.1</v>
      </c>
      <c r="R298" t="b">
        <v>1</v>
      </c>
      <c r="S298">
        <v>0.14000000000000001</v>
      </c>
      <c r="T298">
        <v>1597.22</v>
      </c>
      <c r="U298">
        <v>45800</v>
      </c>
      <c r="V298" t="s">
        <v>43</v>
      </c>
      <c r="W298" t="s">
        <v>200</v>
      </c>
      <c r="X298" t="s">
        <v>460</v>
      </c>
      <c r="Y298">
        <v>63</v>
      </c>
      <c r="Z298">
        <v>34.76</v>
      </c>
      <c r="AA298">
        <v>45.95</v>
      </c>
    </row>
    <row r="299" spans="1:27" x14ac:dyDescent="0.25">
      <c r="A299" t="s">
        <v>1598</v>
      </c>
      <c r="B299">
        <v>45752</v>
      </c>
      <c r="C299">
        <v>45752.374305555553</v>
      </c>
      <c r="D299">
        <v>45752.419444444444</v>
      </c>
      <c r="E299" t="s">
        <v>744</v>
      </c>
      <c r="F299" t="s">
        <v>234</v>
      </c>
      <c r="G299" t="s">
        <v>747</v>
      </c>
      <c r="H299" t="s">
        <v>236</v>
      </c>
      <c r="I299" t="s">
        <v>237</v>
      </c>
      <c r="J299" t="s">
        <v>238</v>
      </c>
      <c r="K299" t="s">
        <v>98</v>
      </c>
      <c r="L299">
        <v>12.4</v>
      </c>
      <c r="M299">
        <v>20</v>
      </c>
      <c r="N299">
        <v>3.9</v>
      </c>
      <c r="O299">
        <v>8.31</v>
      </c>
      <c r="P299">
        <v>29.2</v>
      </c>
      <c r="Q299">
        <v>6.3</v>
      </c>
      <c r="R299" t="b">
        <v>1</v>
      </c>
      <c r="S299">
        <v>0.08</v>
      </c>
      <c r="T299">
        <v>895.01</v>
      </c>
      <c r="U299">
        <v>45752</v>
      </c>
      <c r="V299" t="s">
        <v>43</v>
      </c>
      <c r="W299" t="s">
        <v>44</v>
      </c>
      <c r="X299" t="s">
        <v>1599</v>
      </c>
      <c r="Y299">
        <v>65</v>
      </c>
      <c r="Z299">
        <v>19.920000000000002</v>
      </c>
      <c r="AA299">
        <v>44.93</v>
      </c>
    </row>
    <row r="300" spans="1:27" x14ac:dyDescent="0.25">
      <c r="A300" t="s">
        <v>1600</v>
      </c>
      <c r="B300">
        <v>45821</v>
      </c>
      <c r="C300">
        <v>45821.396527777775</v>
      </c>
      <c r="D300">
        <v>45821.4</v>
      </c>
      <c r="E300" t="s">
        <v>1601</v>
      </c>
      <c r="F300" t="s">
        <v>215</v>
      </c>
      <c r="G300" t="s">
        <v>691</v>
      </c>
      <c r="H300" t="s">
        <v>217</v>
      </c>
      <c r="I300" t="s">
        <v>218</v>
      </c>
      <c r="J300" t="s">
        <v>219</v>
      </c>
      <c r="K300" t="s">
        <v>748</v>
      </c>
      <c r="L300">
        <v>29.8</v>
      </c>
      <c r="M300">
        <v>226.6</v>
      </c>
      <c r="N300">
        <v>3.91</v>
      </c>
      <c r="O300">
        <v>8.94</v>
      </c>
      <c r="P300">
        <v>37.5</v>
      </c>
      <c r="Q300">
        <v>35</v>
      </c>
      <c r="R300" t="b">
        <v>1</v>
      </c>
      <c r="S300">
        <v>0</v>
      </c>
      <c r="T300">
        <v>10620.74</v>
      </c>
      <c r="U300">
        <v>45822</v>
      </c>
      <c r="V300" t="s">
        <v>58</v>
      </c>
      <c r="W300" t="s">
        <v>44</v>
      </c>
      <c r="X300" t="s">
        <v>1603</v>
      </c>
      <c r="Y300">
        <v>5</v>
      </c>
      <c r="Z300">
        <v>226.6</v>
      </c>
      <c r="AA300">
        <v>46.87</v>
      </c>
    </row>
    <row r="301" spans="1:27" x14ac:dyDescent="0.25">
      <c r="A301" t="s">
        <v>1604</v>
      </c>
      <c r="B301">
        <v>45705</v>
      </c>
      <c r="C301">
        <v>45705.245833333334</v>
      </c>
      <c r="D301">
        <v>45705.297222222223</v>
      </c>
      <c r="E301" t="s">
        <v>589</v>
      </c>
      <c r="F301" t="s">
        <v>405</v>
      </c>
      <c r="G301" t="s">
        <v>530</v>
      </c>
      <c r="H301" t="s">
        <v>407</v>
      </c>
      <c r="I301" t="s">
        <v>218</v>
      </c>
      <c r="J301" t="s">
        <v>219</v>
      </c>
      <c r="K301" t="s">
        <v>876</v>
      </c>
      <c r="L301">
        <v>3.2</v>
      </c>
      <c r="M301">
        <v>23.6</v>
      </c>
      <c r="N301">
        <v>3.91</v>
      </c>
      <c r="O301">
        <v>8.48</v>
      </c>
      <c r="P301">
        <v>24.6</v>
      </c>
      <c r="Q301">
        <v>22</v>
      </c>
      <c r="R301" t="b">
        <v>1</v>
      </c>
      <c r="S301">
        <v>0.7</v>
      </c>
      <c r="T301">
        <v>1041.72</v>
      </c>
      <c r="U301">
        <v>45707</v>
      </c>
      <c r="V301" t="s">
        <v>259</v>
      </c>
      <c r="W301" t="s">
        <v>44</v>
      </c>
      <c r="X301" t="s">
        <v>1605</v>
      </c>
      <c r="Y301">
        <v>74</v>
      </c>
      <c r="Z301">
        <v>22.9</v>
      </c>
      <c r="AA301">
        <v>45.49</v>
      </c>
    </row>
    <row r="302" spans="1:27" x14ac:dyDescent="0.25">
      <c r="A302" t="s">
        <v>1606</v>
      </c>
      <c r="B302">
        <v>45818</v>
      </c>
      <c r="C302">
        <v>45818.191666666666</v>
      </c>
      <c r="D302">
        <v>45818.272916666669</v>
      </c>
      <c r="E302" t="s">
        <v>1607</v>
      </c>
      <c r="F302" t="s">
        <v>245</v>
      </c>
      <c r="G302" t="s">
        <v>1440</v>
      </c>
      <c r="H302" t="s">
        <v>247</v>
      </c>
      <c r="I302" t="s">
        <v>55</v>
      </c>
      <c r="J302" t="s">
        <v>56</v>
      </c>
      <c r="K302" t="s">
        <v>42</v>
      </c>
      <c r="L302">
        <v>42.8</v>
      </c>
      <c r="M302">
        <v>76.3</v>
      </c>
      <c r="N302">
        <v>3.91</v>
      </c>
      <c r="O302">
        <v>8.6999999999999993</v>
      </c>
      <c r="P302">
        <v>29.6</v>
      </c>
      <c r="Q302">
        <v>10.1</v>
      </c>
      <c r="R302" t="b">
        <v>1</v>
      </c>
      <c r="S302">
        <v>0</v>
      </c>
      <c r="T302">
        <v>3521.24</v>
      </c>
      <c r="U302">
        <v>45821</v>
      </c>
      <c r="V302" t="s">
        <v>58</v>
      </c>
      <c r="W302" t="s">
        <v>44</v>
      </c>
      <c r="X302" t="s">
        <v>1609</v>
      </c>
      <c r="Y302">
        <v>117</v>
      </c>
      <c r="Z302">
        <v>76.3</v>
      </c>
      <c r="AA302">
        <v>46.15</v>
      </c>
    </row>
    <row r="303" spans="1:27" x14ac:dyDescent="0.25">
      <c r="A303" t="s">
        <v>1610</v>
      </c>
      <c r="B303">
        <v>45837</v>
      </c>
      <c r="C303">
        <v>45837.230555555558</v>
      </c>
      <c r="D303">
        <v>45837.283333333333</v>
      </c>
      <c r="E303" t="s">
        <v>1237</v>
      </c>
      <c r="F303" t="s">
        <v>245</v>
      </c>
      <c r="G303" t="s">
        <v>1240</v>
      </c>
      <c r="H303" t="s">
        <v>247</v>
      </c>
      <c r="I303" t="s">
        <v>55</v>
      </c>
      <c r="J303" t="s">
        <v>56</v>
      </c>
      <c r="K303" t="s">
        <v>155</v>
      </c>
      <c r="L303">
        <v>17.899999999999999</v>
      </c>
      <c r="M303">
        <v>22.5</v>
      </c>
      <c r="N303">
        <v>3.91</v>
      </c>
      <c r="O303">
        <v>8.1300000000000008</v>
      </c>
      <c r="P303">
        <v>32</v>
      </c>
      <c r="Q303">
        <v>12</v>
      </c>
      <c r="R303" t="b">
        <v>1</v>
      </c>
      <c r="S303">
        <v>0.6</v>
      </c>
      <c r="T303">
        <v>973.24</v>
      </c>
      <c r="U303">
        <v>45838</v>
      </c>
      <c r="V303" t="s">
        <v>73</v>
      </c>
      <c r="W303" t="s">
        <v>44</v>
      </c>
      <c r="X303" t="s">
        <v>1611</v>
      </c>
      <c r="Y303">
        <v>76</v>
      </c>
      <c r="Z303">
        <v>21.9</v>
      </c>
      <c r="AA303">
        <v>44.44</v>
      </c>
    </row>
    <row r="304" spans="1:27" x14ac:dyDescent="0.25">
      <c r="A304" t="s">
        <v>1612</v>
      </c>
      <c r="B304">
        <v>45820</v>
      </c>
      <c r="C304">
        <v>45820.211111111108</v>
      </c>
      <c r="D304">
        <v>45820.270833333336</v>
      </c>
      <c r="E304" t="s">
        <v>1613</v>
      </c>
      <c r="F304" t="s">
        <v>340</v>
      </c>
      <c r="G304" t="s">
        <v>699</v>
      </c>
      <c r="H304" t="s">
        <v>342</v>
      </c>
      <c r="I304" t="s">
        <v>197</v>
      </c>
      <c r="J304" t="s">
        <v>198</v>
      </c>
      <c r="K304" t="s">
        <v>227</v>
      </c>
      <c r="L304">
        <v>4.5999999999999996</v>
      </c>
      <c r="M304">
        <v>25.6</v>
      </c>
      <c r="N304">
        <v>3.91</v>
      </c>
      <c r="O304">
        <v>8.3000000000000007</v>
      </c>
      <c r="P304">
        <v>27.8</v>
      </c>
      <c r="Q304">
        <v>5.0999999999999996</v>
      </c>
      <c r="R304" t="b">
        <v>1</v>
      </c>
      <c r="S304">
        <v>0.46</v>
      </c>
      <c r="T304">
        <v>1130.04</v>
      </c>
      <c r="U304">
        <v>45820</v>
      </c>
      <c r="V304" t="s">
        <v>43</v>
      </c>
      <c r="W304" t="s">
        <v>208</v>
      </c>
      <c r="X304" t="s">
        <v>1615</v>
      </c>
      <c r="Y304">
        <v>86</v>
      </c>
      <c r="Z304">
        <v>25.14</v>
      </c>
      <c r="AA304">
        <v>44.95</v>
      </c>
    </row>
    <row r="305" spans="1:27" x14ac:dyDescent="0.25">
      <c r="A305" t="s">
        <v>1616</v>
      </c>
      <c r="B305">
        <v>45666</v>
      </c>
      <c r="C305">
        <v>45666.454861111109</v>
      </c>
      <c r="D305">
        <v>45666.498611111114</v>
      </c>
      <c r="E305" t="s">
        <v>126</v>
      </c>
      <c r="F305" t="s">
        <v>81</v>
      </c>
      <c r="G305" t="s">
        <v>129</v>
      </c>
      <c r="H305" t="s">
        <v>83</v>
      </c>
      <c r="I305" t="s">
        <v>84</v>
      </c>
      <c r="J305" t="s">
        <v>85</v>
      </c>
      <c r="K305" t="s">
        <v>248</v>
      </c>
      <c r="L305">
        <v>1.1000000000000001</v>
      </c>
      <c r="M305">
        <v>31.7</v>
      </c>
      <c r="N305">
        <v>3.91</v>
      </c>
      <c r="O305">
        <v>8.39</v>
      </c>
      <c r="P305">
        <v>28.5</v>
      </c>
      <c r="Q305">
        <v>1.7</v>
      </c>
      <c r="R305" t="b">
        <v>1</v>
      </c>
      <c r="S305">
        <v>0</v>
      </c>
      <c r="T305">
        <v>1433.47</v>
      </c>
      <c r="U305">
        <v>45673</v>
      </c>
      <c r="V305" t="s">
        <v>43</v>
      </c>
      <c r="W305" t="s">
        <v>44</v>
      </c>
      <c r="X305" t="s">
        <v>1617</v>
      </c>
      <c r="Y305">
        <v>63</v>
      </c>
      <c r="Z305">
        <v>31.7</v>
      </c>
      <c r="AA305">
        <v>45.22</v>
      </c>
    </row>
    <row r="306" spans="1:27" x14ac:dyDescent="0.25">
      <c r="A306" t="s">
        <v>1618</v>
      </c>
      <c r="B306">
        <v>45821</v>
      </c>
      <c r="C306">
        <v>45821.25277777778</v>
      </c>
      <c r="D306">
        <v>45821.256249999999</v>
      </c>
      <c r="E306" t="s">
        <v>1365</v>
      </c>
      <c r="F306" t="s">
        <v>93</v>
      </c>
      <c r="G306" t="s">
        <v>1368</v>
      </c>
      <c r="H306" t="s">
        <v>95</v>
      </c>
      <c r="I306" t="s">
        <v>96</v>
      </c>
      <c r="J306" t="s">
        <v>97</v>
      </c>
      <c r="K306" t="s">
        <v>918</v>
      </c>
      <c r="L306">
        <v>5.6</v>
      </c>
      <c r="M306">
        <v>75.099999999999994</v>
      </c>
      <c r="N306">
        <v>3.91</v>
      </c>
      <c r="O306">
        <v>8.2799999999999994</v>
      </c>
      <c r="P306">
        <v>28.5</v>
      </c>
      <c r="Q306">
        <v>4.2</v>
      </c>
      <c r="R306" t="b">
        <v>1</v>
      </c>
      <c r="S306">
        <v>0.12</v>
      </c>
      <c r="T306">
        <v>3365.85</v>
      </c>
      <c r="U306">
        <v>45821</v>
      </c>
      <c r="V306" t="s">
        <v>43</v>
      </c>
      <c r="W306" t="s">
        <v>44</v>
      </c>
      <c r="X306" t="s">
        <v>1619</v>
      </c>
      <c r="Y306">
        <v>5</v>
      </c>
      <c r="Z306">
        <v>74.979999999999905</v>
      </c>
      <c r="AA306">
        <v>44.89</v>
      </c>
    </row>
    <row r="307" spans="1:27" x14ac:dyDescent="0.25">
      <c r="A307" t="s">
        <v>1620</v>
      </c>
      <c r="B307">
        <v>45825</v>
      </c>
      <c r="C307">
        <v>45825.438194444447</v>
      </c>
      <c r="D307">
        <v>45825.478472222225</v>
      </c>
      <c r="E307" t="s">
        <v>1313</v>
      </c>
      <c r="F307" t="s">
        <v>194</v>
      </c>
      <c r="G307" t="s">
        <v>301</v>
      </c>
      <c r="H307" t="s">
        <v>196</v>
      </c>
      <c r="I307" t="s">
        <v>197</v>
      </c>
      <c r="J307" t="s">
        <v>198</v>
      </c>
      <c r="K307" t="s">
        <v>681</v>
      </c>
      <c r="L307">
        <v>2.1</v>
      </c>
      <c r="M307">
        <v>18.899999999999999</v>
      </c>
      <c r="N307">
        <v>3.91</v>
      </c>
      <c r="O307">
        <v>8.36</v>
      </c>
      <c r="P307">
        <v>24.4</v>
      </c>
      <c r="Q307">
        <v>4.0999999999999996</v>
      </c>
      <c r="R307" t="b">
        <v>1</v>
      </c>
      <c r="S307">
        <v>0.08</v>
      </c>
      <c r="T307">
        <v>849.35</v>
      </c>
      <c r="U307">
        <v>45828</v>
      </c>
      <c r="V307" t="s">
        <v>259</v>
      </c>
      <c r="W307" t="s">
        <v>44</v>
      </c>
      <c r="X307" t="s">
        <v>1621</v>
      </c>
      <c r="Y307">
        <v>58</v>
      </c>
      <c r="Z307">
        <v>18.82</v>
      </c>
      <c r="AA307">
        <v>45.13</v>
      </c>
    </row>
    <row r="308" spans="1:27" x14ac:dyDescent="0.25">
      <c r="A308" t="s">
        <v>1622</v>
      </c>
      <c r="B308">
        <v>45818</v>
      </c>
      <c r="C308">
        <v>45818.256944444445</v>
      </c>
      <c r="D308">
        <v>45818.342361111114</v>
      </c>
      <c r="E308" t="s">
        <v>1623</v>
      </c>
      <c r="F308" t="s">
        <v>37</v>
      </c>
      <c r="G308" t="s">
        <v>1626</v>
      </c>
      <c r="H308" t="s">
        <v>39</v>
      </c>
      <c r="I308" t="s">
        <v>40</v>
      </c>
      <c r="J308" t="s">
        <v>41</v>
      </c>
      <c r="K308" t="s">
        <v>619</v>
      </c>
      <c r="L308">
        <v>32</v>
      </c>
      <c r="M308">
        <v>33</v>
      </c>
      <c r="N308">
        <v>3.91</v>
      </c>
      <c r="O308">
        <v>8.5399999999999991</v>
      </c>
      <c r="P308">
        <v>31.7</v>
      </c>
      <c r="Q308">
        <v>12</v>
      </c>
      <c r="R308" t="b">
        <v>1</v>
      </c>
      <c r="S308">
        <v>0.3</v>
      </c>
      <c r="T308">
        <v>1493.41</v>
      </c>
      <c r="U308">
        <v>45819</v>
      </c>
      <c r="V308" t="s">
        <v>43</v>
      </c>
      <c r="W308" t="s">
        <v>44</v>
      </c>
      <c r="X308" t="s">
        <v>1627</v>
      </c>
      <c r="Y308">
        <v>123</v>
      </c>
      <c r="Z308">
        <v>32.700000000000003</v>
      </c>
      <c r="AA308">
        <v>45.67</v>
      </c>
    </row>
    <row r="309" spans="1:27" x14ac:dyDescent="0.25">
      <c r="A309" t="s">
        <v>1628</v>
      </c>
      <c r="B309">
        <v>45678</v>
      </c>
      <c r="C309">
        <v>45678.183333333334</v>
      </c>
      <c r="D309">
        <v>45678.212500000001</v>
      </c>
      <c r="E309" t="s">
        <v>1309</v>
      </c>
      <c r="F309" t="s">
        <v>215</v>
      </c>
      <c r="G309" t="s">
        <v>439</v>
      </c>
      <c r="H309" t="s">
        <v>217</v>
      </c>
      <c r="I309" t="s">
        <v>218</v>
      </c>
      <c r="J309" t="s">
        <v>219</v>
      </c>
      <c r="K309" t="s">
        <v>542</v>
      </c>
      <c r="L309">
        <v>6.1</v>
      </c>
      <c r="M309">
        <v>30.3</v>
      </c>
      <c r="N309">
        <v>3.92</v>
      </c>
      <c r="O309">
        <v>8.76</v>
      </c>
      <c r="P309">
        <v>34.1</v>
      </c>
      <c r="Q309">
        <v>9.6</v>
      </c>
      <c r="R309" t="b">
        <v>1</v>
      </c>
      <c r="S309">
        <v>0.18</v>
      </c>
      <c r="T309">
        <v>1396.97</v>
      </c>
      <c r="U309">
        <v>45685</v>
      </c>
      <c r="V309" t="s">
        <v>43</v>
      </c>
      <c r="W309" t="s">
        <v>208</v>
      </c>
      <c r="X309" t="s">
        <v>1629</v>
      </c>
      <c r="Y309">
        <v>42</v>
      </c>
      <c r="Z309">
        <v>30.12</v>
      </c>
      <c r="AA309">
        <v>46.38</v>
      </c>
    </row>
    <row r="310" spans="1:27" x14ac:dyDescent="0.25">
      <c r="A310" t="s">
        <v>1630</v>
      </c>
      <c r="B310">
        <v>45671</v>
      </c>
      <c r="C310">
        <v>45671.354861111111</v>
      </c>
      <c r="D310">
        <v>45671.402777777781</v>
      </c>
      <c r="E310" t="s">
        <v>1631</v>
      </c>
      <c r="F310" t="s">
        <v>309</v>
      </c>
      <c r="G310" t="s">
        <v>1246</v>
      </c>
      <c r="H310" t="s">
        <v>311</v>
      </c>
      <c r="I310" t="s">
        <v>84</v>
      </c>
      <c r="J310" t="s">
        <v>85</v>
      </c>
      <c r="K310" t="s">
        <v>384</v>
      </c>
      <c r="L310">
        <v>7.1</v>
      </c>
      <c r="M310">
        <v>27.9</v>
      </c>
      <c r="N310">
        <v>3.92</v>
      </c>
      <c r="O310">
        <v>8.43</v>
      </c>
      <c r="P310">
        <v>26.6</v>
      </c>
      <c r="Q310">
        <v>3.8</v>
      </c>
      <c r="R310" t="b">
        <v>1</v>
      </c>
      <c r="S310">
        <v>0</v>
      </c>
      <c r="T310">
        <v>1266.3800000000001</v>
      </c>
      <c r="U310">
        <v>45678</v>
      </c>
      <c r="V310" t="s">
        <v>43</v>
      </c>
      <c r="W310" t="s">
        <v>44</v>
      </c>
      <c r="X310" t="s">
        <v>1633</v>
      </c>
      <c r="Y310">
        <v>69</v>
      </c>
      <c r="Z310">
        <v>27.9</v>
      </c>
      <c r="AA310">
        <v>45.39</v>
      </c>
    </row>
    <row r="311" spans="1:27" x14ac:dyDescent="0.25">
      <c r="A311" t="s">
        <v>1634</v>
      </c>
      <c r="B311">
        <v>45710</v>
      </c>
      <c r="C311">
        <v>45710.222916666666</v>
      </c>
      <c r="D311">
        <v>45710.286805555559</v>
      </c>
      <c r="E311" t="s">
        <v>1635</v>
      </c>
      <c r="F311" t="s">
        <v>162</v>
      </c>
      <c r="G311" t="s">
        <v>1637</v>
      </c>
      <c r="H311" t="s">
        <v>164</v>
      </c>
      <c r="I311" t="s">
        <v>40</v>
      </c>
      <c r="J311" t="s">
        <v>41</v>
      </c>
      <c r="K311" t="s">
        <v>116</v>
      </c>
      <c r="L311">
        <v>3.2</v>
      </c>
      <c r="M311">
        <v>73.900000000000006</v>
      </c>
      <c r="N311">
        <v>3.92</v>
      </c>
      <c r="O311">
        <v>8.3000000000000007</v>
      </c>
      <c r="P311">
        <v>30.8</v>
      </c>
      <c r="Q311">
        <v>10.7</v>
      </c>
      <c r="R311" t="b">
        <v>1</v>
      </c>
      <c r="S311">
        <v>0</v>
      </c>
      <c r="T311">
        <v>3325.5</v>
      </c>
      <c r="U311">
        <v>45717</v>
      </c>
      <c r="V311" t="s">
        <v>43</v>
      </c>
      <c r="W311" t="s">
        <v>208</v>
      </c>
      <c r="X311" t="s">
        <v>1638</v>
      </c>
      <c r="Y311">
        <v>92</v>
      </c>
      <c r="Z311">
        <v>73.900000000000006</v>
      </c>
      <c r="AA311">
        <v>45</v>
      </c>
    </row>
    <row r="312" spans="1:27" x14ac:dyDescent="0.25">
      <c r="A312" t="s">
        <v>1639</v>
      </c>
      <c r="B312">
        <v>45773</v>
      </c>
      <c r="C312">
        <v>45773.214583333334</v>
      </c>
      <c r="D312">
        <v>45773.254861111112</v>
      </c>
      <c r="E312" t="s">
        <v>1640</v>
      </c>
      <c r="F312" t="s">
        <v>234</v>
      </c>
      <c r="G312" t="s">
        <v>235</v>
      </c>
      <c r="H312" t="s">
        <v>236</v>
      </c>
      <c r="I312" t="s">
        <v>237</v>
      </c>
      <c r="J312" t="s">
        <v>238</v>
      </c>
      <c r="K312" t="s">
        <v>725</v>
      </c>
      <c r="L312">
        <v>20</v>
      </c>
      <c r="M312">
        <v>83.4</v>
      </c>
      <c r="N312">
        <v>3.92</v>
      </c>
      <c r="O312">
        <v>8.58</v>
      </c>
      <c r="P312">
        <v>33.9</v>
      </c>
      <c r="Q312">
        <v>31.4</v>
      </c>
      <c r="R312" t="b">
        <v>1</v>
      </c>
      <c r="S312">
        <v>0.18</v>
      </c>
      <c r="T312">
        <v>3814.8</v>
      </c>
      <c r="U312">
        <v>45776</v>
      </c>
      <c r="V312" t="s">
        <v>43</v>
      </c>
      <c r="W312" t="s">
        <v>44</v>
      </c>
      <c r="X312" t="s">
        <v>1641</v>
      </c>
      <c r="Y312">
        <v>58</v>
      </c>
      <c r="Z312">
        <v>83.22</v>
      </c>
      <c r="AA312">
        <v>45.84</v>
      </c>
    </row>
    <row r="313" spans="1:27" x14ac:dyDescent="0.25">
      <c r="A313" t="s">
        <v>1642</v>
      </c>
      <c r="B313">
        <v>45808</v>
      </c>
      <c r="C313">
        <v>45808.189583333333</v>
      </c>
      <c r="D313">
        <v>45808.193055555559</v>
      </c>
      <c r="E313" t="s">
        <v>1643</v>
      </c>
      <c r="F313" t="s">
        <v>698</v>
      </c>
      <c r="G313" t="s">
        <v>1470</v>
      </c>
      <c r="H313" t="s">
        <v>700</v>
      </c>
      <c r="I313" t="s">
        <v>141</v>
      </c>
      <c r="J313" t="s">
        <v>142</v>
      </c>
      <c r="K313" t="s">
        <v>333</v>
      </c>
      <c r="L313">
        <v>10.3</v>
      </c>
      <c r="M313">
        <v>57.6</v>
      </c>
      <c r="N313">
        <v>3.92</v>
      </c>
      <c r="O313">
        <v>8.5299999999999994</v>
      </c>
      <c r="P313">
        <v>31.3</v>
      </c>
      <c r="Q313">
        <v>7.8</v>
      </c>
      <c r="R313" t="b">
        <v>1</v>
      </c>
      <c r="S313">
        <v>0</v>
      </c>
      <c r="T313">
        <v>2631.74</v>
      </c>
      <c r="U313">
        <v>45811</v>
      </c>
      <c r="V313" t="s">
        <v>259</v>
      </c>
      <c r="W313" t="s">
        <v>200</v>
      </c>
      <c r="X313" t="s">
        <v>1645</v>
      </c>
      <c r="Y313">
        <v>5</v>
      </c>
      <c r="Z313">
        <v>57.6</v>
      </c>
      <c r="AA313">
        <v>45.69</v>
      </c>
    </row>
    <row r="314" spans="1:27" x14ac:dyDescent="0.25">
      <c r="A314" t="s">
        <v>1646</v>
      </c>
      <c r="B314">
        <v>45695</v>
      </c>
      <c r="C314">
        <v>45695.34097222222</v>
      </c>
      <c r="D314">
        <v>45695.42291666667</v>
      </c>
      <c r="E314" t="s">
        <v>1647</v>
      </c>
      <c r="F314" t="s">
        <v>413</v>
      </c>
      <c r="G314" t="s">
        <v>841</v>
      </c>
      <c r="H314" t="s">
        <v>414</v>
      </c>
      <c r="I314" t="s">
        <v>415</v>
      </c>
      <c r="J314" t="s">
        <v>416</v>
      </c>
      <c r="K314" t="s">
        <v>453</v>
      </c>
      <c r="L314">
        <v>22.5</v>
      </c>
      <c r="M314">
        <v>23.6</v>
      </c>
      <c r="N314">
        <v>3.92</v>
      </c>
      <c r="O314">
        <v>8.2799999999999994</v>
      </c>
      <c r="P314">
        <v>35.5</v>
      </c>
      <c r="Q314">
        <v>12</v>
      </c>
      <c r="R314" t="b">
        <v>0</v>
      </c>
      <c r="S314">
        <v>2.0499999999999998</v>
      </c>
      <c r="T314">
        <v>968.46</v>
      </c>
      <c r="U314">
        <v>45698</v>
      </c>
      <c r="V314" t="s">
        <v>43</v>
      </c>
      <c r="W314" t="s">
        <v>44</v>
      </c>
      <c r="X314" t="s">
        <v>1649</v>
      </c>
      <c r="Y314">
        <v>118</v>
      </c>
      <c r="Z314">
        <v>21.55</v>
      </c>
      <c r="AA314">
        <v>44.94</v>
      </c>
    </row>
    <row r="315" spans="1:27" x14ac:dyDescent="0.25">
      <c r="A315" t="s">
        <v>1650</v>
      </c>
      <c r="B315">
        <v>45681</v>
      </c>
      <c r="C315">
        <v>45681.211111111108</v>
      </c>
      <c r="D315">
        <v>45681.28402777778</v>
      </c>
      <c r="E315" t="s">
        <v>1651</v>
      </c>
      <c r="F315" t="s">
        <v>292</v>
      </c>
      <c r="G315" t="s">
        <v>523</v>
      </c>
      <c r="H315" t="s">
        <v>294</v>
      </c>
      <c r="I315" t="s">
        <v>70</v>
      </c>
      <c r="J315" t="s">
        <v>71</v>
      </c>
      <c r="K315" t="s">
        <v>935</v>
      </c>
      <c r="L315">
        <v>39</v>
      </c>
      <c r="M315">
        <v>24.4</v>
      </c>
      <c r="N315">
        <v>3.92</v>
      </c>
      <c r="O315">
        <v>8.6300000000000008</v>
      </c>
      <c r="P315">
        <v>33.299999999999997</v>
      </c>
      <c r="Q315">
        <v>8.3000000000000007</v>
      </c>
      <c r="R315" t="b">
        <v>1</v>
      </c>
      <c r="S315">
        <v>0.62</v>
      </c>
      <c r="T315">
        <v>1093.6400000000001</v>
      </c>
      <c r="U315">
        <v>45688</v>
      </c>
      <c r="V315" t="s">
        <v>43</v>
      </c>
      <c r="W315" t="s">
        <v>200</v>
      </c>
      <c r="X315" t="s">
        <v>1653</v>
      </c>
      <c r="Y315">
        <v>105</v>
      </c>
      <c r="Z315">
        <v>23.779999999999902</v>
      </c>
      <c r="AA315">
        <v>45.99</v>
      </c>
    </row>
    <row r="316" spans="1:27" x14ac:dyDescent="0.25">
      <c r="A316" t="s">
        <v>1654</v>
      </c>
      <c r="B316">
        <v>45832</v>
      </c>
      <c r="C316">
        <v>45832.169444444444</v>
      </c>
      <c r="D316">
        <v>45832.206944444442</v>
      </c>
      <c r="E316" t="s">
        <v>1655</v>
      </c>
      <c r="F316" t="s">
        <v>604</v>
      </c>
      <c r="G316" t="s">
        <v>485</v>
      </c>
      <c r="H316" t="s">
        <v>606</v>
      </c>
      <c r="I316" t="s">
        <v>153</v>
      </c>
      <c r="J316" t="s">
        <v>154</v>
      </c>
      <c r="K316" t="s">
        <v>918</v>
      </c>
      <c r="L316">
        <v>1.8</v>
      </c>
      <c r="M316">
        <v>22.9</v>
      </c>
      <c r="N316">
        <v>3.92</v>
      </c>
      <c r="O316">
        <v>7.79</v>
      </c>
      <c r="P316">
        <v>29</v>
      </c>
      <c r="Q316">
        <v>5.0999999999999996</v>
      </c>
      <c r="R316" t="b">
        <v>1</v>
      </c>
      <c r="S316">
        <v>0</v>
      </c>
      <c r="T316">
        <v>995.46</v>
      </c>
      <c r="U316">
        <v>45834</v>
      </c>
      <c r="V316" t="s">
        <v>43</v>
      </c>
      <c r="W316" t="s">
        <v>44</v>
      </c>
      <c r="X316" t="s">
        <v>1657</v>
      </c>
      <c r="Y316">
        <v>54</v>
      </c>
      <c r="Z316">
        <v>22.9</v>
      </c>
      <c r="AA316">
        <v>43.47</v>
      </c>
    </row>
    <row r="317" spans="1:27" x14ac:dyDescent="0.25">
      <c r="A317" t="s">
        <v>1658</v>
      </c>
      <c r="B317">
        <v>45782</v>
      </c>
      <c r="C317">
        <v>45782.390972222223</v>
      </c>
      <c r="D317">
        <v>45782.445138888892</v>
      </c>
      <c r="E317" t="s">
        <v>836</v>
      </c>
      <c r="F317" t="s">
        <v>604</v>
      </c>
      <c r="G317" t="s">
        <v>465</v>
      </c>
      <c r="H317" t="s">
        <v>606</v>
      </c>
      <c r="I317" t="s">
        <v>153</v>
      </c>
      <c r="J317" t="s">
        <v>154</v>
      </c>
      <c r="K317" t="s">
        <v>643</v>
      </c>
      <c r="L317">
        <v>2</v>
      </c>
      <c r="M317">
        <v>49.8</v>
      </c>
      <c r="N317">
        <v>3.92</v>
      </c>
      <c r="O317">
        <v>8.23</v>
      </c>
      <c r="P317">
        <v>33.299999999999997</v>
      </c>
      <c r="Q317">
        <v>33.200000000000003</v>
      </c>
      <c r="R317" t="b">
        <v>1</v>
      </c>
      <c r="S317">
        <v>0.49</v>
      </c>
      <c r="T317">
        <v>2208.59</v>
      </c>
      <c r="U317">
        <v>45789</v>
      </c>
      <c r="V317" t="s">
        <v>43</v>
      </c>
      <c r="W317" t="s">
        <v>44</v>
      </c>
      <c r="X317" t="s">
        <v>1659</v>
      </c>
      <c r="Y317">
        <v>78</v>
      </c>
      <c r="Z317">
        <v>49.309999999999903</v>
      </c>
      <c r="AA317">
        <v>44.79</v>
      </c>
    </row>
    <row r="318" spans="1:27" x14ac:dyDescent="0.25">
      <c r="A318" t="s">
        <v>1660</v>
      </c>
      <c r="B318">
        <v>45706</v>
      </c>
      <c r="C318">
        <v>45706.427777777775</v>
      </c>
      <c r="D318">
        <v>45706.505555555559</v>
      </c>
      <c r="E318" t="s">
        <v>1661</v>
      </c>
      <c r="F318" t="s">
        <v>340</v>
      </c>
      <c r="G318" t="s">
        <v>1663</v>
      </c>
      <c r="H318" t="s">
        <v>342</v>
      </c>
      <c r="I318" t="s">
        <v>197</v>
      </c>
      <c r="J318" t="s">
        <v>198</v>
      </c>
      <c r="K318" t="s">
        <v>876</v>
      </c>
      <c r="L318">
        <v>20.8</v>
      </c>
      <c r="M318">
        <v>17</v>
      </c>
      <c r="N318">
        <v>3.92</v>
      </c>
      <c r="O318">
        <v>8.15</v>
      </c>
      <c r="P318">
        <v>34</v>
      </c>
      <c r="Q318">
        <v>33.700000000000003</v>
      </c>
      <c r="R318" t="b">
        <v>1</v>
      </c>
      <c r="S318">
        <v>0.36</v>
      </c>
      <c r="T318">
        <v>741.31</v>
      </c>
      <c r="U318">
        <v>45708</v>
      </c>
      <c r="V318" t="s">
        <v>58</v>
      </c>
      <c r="W318" t="s">
        <v>44</v>
      </c>
      <c r="X318" t="s">
        <v>1664</v>
      </c>
      <c r="Y318">
        <v>112</v>
      </c>
      <c r="Z318">
        <v>16.64</v>
      </c>
      <c r="AA318">
        <v>44.55</v>
      </c>
    </row>
    <row r="319" spans="1:27" x14ac:dyDescent="0.25">
      <c r="A319" t="s">
        <v>1665</v>
      </c>
      <c r="B319">
        <v>45808</v>
      </c>
      <c r="C319">
        <v>45808.288888888892</v>
      </c>
      <c r="D319">
        <v>45808.292361111111</v>
      </c>
      <c r="E319" t="s">
        <v>1666</v>
      </c>
      <c r="F319" t="s">
        <v>698</v>
      </c>
      <c r="G319" t="s">
        <v>1663</v>
      </c>
      <c r="H319" t="s">
        <v>700</v>
      </c>
      <c r="I319" t="s">
        <v>141</v>
      </c>
      <c r="J319" t="s">
        <v>142</v>
      </c>
      <c r="K319" t="s">
        <v>370</v>
      </c>
      <c r="L319">
        <v>9.4</v>
      </c>
      <c r="M319">
        <v>98.9</v>
      </c>
      <c r="N319">
        <v>3.92</v>
      </c>
      <c r="O319">
        <v>8.58</v>
      </c>
      <c r="P319">
        <v>29.9</v>
      </c>
      <c r="Q319">
        <v>11.2</v>
      </c>
      <c r="R319" t="b">
        <v>0</v>
      </c>
      <c r="S319">
        <v>0</v>
      </c>
      <c r="T319">
        <v>4533.58</v>
      </c>
      <c r="U319">
        <v>45808</v>
      </c>
      <c r="V319" t="s">
        <v>43</v>
      </c>
      <c r="W319" t="s">
        <v>200</v>
      </c>
      <c r="X319" t="s">
        <v>1667</v>
      </c>
      <c r="Y319">
        <v>5</v>
      </c>
      <c r="Z319">
        <v>98.9</v>
      </c>
      <c r="AA319">
        <v>45.84</v>
      </c>
    </row>
    <row r="320" spans="1:27" x14ac:dyDescent="0.25">
      <c r="A320" t="s">
        <v>1668</v>
      </c>
      <c r="B320">
        <v>45719</v>
      </c>
      <c r="C320">
        <v>45719.436111111114</v>
      </c>
      <c r="D320">
        <v>45719.443749999999</v>
      </c>
      <c r="E320" t="s">
        <v>1537</v>
      </c>
      <c r="F320" t="s">
        <v>604</v>
      </c>
      <c r="G320" t="s">
        <v>630</v>
      </c>
      <c r="H320" t="s">
        <v>606</v>
      </c>
      <c r="I320" t="s">
        <v>153</v>
      </c>
      <c r="J320" t="s">
        <v>154</v>
      </c>
      <c r="K320" t="s">
        <v>57</v>
      </c>
      <c r="L320">
        <v>4.0999999999999996</v>
      </c>
      <c r="M320">
        <v>32.200000000000003</v>
      </c>
      <c r="N320">
        <v>3.92</v>
      </c>
      <c r="O320">
        <v>8.0399999999999991</v>
      </c>
      <c r="P320">
        <v>29.8</v>
      </c>
      <c r="Q320">
        <v>10.9</v>
      </c>
      <c r="R320" t="b">
        <v>1</v>
      </c>
      <c r="S320">
        <v>0</v>
      </c>
      <c r="T320">
        <v>1423.88</v>
      </c>
      <c r="U320">
        <v>45721</v>
      </c>
      <c r="V320" t="s">
        <v>58</v>
      </c>
      <c r="W320" t="s">
        <v>200</v>
      </c>
      <c r="X320" t="s">
        <v>1669</v>
      </c>
      <c r="Y320">
        <v>11</v>
      </c>
      <c r="Z320">
        <v>32.200000000000003</v>
      </c>
      <c r="AA320">
        <v>44.22</v>
      </c>
    </row>
    <row r="321" spans="1:27" x14ac:dyDescent="0.25">
      <c r="A321" t="s">
        <v>1670</v>
      </c>
      <c r="B321">
        <v>45758</v>
      </c>
      <c r="C321">
        <v>45758.386111111111</v>
      </c>
      <c r="D321">
        <v>45758.441666666666</v>
      </c>
      <c r="E321" t="s">
        <v>1671</v>
      </c>
      <c r="F321" t="s">
        <v>215</v>
      </c>
      <c r="G321" t="s">
        <v>1673</v>
      </c>
      <c r="H321" t="s">
        <v>217</v>
      </c>
      <c r="I321" t="s">
        <v>218</v>
      </c>
      <c r="J321" t="s">
        <v>219</v>
      </c>
      <c r="K321" t="s">
        <v>531</v>
      </c>
      <c r="L321">
        <v>7.9</v>
      </c>
      <c r="M321">
        <v>76.7</v>
      </c>
      <c r="N321">
        <v>3.93</v>
      </c>
      <c r="O321">
        <v>8.17</v>
      </c>
      <c r="P321">
        <v>29.8</v>
      </c>
      <c r="Q321">
        <v>11.2</v>
      </c>
      <c r="R321" t="b">
        <v>1</v>
      </c>
      <c r="S321">
        <v>0.63</v>
      </c>
      <c r="T321">
        <v>3397.29</v>
      </c>
      <c r="U321">
        <v>45760</v>
      </c>
      <c r="V321" t="s">
        <v>259</v>
      </c>
      <c r="W321" t="s">
        <v>44</v>
      </c>
      <c r="X321" t="s">
        <v>1674</v>
      </c>
      <c r="Y321">
        <v>80</v>
      </c>
      <c r="Z321">
        <v>76.069999999999993</v>
      </c>
      <c r="AA321">
        <v>44.66</v>
      </c>
    </row>
    <row r="322" spans="1:27" x14ac:dyDescent="0.25">
      <c r="A322" t="s">
        <v>1675</v>
      </c>
      <c r="B322">
        <v>45674</v>
      </c>
      <c r="C322">
        <v>45674.310416666667</v>
      </c>
      <c r="D322">
        <v>45674.365972222222</v>
      </c>
      <c r="E322" t="s">
        <v>889</v>
      </c>
      <c r="F322" t="s">
        <v>215</v>
      </c>
      <c r="G322" t="s">
        <v>667</v>
      </c>
      <c r="H322" t="s">
        <v>217</v>
      </c>
      <c r="I322" t="s">
        <v>218</v>
      </c>
      <c r="J322" t="s">
        <v>219</v>
      </c>
      <c r="K322" t="s">
        <v>674</v>
      </c>
      <c r="L322">
        <v>25.2</v>
      </c>
      <c r="M322">
        <v>16.7</v>
      </c>
      <c r="N322">
        <v>3.93</v>
      </c>
      <c r="O322">
        <v>8.33</v>
      </c>
      <c r="P322">
        <v>34.799999999999997</v>
      </c>
      <c r="Q322">
        <v>12</v>
      </c>
      <c r="R322" t="b">
        <v>1</v>
      </c>
      <c r="S322">
        <v>0.24</v>
      </c>
      <c r="T322">
        <v>743</v>
      </c>
      <c r="U322">
        <v>45677</v>
      </c>
      <c r="V322" t="s">
        <v>43</v>
      </c>
      <c r="W322" t="s">
        <v>200</v>
      </c>
      <c r="X322" t="s">
        <v>1676</v>
      </c>
      <c r="Y322">
        <v>80</v>
      </c>
      <c r="Z322">
        <v>16.46</v>
      </c>
      <c r="AA322">
        <v>45.14</v>
      </c>
    </row>
    <row r="323" spans="1:27" x14ac:dyDescent="0.25">
      <c r="A323" t="s">
        <v>1677</v>
      </c>
      <c r="B323">
        <v>45791</v>
      </c>
      <c r="C323">
        <v>45791.242361111108</v>
      </c>
      <c r="D323">
        <v>45791.279166666667</v>
      </c>
      <c r="E323" t="s">
        <v>1678</v>
      </c>
      <c r="F323" t="s">
        <v>37</v>
      </c>
      <c r="G323" t="s">
        <v>902</v>
      </c>
      <c r="H323" t="s">
        <v>39</v>
      </c>
      <c r="I323" t="s">
        <v>40</v>
      </c>
      <c r="J323" t="s">
        <v>41</v>
      </c>
      <c r="K323" t="s">
        <v>643</v>
      </c>
      <c r="L323">
        <v>10.5</v>
      </c>
      <c r="M323">
        <v>22.7</v>
      </c>
      <c r="N323">
        <v>3.93</v>
      </c>
      <c r="O323">
        <v>9</v>
      </c>
      <c r="P323">
        <v>31.3</v>
      </c>
      <c r="Q323">
        <v>12</v>
      </c>
      <c r="R323" t="b">
        <v>0</v>
      </c>
      <c r="S323">
        <v>5.08</v>
      </c>
      <c r="T323">
        <v>830.78</v>
      </c>
      <c r="U323">
        <v>45794</v>
      </c>
      <c r="V323" t="s">
        <v>43</v>
      </c>
      <c r="W323" t="s">
        <v>44</v>
      </c>
      <c r="X323" t="s">
        <v>1680</v>
      </c>
      <c r="Y323">
        <v>53</v>
      </c>
      <c r="Z323">
        <v>17.619999999999902</v>
      </c>
      <c r="AA323">
        <v>47.15</v>
      </c>
    </row>
    <row r="324" spans="1:27" x14ac:dyDescent="0.25">
      <c r="A324" t="s">
        <v>1681</v>
      </c>
      <c r="B324">
        <v>45799</v>
      </c>
      <c r="C324">
        <v>45799.447916666664</v>
      </c>
      <c r="D324">
        <v>45799.454861111109</v>
      </c>
      <c r="E324" t="s">
        <v>1682</v>
      </c>
      <c r="F324" t="s">
        <v>162</v>
      </c>
      <c r="G324" t="s">
        <v>573</v>
      </c>
      <c r="H324" t="s">
        <v>164</v>
      </c>
      <c r="I324" t="s">
        <v>40</v>
      </c>
      <c r="J324" t="s">
        <v>41</v>
      </c>
      <c r="K324" t="s">
        <v>1390</v>
      </c>
      <c r="L324">
        <v>14</v>
      </c>
      <c r="M324">
        <v>32.1</v>
      </c>
      <c r="N324">
        <v>3.93</v>
      </c>
      <c r="O324">
        <v>8.1</v>
      </c>
      <c r="P324">
        <v>29.1</v>
      </c>
      <c r="Q324">
        <v>4.8</v>
      </c>
      <c r="R324" t="b">
        <v>1</v>
      </c>
      <c r="S324">
        <v>0.04</v>
      </c>
      <c r="T324">
        <v>1425.07</v>
      </c>
      <c r="U324">
        <v>45806</v>
      </c>
      <c r="V324" t="s">
        <v>259</v>
      </c>
      <c r="W324" t="s">
        <v>44</v>
      </c>
      <c r="X324" t="s">
        <v>1683</v>
      </c>
      <c r="Y324">
        <v>10</v>
      </c>
      <c r="Z324">
        <v>32.06</v>
      </c>
      <c r="AA324">
        <v>44.45</v>
      </c>
    </row>
    <row r="325" spans="1:27" x14ac:dyDescent="0.25">
      <c r="A325" t="s">
        <v>1684</v>
      </c>
      <c r="B325">
        <v>45835</v>
      </c>
      <c r="C325">
        <v>45835.336805555555</v>
      </c>
      <c r="D325">
        <v>45835.352083333331</v>
      </c>
      <c r="E325" t="s">
        <v>1685</v>
      </c>
      <c r="F325" t="s">
        <v>93</v>
      </c>
      <c r="G325" t="s">
        <v>760</v>
      </c>
      <c r="H325" t="s">
        <v>95</v>
      </c>
      <c r="I325" t="s">
        <v>96</v>
      </c>
      <c r="J325" t="s">
        <v>97</v>
      </c>
      <c r="K325" t="s">
        <v>1143</v>
      </c>
      <c r="L325">
        <v>6.4</v>
      </c>
      <c r="M325">
        <v>35.1</v>
      </c>
      <c r="N325">
        <v>3.93</v>
      </c>
      <c r="O325">
        <v>8.01</v>
      </c>
      <c r="P325">
        <v>25.3</v>
      </c>
      <c r="Q325">
        <v>7.1</v>
      </c>
      <c r="R325" t="b">
        <v>1</v>
      </c>
      <c r="S325">
        <v>0.01</v>
      </c>
      <c r="T325">
        <v>1550.28</v>
      </c>
      <c r="U325">
        <v>45836</v>
      </c>
      <c r="V325" t="s">
        <v>43</v>
      </c>
      <c r="W325" t="s">
        <v>44</v>
      </c>
      <c r="X325" t="s">
        <v>1687</v>
      </c>
      <c r="Y325">
        <v>22</v>
      </c>
      <c r="Z325">
        <v>35.090000000000003</v>
      </c>
      <c r="AA325">
        <v>44.18</v>
      </c>
    </row>
    <row r="326" spans="1:27" x14ac:dyDescent="0.25">
      <c r="A326" t="s">
        <v>1688</v>
      </c>
      <c r="B326">
        <v>45662</v>
      </c>
      <c r="C326">
        <v>45662.429166666669</v>
      </c>
      <c r="D326">
        <v>45662.432638888888</v>
      </c>
      <c r="E326" t="s">
        <v>1443</v>
      </c>
      <c r="F326" t="s">
        <v>282</v>
      </c>
      <c r="G326" t="s">
        <v>1183</v>
      </c>
      <c r="H326" t="s">
        <v>284</v>
      </c>
      <c r="I326" t="s">
        <v>237</v>
      </c>
      <c r="J326" t="s">
        <v>238</v>
      </c>
      <c r="K326" t="s">
        <v>116</v>
      </c>
      <c r="L326">
        <v>12.3</v>
      </c>
      <c r="M326">
        <v>30.6</v>
      </c>
      <c r="N326">
        <v>3.94</v>
      </c>
      <c r="O326">
        <v>8.17</v>
      </c>
      <c r="P326">
        <v>31.7</v>
      </c>
      <c r="Q326">
        <v>10.199999999999999</v>
      </c>
      <c r="R326" t="b">
        <v>1</v>
      </c>
      <c r="S326">
        <v>0.09</v>
      </c>
      <c r="T326">
        <v>1364.1</v>
      </c>
      <c r="U326">
        <v>45663</v>
      </c>
      <c r="V326" t="s">
        <v>58</v>
      </c>
      <c r="W326" t="s">
        <v>44</v>
      </c>
      <c r="X326" t="s">
        <v>1689</v>
      </c>
      <c r="Y326">
        <v>5</v>
      </c>
      <c r="Z326">
        <v>30.51</v>
      </c>
      <c r="AA326">
        <v>44.71</v>
      </c>
    </row>
    <row r="327" spans="1:27" x14ac:dyDescent="0.25">
      <c r="A327" t="s">
        <v>1690</v>
      </c>
      <c r="B327">
        <v>45693</v>
      </c>
      <c r="C327">
        <v>45693.339583333334</v>
      </c>
      <c r="D327">
        <v>45693.405555555553</v>
      </c>
      <c r="E327" t="s">
        <v>1691</v>
      </c>
      <c r="F327" t="s">
        <v>234</v>
      </c>
      <c r="G327" t="s">
        <v>741</v>
      </c>
      <c r="H327" t="s">
        <v>236</v>
      </c>
      <c r="I327" t="s">
        <v>237</v>
      </c>
      <c r="J327" t="s">
        <v>238</v>
      </c>
      <c r="K327" t="s">
        <v>165</v>
      </c>
      <c r="L327">
        <v>11.9</v>
      </c>
      <c r="M327">
        <v>14.9</v>
      </c>
      <c r="N327">
        <v>3.94</v>
      </c>
      <c r="O327">
        <v>8.61</v>
      </c>
      <c r="P327">
        <v>35.5</v>
      </c>
      <c r="Q327">
        <v>12</v>
      </c>
      <c r="R327" t="b">
        <v>1</v>
      </c>
      <c r="S327">
        <v>0.01</v>
      </c>
      <c r="T327">
        <v>685.39</v>
      </c>
      <c r="U327">
        <v>45695</v>
      </c>
      <c r="V327" t="s">
        <v>259</v>
      </c>
      <c r="W327" t="s">
        <v>44</v>
      </c>
      <c r="X327" t="s">
        <v>1693</v>
      </c>
      <c r="Y327">
        <v>95</v>
      </c>
      <c r="Z327">
        <v>14.89</v>
      </c>
      <c r="AA327">
        <v>46.03</v>
      </c>
    </row>
    <row r="328" spans="1:27" x14ac:dyDescent="0.25">
      <c r="A328" t="s">
        <v>1694</v>
      </c>
      <c r="B328">
        <v>45810</v>
      </c>
      <c r="C328">
        <v>45810.209722222222</v>
      </c>
      <c r="D328">
        <v>45810.284722222219</v>
      </c>
      <c r="E328" t="s">
        <v>1695</v>
      </c>
      <c r="F328" t="s">
        <v>381</v>
      </c>
      <c r="G328" t="s">
        <v>1192</v>
      </c>
      <c r="H328" t="s">
        <v>383</v>
      </c>
      <c r="I328" t="s">
        <v>84</v>
      </c>
      <c r="J328" t="s">
        <v>85</v>
      </c>
      <c r="K328" t="s">
        <v>143</v>
      </c>
      <c r="L328">
        <v>14.4</v>
      </c>
      <c r="M328">
        <v>69.400000000000006</v>
      </c>
      <c r="N328">
        <v>3.94</v>
      </c>
      <c r="O328">
        <v>8.5299999999999994</v>
      </c>
      <c r="P328">
        <v>28.6</v>
      </c>
      <c r="Q328">
        <v>24.7</v>
      </c>
      <c r="R328" t="b">
        <v>1</v>
      </c>
      <c r="S328">
        <v>0.25</v>
      </c>
      <c r="T328">
        <v>3166.38</v>
      </c>
      <c r="U328">
        <v>45817</v>
      </c>
      <c r="V328" t="s">
        <v>43</v>
      </c>
      <c r="W328" t="s">
        <v>44</v>
      </c>
      <c r="X328" t="s">
        <v>1697</v>
      </c>
      <c r="Y328">
        <v>108</v>
      </c>
      <c r="Z328">
        <v>69.150000000000006</v>
      </c>
      <c r="AA328">
        <v>45.79</v>
      </c>
    </row>
    <row r="329" spans="1:27" x14ac:dyDescent="0.25">
      <c r="A329" t="s">
        <v>1698</v>
      </c>
      <c r="B329">
        <v>45837</v>
      </c>
      <c r="C329">
        <v>45837.213194444441</v>
      </c>
      <c r="D329">
        <v>45837.248611111114</v>
      </c>
      <c r="E329" t="s">
        <v>1699</v>
      </c>
      <c r="F329" t="s">
        <v>234</v>
      </c>
      <c r="G329" t="s">
        <v>1534</v>
      </c>
      <c r="H329" t="s">
        <v>236</v>
      </c>
      <c r="I329" t="s">
        <v>237</v>
      </c>
      <c r="J329" t="s">
        <v>238</v>
      </c>
      <c r="K329" t="s">
        <v>155</v>
      </c>
      <c r="L329">
        <v>6.8</v>
      </c>
      <c r="M329">
        <v>16</v>
      </c>
      <c r="N329">
        <v>3.94</v>
      </c>
      <c r="O329">
        <v>8.08</v>
      </c>
      <c r="P329">
        <v>34</v>
      </c>
      <c r="Q329">
        <v>12</v>
      </c>
      <c r="R329" t="b">
        <v>0</v>
      </c>
      <c r="S329">
        <v>2.2599999999999998</v>
      </c>
      <c r="T329">
        <v>610.61</v>
      </c>
      <c r="U329">
        <v>45838</v>
      </c>
      <c r="V329" t="s">
        <v>43</v>
      </c>
      <c r="W329" t="s">
        <v>44</v>
      </c>
      <c r="X329" t="s">
        <v>1701</v>
      </c>
      <c r="Y329">
        <v>51</v>
      </c>
      <c r="Z329">
        <v>13.74</v>
      </c>
      <c r="AA329">
        <v>44.44</v>
      </c>
    </row>
    <row r="330" spans="1:27" x14ac:dyDescent="0.25">
      <c r="A330" t="s">
        <v>1702</v>
      </c>
      <c r="B330">
        <v>45680</v>
      </c>
      <c r="C330">
        <v>45680.322916666664</v>
      </c>
      <c r="D330">
        <v>45680.326388888891</v>
      </c>
      <c r="E330" t="s">
        <v>514</v>
      </c>
      <c r="F330" t="s">
        <v>172</v>
      </c>
      <c r="G330" t="s">
        <v>517</v>
      </c>
      <c r="H330" t="s">
        <v>174</v>
      </c>
      <c r="I330" t="s">
        <v>84</v>
      </c>
      <c r="J330" t="s">
        <v>85</v>
      </c>
      <c r="K330" t="s">
        <v>524</v>
      </c>
      <c r="L330">
        <v>10.6</v>
      </c>
      <c r="M330">
        <v>38.799999999999997</v>
      </c>
      <c r="N330">
        <v>3.94</v>
      </c>
      <c r="O330">
        <v>8.35</v>
      </c>
      <c r="P330">
        <v>33</v>
      </c>
      <c r="Q330">
        <v>28.8</v>
      </c>
      <c r="R330" t="b">
        <v>0</v>
      </c>
      <c r="S330">
        <v>1.43</v>
      </c>
      <c r="T330">
        <v>1690.99</v>
      </c>
      <c r="U330">
        <v>45687</v>
      </c>
      <c r="V330" t="s">
        <v>43</v>
      </c>
      <c r="W330" t="s">
        <v>200</v>
      </c>
      <c r="X330" t="s">
        <v>1703</v>
      </c>
      <c r="Y330">
        <v>5</v>
      </c>
      <c r="Z330">
        <v>37.369999999999997</v>
      </c>
      <c r="AA330">
        <v>45.25</v>
      </c>
    </row>
    <row r="331" spans="1:27" x14ac:dyDescent="0.25">
      <c r="A331" t="s">
        <v>1704</v>
      </c>
      <c r="B331">
        <v>45658</v>
      </c>
      <c r="C331">
        <v>45658.368055555555</v>
      </c>
      <c r="D331">
        <v>45658.371527777781</v>
      </c>
      <c r="E331" t="s">
        <v>288</v>
      </c>
      <c r="F331" t="s">
        <v>292</v>
      </c>
      <c r="G331" t="s">
        <v>293</v>
      </c>
      <c r="H331" t="s">
        <v>294</v>
      </c>
      <c r="I331" t="s">
        <v>70</v>
      </c>
      <c r="J331" t="s">
        <v>71</v>
      </c>
      <c r="K331" t="s">
        <v>1070</v>
      </c>
      <c r="L331">
        <v>3.6</v>
      </c>
      <c r="M331">
        <v>8.5</v>
      </c>
      <c r="N331">
        <v>3.94</v>
      </c>
      <c r="O331">
        <v>8.82</v>
      </c>
      <c r="P331">
        <v>26.2</v>
      </c>
      <c r="Q331">
        <v>3.2</v>
      </c>
      <c r="R331" t="b">
        <v>1</v>
      </c>
      <c r="S331">
        <v>0</v>
      </c>
      <c r="T331">
        <v>396.61</v>
      </c>
      <c r="U331">
        <v>45659</v>
      </c>
      <c r="V331" t="s">
        <v>43</v>
      </c>
      <c r="W331" t="s">
        <v>44</v>
      </c>
      <c r="X331" t="s">
        <v>1705</v>
      </c>
      <c r="Y331">
        <v>5</v>
      </c>
      <c r="Z331">
        <v>8.5</v>
      </c>
      <c r="AA331">
        <v>46.66</v>
      </c>
    </row>
    <row r="332" spans="1:27" x14ac:dyDescent="0.25">
      <c r="A332" t="s">
        <v>1706</v>
      </c>
      <c r="B332">
        <v>45664</v>
      </c>
      <c r="C332">
        <v>45664.183333333334</v>
      </c>
      <c r="D332">
        <v>45664.205555555556</v>
      </c>
      <c r="E332" t="s">
        <v>1707</v>
      </c>
      <c r="F332" t="s">
        <v>172</v>
      </c>
      <c r="G332" t="s">
        <v>806</v>
      </c>
      <c r="H332" t="s">
        <v>174</v>
      </c>
      <c r="I332" t="s">
        <v>84</v>
      </c>
      <c r="J332" t="s">
        <v>85</v>
      </c>
      <c r="K332" t="s">
        <v>643</v>
      </c>
      <c r="L332">
        <v>11.1</v>
      </c>
      <c r="M332">
        <v>68</v>
      </c>
      <c r="N332">
        <v>3.94</v>
      </c>
      <c r="O332">
        <v>8.76</v>
      </c>
      <c r="P332">
        <v>32.4</v>
      </c>
      <c r="Q332">
        <v>10.199999999999999</v>
      </c>
      <c r="R332" t="b">
        <v>0</v>
      </c>
      <c r="S332">
        <v>0</v>
      </c>
      <c r="T332">
        <v>3160.64</v>
      </c>
      <c r="U332">
        <v>45667</v>
      </c>
      <c r="V332" t="s">
        <v>43</v>
      </c>
      <c r="W332" t="s">
        <v>44</v>
      </c>
      <c r="X332" t="s">
        <v>1708</v>
      </c>
      <c r="Y332">
        <v>32</v>
      </c>
      <c r="Z332">
        <v>68</v>
      </c>
      <c r="AA332">
        <v>46.48</v>
      </c>
    </row>
    <row r="333" spans="1:27" x14ac:dyDescent="0.25">
      <c r="A333" t="s">
        <v>1709</v>
      </c>
      <c r="B333">
        <v>45758</v>
      </c>
      <c r="C333">
        <v>45758.2</v>
      </c>
      <c r="D333">
        <v>45758.261805555558</v>
      </c>
      <c r="E333" t="s">
        <v>1710</v>
      </c>
      <c r="F333" t="s">
        <v>37</v>
      </c>
      <c r="G333" t="s">
        <v>38</v>
      </c>
      <c r="H333" t="s">
        <v>39</v>
      </c>
      <c r="I333" t="s">
        <v>40</v>
      </c>
      <c r="J333" t="s">
        <v>41</v>
      </c>
      <c r="K333" t="s">
        <v>1088</v>
      </c>
      <c r="L333">
        <v>17.899999999999999</v>
      </c>
      <c r="M333">
        <v>16.399999999999999</v>
      </c>
      <c r="N333">
        <v>3.94</v>
      </c>
      <c r="O333">
        <v>8.7100000000000009</v>
      </c>
      <c r="P333">
        <v>29.9</v>
      </c>
      <c r="Q333">
        <v>11.8</v>
      </c>
      <c r="R333" t="b">
        <v>0</v>
      </c>
      <c r="S333">
        <v>0</v>
      </c>
      <c r="T333">
        <v>759.81</v>
      </c>
      <c r="U333">
        <v>45758</v>
      </c>
      <c r="V333" t="s">
        <v>259</v>
      </c>
      <c r="W333" t="s">
        <v>44</v>
      </c>
      <c r="X333" t="s">
        <v>1711</v>
      </c>
      <c r="Y333">
        <v>89</v>
      </c>
      <c r="Z333">
        <v>16.399999999999999</v>
      </c>
      <c r="AA333">
        <v>46.33</v>
      </c>
    </row>
    <row r="334" spans="1:27" x14ac:dyDescent="0.25">
      <c r="A334" t="s">
        <v>1712</v>
      </c>
      <c r="B334">
        <v>45756</v>
      </c>
      <c r="C334">
        <v>45756.237500000003</v>
      </c>
      <c r="D334">
        <v>45756.276388888888</v>
      </c>
      <c r="E334" t="s">
        <v>1385</v>
      </c>
      <c r="F334" t="s">
        <v>318</v>
      </c>
      <c r="G334" t="s">
        <v>1171</v>
      </c>
      <c r="H334" t="s">
        <v>320</v>
      </c>
      <c r="I334" t="s">
        <v>197</v>
      </c>
      <c r="J334" t="s">
        <v>198</v>
      </c>
      <c r="K334" t="s">
        <v>479</v>
      </c>
      <c r="L334">
        <v>13.7</v>
      </c>
      <c r="M334">
        <v>50.4</v>
      </c>
      <c r="N334">
        <v>3.95</v>
      </c>
      <c r="O334">
        <v>8.49</v>
      </c>
      <c r="P334">
        <v>29.6</v>
      </c>
      <c r="Q334">
        <v>4.3</v>
      </c>
      <c r="R334" t="b">
        <v>1</v>
      </c>
      <c r="S334">
        <v>0.28999999999999998</v>
      </c>
      <c r="T334">
        <v>2291.0300000000002</v>
      </c>
      <c r="U334">
        <v>45763</v>
      </c>
      <c r="V334" t="s">
        <v>43</v>
      </c>
      <c r="W334" t="s">
        <v>44</v>
      </c>
      <c r="X334" t="s">
        <v>1146</v>
      </c>
      <c r="Y334">
        <v>56</v>
      </c>
      <c r="Z334">
        <v>50.11</v>
      </c>
      <c r="AA334">
        <v>45.72</v>
      </c>
    </row>
    <row r="335" spans="1:27" x14ac:dyDescent="0.25">
      <c r="A335" t="s">
        <v>1713</v>
      </c>
      <c r="B335">
        <v>45705</v>
      </c>
      <c r="C335">
        <v>45705.208333333336</v>
      </c>
      <c r="D335">
        <v>45705.298611111109</v>
      </c>
      <c r="E335" t="s">
        <v>1714</v>
      </c>
      <c r="F335" t="s">
        <v>698</v>
      </c>
      <c r="G335" t="s">
        <v>1717</v>
      </c>
      <c r="H335" t="s">
        <v>700</v>
      </c>
      <c r="I335" t="s">
        <v>141</v>
      </c>
      <c r="J335" t="s">
        <v>142</v>
      </c>
      <c r="K335" t="s">
        <v>123</v>
      </c>
      <c r="L335">
        <v>10</v>
      </c>
      <c r="M335">
        <v>18.600000000000001</v>
      </c>
      <c r="N335">
        <v>3.95</v>
      </c>
      <c r="O335">
        <v>8.65</v>
      </c>
      <c r="P335">
        <v>25.8</v>
      </c>
      <c r="Q335">
        <v>1.1000000000000001</v>
      </c>
      <c r="R335" t="b">
        <v>1</v>
      </c>
      <c r="S335">
        <v>0.27</v>
      </c>
      <c r="T335">
        <v>846.85</v>
      </c>
      <c r="U335">
        <v>45706</v>
      </c>
      <c r="V335" t="s">
        <v>58</v>
      </c>
      <c r="W335" t="s">
        <v>186</v>
      </c>
      <c r="X335" t="s">
        <v>1718</v>
      </c>
      <c r="Y335">
        <v>130</v>
      </c>
      <c r="Z335">
        <v>18.329999999999998</v>
      </c>
      <c r="AA335">
        <v>46.2</v>
      </c>
    </row>
    <row r="336" spans="1:27" x14ac:dyDescent="0.25">
      <c r="A336" t="s">
        <v>1719</v>
      </c>
      <c r="B336">
        <v>45678</v>
      </c>
      <c r="C336">
        <v>45678.359722222223</v>
      </c>
      <c r="D336">
        <v>45678.390972222223</v>
      </c>
      <c r="E336" t="s">
        <v>1720</v>
      </c>
      <c r="F336" t="s">
        <v>172</v>
      </c>
      <c r="G336" t="s">
        <v>863</v>
      </c>
      <c r="H336" t="s">
        <v>174</v>
      </c>
      <c r="I336" t="s">
        <v>84</v>
      </c>
      <c r="J336" t="s">
        <v>85</v>
      </c>
      <c r="K336" t="s">
        <v>155</v>
      </c>
      <c r="L336">
        <v>7</v>
      </c>
      <c r="M336">
        <v>35.4</v>
      </c>
      <c r="N336">
        <v>3.95</v>
      </c>
      <c r="O336">
        <v>8.4600000000000009</v>
      </c>
      <c r="P336">
        <v>32.200000000000003</v>
      </c>
      <c r="Q336">
        <v>12</v>
      </c>
      <c r="R336" t="b">
        <v>1</v>
      </c>
      <c r="S336">
        <v>0</v>
      </c>
      <c r="T336">
        <v>1615.3</v>
      </c>
      <c r="U336">
        <v>45680</v>
      </c>
      <c r="V336" t="s">
        <v>43</v>
      </c>
      <c r="W336" t="s">
        <v>208</v>
      </c>
      <c r="X336" t="s">
        <v>1722</v>
      </c>
      <c r="Y336">
        <v>45</v>
      </c>
      <c r="Z336">
        <v>35.4</v>
      </c>
      <c r="AA336">
        <v>45.63</v>
      </c>
    </row>
    <row r="337" spans="1:27" x14ac:dyDescent="0.25">
      <c r="A337" t="s">
        <v>1723</v>
      </c>
      <c r="B337">
        <v>45804</v>
      </c>
      <c r="C337">
        <v>45804.365972222222</v>
      </c>
      <c r="D337">
        <v>45804.369444444441</v>
      </c>
      <c r="E337" t="s">
        <v>1211</v>
      </c>
      <c r="F337" t="s">
        <v>604</v>
      </c>
      <c r="G337" t="s">
        <v>394</v>
      </c>
      <c r="H337" t="s">
        <v>606</v>
      </c>
      <c r="I337" t="s">
        <v>153</v>
      </c>
      <c r="J337" t="s">
        <v>154</v>
      </c>
      <c r="K337" t="s">
        <v>1358</v>
      </c>
      <c r="L337">
        <v>17.100000000000001</v>
      </c>
      <c r="M337">
        <v>28.5</v>
      </c>
      <c r="N337">
        <v>3.95</v>
      </c>
      <c r="O337">
        <v>8.65</v>
      </c>
      <c r="P337">
        <v>32.9</v>
      </c>
      <c r="Q337">
        <v>8</v>
      </c>
      <c r="R337" t="b">
        <v>1</v>
      </c>
      <c r="S337">
        <v>0</v>
      </c>
      <c r="T337">
        <v>1316.7</v>
      </c>
      <c r="U337">
        <v>45805</v>
      </c>
      <c r="V337" t="s">
        <v>43</v>
      </c>
      <c r="W337" t="s">
        <v>44</v>
      </c>
      <c r="X337" t="s">
        <v>1724</v>
      </c>
      <c r="Y337">
        <v>5</v>
      </c>
      <c r="Z337">
        <v>28.5</v>
      </c>
      <c r="AA337">
        <v>46.2</v>
      </c>
    </row>
    <row r="338" spans="1:27" x14ac:dyDescent="0.25">
      <c r="A338" t="s">
        <v>1725</v>
      </c>
      <c r="B338">
        <v>45810</v>
      </c>
      <c r="C338">
        <v>45810.1875</v>
      </c>
      <c r="D338">
        <v>45810.256944444445</v>
      </c>
      <c r="E338" t="s">
        <v>1726</v>
      </c>
      <c r="F338" t="s">
        <v>37</v>
      </c>
      <c r="G338" t="s">
        <v>349</v>
      </c>
      <c r="H338" t="s">
        <v>39</v>
      </c>
      <c r="I338" t="s">
        <v>40</v>
      </c>
      <c r="J338" t="s">
        <v>41</v>
      </c>
      <c r="K338" t="s">
        <v>220</v>
      </c>
      <c r="L338">
        <v>7.5</v>
      </c>
      <c r="M338">
        <v>40</v>
      </c>
      <c r="N338">
        <v>3.95</v>
      </c>
      <c r="O338">
        <v>8.18</v>
      </c>
      <c r="P338">
        <v>27.6</v>
      </c>
      <c r="Q338">
        <v>6.2</v>
      </c>
      <c r="R338" t="b">
        <v>1</v>
      </c>
      <c r="S338">
        <v>0.24</v>
      </c>
      <c r="T338">
        <v>1780.85</v>
      </c>
      <c r="U338">
        <v>45813</v>
      </c>
      <c r="V338" t="s">
        <v>259</v>
      </c>
      <c r="W338" t="s">
        <v>59</v>
      </c>
      <c r="X338" t="s">
        <v>1728</v>
      </c>
      <c r="Y338">
        <v>100</v>
      </c>
      <c r="Z338">
        <v>39.76</v>
      </c>
      <c r="AA338">
        <v>44.79</v>
      </c>
    </row>
    <row r="339" spans="1:27" x14ac:dyDescent="0.25">
      <c r="A339" t="s">
        <v>1729</v>
      </c>
      <c r="B339">
        <v>45724</v>
      </c>
      <c r="C339">
        <v>45724.22152777778</v>
      </c>
      <c r="D339">
        <v>45724.275000000001</v>
      </c>
      <c r="E339" t="s">
        <v>1204</v>
      </c>
      <c r="F339" t="s">
        <v>93</v>
      </c>
      <c r="G339" t="s">
        <v>1206</v>
      </c>
      <c r="H339" t="s">
        <v>95</v>
      </c>
      <c r="I339" t="s">
        <v>96</v>
      </c>
      <c r="J339" t="s">
        <v>97</v>
      </c>
      <c r="K339" t="s">
        <v>42</v>
      </c>
      <c r="L339">
        <v>21</v>
      </c>
      <c r="M339">
        <v>26.6</v>
      </c>
      <c r="N339">
        <v>3.95</v>
      </c>
      <c r="O339">
        <v>8.5399999999999991</v>
      </c>
      <c r="P339">
        <v>28.6</v>
      </c>
      <c r="Q339">
        <v>9.6999999999999993</v>
      </c>
      <c r="R339" t="b">
        <v>1</v>
      </c>
      <c r="S339">
        <v>0</v>
      </c>
      <c r="T339">
        <v>1220.1400000000001</v>
      </c>
      <c r="U339">
        <v>45726</v>
      </c>
      <c r="V339" t="s">
        <v>43</v>
      </c>
      <c r="W339" t="s">
        <v>44</v>
      </c>
      <c r="X339" t="s">
        <v>1730</v>
      </c>
      <c r="Y339">
        <v>77</v>
      </c>
      <c r="Z339">
        <v>26.6</v>
      </c>
      <c r="AA339">
        <v>45.87</v>
      </c>
    </row>
    <row r="340" spans="1:27" x14ac:dyDescent="0.25">
      <c r="A340" t="s">
        <v>1731</v>
      </c>
      <c r="B340">
        <v>45693</v>
      </c>
      <c r="C340">
        <v>45693.246527777781</v>
      </c>
      <c r="D340">
        <v>45693.322916666664</v>
      </c>
      <c r="E340" t="s">
        <v>551</v>
      </c>
      <c r="F340" t="s">
        <v>150</v>
      </c>
      <c r="G340" t="s">
        <v>554</v>
      </c>
      <c r="H340" t="s">
        <v>152</v>
      </c>
      <c r="I340" t="s">
        <v>153</v>
      </c>
      <c r="J340" t="s">
        <v>154</v>
      </c>
      <c r="K340" t="s">
        <v>350</v>
      </c>
      <c r="L340">
        <v>11</v>
      </c>
      <c r="M340">
        <v>21</v>
      </c>
      <c r="N340">
        <v>3.95</v>
      </c>
      <c r="O340">
        <v>8.34</v>
      </c>
      <c r="P340">
        <v>29</v>
      </c>
      <c r="Q340">
        <v>27.3</v>
      </c>
      <c r="R340" t="b">
        <v>1</v>
      </c>
      <c r="S340">
        <v>0</v>
      </c>
      <c r="T340">
        <v>950.67</v>
      </c>
      <c r="U340">
        <v>45696</v>
      </c>
      <c r="V340" t="s">
        <v>43</v>
      </c>
      <c r="W340" t="s">
        <v>44</v>
      </c>
      <c r="X340" t="s">
        <v>1732</v>
      </c>
      <c r="Y340">
        <v>110</v>
      </c>
      <c r="Z340">
        <v>21</v>
      </c>
      <c r="AA340">
        <v>45.27</v>
      </c>
    </row>
    <row r="341" spans="1:27" x14ac:dyDescent="0.25">
      <c r="A341" t="s">
        <v>1733</v>
      </c>
      <c r="B341">
        <v>45798</v>
      </c>
      <c r="C341">
        <v>45798.355555555558</v>
      </c>
      <c r="D341">
        <v>45798.388888888891</v>
      </c>
      <c r="E341" t="s">
        <v>1148</v>
      </c>
      <c r="F341" t="s">
        <v>604</v>
      </c>
      <c r="G341" t="s">
        <v>1151</v>
      </c>
      <c r="H341" t="s">
        <v>606</v>
      </c>
      <c r="I341" t="s">
        <v>153</v>
      </c>
      <c r="J341" t="s">
        <v>154</v>
      </c>
      <c r="K341" t="s">
        <v>574</v>
      </c>
      <c r="L341">
        <v>2.2999999999999998</v>
      </c>
      <c r="M341">
        <v>108.4</v>
      </c>
      <c r="N341">
        <v>3.95</v>
      </c>
      <c r="O341">
        <v>8.5399999999999991</v>
      </c>
      <c r="P341">
        <v>29.9</v>
      </c>
      <c r="Q341">
        <v>4.5999999999999996</v>
      </c>
      <c r="R341" t="b">
        <v>1</v>
      </c>
      <c r="S341">
        <v>0.64</v>
      </c>
      <c r="T341">
        <v>4942.95</v>
      </c>
      <c r="U341">
        <v>45801</v>
      </c>
      <c r="V341" t="s">
        <v>43</v>
      </c>
      <c r="W341" t="s">
        <v>44</v>
      </c>
      <c r="X341" t="s">
        <v>1734</v>
      </c>
      <c r="Y341">
        <v>48</v>
      </c>
      <c r="Z341">
        <v>107.76</v>
      </c>
      <c r="AA341">
        <v>45.87</v>
      </c>
    </row>
    <row r="342" spans="1:27" x14ac:dyDescent="0.25">
      <c r="A342" t="s">
        <v>1735</v>
      </c>
      <c r="B342">
        <v>45790</v>
      </c>
      <c r="C342">
        <v>45790.343055555553</v>
      </c>
      <c r="D342">
        <v>45790.377083333333</v>
      </c>
      <c r="E342" t="s">
        <v>101</v>
      </c>
      <c r="F342" t="s">
        <v>37</v>
      </c>
      <c r="G342" t="s">
        <v>104</v>
      </c>
      <c r="H342" t="s">
        <v>39</v>
      </c>
      <c r="I342" t="s">
        <v>40</v>
      </c>
      <c r="J342" t="s">
        <v>41</v>
      </c>
      <c r="K342" t="s">
        <v>748</v>
      </c>
      <c r="L342">
        <v>22.5</v>
      </c>
      <c r="M342">
        <v>69.8</v>
      </c>
      <c r="N342">
        <v>3.95</v>
      </c>
      <c r="O342">
        <v>8.64</v>
      </c>
      <c r="P342">
        <v>34.1</v>
      </c>
      <c r="Q342">
        <v>11.1</v>
      </c>
      <c r="R342" t="b">
        <v>0</v>
      </c>
      <c r="S342">
        <v>2.14</v>
      </c>
      <c r="T342">
        <v>3123.86</v>
      </c>
      <c r="U342">
        <v>45792</v>
      </c>
      <c r="V342" t="s">
        <v>43</v>
      </c>
      <c r="W342" t="s">
        <v>44</v>
      </c>
      <c r="X342" t="s">
        <v>1736</v>
      </c>
      <c r="Y342">
        <v>49</v>
      </c>
      <c r="Z342">
        <v>67.66</v>
      </c>
      <c r="AA342">
        <v>46.17</v>
      </c>
    </row>
    <row r="343" spans="1:27" x14ac:dyDescent="0.25">
      <c r="A343" t="s">
        <v>1737</v>
      </c>
      <c r="B343">
        <v>45729</v>
      </c>
      <c r="C343">
        <v>45729.255555555559</v>
      </c>
      <c r="D343">
        <v>45729.298611111109</v>
      </c>
      <c r="E343" t="s">
        <v>1726</v>
      </c>
      <c r="F343" t="s">
        <v>37</v>
      </c>
      <c r="G343" t="s">
        <v>349</v>
      </c>
      <c r="H343" t="s">
        <v>39</v>
      </c>
      <c r="I343" t="s">
        <v>40</v>
      </c>
      <c r="J343" t="s">
        <v>41</v>
      </c>
      <c r="K343" t="s">
        <v>72</v>
      </c>
      <c r="L343">
        <v>20.2</v>
      </c>
      <c r="M343">
        <v>31.7</v>
      </c>
      <c r="N343">
        <v>3.96</v>
      </c>
      <c r="O343">
        <v>8.4</v>
      </c>
      <c r="P343">
        <v>35.299999999999997</v>
      </c>
      <c r="Q343">
        <v>31.7</v>
      </c>
      <c r="R343" t="b">
        <v>1</v>
      </c>
      <c r="S343">
        <v>0</v>
      </c>
      <c r="T343">
        <v>1442.35</v>
      </c>
      <c r="U343">
        <v>45731</v>
      </c>
      <c r="V343" t="s">
        <v>58</v>
      </c>
      <c r="W343" t="s">
        <v>44</v>
      </c>
      <c r="X343" t="s">
        <v>1738</v>
      </c>
      <c r="Y343">
        <v>62</v>
      </c>
      <c r="Z343">
        <v>31.7</v>
      </c>
      <c r="AA343">
        <v>45.5</v>
      </c>
    </row>
    <row r="344" spans="1:27" x14ac:dyDescent="0.25">
      <c r="A344" t="s">
        <v>1739</v>
      </c>
      <c r="B344">
        <v>45701</v>
      </c>
      <c r="C344">
        <v>45701.448611111111</v>
      </c>
      <c r="D344">
        <v>45701.564583333333</v>
      </c>
      <c r="E344" t="s">
        <v>1740</v>
      </c>
      <c r="F344" t="s">
        <v>81</v>
      </c>
      <c r="G344" t="s">
        <v>951</v>
      </c>
      <c r="H344" t="s">
        <v>83</v>
      </c>
      <c r="I344" t="s">
        <v>84</v>
      </c>
      <c r="J344" t="s">
        <v>85</v>
      </c>
      <c r="K344" t="s">
        <v>479</v>
      </c>
      <c r="L344">
        <v>23.4</v>
      </c>
      <c r="M344">
        <v>6.5</v>
      </c>
      <c r="N344">
        <v>3.96</v>
      </c>
      <c r="O344">
        <v>8.5500000000000007</v>
      </c>
      <c r="P344">
        <v>27.9</v>
      </c>
      <c r="Q344">
        <v>27.4</v>
      </c>
      <c r="R344" t="b">
        <v>0</v>
      </c>
      <c r="S344">
        <v>3.25</v>
      </c>
      <c r="T344">
        <v>149.34</v>
      </c>
      <c r="U344">
        <v>45704</v>
      </c>
      <c r="V344" t="s">
        <v>58</v>
      </c>
      <c r="W344" t="s">
        <v>44</v>
      </c>
      <c r="X344" t="s">
        <v>1741</v>
      </c>
      <c r="Y344">
        <v>167</v>
      </c>
      <c r="Z344">
        <v>3.25</v>
      </c>
      <c r="AA344">
        <v>45.95</v>
      </c>
    </row>
    <row r="345" spans="1:27" x14ac:dyDescent="0.25">
      <c r="A345" t="s">
        <v>1742</v>
      </c>
      <c r="B345">
        <v>45669</v>
      </c>
      <c r="C345">
        <v>45669.364583333336</v>
      </c>
      <c r="D345">
        <v>45669.368055555555</v>
      </c>
      <c r="E345" t="s">
        <v>1743</v>
      </c>
      <c r="F345" t="s">
        <v>328</v>
      </c>
      <c r="G345" t="s">
        <v>932</v>
      </c>
      <c r="H345" t="s">
        <v>330</v>
      </c>
      <c r="I345" t="s">
        <v>331</v>
      </c>
      <c r="J345" t="s">
        <v>332</v>
      </c>
      <c r="K345" t="s">
        <v>776</v>
      </c>
      <c r="L345">
        <v>2.9</v>
      </c>
      <c r="M345">
        <v>5.7</v>
      </c>
      <c r="N345">
        <v>3.96</v>
      </c>
      <c r="O345">
        <v>8.1199999999999992</v>
      </c>
      <c r="P345">
        <v>26.3</v>
      </c>
      <c r="Q345">
        <v>9.1999999999999993</v>
      </c>
      <c r="R345" t="b">
        <v>1</v>
      </c>
      <c r="S345">
        <v>0.26</v>
      </c>
      <c r="T345">
        <v>242.95</v>
      </c>
      <c r="U345">
        <v>45670</v>
      </c>
      <c r="V345" t="s">
        <v>259</v>
      </c>
      <c r="W345" t="s">
        <v>44</v>
      </c>
      <c r="X345" t="s">
        <v>1745</v>
      </c>
      <c r="Y345">
        <v>5</v>
      </c>
      <c r="Z345">
        <v>5.44</v>
      </c>
      <c r="AA345">
        <v>44.66</v>
      </c>
    </row>
    <row r="346" spans="1:27" x14ac:dyDescent="0.25">
      <c r="A346" t="s">
        <v>1746</v>
      </c>
      <c r="B346">
        <v>45803</v>
      </c>
      <c r="C346">
        <v>45803.252083333333</v>
      </c>
      <c r="D346">
        <v>45803.290277777778</v>
      </c>
      <c r="E346" t="s">
        <v>551</v>
      </c>
      <c r="F346" t="s">
        <v>150</v>
      </c>
      <c r="G346" t="s">
        <v>554</v>
      </c>
      <c r="H346" t="s">
        <v>152</v>
      </c>
      <c r="I346" t="s">
        <v>153</v>
      </c>
      <c r="J346" t="s">
        <v>154</v>
      </c>
      <c r="K346" t="s">
        <v>285</v>
      </c>
      <c r="L346">
        <v>2.7</v>
      </c>
      <c r="M346">
        <v>27.7</v>
      </c>
      <c r="N346">
        <v>3.96</v>
      </c>
      <c r="O346">
        <v>8.7899999999999991</v>
      </c>
      <c r="P346">
        <v>34.200000000000003</v>
      </c>
      <c r="Q346">
        <v>12</v>
      </c>
      <c r="R346" t="b">
        <v>0</v>
      </c>
      <c r="S346">
        <v>0</v>
      </c>
      <c r="T346">
        <v>1292.76</v>
      </c>
      <c r="U346">
        <v>45805</v>
      </c>
      <c r="V346" t="s">
        <v>43</v>
      </c>
      <c r="W346" t="s">
        <v>59</v>
      </c>
      <c r="X346" t="s">
        <v>1747</v>
      </c>
      <c r="Y346">
        <v>55</v>
      </c>
      <c r="Z346">
        <v>27.7</v>
      </c>
      <c r="AA346">
        <v>46.67</v>
      </c>
    </row>
    <row r="347" spans="1:27" x14ac:dyDescent="0.25">
      <c r="A347" t="s">
        <v>1748</v>
      </c>
      <c r="B347">
        <v>45770</v>
      </c>
      <c r="C347">
        <v>45770.203472222223</v>
      </c>
      <c r="D347">
        <v>45770.206944444442</v>
      </c>
      <c r="E347" t="s">
        <v>1749</v>
      </c>
      <c r="F347" t="s">
        <v>93</v>
      </c>
      <c r="G347" t="s">
        <v>1626</v>
      </c>
      <c r="H347" t="s">
        <v>95</v>
      </c>
      <c r="I347" t="s">
        <v>96</v>
      </c>
      <c r="J347" t="s">
        <v>97</v>
      </c>
      <c r="K347" t="s">
        <v>57</v>
      </c>
      <c r="L347">
        <v>6.8</v>
      </c>
      <c r="M347">
        <v>60.6</v>
      </c>
      <c r="N347">
        <v>3.96</v>
      </c>
      <c r="O347">
        <v>7.82</v>
      </c>
      <c r="P347">
        <v>28.9</v>
      </c>
      <c r="Q347">
        <v>3.1</v>
      </c>
      <c r="R347" t="b">
        <v>1</v>
      </c>
      <c r="S347">
        <v>0</v>
      </c>
      <c r="T347">
        <v>2651.86</v>
      </c>
      <c r="U347">
        <v>45772</v>
      </c>
      <c r="V347" t="s">
        <v>43</v>
      </c>
      <c r="W347" t="s">
        <v>44</v>
      </c>
      <c r="X347" t="s">
        <v>1751</v>
      </c>
      <c r="Y347">
        <v>5</v>
      </c>
      <c r="Z347">
        <v>60.6</v>
      </c>
      <c r="AA347">
        <v>43.76</v>
      </c>
    </row>
    <row r="348" spans="1:27" x14ac:dyDescent="0.25">
      <c r="A348" t="s">
        <v>1752</v>
      </c>
      <c r="B348">
        <v>45813</v>
      </c>
      <c r="C348">
        <v>45813.232638888891</v>
      </c>
      <c r="D348">
        <v>45813.236111111109</v>
      </c>
      <c r="E348" t="s">
        <v>1753</v>
      </c>
      <c r="F348" t="s">
        <v>81</v>
      </c>
      <c r="G348" t="s">
        <v>1009</v>
      </c>
      <c r="H348" t="s">
        <v>83</v>
      </c>
      <c r="I348" t="s">
        <v>84</v>
      </c>
      <c r="J348" t="s">
        <v>85</v>
      </c>
      <c r="K348" t="s">
        <v>86</v>
      </c>
      <c r="L348">
        <v>6.3</v>
      </c>
      <c r="M348">
        <v>50.9</v>
      </c>
      <c r="N348">
        <v>3.96</v>
      </c>
      <c r="O348">
        <v>8.06</v>
      </c>
      <c r="P348">
        <v>33.1</v>
      </c>
      <c r="Q348">
        <v>7.7</v>
      </c>
      <c r="R348" t="b">
        <v>1</v>
      </c>
      <c r="S348">
        <v>0</v>
      </c>
      <c r="T348">
        <v>2264.0300000000002</v>
      </c>
      <c r="U348">
        <v>45813</v>
      </c>
      <c r="V348" t="s">
        <v>43</v>
      </c>
      <c r="W348" t="s">
        <v>208</v>
      </c>
      <c r="X348" t="s">
        <v>1755</v>
      </c>
      <c r="Y348">
        <v>5</v>
      </c>
      <c r="Z348">
        <v>50.9</v>
      </c>
      <c r="AA348">
        <v>44.48</v>
      </c>
    </row>
    <row r="349" spans="1:27" x14ac:dyDescent="0.25">
      <c r="A349" t="s">
        <v>1756</v>
      </c>
      <c r="B349">
        <v>45775</v>
      </c>
      <c r="C349">
        <v>45775.305555555555</v>
      </c>
      <c r="D349">
        <v>45775.323611111111</v>
      </c>
      <c r="E349" t="s">
        <v>1757</v>
      </c>
      <c r="F349" t="s">
        <v>81</v>
      </c>
      <c r="G349" t="s">
        <v>1759</v>
      </c>
      <c r="H349" t="s">
        <v>83</v>
      </c>
      <c r="I349" t="s">
        <v>84</v>
      </c>
      <c r="J349" t="s">
        <v>85</v>
      </c>
      <c r="K349" t="s">
        <v>909</v>
      </c>
      <c r="L349">
        <v>5.2</v>
      </c>
      <c r="M349">
        <v>53.9</v>
      </c>
      <c r="N349">
        <v>3.96</v>
      </c>
      <c r="O349">
        <v>7.88</v>
      </c>
      <c r="P349">
        <v>33</v>
      </c>
      <c r="Q349">
        <v>9.6</v>
      </c>
      <c r="R349" t="b">
        <v>1</v>
      </c>
      <c r="S349">
        <v>0.28000000000000003</v>
      </c>
      <c r="T349">
        <v>2356.06</v>
      </c>
      <c r="U349">
        <v>45776</v>
      </c>
      <c r="V349" t="s">
        <v>58</v>
      </c>
      <c r="W349" t="s">
        <v>44</v>
      </c>
      <c r="X349" t="s">
        <v>1760</v>
      </c>
      <c r="Y349">
        <v>26</v>
      </c>
      <c r="Z349">
        <v>53.62</v>
      </c>
      <c r="AA349">
        <v>43.94</v>
      </c>
    </row>
    <row r="350" spans="1:27" x14ac:dyDescent="0.25">
      <c r="A350" t="s">
        <v>1761</v>
      </c>
      <c r="B350">
        <v>45662</v>
      </c>
      <c r="C350">
        <v>45662.44027777778</v>
      </c>
      <c r="D350">
        <v>45662.503472222219</v>
      </c>
      <c r="E350" t="s">
        <v>1762</v>
      </c>
      <c r="F350" t="s">
        <v>309</v>
      </c>
      <c r="G350" t="s">
        <v>68</v>
      </c>
      <c r="H350" t="s">
        <v>311</v>
      </c>
      <c r="I350" t="s">
        <v>84</v>
      </c>
      <c r="J350" t="s">
        <v>85</v>
      </c>
      <c r="K350" t="s">
        <v>72</v>
      </c>
      <c r="L350">
        <v>5.2</v>
      </c>
      <c r="M350">
        <v>74.599999999999994</v>
      </c>
      <c r="N350">
        <v>3.96</v>
      </c>
      <c r="O350">
        <v>8.6199999999999992</v>
      </c>
      <c r="P350">
        <v>31.2</v>
      </c>
      <c r="Q350">
        <v>10.8</v>
      </c>
      <c r="R350" t="b">
        <v>1</v>
      </c>
      <c r="S350">
        <v>0.41</v>
      </c>
      <c r="T350">
        <v>3424.61</v>
      </c>
      <c r="U350">
        <v>45669</v>
      </c>
      <c r="V350" t="s">
        <v>43</v>
      </c>
      <c r="W350" t="s">
        <v>44</v>
      </c>
      <c r="X350" t="s">
        <v>1763</v>
      </c>
      <c r="Y350">
        <v>91</v>
      </c>
      <c r="Z350">
        <v>74.19</v>
      </c>
      <c r="AA350">
        <v>46.16</v>
      </c>
    </row>
    <row r="351" spans="1:27" x14ac:dyDescent="0.25">
      <c r="A351" t="s">
        <v>1764</v>
      </c>
      <c r="B351">
        <v>45756</v>
      </c>
      <c r="C351">
        <v>45756.231249999997</v>
      </c>
      <c r="D351">
        <v>45756.268055555556</v>
      </c>
      <c r="E351" t="s">
        <v>1765</v>
      </c>
      <c r="F351" t="s">
        <v>255</v>
      </c>
      <c r="G351" t="s">
        <v>1534</v>
      </c>
      <c r="H351" t="s">
        <v>257</v>
      </c>
      <c r="I351" t="s">
        <v>96</v>
      </c>
      <c r="J351" t="s">
        <v>97</v>
      </c>
      <c r="K351" t="s">
        <v>819</v>
      </c>
      <c r="L351">
        <v>5.8</v>
      </c>
      <c r="M351">
        <v>32.5</v>
      </c>
      <c r="N351">
        <v>3.97</v>
      </c>
      <c r="O351">
        <v>8.7799999999999994</v>
      </c>
      <c r="P351">
        <v>32</v>
      </c>
      <c r="Q351">
        <v>9.1999999999999993</v>
      </c>
      <c r="R351" t="b">
        <v>1</v>
      </c>
      <c r="S351">
        <v>0.04</v>
      </c>
      <c r="T351">
        <v>1515.56</v>
      </c>
      <c r="U351">
        <v>45759</v>
      </c>
      <c r="V351" t="s">
        <v>43</v>
      </c>
      <c r="W351" t="s">
        <v>44</v>
      </c>
      <c r="X351" t="s">
        <v>1767</v>
      </c>
      <c r="Y351">
        <v>53</v>
      </c>
      <c r="Z351">
        <v>32.46</v>
      </c>
      <c r="AA351">
        <v>46.69</v>
      </c>
    </row>
    <row r="352" spans="1:27" x14ac:dyDescent="0.25">
      <c r="A352" t="s">
        <v>1768</v>
      </c>
      <c r="B352">
        <v>45817</v>
      </c>
      <c r="C352">
        <v>45817.447222222225</v>
      </c>
      <c r="D352">
        <v>45817.490972222222</v>
      </c>
      <c r="E352" t="s">
        <v>1769</v>
      </c>
      <c r="F352" t="s">
        <v>113</v>
      </c>
      <c r="G352" t="s">
        <v>329</v>
      </c>
      <c r="H352" t="s">
        <v>115</v>
      </c>
      <c r="I352" t="s">
        <v>84</v>
      </c>
      <c r="J352" t="s">
        <v>85</v>
      </c>
      <c r="K352" t="s">
        <v>302</v>
      </c>
      <c r="L352">
        <v>2.5</v>
      </c>
      <c r="M352">
        <v>119.6</v>
      </c>
      <c r="N352">
        <v>3.97</v>
      </c>
      <c r="O352">
        <v>8.52</v>
      </c>
      <c r="P352">
        <v>36.6</v>
      </c>
      <c r="Q352">
        <v>35</v>
      </c>
      <c r="R352" t="b">
        <v>0</v>
      </c>
      <c r="S352">
        <v>3.83</v>
      </c>
      <c r="T352">
        <v>5315</v>
      </c>
      <c r="U352">
        <v>45817</v>
      </c>
      <c r="V352" t="s">
        <v>58</v>
      </c>
      <c r="W352" t="s">
        <v>44</v>
      </c>
      <c r="X352" t="s">
        <v>1771</v>
      </c>
      <c r="Y352">
        <v>63</v>
      </c>
      <c r="Z352">
        <v>115.77</v>
      </c>
      <c r="AA352">
        <v>45.91</v>
      </c>
    </row>
    <row r="353" spans="1:27" x14ac:dyDescent="0.25">
      <c r="A353" t="s">
        <v>1772</v>
      </c>
      <c r="B353">
        <v>45709</v>
      </c>
      <c r="C353">
        <v>45709.348611111112</v>
      </c>
      <c r="D353">
        <v>45709.386111111111</v>
      </c>
      <c r="E353" t="s">
        <v>1773</v>
      </c>
      <c r="F353" t="s">
        <v>81</v>
      </c>
      <c r="G353" t="s">
        <v>1319</v>
      </c>
      <c r="H353" t="s">
        <v>83</v>
      </c>
      <c r="I353" t="s">
        <v>84</v>
      </c>
      <c r="J353" t="s">
        <v>85</v>
      </c>
      <c r="K353" t="s">
        <v>268</v>
      </c>
      <c r="L353">
        <v>6.5</v>
      </c>
      <c r="M353">
        <v>38.5</v>
      </c>
      <c r="N353">
        <v>3.97</v>
      </c>
      <c r="O353">
        <v>7.65</v>
      </c>
      <c r="P353">
        <v>30.1</v>
      </c>
      <c r="Q353">
        <v>8.3000000000000007</v>
      </c>
      <c r="R353" t="b">
        <v>1</v>
      </c>
      <c r="S353">
        <v>0</v>
      </c>
      <c r="T353">
        <v>1667.05</v>
      </c>
      <c r="U353">
        <v>45709</v>
      </c>
      <c r="V353" t="s">
        <v>73</v>
      </c>
      <c r="W353" t="s">
        <v>44</v>
      </c>
      <c r="X353" t="s">
        <v>1775</v>
      </c>
      <c r="Y353">
        <v>54</v>
      </c>
      <c r="Z353">
        <v>38.5</v>
      </c>
      <c r="AA353">
        <v>43.3</v>
      </c>
    </row>
    <row r="354" spans="1:27" x14ac:dyDescent="0.25">
      <c r="A354" t="s">
        <v>1776</v>
      </c>
      <c r="B354">
        <v>45665</v>
      </c>
      <c r="C354">
        <v>45665.414583333331</v>
      </c>
      <c r="D354">
        <v>45665.433333333334</v>
      </c>
      <c r="E354" t="s">
        <v>779</v>
      </c>
      <c r="F354" t="s">
        <v>113</v>
      </c>
      <c r="G354" t="s">
        <v>782</v>
      </c>
      <c r="H354" t="s">
        <v>115</v>
      </c>
      <c r="I354" t="s">
        <v>84</v>
      </c>
      <c r="J354" t="s">
        <v>85</v>
      </c>
      <c r="K354" t="s">
        <v>624</v>
      </c>
      <c r="L354">
        <v>33.5</v>
      </c>
      <c r="M354">
        <v>15</v>
      </c>
      <c r="N354">
        <v>3.97</v>
      </c>
      <c r="O354">
        <v>8.91</v>
      </c>
      <c r="P354">
        <v>28</v>
      </c>
      <c r="Q354">
        <v>6</v>
      </c>
      <c r="R354" t="b">
        <v>1</v>
      </c>
      <c r="S354">
        <v>0</v>
      </c>
      <c r="T354">
        <v>706.2</v>
      </c>
      <c r="U354">
        <v>45666</v>
      </c>
      <c r="V354" t="s">
        <v>43</v>
      </c>
      <c r="W354" t="s">
        <v>186</v>
      </c>
      <c r="X354" t="s">
        <v>1777</v>
      </c>
      <c r="Y354">
        <v>27</v>
      </c>
      <c r="Z354">
        <v>15</v>
      </c>
      <c r="AA354">
        <v>47.08</v>
      </c>
    </row>
    <row r="355" spans="1:27" x14ac:dyDescent="0.25">
      <c r="A355" t="s">
        <v>1778</v>
      </c>
      <c r="B355">
        <v>45837</v>
      </c>
      <c r="C355">
        <v>45837.199305555558</v>
      </c>
      <c r="D355">
        <v>45837.213194444441</v>
      </c>
      <c r="E355" t="s">
        <v>710</v>
      </c>
      <c r="F355" t="s">
        <v>604</v>
      </c>
      <c r="G355" t="s">
        <v>523</v>
      </c>
      <c r="H355" t="s">
        <v>606</v>
      </c>
      <c r="I355" t="s">
        <v>153</v>
      </c>
      <c r="J355" t="s">
        <v>154</v>
      </c>
      <c r="K355" t="s">
        <v>302</v>
      </c>
      <c r="L355">
        <v>10.8</v>
      </c>
      <c r="M355">
        <v>24.7</v>
      </c>
      <c r="N355">
        <v>3.97</v>
      </c>
      <c r="O355">
        <v>8.83</v>
      </c>
      <c r="P355">
        <v>30.6</v>
      </c>
      <c r="Q355">
        <v>7.7</v>
      </c>
      <c r="R355" t="b">
        <v>1</v>
      </c>
      <c r="S355">
        <v>0</v>
      </c>
      <c r="T355">
        <v>1156.95</v>
      </c>
      <c r="U355">
        <v>45840</v>
      </c>
      <c r="V355" t="s">
        <v>43</v>
      </c>
      <c r="W355" t="s">
        <v>186</v>
      </c>
      <c r="X355" t="s">
        <v>1779</v>
      </c>
      <c r="Y355">
        <v>20</v>
      </c>
      <c r="Z355">
        <v>24.7</v>
      </c>
      <c r="AA355">
        <v>46.84</v>
      </c>
    </row>
    <row r="356" spans="1:27" x14ac:dyDescent="0.25">
      <c r="A356" t="s">
        <v>1780</v>
      </c>
      <c r="B356">
        <v>45766</v>
      </c>
      <c r="C356">
        <v>45766.384722222225</v>
      </c>
      <c r="D356">
        <v>45766.481249999997</v>
      </c>
      <c r="E356" t="s">
        <v>1781</v>
      </c>
      <c r="F356" t="s">
        <v>138</v>
      </c>
      <c r="G356" t="s">
        <v>394</v>
      </c>
      <c r="H356" t="s">
        <v>140</v>
      </c>
      <c r="I356" t="s">
        <v>141</v>
      </c>
      <c r="J356" t="s">
        <v>142</v>
      </c>
      <c r="K356" t="s">
        <v>220</v>
      </c>
      <c r="L356">
        <v>2.6</v>
      </c>
      <c r="M356">
        <v>53</v>
      </c>
      <c r="N356">
        <v>3.97</v>
      </c>
      <c r="O356">
        <v>9.01</v>
      </c>
      <c r="P356">
        <v>29.7</v>
      </c>
      <c r="Q356">
        <v>7.1</v>
      </c>
      <c r="R356" t="b">
        <v>1</v>
      </c>
      <c r="S356">
        <v>0.43</v>
      </c>
      <c r="T356">
        <v>2490.77</v>
      </c>
      <c r="U356">
        <v>45767</v>
      </c>
      <c r="V356" t="s">
        <v>58</v>
      </c>
      <c r="W356" t="s">
        <v>59</v>
      </c>
      <c r="X356" t="s">
        <v>1783</v>
      </c>
      <c r="Y356">
        <v>139</v>
      </c>
      <c r="Z356">
        <v>52.57</v>
      </c>
      <c r="AA356">
        <v>47.38</v>
      </c>
    </row>
    <row r="357" spans="1:27" x14ac:dyDescent="0.25">
      <c r="A357" t="s">
        <v>1784</v>
      </c>
      <c r="B357">
        <v>45739</v>
      </c>
      <c r="C357">
        <v>45739.381944444445</v>
      </c>
      <c r="D357">
        <v>45739.413194444445</v>
      </c>
      <c r="E357" t="s">
        <v>1785</v>
      </c>
      <c r="F357" t="s">
        <v>309</v>
      </c>
      <c r="G357" t="s">
        <v>1048</v>
      </c>
      <c r="H357" t="s">
        <v>311</v>
      </c>
      <c r="I357" t="s">
        <v>84</v>
      </c>
      <c r="J357" t="s">
        <v>85</v>
      </c>
      <c r="K357" t="s">
        <v>1088</v>
      </c>
      <c r="L357">
        <v>45.8</v>
      </c>
      <c r="M357">
        <v>48.4</v>
      </c>
      <c r="N357">
        <v>3.97</v>
      </c>
      <c r="O357">
        <v>8.84</v>
      </c>
      <c r="P357">
        <v>37.1</v>
      </c>
      <c r="Q357">
        <v>35</v>
      </c>
      <c r="R357" t="b">
        <v>1</v>
      </c>
      <c r="S357">
        <v>0</v>
      </c>
      <c r="T357">
        <v>2268.5100000000002</v>
      </c>
      <c r="U357">
        <v>45742</v>
      </c>
      <c r="V357" t="s">
        <v>259</v>
      </c>
      <c r="W357" t="s">
        <v>44</v>
      </c>
      <c r="X357" t="s">
        <v>1787</v>
      </c>
      <c r="Y357">
        <v>45</v>
      </c>
      <c r="Z357">
        <v>48.4</v>
      </c>
      <c r="AA357">
        <v>46.87</v>
      </c>
    </row>
    <row r="358" spans="1:27" x14ac:dyDescent="0.25">
      <c r="A358" t="s">
        <v>1788</v>
      </c>
      <c r="B358">
        <v>45752</v>
      </c>
      <c r="C358">
        <v>45752.252083333333</v>
      </c>
      <c r="D358">
        <v>45752.255555555559</v>
      </c>
      <c r="E358" t="s">
        <v>1789</v>
      </c>
      <c r="F358" t="s">
        <v>245</v>
      </c>
      <c r="G358" t="s">
        <v>1048</v>
      </c>
      <c r="H358" t="s">
        <v>247</v>
      </c>
      <c r="I358" t="s">
        <v>55</v>
      </c>
      <c r="J358" t="s">
        <v>56</v>
      </c>
      <c r="K358" t="s">
        <v>466</v>
      </c>
      <c r="L358">
        <v>26.5</v>
      </c>
      <c r="M358">
        <v>86.7</v>
      </c>
      <c r="N358">
        <v>3.97</v>
      </c>
      <c r="O358">
        <v>8.25</v>
      </c>
      <c r="P358">
        <v>23.7</v>
      </c>
      <c r="Q358">
        <v>1.5</v>
      </c>
      <c r="R358" t="b">
        <v>1</v>
      </c>
      <c r="S358">
        <v>0</v>
      </c>
      <c r="T358">
        <v>3910.17</v>
      </c>
      <c r="U358">
        <v>45754</v>
      </c>
      <c r="V358" t="s">
        <v>43</v>
      </c>
      <c r="W358" t="s">
        <v>208</v>
      </c>
      <c r="X358" t="s">
        <v>1791</v>
      </c>
      <c r="Y358">
        <v>5</v>
      </c>
      <c r="Z358">
        <v>86.7</v>
      </c>
      <c r="AA358">
        <v>45.1</v>
      </c>
    </row>
    <row r="359" spans="1:27" x14ac:dyDescent="0.25">
      <c r="A359" t="s">
        <v>1792</v>
      </c>
      <c r="B359">
        <v>45790</v>
      </c>
      <c r="C359">
        <v>45790.25</v>
      </c>
      <c r="D359">
        <v>45790.302777777775</v>
      </c>
      <c r="E359" t="s">
        <v>482</v>
      </c>
      <c r="F359" t="s">
        <v>113</v>
      </c>
      <c r="G359" t="s">
        <v>485</v>
      </c>
      <c r="H359" t="s">
        <v>115</v>
      </c>
      <c r="I359" t="s">
        <v>84</v>
      </c>
      <c r="J359" t="s">
        <v>85</v>
      </c>
      <c r="K359" t="s">
        <v>674</v>
      </c>
      <c r="L359">
        <v>10.7</v>
      </c>
      <c r="M359">
        <v>32.700000000000003</v>
      </c>
      <c r="N359">
        <v>3.97</v>
      </c>
      <c r="O359">
        <v>8.42</v>
      </c>
      <c r="P359">
        <v>28.1</v>
      </c>
      <c r="Q359">
        <v>26.6</v>
      </c>
      <c r="R359" t="b">
        <v>0</v>
      </c>
      <c r="S359">
        <v>0</v>
      </c>
      <c r="T359">
        <v>1491.45</v>
      </c>
      <c r="U359">
        <v>45793</v>
      </c>
      <c r="V359" t="s">
        <v>58</v>
      </c>
      <c r="W359" t="s">
        <v>44</v>
      </c>
      <c r="X359" t="s">
        <v>1793</v>
      </c>
      <c r="Y359">
        <v>76</v>
      </c>
      <c r="Z359">
        <v>32.700000000000003</v>
      </c>
      <c r="AA359">
        <v>45.61</v>
      </c>
    </row>
    <row r="360" spans="1:27" x14ac:dyDescent="0.25">
      <c r="A360" t="s">
        <v>1794</v>
      </c>
      <c r="B360">
        <v>45770</v>
      </c>
      <c r="C360">
        <v>45770.313194444447</v>
      </c>
      <c r="D360">
        <v>45770.322916666664</v>
      </c>
      <c r="E360" t="s">
        <v>387</v>
      </c>
      <c r="F360" t="s">
        <v>67</v>
      </c>
      <c r="G360" t="s">
        <v>129</v>
      </c>
      <c r="H360" t="s">
        <v>69</v>
      </c>
      <c r="I360" t="s">
        <v>70</v>
      </c>
      <c r="J360" t="s">
        <v>71</v>
      </c>
      <c r="K360" t="s">
        <v>175</v>
      </c>
      <c r="L360">
        <v>2.5</v>
      </c>
      <c r="M360">
        <v>199.8</v>
      </c>
      <c r="N360">
        <v>3.97</v>
      </c>
      <c r="O360">
        <v>8.56</v>
      </c>
      <c r="P360">
        <v>27.4</v>
      </c>
      <c r="Q360">
        <v>7.1</v>
      </c>
      <c r="R360" t="b">
        <v>1</v>
      </c>
      <c r="S360">
        <v>0.24</v>
      </c>
      <c r="T360">
        <v>9185.75</v>
      </c>
      <c r="U360">
        <v>45771</v>
      </c>
      <c r="V360" t="s">
        <v>73</v>
      </c>
      <c r="W360" t="s">
        <v>44</v>
      </c>
      <c r="X360" t="s">
        <v>1795</v>
      </c>
      <c r="Y360">
        <v>14</v>
      </c>
      <c r="Z360">
        <v>199.56</v>
      </c>
      <c r="AA360">
        <v>46.03</v>
      </c>
    </row>
    <row r="361" spans="1:27" x14ac:dyDescent="0.25">
      <c r="A361" t="s">
        <v>1796</v>
      </c>
      <c r="B361">
        <v>45837</v>
      </c>
      <c r="C361">
        <v>45837.261805555558</v>
      </c>
      <c r="D361">
        <v>45837.289583333331</v>
      </c>
      <c r="E361" t="s">
        <v>1473</v>
      </c>
      <c r="F361" t="s">
        <v>698</v>
      </c>
      <c r="G361" t="s">
        <v>561</v>
      </c>
      <c r="H361" t="s">
        <v>700</v>
      </c>
      <c r="I361" t="s">
        <v>141</v>
      </c>
      <c r="J361" t="s">
        <v>142</v>
      </c>
      <c r="K361" t="s">
        <v>123</v>
      </c>
      <c r="L361">
        <v>7</v>
      </c>
      <c r="M361">
        <v>10.7</v>
      </c>
      <c r="N361">
        <v>3.98</v>
      </c>
      <c r="O361">
        <v>8.66</v>
      </c>
      <c r="P361">
        <v>33.1</v>
      </c>
      <c r="Q361">
        <v>12</v>
      </c>
      <c r="R361" t="b">
        <v>1</v>
      </c>
      <c r="S361">
        <v>0</v>
      </c>
      <c r="T361">
        <v>496.27</v>
      </c>
      <c r="U361">
        <v>45839</v>
      </c>
      <c r="V361" t="s">
        <v>43</v>
      </c>
      <c r="W361" t="s">
        <v>186</v>
      </c>
      <c r="X361" t="s">
        <v>1797</v>
      </c>
      <c r="Y361">
        <v>40</v>
      </c>
      <c r="Z361">
        <v>10.7</v>
      </c>
      <c r="AA361">
        <v>46.38</v>
      </c>
    </row>
    <row r="362" spans="1:27" x14ac:dyDescent="0.25">
      <c r="A362" t="s">
        <v>1798</v>
      </c>
      <c r="B362">
        <v>45780</v>
      </c>
      <c r="C362">
        <v>45780.245833333334</v>
      </c>
      <c r="D362">
        <v>45780.274305555555</v>
      </c>
      <c r="E362" t="s">
        <v>944</v>
      </c>
      <c r="F362" t="s">
        <v>255</v>
      </c>
      <c r="G362" t="s">
        <v>439</v>
      </c>
      <c r="H362" t="s">
        <v>257</v>
      </c>
      <c r="I362" t="s">
        <v>96</v>
      </c>
      <c r="J362" t="s">
        <v>97</v>
      </c>
      <c r="K362" t="s">
        <v>130</v>
      </c>
      <c r="L362">
        <v>6.8</v>
      </c>
      <c r="M362">
        <v>8.4</v>
      </c>
      <c r="N362">
        <v>3.98</v>
      </c>
      <c r="O362">
        <v>8.86</v>
      </c>
      <c r="P362">
        <v>32.200000000000003</v>
      </c>
      <c r="Q362">
        <v>12</v>
      </c>
      <c r="R362" t="b">
        <v>0</v>
      </c>
      <c r="S362">
        <v>4.12</v>
      </c>
      <c r="T362">
        <v>201.07</v>
      </c>
      <c r="U362">
        <v>45783</v>
      </c>
      <c r="V362" t="s">
        <v>73</v>
      </c>
      <c r="W362" t="s">
        <v>44</v>
      </c>
      <c r="X362" t="s">
        <v>1799</v>
      </c>
      <c r="Y362">
        <v>41</v>
      </c>
      <c r="Z362">
        <v>4.28</v>
      </c>
      <c r="AA362">
        <v>46.98</v>
      </c>
    </row>
    <row r="363" spans="1:27" x14ac:dyDescent="0.25">
      <c r="A363" t="s">
        <v>1800</v>
      </c>
      <c r="B363">
        <v>45820</v>
      </c>
      <c r="C363">
        <v>45820.334722222222</v>
      </c>
      <c r="D363">
        <v>45820.385416666664</v>
      </c>
      <c r="E363" t="s">
        <v>189</v>
      </c>
      <c r="F363" t="s">
        <v>194</v>
      </c>
      <c r="G363" t="s">
        <v>195</v>
      </c>
      <c r="H363" t="s">
        <v>196</v>
      </c>
      <c r="I363" t="s">
        <v>197</v>
      </c>
      <c r="J363" t="s">
        <v>198</v>
      </c>
      <c r="K363" t="s">
        <v>819</v>
      </c>
      <c r="L363">
        <v>1.2</v>
      </c>
      <c r="M363">
        <v>13.3</v>
      </c>
      <c r="N363">
        <v>3.98</v>
      </c>
      <c r="O363">
        <v>8.7100000000000009</v>
      </c>
      <c r="P363">
        <v>35.5</v>
      </c>
      <c r="Q363">
        <v>10.4</v>
      </c>
      <c r="R363" t="b">
        <v>1</v>
      </c>
      <c r="S363">
        <v>0.05</v>
      </c>
      <c r="T363">
        <v>616.52</v>
      </c>
      <c r="U363">
        <v>45821</v>
      </c>
      <c r="V363" t="s">
        <v>43</v>
      </c>
      <c r="W363" t="s">
        <v>44</v>
      </c>
      <c r="X363" t="s">
        <v>1801</v>
      </c>
      <c r="Y363">
        <v>73</v>
      </c>
      <c r="Z363">
        <v>13.25</v>
      </c>
      <c r="AA363">
        <v>46.53</v>
      </c>
    </row>
    <row r="364" spans="1:27" x14ac:dyDescent="0.25">
      <c r="A364" t="s">
        <v>1802</v>
      </c>
      <c r="B364">
        <v>45731</v>
      </c>
      <c r="C364">
        <v>45731.286805555559</v>
      </c>
      <c r="D364">
        <v>45731.306944444441</v>
      </c>
      <c r="E364" t="s">
        <v>1803</v>
      </c>
      <c r="F364" t="s">
        <v>37</v>
      </c>
      <c r="G364" t="s">
        <v>1806</v>
      </c>
      <c r="H364" t="s">
        <v>39</v>
      </c>
      <c r="I364" t="s">
        <v>40</v>
      </c>
      <c r="J364" t="s">
        <v>41</v>
      </c>
      <c r="K364" t="s">
        <v>524</v>
      </c>
      <c r="L364">
        <v>8.4</v>
      </c>
      <c r="M364">
        <v>33.4</v>
      </c>
      <c r="N364">
        <v>3.98</v>
      </c>
      <c r="O364">
        <v>8.7200000000000006</v>
      </c>
      <c r="P364">
        <v>27.2</v>
      </c>
      <c r="Q364">
        <v>5.0999999999999996</v>
      </c>
      <c r="R364" t="b">
        <v>1</v>
      </c>
      <c r="S364">
        <v>0.62</v>
      </c>
      <c r="T364">
        <v>1526.24</v>
      </c>
      <c r="U364">
        <v>45733</v>
      </c>
      <c r="V364" t="s">
        <v>43</v>
      </c>
      <c r="W364" t="s">
        <v>44</v>
      </c>
      <c r="X364" t="s">
        <v>1807</v>
      </c>
      <c r="Y364">
        <v>29</v>
      </c>
      <c r="Z364">
        <v>32.78</v>
      </c>
      <c r="AA364">
        <v>46.56</v>
      </c>
    </row>
    <row r="365" spans="1:27" x14ac:dyDescent="0.25">
      <c r="A365" t="s">
        <v>1808</v>
      </c>
      <c r="B365">
        <v>45793</v>
      </c>
      <c r="C365">
        <v>45793.349305555559</v>
      </c>
      <c r="D365">
        <v>45793.375</v>
      </c>
      <c r="E365" t="s">
        <v>1647</v>
      </c>
      <c r="F365" t="s">
        <v>413</v>
      </c>
      <c r="G365" t="s">
        <v>841</v>
      </c>
      <c r="H365" t="s">
        <v>414</v>
      </c>
      <c r="I365" t="s">
        <v>415</v>
      </c>
      <c r="J365" t="s">
        <v>416</v>
      </c>
      <c r="K365" t="s">
        <v>1390</v>
      </c>
      <c r="L365">
        <v>69.599999999999994</v>
      </c>
      <c r="M365">
        <v>9.1999999999999993</v>
      </c>
      <c r="N365">
        <v>3.99</v>
      </c>
      <c r="O365">
        <v>8.32</v>
      </c>
      <c r="P365">
        <v>29.1</v>
      </c>
      <c r="Q365">
        <v>6.3</v>
      </c>
      <c r="R365" t="b">
        <v>1</v>
      </c>
      <c r="S365">
        <v>0</v>
      </c>
      <c r="T365">
        <v>417.77</v>
      </c>
      <c r="U365">
        <v>45800</v>
      </c>
      <c r="V365" t="s">
        <v>43</v>
      </c>
      <c r="W365" t="s">
        <v>44</v>
      </c>
      <c r="X365" t="s">
        <v>1809</v>
      </c>
      <c r="Y365">
        <v>37</v>
      </c>
      <c r="Z365">
        <v>9.1999999999999993</v>
      </c>
      <c r="AA365">
        <v>45.41</v>
      </c>
    </row>
    <row r="366" spans="1:27" x14ac:dyDescent="0.25">
      <c r="A366" t="s">
        <v>1810</v>
      </c>
      <c r="B366">
        <v>45753</v>
      </c>
      <c r="C366">
        <v>45753.404166666667</v>
      </c>
      <c r="D366">
        <v>45753.429861111108</v>
      </c>
      <c r="E366" t="s">
        <v>1811</v>
      </c>
      <c r="F366" t="s">
        <v>604</v>
      </c>
      <c r="G366" t="s">
        <v>329</v>
      </c>
      <c r="H366" t="s">
        <v>606</v>
      </c>
      <c r="I366" t="s">
        <v>153</v>
      </c>
      <c r="J366" t="s">
        <v>154</v>
      </c>
      <c r="K366" t="s">
        <v>440</v>
      </c>
      <c r="L366">
        <v>23.1</v>
      </c>
      <c r="M366">
        <v>17.2</v>
      </c>
      <c r="N366">
        <v>3.99</v>
      </c>
      <c r="O366">
        <v>8.98</v>
      </c>
      <c r="P366">
        <v>29</v>
      </c>
      <c r="Q366">
        <v>4.9000000000000004</v>
      </c>
      <c r="R366" t="b">
        <v>1</v>
      </c>
      <c r="S366">
        <v>0.47</v>
      </c>
      <c r="T366">
        <v>792.83</v>
      </c>
      <c r="U366">
        <v>45756</v>
      </c>
      <c r="V366" t="s">
        <v>43</v>
      </c>
      <c r="W366" t="s">
        <v>44</v>
      </c>
      <c r="X366" t="s">
        <v>1813</v>
      </c>
      <c r="Y366">
        <v>37</v>
      </c>
      <c r="Z366">
        <v>16.73</v>
      </c>
      <c r="AA366">
        <v>47.39</v>
      </c>
    </row>
    <row r="367" spans="1:27" x14ac:dyDescent="0.25">
      <c r="A367" t="s">
        <v>1814</v>
      </c>
      <c r="B367">
        <v>45687</v>
      </c>
      <c r="C367">
        <v>45687.269444444442</v>
      </c>
      <c r="D367">
        <v>45687.3125</v>
      </c>
      <c r="E367" t="s">
        <v>1815</v>
      </c>
      <c r="F367" t="s">
        <v>234</v>
      </c>
      <c r="G367" t="s">
        <v>1818</v>
      </c>
      <c r="H367" t="s">
        <v>236</v>
      </c>
      <c r="I367" t="s">
        <v>237</v>
      </c>
      <c r="J367" t="s">
        <v>238</v>
      </c>
      <c r="K367" t="s">
        <v>388</v>
      </c>
      <c r="L367">
        <v>44.7</v>
      </c>
      <c r="M367">
        <v>5.4</v>
      </c>
      <c r="N367">
        <v>3.99</v>
      </c>
      <c r="O367">
        <v>8.3000000000000007</v>
      </c>
      <c r="P367">
        <v>33</v>
      </c>
      <c r="Q367">
        <v>12</v>
      </c>
      <c r="R367" t="b">
        <v>1</v>
      </c>
      <c r="S367">
        <v>0.55000000000000004</v>
      </c>
      <c r="T367">
        <v>219.95</v>
      </c>
      <c r="U367">
        <v>45687</v>
      </c>
      <c r="V367" t="s">
        <v>73</v>
      </c>
      <c r="W367" t="s">
        <v>44</v>
      </c>
      <c r="X367" t="s">
        <v>1819</v>
      </c>
      <c r="Y367">
        <v>62</v>
      </c>
      <c r="Z367">
        <v>4.8499999999999996</v>
      </c>
      <c r="AA367">
        <v>45.35</v>
      </c>
    </row>
    <row r="368" spans="1:27" x14ac:dyDescent="0.25">
      <c r="A368" t="s">
        <v>1820</v>
      </c>
      <c r="B368">
        <v>45809</v>
      </c>
      <c r="C368">
        <v>45809.224999999999</v>
      </c>
      <c r="D368">
        <v>45809.229166666664</v>
      </c>
      <c r="E368" t="s">
        <v>1699</v>
      </c>
      <c r="F368" t="s">
        <v>234</v>
      </c>
      <c r="G368" t="s">
        <v>1534</v>
      </c>
      <c r="H368" t="s">
        <v>236</v>
      </c>
      <c r="I368" t="s">
        <v>237</v>
      </c>
      <c r="J368" t="s">
        <v>238</v>
      </c>
      <c r="K368" t="s">
        <v>748</v>
      </c>
      <c r="L368">
        <v>15.1</v>
      </c>
      <c r="M368">
        <v>118.1</v>
      </c>
      <c r="N368">
        <v>3.99</v>
      </c>
      <c r="O368">
        <v>8.67</v>
      </c>
      <c r="P368">
        <v>30.6</v>
      </c>
      <c r="Q368">
        <v>11.2</v>
      </c>
      <c r="R368" t="b">
        <v>1</v>
      </c>
      <c r="S368">
        <v>0.32</v>
      </c>
      <c r="T368">
        <v>5472.06</v>
      </c>
      <c r="U368">
        <v>45810</v>
      </c>
      <c r="V368" t="s">
        <v>259</v>
      </c>
      <c r="W368" t="s">
        <v>44</v>
      </c>
      <c r="X368" t="s">
        <v>1821</v>
      </c>
      <c r="Y368">
        <v>6</v>
      </c>
      <c r="Z368">
        <v>117.78</v>
      </c>
      <c r="AA368">
        <v>46.46</v>
      </c>
    </row>
    <row r="369" spans="1:27" x14ac:dyDescent="0.25">
      <c r="A369" t="s">
        <v>1822</v>
      </c>
      <c r="B369">
        <v>45677</v>
      </c>
      <c r="C369">
        <v>45677.243750000001</v>
      </c>
      <c r="D369">
        <v>45677.307638888888</v>
      </c>
      <c r="E369" t="s">
        <v>1823</v>
      </c>
      <c r="F369" t="s">
        <v>340</v>
      </c>
      <c r="G369" t="s">
        <v>586</v>
      </c>
      <c r="H369" t="s">
        <v>342</v>
      </c>
      <c r="I369" t="s">
        <v>197</v>
      </c>
      <c r="J369" t="s">
        <v>198</v>
      </c>
      <c r="K369" t="s">
        <v>130</v>
      </c>
      <c r="L369">
        <v>3.2</v>
      </c>
      <c r="M369">
        <v>50.5</v>
      </c>
      <c r="N369">
        <v>3.99</v>
      </c>
      <c r="O369">
        <v>8.81</v>
      </c>
      <c r="P369">
        <v>32.6</v>
      </c>
      <c r="Q369">
        <v>10.4</v>
      </c>
      <c r="R369" t="b">
        <v>1</v>
      </c>
      <c r="S369">
        <v>0</v>
      </c>
      <c r="T369">
        <v>2367.44</v>
      </c>
      <c r="U369">
        <v>45684</v>
      </c>
      <c r="V369" t="s">
        <v>43</v>
      </c>
      <c r="W369" t="s">
        <v>44</v>
      </c>
      <c r="X369" t="s">
        <v>1825</v>
      </c>
      <c r="Y369">
        <v>92</v>
      </c>
      <c r="Z369">
        <v>50.5</v>
      </c>
      <c r="AA369">
        <v>46.88</v>
      </c>
    </row>
    <row r="370" spans="1:27" x14ac:dyDescent="0.25">
      <c r="A370" t="s">
        <v>1826</v>
      </c>
      <c r="B370">
        <v>45692</v>
      </c>
      <c r="C370">
        <v>45692.359027777777</v>
      </c>
      <c r="D370">
        <v>45692.44027777778</v>
      </c>
      <c r="E370" t="s">
        <v>1827</v>
      </c>
      <c r="F370" t="s">
        <v>604</v>
      </c>
      <c r="G370" t="s">
        <v>1829</v>
      </c>
      <c r="H370" t="s">
        <v>606</v>
      </c>
      <c r="I370" t="s">
        <v>153</v>
      </c>
      <c r="J370" t="s">
        <v>154</v>
      </c>
      <c r="K370" t="s">
        <v>268</v>
      </c>
      <c r="L370">
        <v>6.2</v>
      </c>
      <c r="M370">
        <v>67.099999999999994</v>
      </c>
      <c r="N370">
        <v>3.99</v>
      </c>
      <c r="O370">
        <v>8.08</v>
      </c>
      <c r="P370">
        <v>30.9</v>
      </c>
      <c r="Q370">
        <v>8</v>
      </c>
      <c r="R370" t="b">
        <v>1</v>
      </c>
      <c r="S370">
        <v>0.03</v>
      </c>
      <c r="T370">
        <v>2997.36</v>
      </c>
      <c r="U370">
        <v>45695</v>
      </c>
      <c r="V370" t="s">
        <v>43</v>
      </c>
      <c r="W370" t="s">
        <v>44</v>
      </c>
      <c r="X370" t="s">
        <v>1830</v>
      </c>
      <c r="Y370">
        <v>117</v>
      </c>
      <c r="Z370">
        <v>67.069999999999993</v>
      </c>
      <c r="AA370">
        <v>44.69</v>
      </c>
    </row>
    <row r="371" spans="1:27" x14ac:dyDescent="0.25">
      <c r="A371" t="s">
        <v>1831</v>
      </c>
      <c r="B371">
        <v>45677</v>
      </c>
      <c r="C371">
        <v>45677.309027777781</v>
      </c>
      <c r="D371">
        <v>45677.353472222225</v>
      </c>
      <c r="E371" t="s">
        <v>1753</v>
      </c>
      <c r="F371" t="s">
        <v>81</v>
      </c>
      <c r="G371" t="s">
        <v>1009</v>
      </c>
      <c r="H371" t="s">
        <v>83</v>
      </c>
      <c r="I371" t="s">
        <v>84</v>
      </c>
      <c r="J371" t="s">
        <v>85</v>
      </c>
      <c r="K371" t="s">
        <v>619</v>
      </c>
      <c r="L371">
        <v>25.6</v>
      </c>
      <c r="M371">
        <v>102.2</v>
      </c>
      <c r="N371">
        <v>3.99</v>
      </c>
      <c r="O371">
        <v>7.83</v>
      </c>
      <c r="P371">
        <v>32</v>
      </c>
      <c r="Q371">
        <v>32.299999999999997</v>
      </c>
      <c r="R371" t="b">
        <v>0</v>
      </c>
      <c r="S371">
        <v>3.54</v>
      </c>
      <c r="T371">
        <v>4335.12</v>
      </c>
      <c r="U371">
        <v>45679</v>
      </c>
      <c r="V371" t="s">
        <v>43</v>
      </c>
      <c r="W371" t="s">
        <v>44</v>
      </c>
      <c r="X371" t="s">
        <v>1832</v>
      </c>
      <c r="Y371">
        <v>64</v>
      </c>
      <c r="Z371">
        <v>98.66</v>
      </c>
      <c r="AA371">
        <v>43.94</v>
      </c>
    </row>
    <row r="372" spans="1:27" x14ac:dyDescent="0.25">
      <c r="A372" t="s">
        <v>1833</v>
      </c>
      <c r="B372">
        <v>45736</v>
      </c>
      <c r="C372">
        <v>45736.342361111114</v>
      </c>
      <c r="D372">
        <v>45736.404861111114</v>
      </c>
      <c r="E372" t="s">
        <v>744</v>
      </c>
      <c r="F372" t="s">
        <v>234</v>
      </c>
      <c r="G372" t="s">
        <v>747</v>
      </c>
      <c r="H372" t="s">
        <v>236</v>
      </c>
      <c r="I372" t="s">
        <v>237</v>
      </c>
      <c r="J372" t="s">
        <v>238</v>
      </c>
      <c r="K372" t="s">
        <v>613</v>
      </c>
      <c r="L372">
        <v>6</v>
      </c>
      <c r="M372">
        <v>32.4</v>
      </c>
      <c r="N372">
        <v>3.99</v>
      </c>
      <c r="O372">
        <v>8.01</v>
      </c>
      <c r="P372">
        <v>31.7</v>
      </c>
      <c r="Q372">
        <v>7.9</v>
      </c>
      <c r="R372" t="b">
        <v>1</v>
      </c>
      <c r="S372">
        <v>7.0000000000000007E-2</v>
      </c>
      <c r="T372">
        <v>1438.04</v>
      </c>
      <c r="U372">
        <v>45737</v>
      </c>
      <c r="V372" t="s">
        <v>43</v>
      </c>
      <c r="W372" t="s">
        <v>208</v>
      </c>
      <c r="X372" t="s">
        <v>1834</v>
      </c>
      <c r="Y372">
        <v>90</v>
      </c>
      <c r="Z372">
        <v>32.33</v>
      </c>
      <c r="AA372">
        <v>44.48</v>
      </c>
    </row>
    <row r="373" spans="1:27" x14ac:dyDescent="0.25">
      <c r="A373" t="s">
        <v>1835</v>
      </c>
      <c r="B373">
        <v>45751</v>
      </c>
      <c r="C373">
        <v>45751.245138888888</v>
      </c>
      <c r="D373">
        <v>45751.338194444441</v>
      </c>
      <c r="E373" t="s">
        <v>1836</v>
      </c>
      <c r="F373" t="s">
        <v>162</v>
      </c>
      <c r="G373" t="s">
        <v>183</v>
      </c>
      <c r="H373" t="s">
        <v>164</v>
      </c>
      <c r="I373" t="s">
        <v>40</v>
      </c>
      <c r="J373" t="s">
        <v>41</v>
      </c>
      <c r="K373" t="s">
        <v>674</v>
      </c>
      <c r="L373">
        <v>9.5</v>
      </c>
      <c r="M373">
        <v>18.600000000000001</v>
      </c>
      <c r="N373">
        <v>3.99</v>
      </c>
      <c r="O373">
        <v>8.4</v>
      </c>
      <c r="P373">
        <v>26.6</v>
      </c>
      <c r="Q373">
        <v>2.5</v>
      </c>
      <c r="R373" t="b">
        <v>1</v>
      </c>
      <c r="S373">
        <v>0.13</v>
      </c>
      <c r="T373">
        <v>843.16</v>
      </c>
      <c r="U373">
        <v>45752</v>
      </c>
      <c r="V373" t="s">
        <v>259</v>
      </c>
      <c r="W373" t="s">
        <v>208</v>
      </c>
      <c r="X373" t="s">
        <v>1838</v>
      </c>
      <c r="Y373">
        <v>134</v>
      </c>
      <c r="Z373">
        <v>18.47</v>
      </c>
      <c r="AA373">
        <v>45.65</v>
      </c>
    </row>
    <row r="374" spans="1:27" x14ac:dyDescent="0.25">
      <c r="A374" t="s">
        <v>1839</v>
      </c>
      <c r="B374">
        <v>45683</v>
      </c>
      <c r="C374">
        <v>45683.308333333334</v>
      </c>
      <c r="D374">
        <v>45683.424305555556</v>
      </c>
      <c r="E374" t="s">
        <v>1840</v>
      </c>
      <c r="F374" t="s">
        <v>309</v>
      </c>
      <c r="G374" t="s">
        <v>1843</v>
      </c>
      <c r="H374" t="s">
        <v>311</v>
      </c>
      <c r="I374" t="s">
        <v>84</v>
      </c>
      <c r="J374" t="s">
        <v>85</v>
      </c>
      <c r="K374" t="s">
        <v>643</v>
      </c>
      <c r="L374">
        <v>13.1</v>
      </c>
      <c r="M374">
        <v>95.1</v>
      </c>
      <c r="N374">
        <v>3.99</v>
      </c>
      <c r="O374">
        <v>8.27</v>
      </c>
      <c r="P374">
        <v>29.7</v>
      </c>
      <c r="Q374">
        <v>5.4</v>
      </c>
      <c r="R374" t="b">
        <v>1</v>
      </c>
      <c r="S374">
        <v>0.03</v>
      </c>
      <c r="T374">
        <v>4302.87</v>
      </c>
      <c r="U374">
        <v>45690</v>
      </c>
      <c r="V374" t="s">
        <v>58</v>
      </c>
      <c r="W374" t="s">
        <v>44</v>
      </c>
      <c r="X374" t="s">
        <v>1844</v>
      </c>
      <c r="Y374">
        <v>167</v>
      </c>
      <c r="Z374">
        <v>95.07</v>
      </c>
      <c r="AA374">
        <v>45.26</v>
      </c>
    </row>
    <row r="375" spans="1:27" x14ac:dyDescent="0.25">
      <c r="A375" t="s">
        <v>1845</v>
      </c>
      <c r="B375">
        <v>45697</v>
      </c>
      <c r="C375">
        <v>45697.345833333333</v>
      </c>
      <c r="D375">
        <v>45697.404166666667</v>
      </c>
      <c r="E375" t="s">
        <v>1846</v>
      </c>
      <c r="F375" t="s">
        <v>113</v>
      </c>
      <c r="G375" t="s">
        <v>932</v>
      </c>
      <c r="H375" t="s">
        <v>115</v>
      </c>
      <c r="I375" t="s">
        <v>84</v>
      </c>
      <c r="J375" t="s">
        <v>85</v>
      </c>
      <c r="K375" t="s">
        <v>1556</v>
      </c>
      <c r="L375">
        <v>3.8</v>
      </c>
      <c r="M375">
        <v>29.5</v>
      </c>
      <c r="N375">
        <v>3.99</v>
      </c>
      <c r="O375">
        <v>9.16</v>
      </c>
      <c r="P375">
        <v>32.9</v>
      </c>
      <c r="Q375">
        <v>12</v>
      </c>
      <c r="R375" t="b">
        <v>1</v>
      </c>
      <c r="S375">
        <v>0.06</v>
      </c>
      <c r="T375">
        <v>1411.06</v>
      </c>
      <c r="U375">
        <v>45700</v>
      </c>
      <c r="V375" t="s">
        <v>43</v>
      </c>
      <c r="W375" t="s">
        <v>44</v>
      </c>
      <c r="X375" t="s">
        <v>1848</v>
      </c>
      <c r="Y375">
        <v>84</v>
      </c>
      <c r="Z375">
        <v>29.44</v>
      </c>
      <c r="AA375">
        <v>47.93</v>
      </c>
    </row>
    <row r="376" spans="1:27" x14ac:dyDescent="0.25">
      <c r="A376" t="s">
        <v>1849</v>
      </c>
      <c r="B376">
        <v>45679</v>
      </c>
      <c r="C376">
        <v>45679.378472222219</v>
      </c>
      <c r="D376">
        <v>45679.381944444445</v>
      </c>
      <c r="E376" t="s">
        <v>1258</v>
      </c>
      <c r="F376" t="s">
        <v>52</v>
      </c>
      <c r="G376" t="s">
        <v>382</v>
      </c>
      <c r="H376" t="s">
        <v>54</v>
      </c>
      <c r="I376" t="s">
        <v>55</v>
      </c>
      <c r="J376" t="s">
        <v>56</v>
      </c>
      <c r="K376" t="s">
        <v>876</v>
      </c>
      <c r="L376">
        <v>2.2000000000000002</v>
      </c>
      <c r="M376">
        <v>33.700000000000003</v>
      </c>
      <c r="N376">
        <v>4</v>
      </c>
      <c r="O376">
        <v>8.69</v>
      </c>
      <c r="P376">
        <v>32.9</v>
      </c>
      <c r="Q376">
        <v>11.2</v>
      </c>
      <c r="R376" t="b">
        <v>1</v>
      </c>
      <c r="S376">
        <v>0.44</v>
      </c>
      <c r="T376">
        <v>1548.92</v>
      </c>
      <c r="U376">
        <v>45686</v>
      </c>
      <c r="V376" t="s">
        <v>43</v>
      </c>
      <c r="W376" t="s">
        <v>44</v>
      </c>
      <c r="X376" t="s">
        <v>1850</v>
      </c>
      <c r="Y376">
        <v>5</v>
      </c>
      <c r="Z376">
        <v>33.26</v>
      </c>
      <c r="AA376">
        <v>46.57</v>
      </c>
    </row>
    <row r="377" spans="1:27" x14ac:dyDescent="0.25">
      <c r="A377" t="s">
        <v>1851</v>
      </c>
      <c r="B377">
        <v>45717</v>
      </c>
      <c r="C377">
        <v>45717.296527777777</v>
      </c>
      <c r="D377">
        <v>45717.3</v>
      </c>
      <c r="E377" t="s">
        <v>1559</v>
      </c>
      <c r="F377" t="s">
        <v>309</v>
      </c>
      <c r="G377" t="s">
        <v>724</v>
      </c>
      <c r="H377" t="s">
        <v>311</v>
      </c>
      <c r="I377" t="s">
        <v>84</v>
      </c>
      <c r="J377" t="s">
        <v>85</v>
      </c>
      <c r="K377" t="s">
        <v>995</v>
      </c>
      <c r="L377">
        <v>4</v>
      </c>
      <c r="M377">
        <v>39.9</v>
      </c>
      <c r="N377">
        <v>4</v>
      </c>
      <c r="O377">
        <v>8.07</v>
      </c>
      <c r="P377">
        <v>23.4</v>
      </c>
      <c r="Q377">
        <v>4.9000000000000004</v>
      </c>
      <c r="R377" t="b">
        <v>1</v>
      </c>
      <c r="S377">
        <v>0.4</v>
      </c>
      <c r="T377">
        <v>1766.05</v>
      </c>
      <c r="U377">
        <v>45718</v>
      </c>
      <c r="V377" t="s">
        <v>259</v>
      </c>
      <c r="W377" t="s">
        <v>44</v>
      </c>
      <c r="X377" t="s">
        <v>1852</v>
      </c>
      <c r="Y377">
        <v>5</v>
      </c>
      <c r="Z377">
        <v>39.5</v>
      </c>
      <c r="AA377">
        <v>44.71</v>
      </c>
    </row>
    <row r="378" spans="1:27" x14ac:dyDescent="0.25">
      <c r="A378" t="s">
        <v>1853</v>
      </c>
      <c r="B378">
        <v>45781</v>
      </c>
      <c r="C378">
        <v>45781.327777777777</v>
      </c>
      <c r="D378">
        <v>45781.359722222223</v>
      </c>
      <c r="E378" t="s">
        <v>1854</v>
      </c>
      <c r="F378" t="s">
        <v>245</v>
      </c>
      <c r="G378" t="s">
        <v>301</v>
      </c>
      <c r="H378" t="s">
        <v>247</v>
      </c>
      <c r="I378" t="s">
        <v>55</v>
      </c>
      <c r="J378" t="s">
        <v>56</v>
      </c>
      <c r="K378" t="s">
        <v>505</v>
      </c>
      <c r="L378">
        <v>2</v>
      </c>
      <c r="M378">
        <v>11.4</v>
      </c>
      <c r="N378">
        <v>4</v>
      </c>
      <c r="O378">
        <v>8.59</v>
      </c>
      <c r="P378">
        <v>32.299999999999997</v>
      </c>
      <c r="Q378">
        <v>12</v>
      </c>
      <c r="R378" t="b">
        <v>1</v>
      </c>
      <c r="S378">
        <v>0</v>
      </c>
      <c r="T378">
        <v>527.48</v>
      </c>
      <c r="U378">
        <v>45782</v>
      </c>
      <c r="V378" t="s">
        <v>43</v>
      </c>
      <c r="W378" t="s">
        <v>44</v>
      </c>
      <c r="X378" t="s">
        <v>1856</v>
      </c>
      <c r="Y378">
        <v>46</v>
      </c>
      <c r="Z378">
        <v>11.4</v>
      </c>
      <c r="AA378">
        <v>46.27</v>
      </c>
    </row>
    <row r="379" spans="1:27" x14ac:dyDescent="0.25">
      <c r="A379" t="s">
        <v>1857</v>
      </c>
      <c r="B379">
        <v>45690</v>
      </c>
      <c r="C379">
        <v>45690.290277777778</v>
      </c>
      <c r="D379">
        <v>45690.379861111112</v>
      </c>
      <c r="E379" t="s">
        <v>1858</v>
      </c>
      <c r="F379" t="s">
        <v>405</v>
      </c>
      <c r="G379" t="s">
        <v>1171</v>
      </c>
      <c r="H379" t="s">
        <v>407</v>
      </c>
      <c r="I379" t="s">
        <v>218</v>
      </c>
      <c r="J379" t="s">
        <v>219</v>
      </c>
      <c r="K379" t="s">
        <v>350</v>
      </c>
      <c r="L379">
        <v>5.9</v>
      </c>
      <c r="M379">
        <v>25.5</v>
      </c>
      <c r="N379">
        <v>4</v>
      </c>
      <c r="O379">
        <v>8.08</v>
      </c>
      <c r="P379">
        <v>31.9</v>
      </c>
      <c r="Q379">
        <v>30.3</v>
      </c>
      <c r="R379" t="b">
        <v>1</v>
      </c>
      <c r="S379">
        <v>0.05</v>
      </c>
      <c r="T379">
        <v>1138.6300000000001</v>
      </c>
      <c r="U379">
        <v>45690</v>
      </c>
      <c r="V379" t="s">
        <v>43</v>
      </c>
      <c r="W379" t="s">
        <v>208</v>
      </c>
      <c r="X379" t="s">
        <v>1860</v>
      </c>
      <c r="Y379">
        <v>129</v>
      </c>
      <c r="Z379">
        <v>25.45</v>
      </c>
      <c r="AA379">
        <v>44.74</v>
      </c>
    </row>
    <row r="380" spans="1:27" x14ac:dyDescent="0.25">
      <c r="A380" t="s">
        <v>1861</v>
      </c>
      <c r="B380">
        <v>45703</v>
      </c>
      <c r="C380">
        <v>45703.169444444444</v>
      </c>
      <c r="D380">
        <v>45703.203472222223</v>
      </c>
      <c r="E380" t="s">
        <v>1862</v>
      </c>
      <c r="F380" t="s">
        <v>340</v>
      </c>
      <c r="G380" t="s">
        <v>699</v>
      </c>
      <c r="H380" t="s">
        <v>342</v>
      </c>
      <c r="I380" t="s">
        <v>197</v>
      </c>
      <c r="J380" t="s">
        <v>198</v>
      </c>
      <c r="K380" t="s">
        <v>165</v>
      </c>
      <c r="L380">
        <v>10.6</v>
      </c>
      <c r="M380">
        <v>38.200000000000003</v>
      </c>
      <c r="N380">
        <v>4</v>
      </c>
      <c r="O380">
        <v>8.23</v>
      </c>
      <c r="P380">
        <v>28.4</v>
      </c>
      <c r="Q380">
        <v>7.7</v>
      </c>
      <c r="R380" t="b">
        <v>1</v>
      </c>
      <c r="S380">
        <v>0</v>
      </c>
      <c r="T380">
        <v>1726.26</v>
      </c>
      <c r="U380">
        <v>45710</v>
      </c>
      <c r="V380" t="s">
        <v>43</v>
      </c>
      <c r="W380" t="s">
        <v>44</v>
      </c>
      <c r="X380" t="s">
        <v>1864</v>
      </c>
      <c r="Y380">
        <v>49</v>
      </c>
      <c r="Z380">
        <v>38.200000000000003</v>
      </c>
      <c r="AA380">
        <v>45.19</v>
      </c>
    </row>
    <row r="381" spans="1:27" x14ac:dyDescent="0.25">
      <c r="A381" t="s">
        <v>1865</v>
      </c>
      <c r="B381">
        <v>45666</v>
      </c>
      <c r="C381">
        <v>45666.352777777778</v>
      </c>
      <c r="D381">
        <v>45666.415277777778</v>
      </c>
      <c r="E381" t="s">
        <v>1002</v>
      </c>
      <c r="F381" t="s">
        <v>405</v>
      </c>
      <c r="G381" t="s">
        <v>256</v>
      </c>
      <c r="H381" t="s">
        <v>407</v>
      </c>
      <c r="I381" t="s">
        <v>218</v>
      </c>
      <c r="J381" t="s">
        <v>219</v>
      </c>
      <c r="K381" t="s">
        <v>370</v>
      </c>
      <c r="L381">
        <v>16.5</v>
      </c>
      <c r="M381">
        <v>101.1</v>
      </c>
      <c r="N381">
        <v>4</v>
      </c>
      <c r="O381">
        <v>8.59</v>
      </c>
      <c r="P381">
        <v>28.5</v>
      </c>
      <c r="Q381">
        <v>9.1</v>
      </c>
      <c r="R381" t="b">
        <v>0</v>
      </c>
      <c r="S381">
        <v>0</v>
      </c>
      <c r="T381">
        <v>4677.8999999999996</v>
      </c>
      <c r="U381">
        <v>45667</v>
      </c>
      <c r="V381" t="s">
        <v>58</v>
      </c>
      <c r="W381" t="s">
        <v>186</v>
      </c>
      <c r="X381" t="s">
        <v>1866</v>
      </c>
      <c r="Y381">
        <v>90</v>
      </c>
      <c r="Z381">
        <v>101.1</v>
      </c>
      <c r="AA381">
        <v>46.27</v>
      </c>
    </row>
    <row r="382" spans="1:27" x14ac:dyDescent="0.25">
      <c r="A382" t="s">
        <v>1867</v>
      </c>
      <c r="B382">
        <v>45725</v>
      </c>
      <c r="C382">
        <v>45725.17291666667</v>
      </c>
      <c r="D382">
        <v>45725.195138888892</v>
      </c>
      <c r="E382" t="s">
        <v>1868</v>
      </c>
      <c r="F382" t="s">
        <v>93</v>
      </c>
      <c r="G382" t="s">
        <v>1673</v>
      </c>
      <c r="H382" t="s">
        <v>95</v>
      </c>
      <c r="I382" t="s">
        <v>96</v>
      </c>
      <c r="J382" t="s">
        <v>97</v>
      </c>
      <c r="K382" t="s">
        <v>1270</v>
      </c>
      <c r="L382">
        <v>6.6</v>
      </c>
      <c r="M382">
        <v>108.4</v>
      </c>
      <c r="N382">
        <v>4</v>
      </c>
      <c r="O382">
        <v>8.7799999999999994</v>
      </c>
      <c r="P382">
        <v>32.799999999999997</v>
      </c>
      <c r="Q382">
        <v>29.1</v>
      </c>
      <c r="R382" t="b">
        <v>0</v>
      </c>
      <c r="S382">
        <v>0.15</v>
      </c>
      <c r="T382">
        <v>5070.43</v>
      </c>
      <c r="U382">
        <v>45726</v>
      </c>
      <c r="V382" t="s">
        <v>43</v>
      </c>
      <c r="W382" t="s">
        <v>59</v>
      </c>
      <c r="X382" t="s">
        <v>1869</v>
      </c>
      <c r="Y382">
        <v>32</v>
      </c>
      <c r="Z382">
        <v>108.25</v>
      </c>
      <c r="AA382">
        <v>46.84</v>
      </c>
    </row>
    <row r="383" spans="1:27" x14ac:dyDescent="0.25">
      <c r="A383" t="s">
        <v>1870</v>
      </c>
      <c r="B383">
        <v>45720</v>
      </c>
      <c r="C383">
        <v>45720.258333333331</v>
      </c>
      <c r="D383">
        <v>45720.331250000003</v>
      </c>
      <c r="E383" t="s">
        <v>1871</v>
      </c>
      <c r="F383" t="s">
        <v>255</v>
      </c>
      <c r="G383" t="s">
        <v>1290</v>
      </c>
      <c r="H383" t="s">
        <v>257</v>
      </c>
      <c r="I383" t="s">
        <v>96</v>
      </c>
      <c r="J383" t="s">
        <v>97</v>
      </c>
      <c r="K383" t="s">
        <v>175</v>
      </c>
      <c r="L383">
        <v>5.8</v>
      </c>
      <c r="M383">
        <v>9.6999999999999993</v>
      </c>
      <c r="N383">
        <v>4.01</v>
      </c>
      <c r="O383">
        <v>8.5500000000000007</v>
      </c>
      <c r="P383">
        <v>31.3</v>
      </c>
      <c r="Q383">
        <v>10.6</v>
      </c>
      <c r="R383" t="b">
        <v>0</v>
      </c>
      <c r="S383">
        <v>1.94</v>
      </c>
      <c r="T383">
        <v>358.51</v>
      </c>
      <c r="U383">
        <v>45727</v>
      </c>
      <c r="V383" t="s">
        <v>43</v>
      </c>
      <c r="W383" t="s">
        <v>200</v>
      </c>
      <c r="X383" t="s">
        <v>1873</v>
      </c>
      <c r="Y383">
        <v>105</v>
      </c>
      <c r="Z383">
        <v>7.76</v>
      </c>
      <c r="AA383">
        <v>46.2</v>
      </c>
    </row>
    <row r="384" spans="1:27" x14ac:dyDescent="0.25">
      <c r="A384" t="s">
        <v>1874</v>
      </c>
      <c r="B384">
        <v>45795</v>
      </c>
      <c r="C384">
        <v>45795.402777777781</v>
      </c>
      <c r="D384">
        <v>45795.461111111108</v>
      </c>
      <c r="E384" t="s">
        <v>251</v>
      </c>
      <c r="F384" t="s">
        <v>255</v>
      </c>
      <c r="G384" t="s">
        <v>256</v>
      </c>
      <c r="H384" t="s">
        <v>257</v>
      </c>
      <c r="I384" t="s">
        <v>96</v>
      </c>
      <c r="J384" t="s">
        <v>97</v>
      </c>
      <c r="K384" t="s">
        <v>505</v>
      </c>
      <c r="L384">
        <v>5.0999999999999996</v>
      </c>
      <c r="M384">
        <v>101.3</v>
      </c>
      <c r="N384">
        <v>4.01</v>
      </c>
      <c r="O384">
        <v>8.9</v>
      </c>
      <c r="P384">
        <v>27.6</v>
      </c>
      <c r="Q384">
        <v>9</v>
      </c>
      <c r="R384" t="b">
        <v>1</v>
      </c>
      <c r="S384">
        <v>0.54</v>
      </c>
      <c r="T384">
        <v>4760.91</v>
      </c>
      <c r="U384">
        <v>45797</v>
      </c>
      <c r="V384" t="s">
        <v>43</v>
      </c>
      <c r="W384" t="s">
        <v>208</v>
      </c>
      <c r="X384" t="s">
        <v>1875</v>
      </c>
      <c r="Y384">
        <v>84</v>
      </c>
      <c r="Z384">
        <v>100.759999999999</v>
      </c>
      <c r="AA384">
        <v>47.25</v>
      </c>
    </row>
    <row r="385" spans="1:27" x14ac:dyDescent="0.25">
      <c r="A385" t="s">
        <v>1876</v>
      </c>
      <c r="B385">
        <v>45786</v>
      </c>
      <c r="C385">
        <v>45786.298611111109</v>
      </c>
      <c r="D385">
        <v>45786.302083333336</v>
      </c>
      <c r="E385" t="s">
        <v>1877</v>
      </c>
      <c r="F385" t="s">
        <v>413</v>
      </c>
      <c r="G385" t="s">
        <v>319</v>
      </c>
      <c r="H385" t="s">
        <v>414</v>
      </c>
      <c r="I385" t="s">
        <v>415</v>
      </c>
      <c r="J385" t="s">
        <v>416</v>
      </c>
      <c r="K385" t="s">
        <v>531</v>
      </c>
      <c r="L385">
        <v>6</v>
      </c>
      <c r="M385">
        <v>36.5</v>
      </c>
      <c r="N385">
        <v>4.0199999999999996</v>
      </c>
      <c r="O385">
        <v>8.7100000000000009</v>
      </c>
      <c r="P385">
        <v>29</v>
      </c>
      <c r="Q385">
        <v>5.2</v>
      </c>
      <c r="R385" t="b">
        <v>1</v>
      </c>
      <c r="S385">
        <v>0</v>
      </c>
      <c r="T385">
        <v>1705.64</v>
      </c>
      <c r="U385">
        <v>45786</v>
      </c>
      <c r="V385" t="s">
        <v>58</v>
      </c>
      <c r="W385" t="s">
        <v>44</v>
      </c>
      <c r="X385" t="s">
        <v>1879</v>
      </c>
      <c r="Y385">
        <v>5</v>
      </c>
      <c r="Z385">
        <v>36.5</v>
      </c>
      <c r="AA385">
        <v>46.73</v>
      </c>
    </row>
    <row r="386" spans="1:27" x14ac:dyDescent="0.25">
      <c r="A386" t="s">
        <v>1880</v>
      </c>
      <c r="B386">
        <v>45660</v>
      </c>
      <c r="C386">
        <v>45660.305555555555</v>
      </c>
      <c r="D386">
        <v>45660.363888888889</v>
      </c>
      <c r="E386" t="s">
        <v>1881</v>
      </c>
      <c r="F386" t="s">
        <v>604</v>
      </c>
      <c r="G386" t="s">
        <v>82</v>
      </c>
      <c r="H386" t="s">
        <v>606</v>
      </c>
      <c r="I386" t="s">
        <v>153</v>
      </c>
      <c r="J386" t="s">
        <v>154</v>
      </c>
      <c r="K386" t="s">
        <v>466</v>
      </c>
      <c r="L386">
        <v>11.7</v>
      </c>
      <c r="M386">
        <v>38</v>
      </c>
      <c r="N386">
        <v>4.0199999999999996</v>
      </c>
      <c r="O386">
        <v>8.4600000000000009</v>
      </c>
      <c r="P386">
        <v>26.5</v>
      </c>
      <c r="Q386">
        <v>2.8</v>
      </c>
      <c r="R386" t="b">
        <v>1</v>
      </c>
      <c r="S386">
        <v>0.08</v>
      </c>
      <c r="T386">
        <v>1743.56</v>
      </c>
      <c r="U386">
        <v>45660</v>
      </c>
      <c r="V386" t="s">
        <v>58</v>
      </c>
      <c r="W386" t="s">
        <v>44</v>
      </c>
      <c r="X386" t="s">
        <v>1883</v>
      </c>
      <c r="Y386">
        <v>84</v>
      </c>
      <c r="Z386">
        <v>37.92</v>
      </c>
      <c r="AA386">
        <v>45.98</v>
      </c>
    </row>
    <row r="387" spans="1:27" x14ac:dyDescent="0.25">
      <c r="A387" t="s">
        <v>1884</v>
      </c>
      <c r="B387">
        <v>45761</v>
      </c>
      <c r="C387">
        <v>45761.413888888892</v>
      </c>
      <c r="D387">
        <v>45761.459722222222</v>
      </c>
      <c r="E387" t="s">
        <v>1803</v>
      </c>
      <c r="F387" t="s">
        <v>37</v>
      </c>
      <c r="G387" t="s">
        <v>1806</v>
      </c>
      <c r="H387" t="s">
        <v>39</v>
      </c>
      <c r="I387" t="s">
        <v>40</v>
      </c>
      <c r="J387" t="s">
        <v>41</v>
      </c>
      <c r="K387" t="s">
        <v>72</v>
      </c>
      <c r="L387">
        <v>2.7</v>
      </c>
      <c r="M387">
        <v>9.9</v>
      </c>
      <c r="N387">
        <v>4.0199999999999996</v>
      </c>
      <c r="O387">
        <v>8.8800000000000008</v>
      </c>
      <c r="P387">
        <v>23.3</v>
      </c>
      <c r="Q387">
        <v>2.6</v>
      </c>
      <c r="R387" t="b">
        <v>1</v>
      </c>
      <c r="S387">
        <v>0.1</v>
      </c>
      <c r="T387">
        <v>462.95</v>
      </c>
      <c r="U387">
        <v>45764</v>
      </c>
      <c r="V387" t="s">
        <v>73</v>
      </c>
      <c r="W387" t="s">
        <v>44</v>
      </c>
      <c r="X387" t="s">
        <v>1885</v>
      </c>
      <c r="Y387">
        <v>66</v>
      </c>
      <c r="Z387">
        <v>9.8000000000000007</v>
      </c>
      <c r="AA387">
        <v>47.24</v>
      </c>
    </row>
    <row r="388" spans="1:27" x14ac:dyDescent="0.25">
      <c r="A388" t="s">
        <v>1886</v>
      </c>
      <c r="B388">
        <v>45749</v>
      </c>
      <c r="C388">
        <v>45749.251388888886</v>
      </c>
      <c r="D388">
        <v>45749.300694444442</v>
      </c>
      <c r="E388" t="s">
        <v>1570</v>
      </c>
      <c r="F388" t="s">
        <v>536</v>
      </c>
      <c r="G388" t="s">
        <v>329</v>
      </c>
      <c r="H388" t="s">
        <v>537</v>
      </c>
      <c r="I388" t="s">
        <v>84</v>
      </c>
      <c r="J388" t="s">
        <v>85</v>
      </c>
      <c r="K388" t="s">
        <v>248</v>
      </c>
      <c r="L388">
        <v>1</v>
      </c>
      <c r="M388">
        <v>18.8</v>
      </c>
      <c r="N388">
        <v>4.0199999999999996</v>
      </c>
      <c r="O388">
        <v>8.81</v>
      </c>
      <c r="P388">
        <v>29.9</v>
      </c>
      <c r="Q388">
        <v>8.4</v>
      </c>
      <c r="R388" t="b">
        <v>1</v>
      </c>
      <c r="S388">
        <v>0.12</v>
      </c>
      <c r="T388">
        <v>878.52</v>
      </c>
      <c r="U388">
        <v>45750</v>
      </c>
      <c r="V388" t="s">
        <v>73</v>
      </c>
      <c r="W388" t="s">
        <v>44</v>
      </c>
      <c r="X388" t="s">
        <v>1887</v>
      </c>
      <c r="Y388">
        <v>71</v>
      </c>
      <c r="Z388">
        <v>18.68</v>
      </c>
      <c r="AA388">
        <v>47.03</v>
      </c>
    </row>
    <row r="389" spans="1:27" x14ac:dyDescent="0.25">
      <c r="A389" t="s">
        <v>1888</v>
      </c>
      <c r="B389">
        <v>45679</v>
      </c>
      <c r="C389">
        <v>45679.223611111112</v>
      </c>
      <c r="D389">
        <v>45679.318055555559</v>
      </c>
      <c r="E389" t="s">
        <v>779</v>
      </c>
      <c r="F389" t="s">
        <v>113</v>
      </c>
      <c r="G389" t="s">
        <v>782</v>
      </c>
      <c r="H389" t="s">
        <v>115</v>
      </c>
      <c r="I389" t="s">
        <v>84</v>
      </c>
      <c r="J389" t="s">
        <v>85</v>
      </c>
      <c r="K389" t="s">
        <v>505</v>
      </c>
      <c r="L389">
        <v>12.4</v>
      </c>
      <c r="M389">
        <v>35.9</v>
      </c>
      <c r="N389">
        <v>4.0199999999999996</v>
      </c>
      <c r="O389">
        <v>8.39</v>
      </c>
      <c r="P389">
        <v>31.9</v>
      </c>
      <c r="Q389">
        <v>12</v>
      </c>
      <c r="R389" t="b">
        <v>1</v>
      </c>
      <c r="S389">
        <v>0</v>
      </c>
      <c r="T389">
        <v>1643.14</v>
      </c>
      <c r="U389">
        <v>45680</v>
      </c>
      <c r="V389" t="s">
        <v>43</v>
      </c>
      <c r="W389" t="s">
        <v>208</v>
      </c>
      <c r="X389" t="s">
        <v>1889</v>
      </c>
      <c r="Y389">
        <v>136</v>
      </c>
      <c r="Z389">
        <v>35.9</v>
      </c>
      <c r="AA389">
        <v>45.77</v>
      </c>
    </row>
    <row r="390" spans="1:27" x14ac:dyDescent="0.25">
      <c r="A390" t="s">
        <v>1890</v>
      </c>
      <c r="B390">
        <v>45665</v>
      </c>
      <c r="C390">
        <v>45665.351388888892</v>
      </c>
      <c r="D390">
        <v>45665.430555555555</v>
      </c>
      <c r="E390" t="s">
        <v>1273</v>
      </c>
      <c r="F390" t="s">
        <v>113</v>
      </c>
      <c r="G390" t="s">
        <v>630</v>
      </c>
      <c r="H390" t="s">
        <v>115</v>
      </c>
      <c r="I390" t="s">
        <v>84</v>
      </c>
      <c r="J390" t="s">
        <v>85</v>
      </c>
      <c r="K390" t="s">
        <v>207</v>
      </c>
      <c r="L390">
        <v>7</v>
      </c>
      <c r="M390">
        <v>77.2</v>
      </c>
      <c r="N390">
        <v>4.0199999999999996</v>
      </c>
      <c r="O390">
        <v>8.5500000000000007</v>
      </c>
      <c r="P390">
        <v>30</v>
      </c>
      <c r="Q390">
        <v>7.7</v>
      </c>
      <c r="R390" t="b">
        <v>1</v>
      </c>
      <c r="S390">
        <v>0.5</v>
      </c>
      <c r="T390">
        <v>3547.38</v>
      </c>
      <c r="U390">
        <v>45667</v>
      </c>
      <c r="V390" t="s">
        <v>43</v>
      </c>
      <c r="W390" t="s">
        <v>44</v>
      </c>
      <c r="X390" t="s">
        <v>1891</v>
      </c>
      <c r="Y390">
        <v>114</v>
      </c>
      <c r="Z390">
        <v>76.7</v>
      </c>
      <c r="AA390">
        <v>46.25</v>
      </c>
    </row>
    <row r="391" spans="1:27" x14ac:dyDescent="0.25">
      <c r="A391" t="s">
        <v>1892</v>
      </c>
      <c r="B391">
        <v>45811</v>
      </c>
      <c r="C391">
        <v>45811.45416666667</v>
      </c>
      <c r="D391">
        <v>45811.467361111114</v>
      </c>
      <c r="E391" t="s">
        <v>1893</v>
      </c>
      <c r="F391" t="s">
        <v>381</v>
      </c>
      <c r="G391" t="s">
        <v>1896</v>
      </c>
      <c r="H391" t="s">
        <v>383</v>
      </c>
      <c r="I391" t="s">
        <v>84</v>
      </c>
      <c r="J391" t="s">
        <v>85</v>
      </c>
      <c r="K391" t="s">
        <v>613</v>
      </c>
      <c r="L391">
        <v>34.5</v>
      </c>
      <c r="M391">
        <v>24.5</v>
      </c>
      <c r="N391">
        <v>4.0199999999999996</v>
      </c>
      <c r="O391">
        <v>8.44</v>
      </c>
      <c r="P391">
        <v>32.200000000000003</v>
      </c>
      <c r="Q391">
        <v>7.3</v>
      </c>
      <c r="R391" t="b">
        <v>1</v>
      </c>
      <c r="S391">
        <v>0.76</v>
      </c>
      <c r="T391">
        <v>1090.1400000000001</v>
      </c>
      <c r="U391">
        <v>45812</v>
      </c>
      <c r="V391" t="s">
        <v>43</v>
      </c>
      <c r="W391" t="s">
        <v>44</v>
      </c>
      <c r="X391" t="s">
        <v>1897</v>
      </c>
      <c r="Y391">
        <v>19</v>
      </c>
      <c r="Z391">
        <v>23.74</v>
      </c>
      <c r="AA391">
        <v>45.92</v>
      </c>
    </row>
    <row r="392" spans="1:27" x14ac:dyDescent="0.25">
      <c r="A392" t="s">
        <v>1898</v>
      </c>
      <c r="B392">
        <v>45671</v>
      </c>
      <c r="C392">
        <v>45671.395833333336</v>
      </c>
      <c r="D392">
        <v>45671.429166666669</v>
      </c>
      <c r="E392" t="s">
        <v>1899</v>
      </c>
      <c r="F392" t="s">
        <v>138</v>
      </c>
      <c r="G392" t="s">
        <v>667</v>
      </c>
      <c r="H392" t="s">
        <v>140</v>
      </c>
      <c r="I392" t="s">
        <v>141</v>
      </c>
      <c r="J392" t="s">
        <v>142</v>
      </c>
      <c r="K392" t="s">
        <v>185</v>
      </c>
      <c r="L392">
        <v>10.1</v>
      </c>
      <c r="M392">
        <v>6</v>
      </c>
      <c r="N392">
        <v>4.0199999999999996</v>
      </c>
      <c r="O392">
        <v>8</v>
      </c>
      <c r="P392">
        <v>30</v>
      </c>
      <c r="Q392">
        <v>28.1</v>
      </c>
      <c r="R392" t="b">
        <v>0</v>
      </c>
      <c r="S392">
        <v>3</v>
      </c>
      <c r="T392">
        <v>133.80000000000001</v>
      </c>
      <c r="U392">
        <v>45678</v>
      </c>
      <c r="V392" t="s">
        <v>259</v>
      </c>
      <c r="W392" t="s">
        <v>44</v>
      </c>
      <c r="X392" t="s">
        <v>1016</v>
      </c>
      <c r="Y392">
        <v>48</v>
      </c>
      <c r="Z392">
        <v>3</v>
      </c>
      <c r="AA392">
        <v>44.6</v>
      </c>
    </row>
    <row r="393" spans="1:27" x14ac:dyDescent="0.25">
      <c r="A393" t="s">
        <v>1900</v>
      </c>
      <c r="B393">
        <v>45679</v>
      </c>
      <c r="C393">
        <v>45679.215277777781</v>
      </c>
      <c r="D393">
        <v>45679.245833333334</v>
      </c>
      <c r="E393" t="s">
        <v>1901</v>
      </c>
      <c r="F393" t="s">
        <v>282</v>
      </c>
      <c r="G393" t="s">
        <v>630</v>
      </c>
      <c r="H393" t="s">
        <v>284</v>
      </c>
      <c r="I393" t="s">
        <v>237</v>
      </c>
      <c r="J393" t="s">
        <v>238</v>
      </c>
      <c r="K393" t="s">
        <v>220</v>
      </c>
      <c r="L393">
        <v>4.2</v>
      </c>
      <c r="M393">
        <v>34</v>
      </c>
      <c r="N393">
        <v>4.03</v>
      </c>
      <c r="O393">
        <v>8.4700000000000006</v>
      </c>
      <c r="P393">
        <v>28.4</v>
      </c>
      <c r="Q393">
        <v>9.4</v>
      </c>
      <c r="R393" t="b">
        <v>1</v>
      </c>
      <c r="S393">
        <v>0.41</v>
      </c>
      <c r="T393">
        <v>1547.16</v>
      </c>
      <c r="U393">
        <v>45681</v>
      </c>
      <c r="V393" t="s">
        <v>259</v>
      </c>
      <c r="W393" t="s">
        <v>44</v>
      </c>
      <c r="X393" t="s">
        <v>1903</v>
      </c>
      <c r="Y393">
        <v>44</v>
      </c>
      <c r="Z393">
        <v>33.590000000000003</v>
      </c>
      <c r="AA393">
        <v>46.06</v>
      </c>
    </row>
    <row r="394" spans="1:27" x14ac:dyDescent="0.25">
      <c r="A394" t="s">
        <v>1904</v>
      </c>
      <c r="B394">
        <v>45827</v>
      </c>
      <c r="C394">
        <v>45827.206944444442</v>
      </c>
      <c r="D394">
        <v>45827.240277777775</v>
      </c>
      <c r="E394" t="s">
        <v>944</v>
      </c>
      <c r="F394" t="s">
        <v>255</v>
      </c>
      <c r="G394" t="s">
        <v>439</v>
      </c>
      <c r="H394" t="s">
        <v>257</v>
      </c>
      <c r="I394" t="s">
        <v>96</v>
      </c>
      <c r="J394" t="s">
        <v>97</v>
      </c>
      <c r="K394" t="s">
        <v>613</v>
      </c>
      <c r="L394">
        <v>21.8</v>
      </c>
      <c r="M394">
        <v>13.3</v>
      </c>
      <c r="N394">
        <v>4.03</v>
      </c>
      <c r="O394">
        <v>8.7899999999999991</v>
      </c>
      <c r="P394">
        <v>25.9</v>
      </c>
      <c r="Q394">
        <v>2.7</v>
      </c>
      <c r="R394" t="b">
        <v>1</v>
      </c>
      <c r="S394">
        <v>0.52</v>
      </c>
      <c r="T394">
        <v>600.91999999999996</v>
      </c>
      <c r="U394">
        <v>45830</v>
      </c>
      <c r="V394" t="s">
        <v>58</v>
      </c>
      <c r="W394" t="s">
        <v>44</v>
      </c>
      <c r="X394" t="s">
        <v>1905</v>
      </c>
      <c r="Y394">
        <v>48</v>
      </c>
      <c r="Z394">
        <v>12.78</v>
      </c>
      <c r="AA394">
        <v>47.02</v>
      </c>
    </row>
    <row r="395" spans="1:27" x14ac:dyDescent="0.25">
      <c r="A395" t="s">
        <v>1906</v>
      </c>
      <c r="B395">
        <v>45726</v>
      </c>
      <c r="C395">
        <v>45726.2</v>
      </c>
      <c r="D395">
        <v>45726.217361111114</v>
      </c>
      <c r="E395" t="s">
        <v>1907</v>
      </c>
      <c r="F395" t="s">
        <v>405</v>
      </c>
      <c r="G395" t="s">
        <v>1094</v>
      </c>
      <c r="H395" t="s">
        <v>407</v>
      </c>
      <c r="I395" t="s">
        <v>218</v>
      </c>
      <c r="J395" t="s">
        <v>219</v>
      </c>
      <c r="K395" t="s">
        <v>130</v>
      </c>
      <c r="L395">
        <v>2.2999999999999998</v>
      </c>
      <c r="M395">
        <v>50.4</v>
      </c>
      <c r="N395">
        <v>4.03</v>
      </c>
      <c r="O395">
        <v>8.76</v>
      </c>
      <c r="P395">
        <v>31.3</v>
      </c>
      <c r="Q395">
        <v>5.4</v>
      </c>
      <c r="R395" t="b">
        <v>1</v>
      </c>
      <c r="S395">
        <v>0.24</v>
      </c>
      <c r="T395">
        <v>2354.0100000000002</v>
      </c>
      <c r="U395">
        <v>45728</v>
      </c>
      <c r="V395" t="s">
        <v>43</v>
      </c>
      <c r="W395" t="s">
        <v>59</v>
      </c>
      <c r="X395" t="s">
        <v>1909</v>
      </c>
      <c r="Y395">
        <v>25</v>
      </c>
      <c r="Z395">
        <v>50.16</v>
      </c>
      <c r="AA395">
        <v>46.93</v>
      </c>
    </row>
    <row r="396" spans="1:27" x14ac:dyDescent="0.25">
      <c r="A396" t="s">
        <v>1910</v>
      </c>
      <c r="B396">
        <v>45770</v>
      </c>
      <c r="C396">
        <v>45770.447222222225</v>
      </c>
      <c r="D396">
        <v>45770.553472222222</v>
      </c>
      <c r="E396" t="s">
        <v>1911</v>
      </c>
      <c r="F396" t="s">
        <v>536</v>
      </c>
      <c r="G396" t="s">
        <v>1218</v>
      </c>
      <c r="H396" t="s">
        <v>537</v>
      </c>
      <c r="I396" t="s">
        <v>84</v>
      </c>
      <c r="J396" t="s">
        <v>85</v>
      </c>
      <c r="K396" t="s">
        <v>220</v>
      </c>
      <c r="L396">
        <v>16.100000000000001</v>
      </c>
      <c r="M396">
        <v>5.4</v>
      </c>
      <c r="N396">
        <v>4.03</v>
      </c>
      <c r="O396">
        <v>8.49</v>
      </c>
      <c r="P396">
        <v>26.4</v>
      </c>
      <c r="Q396">
        <v>21.4</v>
      </c>
      <c r="R396" t="b">
        <v>0</v>
      </c>
      <c r="S396">
        <v>0</v>
      </c>
      <c r="T396">
        <v>249.05</v>
      </c>
      <c r="U396">
        <v>45777</v>
      </c>
      <c r="V396" t="s">
        <v>58</v>
      </c>
      <c r="W396" t="s">
        <v>44</v>
      </c>
      <c r="X396" t="s">
        <v>1913</v>
      </c>
      <c r="Y396">
        <v>153</v>
      </c>
      <c r="Z396">
        <v>5.4</v>
      </c>
      <c r="AA396">
        <v>46.12</v>
      </c>
    </row>
    <row r="397" spans="1:27" x14ac:dyDescent="0.25">
      <c r="A397" t="s">
        <v>1914</v>
      </c>
      <c r="B397">
        <v>45759</v>
      </c>
      <c r="C397">
        <v>45759.250694444447</v>
      </c>
      <c r="D397">
        <v>45759.299305555556</v>
      </c>
      <c r="E397" t="s">
        <v>1915</v>
      </c>
      <c r="F397" t="s">
        <v>113</v>
      </c>
      <c r="G397" t="s">
        <v>504</v>
      </c>
      <c r="H397" t="s">
        <v>115</v>
      </c>
      <c r="I397" t="s">
        <v>84</v>
      </c>
      <c r="J397" t="s">
        <v>85</v>
      </c>
      <c r="K397" t="s">
        <v>654</v>
      </c>
      <c r="L397">
        <v>38.700000000000003</v>
      </c>
      <c r="M397">
        <v>28.6</v>
      </c>
      <c r="N397">
        <v>4.03</v>
      </c>
      <c r="O397">
        <v>8.6</v>
      </c>
      <c r="P397">
        <v>27.9</v>
      </c>
      <c r="Q397">
        <v>5.5</v>
      </c>
      <c r="R397" t="b">
        <v>1</v>
      </c>
      <c r="S397">
        <v>0.56000000000000005</v>
      </c>
      <c r="T397">
        <v>1302.46</v>
      </c>
      <c r="U397">
        <v>45760</v>
      </c>
      <c r="V397" t="s">
        <v>58</v>
      </c>
      <c r="W397" t="s">
        <v>44</v>
      </c>
      <c r="X397" t="s">
        <v>1917</v>
      </c>
      <c r="Y397">
        <v>70</v>
      </c>
      <c r="Z397">
        <v>28.04</v>
      </c>
      <c r="AA397">
        <v>46.45</v>
      </c>
    </row>
    <row r="398" spans="1:27" x14ac:dyDescent="0.25">
      <c r="A398" t="s">
        <v>1918</v>
      </c>
      <c r="B398">
        <v>45817</v>
      </c>
      <c r="C398">
        <v>45817.440972222219</v>
      </c>
      <c r="D398">
        <v>45817.505555555559</v>
      </c>
      <c r="E398" t="s">
        <v>1584</v>
      </c>
      <c r="F398" t="s">
        <v>604</v>
      </c>
      <c r="G398" t="s">
        <v>1528</v>
      </c>
      <c r="H398" t="s">
        <v>606</v>
      </c>
      <c r="I398" t="s">
        <v>153</v>
      </c>
      <c r="J398" t="s">
        <v>154</v>
      </c>
      <c r="K398" t="s">
        <v>285</v>
      </c>
      <c r="L398">
        <v>22.3</v>
      </c>
      <c r="M398">
        <v>12.1</v>
      </c>
      <c r="N398">
        <v>4.03</v>
      </c>
      <c r="O398">
        <v>8.41</v>
      </c>
      <c r="P398">
        <v>30.9</v>
      </c>
      <c r="Q398">
        <v>7.1</v>
      </c>
      <c r="R398" t="b">
        <v>1</v>
      </c>
      <c r="S398">
        <v>0.69</v>
      </c>
      <c r="T398">
        <v>523.49</v>
      </c>
      <c r="U398">
        <v>45820</v>
      </c>
      <c r="V398" t="s">
        <v>58</v>
      </c>
      <c r="W398" t="s">
        <v>44</v>
      </c>
      <c r="X398" t="s">
        <v>1919</v>
      </c>
      <c r="Y398">
        <v>93</v>
      </c>
      <c r="Z398">
        <v>11.41</v>
      </c>
      <c r="AA398">
        <v>45.88</v>
      </c>
    </row>
    <row r="399" spans="1:27" x14ac:dyDescent="0.25">
      <c r="A399" t="s">
        <v>1920</v>
      </c>
      <c r="B399">
        <v>45835</v>
      </c>
      <c r="C399">
        <v>45835.20416666667</v>
      </c>
      <c r="D399">
        <v>45835.209027777775</v>
      </c>
      <c r="E399" t="s">
        <v>1086</v>
      </c>
      <c r="F399" t="s">
        <v>413</v>
      </c>
      <c r="G399" t="s">
        <v>246</v>
      </c>
      <c r="H399" t="s">
        <v>414</v>
      </c>
      <c r="I399" t="s">
        <v>415</v>
      </c>
      <c r="J399" t="s">
        <v>416</v>
      </c>
      <c r="K399" t="s">
        <v>619</v>
      </c>
      <c r="L399">
        <v>19.2</v>
      </c>
      <c r="M399">
        <v>62.8</v>
      </c>
      <c r="N399">
        <v>4.03</v>
      </c>
      <c r="O399">
        <v>9.48</v>
      </c>
      <c r="P399">
        <v>31.6</v>
      </c>
      <c r="Q399">
        <v>8.3000000000000007</v>
      </c>
      <c r="R399" t="b">
        <v>1</v>
      </c>
      <c r="S399">
        <v>0.51</v>
      </c>
      <c r="T399">
        <v>3057.82</v>
      </c>
      <c r="U399">
        <v>45837</v>
      </c>
      <c r="V399" t="s">
        <v>58</v>
      </c>
      <c r="W399" t="s">
        <v>44</v>
      </c>
      <c r="X399" t="s">
        <v>1921</v>
      </c>
      <c r="Y399">
        <v>7</v>
      </c>
      <c r="Z399">
        <v>62.29</v>
      </c>
      <c r="AA399">
        <v>49.09</v>
      </c>
    </row>
    <row r="400" spans="1:27" x14ac:dyDescent="0.25">
      <c r="A400" t="s">
        <v>1922</v>
      </c>
      <c r="B400">
        <v>45796</v>
      </c>
      <c r="C400">
        <v>45796.258333333331</v>
      </c>
      <c r="D400">
        <v>45796.333333333336</v>
      </c>
      <c r="E400" t="s">
        <v>1923</v>
      </c>
      <c r="F400" t="s">
        <v>309</v>
      </c>
      <c r="G400" t="s">
        <v>1926</v>
      </c>
      <c r="H400" t="s">
        <v>311</v>
      </c>
      <c r="I400" t="s">
        <v>84</v>
      </c>
      <c r="J400" t="s">
        <v>85</v>
      </c>
      <c r="K400" t="s">
        <v>654</v>
      </c>
      <c r="L400">
        <v>2.8</v>
      </c>
      <c r="M400">
        <v>30.7</v>
      </c>
      <c r="N400">
        <v>4.04</v>
      </c>
      <c r="O400">
        <v>8.33</v>
      </c>
      <c r="P400">
        <v>22.2</v>
      </c>
      <c r="Q400">
        <v>4.9000000000000004</v>
      </c>
      <c r="R400" t="b">
        <v>1</v>
      </c>
      <c r="S400">
        <v>0</v>
      </c>
      <c r="T400">
        <v>1402.68</v>
      </c>
      <c r="U400">
        <v>45797</v>
      </c>
      <c r="V400" t="s">
        <v>259</v>
      </c>
      <c r="W400" t="s">
        <v>44</v>
      </c>
      <c r="X400" t="s">
        <v>1927</v>
      </c>
      <c r="Y400">
        <v>108</v>
      </c>
      <c r="Z400">
        <v>30.7</v>
      </c>
      <c r="AA400">
        <v>45.69</v>
      </c>
    </row>
    <row r="401" spans="1:27" x14ac:dyDescent="0.25">
      <c r="A401" t="s">
        <v>1928</v>
      </c>
      <c r="B401">
        <v>45799</v>
      </c>
      <c r="C401">
        <v>45799.208333333336</v>
      </c>
      <c r="D401">
        <v>45799.227083333331</v>
      </c>
      <c r="E401" t="s">
        <v>1459</v>
      </c>
      <c r="F401" t="s">
        <v>381</v>
      </c>
      <c r="G401" t="s">
        <v>1462</v>
      </c>
      <c r="H401" t="s">
        <v>383</v>
      </c>
      <c r="I401" t="s">
        <v>84</v>
      </c>
      <c r="J401" t="s">
        <v>85</v>
      </c>
      <c r="K401" t="s">
        <v>185</v>
      </c>
      <c r="L401">
        <v>2.5</v>
      </c>
      <c r="M401">
        <v>10.3</v>
      </c>
      <c r="N401">
        <v>4.04</v>
      </c>
      <c r="O401">
        <v>8.2799999999999994</v>
      </c>
      <c r="P401">
        <v>28.8</v>
      </c>
      <c r="Q401">
        <v>26.4</v>
      </c>
      <c r="R401" t="b">
        <v>0</v>
      </c>
      <c r="S401">
        <v>5.15</v>
      </c>
      <c r="T401">
        <v>234.53</v>
      </c>
      <c r="U401">
        <v>45801</v>
      </c>
      <c r="V401" t="s">
        <v>73</v>
      </c>
      <c r="W401" t="s">
        <v>44</v>
      </c>
      <c r="X401" t="s">
        <v>1929</v>
      </c>
      <c r="Y401">
        <v>27</v>
      </c>
      <c r="Z401">
        <v>5.15</v>
      </c>
      <c r="AA401">
        <v>45.54</v>
      </c>
    </row>
    <row r="402" spans="1:27" x14ac:dyDescent="0.25">
      <c r="A402" t="s">
        <v>1930</v>
      </c>
      <c r="B402">
        <v>45669</v>
      </c>
      <c r="C402">
        <v>45669.17291666667</v>
      </c>
      <c r="D402">
        <v>45669.248611111114</v>
      </c>
      <c r="E402" t="s">
        <v>401</v>
      </c>
      <c r="F402" t="s">
        <v>405</v>
      </c>
      <c r="G402" t="s">
        <v>406</v>
      </c>
      <c r="H402" t="s">
        <v>407</v>
      </c>
      <c r="I402" t="s">
        <v>218</v>
      </c>
      <c r="J402" t="s">
        <v>219</v>
      </c>
      <c r="K402" t="s">
        <v>918</v>
      </c>
      <c r="L402">
        <v>14.6</v>
      </c>
      <c r="M402">
        <v>108</v>
      </c>
      <c r="N402">
        <v>4.04</v>
      </c>
      <c r="O402">
        <v>8.69</v>
      </c>
      <c r="P402">
        <v>27.4</v>
      </c>
      <c r="Q402">
        <v>25.2</v>
      </c>
      <c r="R402" t="b">
        <v>1</v>
      </c>
      <c r="S402">
        <v>0.21</v>
      </c>
      <c r="T402">
        <v>5041.34</v>
      </c>
      <c r="U402">
        <v>45676</v>
      </c>
      <c r="V402" t="s">
        <v>43</v>
      </c>
      <c r="W402" t="s">
        <v>44</v>
      </c>
      <c r="X402" t="s">
        <v>1931</v>
      </c>
      <c r="Y402">
        <v>109</v>
      </c>
      <c r="Z402">
        <v>107.79</v>
      </c>
      <c r="AA402">
        <v>46.77</v>
      </c>
    </row>
    <row r="403" spans="1:27" x14ac:dyDescent="0.25">
      <c r="A403" t="s">
        <v>1932</v>
      </c>
      <c r="B403">
        <v>45703</v>
      </c>
      <c r="C403">
        <v>45703.302083333336</v>
      </c>
      <c r="D403">
        <v>45703.338194444441</v>
      </c>
      <c r="E403" t="s">
        <v>1139</v>
      </c>
      <c r="F403" t="s">
        <v>67</v>
      </c>
      <c r="G403" t="s">
        <v>1142</v>
      </c>
      <c r="H403" t="s">
        <v>69</v>
      </c>
      <c r="I403" t="s">
        <v>70</v>
      </c>
      <c r="J403" t="s">
        <v>71</v>
      </c>
      <c r="K403" t="s">
        <v>268</v>
      </c>
      <c r="L403">
        <v>14.1</v>
      </c>
      <c r="M403">
        <v>6</v>
      </c>
      <c r="N403">
        <v>4.04</v>
      </c>
      <c r="O403">
        <v>8.18</v>
      </c>
      <c r="P403">
        <v>39.6</v>
      </c>
      <c r="Q403">
        <v>35</v>
      </c>
      <c r="R403" t="b">
        <v>1</v>
      </c>
      <c r="S403">
        <v>0</v>
      </c>
      <c r="T403">
        <v>271.44</v>
      </c>
      <c r="U403">
        <v>45705</v>
      </c>
      <c r="V403" t="s">
        <v>259</v>
      </c>
      <c r="W403" t="s">
        <v>44</v>
      </c>
      <c r="X403" t="s">
        <v>1933</v>
      </c>
      <c r="Y403">
        <v>52</v>
      </c>
      <c r="Z403">
        <v>6</v>
      </c>
      <c r="AA403">
        <v>45.24</v>
      </c>
    </row>
    <row r="404" spans="1:27" x14ac:dyDescent="0.25">
      <c r="A404" t="s">
        <v>1934</v>
      </c>
      <c r="B404">
        <v>45771</v>
      </c>
      <c r="C404">
        <v>45771.311111111114</v>
      </c>
      <c r="D404">
        <v>45771.35833333333</v>
      </c>
      <c r="E404" t="s">
        <v>1935</v>
      </c>
      <c r="F404" t="s">
        <v>37</v>
      </c>
      <c r="G404" t="s">
        <v>605</v>
      </c>
      <c r="H404" t="s">
        <v>39</v>
      </c>
      <c r="I404" t="s">
        <v>40</v>
      </c>
      <c r="J404" t="s">
        <v>41</v>
      </c>
      <c r="K404" t="s">
        <v>130</v>
      </c>
      <c r="L404">
        <v>8.9</v>
      </c>
      <c r="M404">
        <v>38.799999999999997</v>
      </c>
      <c r="N404">
        <v>4.04</v>
      </c>
      <c r="O404">
        <v>8.98</v>
      </c>
      <c r="P404">
        <v>32.4</v>
      </c>
      <c r="Q404">
        <v>11.7</v>
      </c>
      <c r="R404" t="b">
        <v>1</v>
      </c>
      <c r="S404">
        <v>0.74</v>
      </c>
      <c r="T404">
        <v>1813.18</v>
      </c>
      <c r="U404">
        <v>45774</v>
      </c>
      <c r="V404" t="s">
        <v>43</v>
      </c>
      <c r="W404" t="s">
        <v>186</v>
      </c>
      <c r="X404" t="s">
        <v>1936</v>
      </c>
      <c r="Y404">
        <v>68</v>
      </c>
      <c r="Z404">
        <v>38.059999999999903</v>
      </c>
      <c r="AA404">
        <v>47.64</v>
      </c>
    </row>
    <row r="405" spans="1:27" x14ac:dyDescent="0.25">
      <c r="A405" t="s">
        <v>1937</v>
      </c>
      <c r="B405">
        <v>45783</v>
      </c>
      <c r="C405">
        <v>45783.39166666667</v>
      </c>
      <c r="D405">
        <v>45783.436111111114</v>
      </c>
      <c r="E405" t="s">
        <v>1938</v>
      </c>
      <c r="F405" t="s">
        <v>340</v>
      </c>
      <c r="G405" t="s">
        <v>104</v>
      </c>
      <c r="H405" t="s">
        <v>342</v>
      </c>
      <c r="I405" t="s">
        <v>197</v>
      </c>
      <c r="J405" t="s">
        <v>198</v>
      </c>
      <c r="K405" t="s">
        <v>725</v>
      </c>
      <c r="L405">
        <v>3.5</v>
      </c>
      <c r="M405">
        <v>75.400000000000006</v>
      </c>
      <c r="N405">
        <v>4.04</v>
      </c>
      <c r="O405">
        <v>8.0299999999999994</v>
      </c>
      <c r="P405">
        <v>38.5</v>
      </c>
      <c r="Q405">
        <v>12</v>
      </c>
      <c r="R405" t="b">
        <v>1</v>
      </c>
      <c r="S405">
        <v>0</v>
      </c>
      <c r="T405">
        <v>3377.17</v>
      </c>
      <c r="U405">
        <v>45790</v>
      </c>
      <c r="V405" t="s">
        <v>43</v>
      </c>
      <c r="W405" t="s">
        <v>208</v>
      </c>
      <c r="X405" t="s">
        <v>1940</v>
      </c>
      <c r="Y405">
        <v>64</v>
      </c>
      <c r="Z405">
        <v>75.400000000000006</v>
      </c>
      <c r="AA405">
        <v>44.79</v>
      </c>
    </row>
    <row r="406" spans="1:27" x14ac:dyDescent="0.25">
      <c r="A406" t="s">
        <v>1941</v>
      </c>
      <c r="B406">
        <v>45738</v>
      </c>
      <c r="C406">
        <v>45738.381249999999</v>
      </c>
      <c r="D406">
        <v>45738.472222222219</v>
      </c>
      <c r="E406" t="s">
        <v>1942</v>
      </c>
      <c r="F406" t="s">
        <v>194</v>
      </c>
      <c r="G406" t="s">
        <v>863</v>
      </c>
      <c r="H406" t="s">
        <v>196</v>
      </c>
      <c r="I406" t="s">
        <v>197</v>
      </c>
      <c r="J406" t="s">
        <v>198</v>
      </c>
      <c r="K406" t="s">
        <v>995</v>
      </c>
      <c r="L406">
        <v>19.3</v>
      </c>
      <c r="M406">
        <v>98.9</v>
      </c>
      <c r="N406">
        <v>4.04</v>
      </c>
      <c r="O406">
        <v>8.35</v>
      </c>
      <c r="P406">
        <v>34.200000000000003</v>
      </c>
      <c r="Q406">
        <v>33.299999999999997</v>
      </c>
      <c r="R406" t="b">
        <v>0</v>
      </c>
      <c r="S406">
        <v>4.8099999999999996</v>
      </c>
      <c r="T406">
        <v>4304.62</v>
      </c>
      <c r="U406">
        <v>45745</v>
      </c>
      <c r="V406" t="s">
        <v>259</v>
      </c>
      <c r="W406" t="s">
        <v>44</v>
      </c>
      <c r="X406" t="s">
        <v>1944</v>
      </c>
      <c r="Y406">
        <v>131</v>
      </c>
      <c r="Z406">
        <v>94.09</v>
      </c>
      <c r="AA406">
        <v>45.75</v>
      </c>
    </row>
    <row r="407" spans="1:27" x14ac:dyDescent="0.25">
      <c r="A407" t="s">
        <v>1945</v>
      </c>
      <c r="B407">
        <v>45735</v>
      </c>
      <c r="C407">
        <v>45735.344444444447</v>
      </c>
      <c r="D407">
        <v>45735.348611111112</v>
      </c>
      <c r="E407" t="s">
        <v>688</v>
      </c>
      <c r="F407" t="s">
        <v>604</v>
      </c>
      <c r="G407" t="s">
        <v>691</v>
      </c>
      <c r="H407" t="s">
        <v>606</v>
      </c>
      <c r="I407" t="s">
        <v>153</v>
      </c>
      <c r="J407" t="s">
        <v>154</v>
      </c>
      <c r="K407" t="s">
        <v>1270</v>
      </c>
      <c r="L407">
        <v>12</v>
      </c>
      <c r="M407">
        <v>112.9</v>
      </c>
      <c r="N407">
        <v>4.04</v>
      </c>
      <c r="O407">
        <v>8.34</v>
      </c>
      <c r="P407">
        <v>27.5</v>
      </c>
      <c r="Q407">
        <v>5</v>
      </c>
      <c r="R407" t="b">
        <v>1</v>
      </c>
      <c r="S407">
        <v>0</v>
      </c>
      <c r="T407">
        <v>5161.79</v>
      </c>
      <c r="U407">
        <v>45737</v>
      </c>
      <c r="V407" t="s">
        <v>58</v>
      </c>
      <c r="W407" t="s">
        <v>44</v>
      </c>
      <c r="X407" t="s">
        <v>1946</v>
      </c>
      <c r="Y407">
        <v>6</v>
      </c>
      <c r="Z407">
        <v>112.9</v>
      </c>
      <c r="AA407">
        <v>45.72</v>
      </c>
    </row>
    <row r="408" spans="1:27" x14ac:dyDescent="0.25">
      <c r="A408" t="s">
        <v>1947</v>
      </c>
      <c r="B408">
        <v>45801</v>
      </c>
      <c r="C408">
        <v>45801.40347222222</v>
      </c>
      <c r="D408">
        <v>45801.45416666667</v>
      </c>
      <c r="E408" t="s">
        <v>1948</v>
      </c>
      <c r="F408" t="s">
        <v>536</v>
      </c>
      <c r="G408" t="s">
        <v>517</v>
      </c>
      <c r="H408" t="s">
        <v>537</v>
      </c>
      <c r="I408" t="s">
        <v>84</v>
      </c>
      <c r="J408" t="s">
        <v>85</v>
      </c>
      <c r="K408" t="s">
        <v>574</v>
      </c>
      <c r="L408">
        <v>10.4</v>
      </c>
      <c r="M408">
        <v>35.9</v>
      </c>
      <c r="N408">
        <v>4.05</v>
      </c>
      <c r="O408">
        <v>8.26</v>
      </c>
      <c r="P408">
        <v>31.7</v>
      </c>
      <c r="Q408">
        <v>29.9</v>
      </c>
      <c r="R408" t="b">
        <v>0</v>
      </c>
      <c r="S408">
        <v>3.38</v>
      </c>
      <c r="T408">
        <v>1480.64</v>
      </c>
      <c r="U408">
        <v>45803</v>
      </c>
      <c r="V408" t="s">
        <v>58</v>
      </c>
      <c r="W408" t="s">
        <v>44</v>
      </c>
      <c r="X408" t="s">
        <v>1949</v>
      </c>
      <c r="Y408">
        <v>73</v>
      </c>
      <c r="Z408">
        <v>32.519999999999897</v>
      </c>
      <c r="AA408">
        <v>45.53</v>
      </c>
    </row>
    <row r="409" spans="1:27" x14ac:dyDescent="0.25">
      <c r="A409" t="s">
        <v>1950</v>
      </c>
      <c r="B409">
        <v>45720</v>
      </c>
      <c r="C409">
        <v>45720.444444444445</v>
      </c>
      <c r="D409">
        <v>45720.511111111111</v>
      </c>
      <c r="E409" t="s">
        <v>1012</v>
      </c>
      <c r="F409" t="s">
        <v>67</v>
      </c>
      <c r="G409" t="s">
        <v>1015</v>
      </c>
      <c r="H409" t="s">
        <v>69</v>
      </c>
      <c r="I409" t="s">
        <v>70</v>
      </c>
      <c r="J409" t="s">
        <v>71</v>
      </c>
      <c r="K409" t="s">
        <v>370</v>
      </c>
      <c r="L409">
        <v>5.6</v>
      </c>
      <c r="M409">
        <v>36.700000000000003</v>
      </c>
      <c r="N409">
        <v>4.05</v>
      </c>
      <c r="O409">
        <v>7.88</v>
      </c>
      <c r="P409">
        <v>29.7</v>
      </c>
      <c r="Q409">
        <v>9.9</v>
      </c>
      <c r="R409" t="b">
        <v>1</v>
      </c>
      <c r="S409">
        <v>0</v>
      </c>
      <c r="T409">
        <v>1629.11</v>
      </c>
      <c r="U409">
        <v>45722</v>
      </c>
      <c r="V409" t="s">
        <v>43</v>
      </c>
      <c r="W409" t="s">
        <v>44</v>
      </c>
      <c r="X409" t="s">
        <v>1951</v>
      </c>
      <c r="Y409">
        <v>96</v>
      </c>
      <c r="Z409">
        <v>36.700000000000003</v>
      </c>
      <c r="AA409">
        <v>44.39</v>
      </c>
    </row>
    <row r="410" spans="1:27" x14ac:dyDescent="0.25">
      <c r="A410" t="s">
        <v>1952</v>
      </c>
      <c r="B410">
        <v>45661</v>
      </c>
      <c r="C410">
        <v>45661.284722222219</v>
      </c>
      <c r="D410">
        <v>45661.331944444442</v>
      </c>
      <c r="E410" t="s">
        <v>1046</v>
      </c>
      <c r="F410" t="s">
        <v>52</v>
      </c>
      <c r="G410" t="s">
        <v>1048</v>
      </c>
      <c r="H410" t="s">
        <v>54</v>
      </c>
      <c r="I410" t="s">
        <v>55</v>
      </c>
      <c r="J410" t="s">
        <v>56</v>
      </c>
      <c r="K410" t="s">
        <v>1953</v>
      </c>
      <c r="L410">
        <v>18.2</v>
      </c>
      <c r="M410">
        <v>36.9</v>
      </c>
      <c r="N410">
        <v>4.05</v>
      </c>
      <c r="O410">
        <v>8.9600000000000009</v>
      </c>
      <c r="P410">
        <v>25.9</v>
      </c>
      <c r="Q410">
        <v>3.1</v>
      </c>
      <c r="R410" t="b">
        <v>1</v>
      </c>
      <c r="S410">
        <v>0</v>
      </c>
      <c r="T410">
        <v>1757.55</v>
      </c>
      <c r="U410">
        <v>45668</v>
      </c>
      <c r="V410" t="s">
        <v>43</v>
      </c>
      <c r="W410" t="s">
        <v>44</v>
      </c>
      <c r="X410" t="s">
        <v>1954</v>
      </c>
      <c r="Y410">
        <v>68</v>
      </c>
      <c r="Z410">
        <v>36.9</v>
      </c>
      <c r="AA410">
        <v>47.63</v>
      </c>
    </row>
    <row r="411" spans="1:27" x14ac:dyDescent="0.25">
      <c r="A411" t="s">
        <v>1955</v>
      </c>
      <c r="B411">
        <v>45835</v>
      </c>
      <c r="C411">
        <v>45835.229861111111</v>
      </c>
      <c r="D411">
        <v>45835.272916666669</v>
      </c>
      <c r="E411" t="s">
        <v>1956</v>
      </c>
      <c r="F411" t="s">
        <v>381</v>
      </c>
      <c r="G411" t="s">
        <v>788</v>
      </c>
      <c r="H411" t="s">
        <v>383</v>
      </c>
      <c r="I411" t="s">
        <v>84</v>
      </c>
      <c r="J411" t="s">
        <v>85</v>
      </c>
      <c r="K411" t="s">
        <v>574</v>
      </c>
      <c r="L411">
        <v>16.8</v>
      </c>
      <c r="M411">
        <v>76.400000000000006</v>
      </c>
      <c r="N411">
        <v>4.05</v>
      </c>
      <c r="O411">
        <v>8.43</v>
      </c>
      <c r="P411">
        <v>30</v>
      </c>
      <c r="Q411">
        <v>8.6</v>
      </c>
      <c r="R411" t="b">
        <v>1</v>
      </c>
      <c r="S411">
        <v>0.62</v>
      </c>
      <c r="T411">
        <v>3488.91</v>
      </c>
      <c r="U411">
        <v>45842</v>
      </c>
      <c r="V411" t="s">
        <v>43</v>
      </c>
      <c r="W411" t="s">
        <v>44</v>
      </c>
      <c r="X411" t="s">
        <v>1957</v>
      </c>
      <c r="Y411">
        <v>62</v>
      </c>
      <c r="Z411">
        <v>75.78</v>
      </c>
      <c r="AA411">
        <v>46.04</v>
      </c>
    </row>
    <row r="412" spans="1:27" x14ac:dyDescent="0.25">
      <c r="A412" t="s">
        <v>1958</v>
      </c>
      <c r="B412">
        <v>45759</v>
      </c>
      <c r="C412">
        <v>45759.347916666666</v>
      </c>
      <c r="D412">
        <v>45759.415972222225</v>
      </c>
      <c r="E412" t="s">
        <v>1032</v>
      </c>
      <c r="F412" t="s">
        <v>604</v>
      </c>
      <c r="G412" t="s">
        <v>902</v>
      </c>
      <c r="H412" t="s">
        <v>606</v>
      </c>
      <c r="I412" t="s">
        <v>153</v>
      </c>
      <c r="J412" t="s">
        <v>154</v>
      </c>
      <c r="K412" t="s">
        <v>542</v>
      </c>
      <c r="L412">
        <v>22.4</v>
      </c>
      <c r="M412">
        <v>24.9</v>
      </c>
      <c r="N412">
        <v>4.05</v>
      </c>
      <c r="O412">
        <v>8.2799999999999994</v>
      </c>
      <c r="P412">
        <v>29.7</v>
      </c>
      <c r="Q412">
        <v>8.9</v>
      </c>
      <c r="R412" t="b">
        <v>1</v>
      </c>
      <c r="S412">
        <v>0.45</v>
      </c>
      <c r="T412">
        <v>1114.68</v>
      </c>
      <c r="U412">
        <v>45761</v>
      </c>
      <c r="V412" t="s">
        <v>259</v>
      </c>
      <c r="W412" t="s">
        <v>44</v>
      </c>
      <c r="X412" t="s">
        <v>1959</v>
      </c>
      <c r="Y412">
        <v>98</v>
      </c>
      <c r="Z412">
        <v>24.45</v>
      </c>
      <c r="AA412">
        <v>45.59</v>
      </c>
    </row>
    <row r="413" spans="1:27" x14ac:dyDescent="0.25">
      <c r="A413" t="s">
        <v>1960</v>
      </c>
      <c r="B413">
        <v>45823</v>
      </c>
      <c r="C413">
        <v>45823.336111111108</v>
      </c>
      <c r="D413">
        <v>45823.359722222223</v>
      </c>
      <c r="E413" t="s">
        <v>1942</v>
      </c>
      <c r="F413" t="s">
        <v>194</v>
      </c>
      <c r="G413" t="s">
        <v>863</v>
      </c>
      <c r="H413" t="s">
        <v>196</v>
      </c>
      <c r="I413" t="s">
        <v>197</v>
      </c>
      <c r="J413" t="s">
        <v>198</v>
      </c>
      <c r="K413" t="s">
        <v>591</v>
      </c>
      <c r="L413">
        <v>1.9</v>
      </c>
      <c r="M413">
        <v>14.5</v>
      </c>
      <c r="N413">
        <v>4.05</v>
      </c>
      <c r="O413">
        <v>8.42</v>
      </c>
      <c r="P413">
        <v>30</v>
      </c>
      <c r="Q413">
        <v>11.8</v>
      </c>
      <c r="R413" t="b">
        <v>1</v>
      </c>
      <c r="S413">
        <v>0</v>
      </c>
      <c r="T413">
        <v>667.14</v>
      </c>
      <c r="U413">
        <v>45830</v>
      </c>
      <c r="V413" t="s">
        <v>259</v>
      </c>
      <c r="W413" t="s">
        <v>44</v>
      </c>
      <c r="X413" t="s">
        <v>1961</v>
      </c>
      <c r="Y413">
        <v>34</v>
      </c>
      <c r="Z413">
        <v>14.5</v>
      </c>
      <c r="AA413">
        <v>46.01</v>
      </c>
    </row>
    <row r="414" spans="1:27" x14ac:dyDescent="0.25">
      <c r="A414" t="s">
        <v>1962</v>
      </c>
      <c r="B414">
        <v>45836</v>
      </c>
      <c r="C414">
        <v>45836.204861111109</v>
      </c>
      <c r="D414">
        <v>45836.208333333336</v>
      </c>
      <c r="E414" t="s">
        <v>1661</v>
      </c>
      <c r="F414" t="s">
        <v>340</v>
      </c>
      <c r="G414" t="s">
        <v>1663</v>
      </c>
      <c r="H414" t="s">
        <v>342</v>
      </c>
      <c r="I414" t="s">
        <v>197</v>
      </c>
      <c r="J414" t="s">
        <v>198</v>
      </c>
      <c r="K414" t="s">
        <v>248</v>
      </c>
      <c r="L414">
        <v>30.9</v>
      </c>
      <c r="M414">
        <v>158.5</v>
      </c>
      <c r="N414">
        <v>4.05</v>
      </c>
      <c r="O414">
        <v>8.73</v>
      </c>
      <c r="P414">
        <v>34.6</v>
      </c>
      <c r="Q414">
        <v>33.799999999999997</v>
      </c>
      <c r="R414" t="b">
        <v>1</v>
      </c>
      <c r="S414">
        <v>0.28000000000000003</v>
      </c>
      <c r="T414">
        <v>7426.85</v>
      </c>
      <c r="U414">
        <v>45839</v>
      </c>
      <c r="V414" t="s">
        <v>259</v>
      </c>
      <c r="W414" t="s">
        <v>200</v>
      </c>
      <c r="X414" t="s">
        <v>1963</v>
      </c>
      <c r="Y414">
        <v>5</v>
      </c>
      <c r="Z414">
        <v>158.22</v>
      </c>
      <c r="AA414">
        <v>46.94</v>
      </c>
    </row>
    <row r="415" spans="1:27" x14ac:dyDescent="0.25">
      <c r="A415" t="s">
        <v>1964</v>
      </c>
      <c r="B415">
        <v>45677</v>
      </c>
      <c r="C415">
        <v>45677.447222222225</v>
      </c>
      <c r="D415">
        <v>45677.467361111114</v>
      </c>
      <c r="E415" t="s">
        <v>1965</v>
      </c>
      <c r="F415" t="s">
        <v>194</v>
      </c>
      <c r="G415" t="s">
        <v>472</v>
      </c>
      <c r="H415" t="s">
        <v>196</v>
      </c>
      <c r="I415" t="s">
        <v>197</v>
      </c>
      <c r="J415" t="s">
        <v>198</v>
      </c>
      <c r="K415" t="s">
        <v>295</v>
      </c>
      <c r="L415">
        <v>5</v>
      </c>
      <c r="M415">
        <v>22.7</v>
      </c>
      <c r="N415">
        <v>4.05</v>
      </c>
      <c r="O415">
        <v>7.82</v>
      </c>
      <c r="P415">
        <v>31.3</v>
      </c>
      <c r="Q415">
        <v>12</v>
      </c>
      <c r="R415" t="b">
        <v>1</v>
      </c>
      <c r="S415">
        <v>0.64</v>
      </c>
      <c r="T415">
        <v>975.27</v>
      </c>
      <c r="U415">
        <v>45679</v>
      </c>
      <c r="V415" t="s">
        <v>43</v>
      </c>
      <c r="W415" t="s">
        <v>44</v>
      </c>
      <c r="X415" t="s">
        <v>1967</v>
      </c>
      <c r="Y415">
        <v>29</v>
      </c>
      <c r="Z415">
        <v>22.06</v>
      </c>
      <c r="AA415">
        <v>44.21</v>
      </c>
    </row>
    <row r="416" spans="1:27" x14ac:dyDescent="0.25">
      <c r="A416" t="s">
        <v>1968</v>
      </c>
      <c r="B416">
        <v>45787</v>
      </c>
      <c r="C416">
        <v>45787.370138888888</v>
      </c>
      <c r="D416">
        <v>45787.444444444445</v>
      </c>
      <c r="E416" t="s">
        <v>1969</v>
      </c>
      <c r="F416" t="s">
        <v>234</v>
      </c>
      <c r="G416" t="s">
        <v>1972</v>
      </c>
      <c r="H416" t="s">
        <v>236</v>
      </c>
      <c r="I416" t="s">
        <v>237</v>
      </c>
      <c r="J416" t="s">
        <v>238</v>
      </c>
      <c r="K416" t="s">
        <v>909</v>
      </c>
      <c r="L416">
        <v>18.2</v>
      </c>
      <c r="M416">
        <v>64.8</v>
      </c>
      <c r="N416">
        <v>4.05</v>
      </c>
      <c r="O416">
        <v>8.8800000000000008</v>
      </c>
      <c r="P416">
        <v>33.6</v>
      </c>
      <c r="Q416">
        <v>12</v>
      </c>
      <c r="R416" t="b">
        <v>0</v>
      </c>
      <c r="S416">
        <v>0.52</v>
      </c>
      <c r="T416">
        <v>3046.23</v>
      </c>
      <c r="U416">
        <v>45788</v>
      </c>
      <c r="V416" t="s">
        <v>259</v>
      </c>
      <c r="W416" t="s">
        <v>44</v>
      </c>
      <c r="X416" t="s">
        <v>1973</v>
      </c>
      <c r="Y416">
        <v>107</v>
      </c>
      <c r="Z416">
        <v>64.28</v>
      </c>
      <c r="AA416">
        <v>47.39</v>
      </c>
    </row>
    <row r="417" spans="1:27" x14ac:dyDescent="0.25">
      <c r="A417" t="s">
        <v>1974</v>
      </c>
      <c r="B417">
        <v>45735</v>
      </c>
      <c r="C417">
        <v>45735.324999999997</v>
      </c>
      <c r="D417">
        <v>45735.359027777777</v>
      </c>
      <c r="E417" t="s">
        <v>1975</v>
      </c>
      <c r="F417" t="s">
        <v>318</v>
      </c>
      <c r="G417" t="s">
        <v>1978</v>
      </c>
      <c r="H417" t="s">
        <v>320</v>
      </c>
      <c r="I417" t="s">
        <v>197</v>
      </c>
      <c r="J417" t="s">
        <v>198</v>
      </c>
      <c r="K417" t="s">
        <v>384</v>
      </c>
      <c r="L417">
        <v>11.7</v>
      </c>
      <c r="M417">
        <v>275.3</v>
      </c>
      <c r="N417">
        <v>4.05</v>
      </c>
      <c r="O417">
        <v>8.6999999999999993</v>
      </c>
      <c r="P417">
        <v>25.8</v>
      </c>
      <c r="Q417">
        <v>22.7</v>
      </c>
      <c r="R417" t="b">
        <v>0</v>
      </c>
      <c r="S417">
        <v>1.96</v>
      </c>
      <c r="T417">
        <v>12805.98</v>
      </c>
      <c r="U417">
        <v>45742</v>
      </c>
      <c r="V417" t="s">
        <v>259</v>
      </c>
      <c r="W417" t="s">
        <v>186</v>
      </c>
      <c r="X417" t="s">
        <v>1979</v>
      </c>
      <c r="Y417">
        <v>49</v>
      </c>
      <c r="Z417">
        <v>273.33999999999997</v>
      </c>
      <c r="AA417">
        <v>46.85</v>
      </c>
    </row>
    <row r="418" spans="1:27" x14ac:dyDescent="0.25">
      <c r="A418" t="s">
        <v>1980</v>
      </c>
      <c r="B418">
        <v>45774</v>
      </c>
      <c r="C418">
        <v>45774.240277777775</v>
      </c>
      <c r="D418">
        <v>45774.275000000001</v>
      </c>
      <c r="E418" t="s">
        <v>1981</v>
      </c>
      <c r="F418" t="s">
        <v>52</v>
      </c>
      <c r="G418" t="s">
        <v>841</v>
      </c>
      <c r="H418" t="s">
        <v>54</v>
      </c>
      <c r="I418" t="s">
        <v>55</v>
      </c>
      <c r="J418" t="s">
        <v>56</v>
      </c>
      <c r="K418" t="s">
        <v>175</v>
      </c>
      <c r="L418">
        <v>1.2</v>
      </c>
      <c r="M418">
        <v>79.900000000000006</v>
      </c>
      <c r="N418">
        <v>4.0599999999999996</v>
      </c>
      <c r="O418">
        <v>8.74</v>
      </c>
      <c r="P418">
        <v>29.5</v>
      </c>
      <c r="Q418">
        <v>10.8</v>
      </c>
      <c r="R418" t="b">
        <v>1</v>
      </c>
      <c r="S418">
        <v>0.44</v>
      </c>
      <c r="T418">
        <v>3736.21</v>
      </c>
      <c r="U418">
        <v>45777</v>
      </c>
      <c r="V418" t="s">
        <v>259</v>
      </c>
      <c r="W418" t="s">
        <v>44</v>
      </c>
      <c r="X418" t="s">
        <v>1982</v>
      </c>
      <c r="Y418">
        <v>50</v>
      </c>
      <c r="Z418">
        <v>79.459999999999994</v>
      </c>
      <c r="AA418">
        <v>47.02</v>
      </c>
    </row>
    <row r="419" spans="1:27" x14ac:dyDescent="0.25">
      <c r="A419" t="s">
        <v>1983</v>
      </c>
      <c r="B419">
        <v>45708</v>
      </c>
      <c r="C419">
        <v>45708.26666666667</v>
      </c>
      <c r="D419">
        <v>45708.296527777777</v>
      </c>
      <c r="E419" t="s">
        <v>661</v>
      </c>
      <c r="F419" t="s">
        <v>150</v>
      </c>
      <c r="G419" t="s">
        <v>129</v>
      </c>
      <c r="H419" t="s">
        <v>152</v>
      </c>
      <c r="I419" t="s">
        <v>153</v>
      </c>
      <c r="J419" t="s">
        <v>154</v>
      </c>
      <c r="K419" t="s">
        <v>350</v>
      </c>
      <c r="L419">
        <v>6.8</v>
      </c>
      <c r="M419">
        <v>17.399999999999999</v>
      </c>
      <c r="N419">
        <v>4.0599999999999996</v>
      </c>
      <c r="O419">
        <v>8.1999999999999993</v>
      </c>
      <c r="P419">
        <v>27.8</v>
      </c>
      <c r="Q419">
        <v>26.8</v>
      </c>
      <c r="R419" t="b">
        <v>1</v>
      </c>
      <c r="S419">
        <v>0.17</v>
      </c>
      <c r="T419">
        <v>782.24</v>
      </c>
      <c r="U419">
        <v>45710</v>
      </c>
      <c r="V419" t="s">
        <v>58</v>
      </c>
      <c r="W419" t="s">
        <v>200</v>
      </c>
      <c r="X419" t="s">
        <v>1984</v>
      </c>
      <c r="Y419">
        <v>43</v>
      </c>
      <c r="Z419">
        <v>17.229999999999901</v>
      </c>
      <c r="AA419">
        <v>45.4</v>
      </c>
    </row>
    <row r="420" spans="1:27" x14ac:dyDescent="0.25">
      <c r="A420" t="s">
        <v>1985</v>
      </c>
      <c r="B420">
        <v>45778</v>
      </c>
      <c r="C420">
        <v>45778.418749999997</v>
      </c>
      <c r="D420">
        <v>45778.422222222223</v>
      </c>
      <c r="E420" t="s">
        <v>1986</v>
      </c>
      <c r="F420" t="s">
        <v>604</v>
      </c>
      <c r="G420" t="s">
        <v>1183</v>
      </c>
      <c r="H420" t="s">
        <v>606</v>
      </c>
      <c r="I420" t="s">
        <v>153</v>
      </c>
      <c r="J420" t="s">
        <v>154</v>
      </c>
      <c r="K420" t="s">
        <v>1543</v>
      </c>
      <c r="L420">
        <v>7</v>
      </c>
      <c r="M420">
        <v>39.799999999999997</v>
      </c>
      <c r="N420">
        <v>4.0599999999999996</v>
      </c>
      <c r="O420">
        <v>8.59</v>
      </c>
      <c r="P420">
        <v>32.700000000000003</v>
      </c>
      <c r="Q420">
        <v>9.5</v>
      </c>
      <c r="R420" t="b">
        <v>1</v>
      </c>
      <c r="S420">
        <v>0.25</v>
      </c>
      <c r="T420">
        <v>1841.84</v>
      </c>
      <c r="U420">
        <v>45785</v>
      </c>
      <c r="V420" t="s">
        <v>43</v>
      </c>
      <c r="W420" t="s">
        <v>44</v>
      </c>
      <c r="X420" t="s">
        <v>1987</v>
      </c>
      <c r="Y420">
        <v>5</v>
      </c>
      <c r="Z420">
        <v>39.549999999999997</v>
      </c>
      <c r="AA420">
        <v>46.57</v>
      </c>
    </row>
    <row r="421" spans="1:27" x14ac:dyDescent="0.25">
      <c r="A421" t="s">
        <v>1988</v>
      </c>
      <c r="B421">
        <v>45821</v>
      </c>
      <c r="C421">
        <v>45821.19027777778</v>
      </c>
      <c r="D421">
        <v>45821.216666666667</v>
      </c>
      <c r="E421" t="s">
        <v>1989</v>
      </c>
      <c r="F421" t="s">
        <v>52</v>
      </c>
      <c r="G421" t="s">
        <v>341</v>
      </c>
      <c r="H421" t="s">
        <v>54</v>
      </c>
      <c r="I421" t="s">
        <v>55</v>
      </c>
      <c r="J421" t="s">
        <v>56</v>
      </c>
      <c r="K421" t="s">
        <v>370</v>
      </c>
      <c r="L421">
        <v>15.7</v>
      </c>
      <c r="M421">
        <v>26</v>
      </c>
      <c r="N421">
        <v>4.0599999999999996</v>
      </c>
      <c r="O421">
        <v>8.9499999999999993</v>
      </c>
      <c r="P421">
        <v>33.700000000000003</v>
      </c>
      <c r="Q421">
        <v>12</v>
      </c>
      <c r="R421" t="b">
        <v>1</v>
      </c>
      <c r="S421">
        <v>0</v>
      </c>
      <c r="T421">
        <v>1238.9000000000001</v>
      </c>
      <c r="U421">
        <v>45821</v>
      </c>
      <c r="V421" t="s">
        <v>259</v>
      </c>
      <c r="W421" t="s">
        <v>44</v>
      </c>
      <c r="X421" t="s">
        <v>1991</v>
      </c>
      <c r="Y421">
        <v>38</v>
      </c>
      <c r="Z421">
        <v>26</v>
      </c>
      <c r="AA421">
        <v>47.65</v>
      </c>
    </row>
    <row r="422" spans="1:27" x14ac:dyDescent="0.25">
      <c r="A422" t="s">
        <v>1992</v>
      </c>
      <c r="B422">
        <v>45663</v>
      </c>
      <c r="C422">
        <v>45663.269444444442</v>
      </c>
      <c r="D422">
        <v>45663.28125</v>
      </c>
      <c r="E422" t="s">
        <v>1993</v>
      </c>
      <c r="F422" t="s">
        <v>413</v>
      </c>
      <c r="G422" t="s">
        <v>1058</v>
      </c>
      <c r="H422" t="s">
        <v>414</v>
      </c>
      <c r="I422" t="s">
        <v>415</v>
      </c>
      <c r="J422" t="s">
        <v>416</v>
      </c>
      <c r="K422" t="s">
        <v>363</v>
      </c>
      <c r="L422">
        <v>14.5</v>
      </c>
      <c r="M422">
        <v>97.2</v>
      </c>
      <c r="N422">
        <v>4.0599999999999996</v>
      </c>
      <c r="O422">
        <v>8.57</v>
      </c>
      <c r="P422">
        <v>24.4</v>
      </c>
      <c r="Q422">
        <v>1.6</v>
      </c>
      <c r="R422" t="b">
        <v>1</v>
      </c>
      <c r="S422">
        <v>0.15</v>
      </c>
      <c r="T422">
        <v>4513.8</v>
      </c>
      <c r="U422">
        <v>45665</v>
      </c>
      <c r="V422" t="s">
        <v>43</v>
      </c>
      <c r="W422" t="s">
        <v>44</v>
      </c>
      <c r="X422" t="s">
        <v>1995</v>
      </c>
      <c r="Y422">
        <v>17</v>
      </c>
      <c r="Z422">
        <v>97.05</v>
      </c>
      <c r="AA422">
        <v>46.51</v>
      </c>
    </row>
    <row r="423" spans="1:27" x14ac:dyDescent="0.25">
      <c r="A423" t="s">
        <v>1996</v>
      </c>
      <c r="B423">
        <v>45750</v>
      </c>
      <c r="C423">
        <v>45750.328472222223</v>
      </c>
      <c r="D423">
        <v>45750.352083333331</v>
      </c>
      <c r="E423" t="s">
        <v>1997</v>
      </c>
      <c r="F423" t="s">
        <v>328</v>
      </c>
      <c r="G423" t="s">
        <v>1806</v>
      </c>
      <c r="H423" t="s">
        <v>330</v>
      </c>
      <c r="I423" t="s">
        <v>331</v>
      </c>
      <c r="J423" t="s">
        <v>332</v>
      </c>
      <c r="K423" t="s">
        <v>72</v>
      </c>
      <c r="L423">
        <v>5.8</v>
      </c>
      <c r="M423">
        <v>11.2</v>
      </c>
      <c r="N423">
        <v>4.0599999999999996</v>
      </c>
      <c r="O423">
        <v>8.49</v>
      </c>
      <c r="P423">
        <v>30.8</v>
      </c>
      <c r="Q423">
        <v>10.4</v>
      </c>
      <c r="R423" t="b">
        <v>0</v>
      </c>
      <c r="S423">
        <v>2.1800000000000002</v>
      </c>
      <c r="T423">
        <v>417.36</v>
      </c>
      <c r="U423">
        <v>45757</v>
      </c>
      <c r="V423" t="s">
        <v>43</v>
      </c>
      <c r="W423" t="s">
        <v>44</v>
      </c>
      <c r="X423" t="s">
        <v>1999</v>
      </c>
      <c r="Y423">
        <v>34</v>
      </c>
      <c r="Z423">
        <v>9.02</v>
      </c>
      <c r="AA423">
        <v>46.27</v>
      </c>
    </row>
    <row r="424" spans="1:27" x14ac:dyDescent="0.25">
      <c r="A424" t="s">
        <v>2000</v>
      </c>
      <c r="B424">
        <v>45753</v>
      </c>
      <c r="C424">
        <v>45753.433333333334</v>
      </c>
      <c r="D424">
        <v>45753.459027777775</v>
      </c>
      <c r="E424" t="s">
        <v>278</v>
      </c>
      <c r="F424" t="s">
        <v>282</v>
      </c>
      <c r="G424" t="s">
        <v>283</v>
      </c>
      <c r="H424" t="s">
        <v>284</v>
      </c>
      <c r="I424" t="s">
        <v>237</v>
      </c>
      <c r="J424" t="s">
        <v>238</v>
      </c>
      <c r="K424" t="s">
        <v>116</v>
      </c>
      <c r="L424">
        <v>2.2000000000000002</v>
      </c>
      <c r="M424">
        <v>10</v>
      </c>
      <c r="N424">
        <v>4.0599999999999996</v>
      </c>
      <c r="O424">
        <v>8.4499999999999993</v>
      </c>
      <c r="P424">
        <v>27.3</v>
      </c>
      <c r="Q424">
        <v>2.6</v>
      </c>
      <c r="R424" t="b">
        <v>1</v>
      </c>
      <c r="S424">
        <v>0.26</v>
      </c>
      <c r="T424">
        <v>449.5</v>
      </c>
      <c r="U424">
        <v>45760</v>
      </c>
      <c r="V424" t="s">
        <v>43</v>
      </c>
      <c r="W424" t="s">
        <v>44</v>
      </c>
      <c r="X424" t="s">
        <v>2001</v>
      </c>
      <c r="Y424">
        <v>37</v>
      </c>
      <c r="Z424">
        <v>9.74</v>
      </c>
      <c r="AA424">
        <v>46.15</v>
      </c>
    </row>
    <row r="425" spans="1:27" x14ac:dyDescent="0.25">
      <c r="A425" t="s">
        <v>2002</v>
      </c>
      <c r="B425">
        <v>45714</v>
      </c>
      <c r="C425">
        <v>45714.375</v>
      </c>
      <c r="D425">
        <v>45714.378472222219</v>
      </c>
      <c r="E425" t="s">
        <v>2003</v>
      </c>
      <c r="F425" t="s">
        <v>113</v>
      </c>
      <c r="G425" t="s">
        <v>2005</v>
      </c>
      <c r="H425" t="s">
        <v>115</v>
      </c>
      <c r="I425" t="s">
        <v>84</v>
      </c>
      <c r="J425" t="s">
        <v>85</v>
      </c>
      <c r="K425" t="s">
        <v>542</v>
      </c>
      <c r="L425">
        <v>7.8</v>
      </c>
      <c r="M425">
        <v>38.700000000000003</v>
      </c>
      <c r="N425">
        <v>4.0599999999999996</v>
      </c>
      <c r="O425">
        <v>8.31</v>
      </c>
      <c r="P425">
        <v>29.1</v>
      </c>
      <c r="Q425">
        <v>7.2</v>
      </c>
      <c r="R425" t="b">
        <v>1</v>
      </c>
      <c r="S425">
        <v>0</v>
      </c>
      <c r="T425">
        <v>1769.75</v>
      </c>
      <c r="U425">
        <v>45716</v>
      </c>
      <c r="V425" t="s">
        <v>43</v>
      </c>
      <c r="W425" t="s">
        <v>44</v>
      </c>
      <c r="X425" t="s">
        <v>2006</v>
      </c>
      <c r="Y425">
        <v>5</v>
      </c>
      <c r="Z425">
        <v>38.700000000000003</v>
      </c>
      <c r="AA425">
        <v>45.73</v>
      </c>
    </row>
    <row r="426" spans="1:27" x14ac:dyDescent="0.25">
      <c r="A426" t="s">
        <v>2007</v>
      </c>
      <c r="B426">
        <v>45769</v>
      </c>
      <c r="C426">
        <v>45769.311805555553</v>
      </c>
      <c r="D426">
        <v>45769.324305555558</v>
      </c>
      <c r="E426" t="s">
        <v>2008</v>
      </c>
      <c r="F426" t="s">
        <v>340</v>
      </c>
      <c r="G426" t="s">
        <v>567</v>
      </c>
      <c r="H426" t="s">
        <v>342</v>
      </c>
      <c r="I426" t="s">
        <v>197</v>
      </c>
      <c r="J426" t="s">
        <v>198</v>
      </c>
      <c r="K426" t="s">
        <v>1095</v>
      </c>
      <c r="L426">
        <v>59</v>
      </c>
      <c r="M426">
        <v>22.7</v>
      </c>
      <c r="N426">
        <v>4.0599999999999996</v>
      </c>
      <c r="O426">
        <v>8.48</v>
      </c>
      <c r="P426">
        <v>27.7</v>
      </c>
      <c r="Q426">
        <v>24.5</v>
      </c>
      <c r="R426" t="b">
        <v>1</v>
      </c>
      <c r="S426">
        <v>0</v>
      </c>
      <c r="T426">
        <v>1049.6500000000001</v>
      </c>
      <c r="U426">
        <v>45770</v>
      </c>
      <c r="V426" t="s">
        <v>58</v>
      </c>
      <c r="W426" t="s">
        <v>44</v>
      </c>
      <c r="X426" t="s">
        <v>2010</v>
      </c>
      <c r="Y426">
        <v>18</v>
      </c>
      <c r="Z426">
        <v>22.7</v>
      </c>
      <c r="AA426">
        <v>46.24</v>
      </c>
    </row>
    <row r="427" spans="1:27" x14ac:dyDescent="0.25">
      <c r="A427" t="s">
        <v>2011</v>
      </c>
      <c r="B427">
        <v>45776</v>
      </c>
      <c r="C427">
        <v>45776.354861111111</v>
      </c>
      <c r="D427">
        <v>45776.4375</v>
      </c>
      <c r="E427" t="s">
        <v>2012</v>
      </c>
      <c r="F427" t="s">
        <v>194</v>
      </c>
      <c r="G427" t="s">
        <v>2014</v>
      </c>
      <c r="H427" t="s">
        <v>196</v>
      </c>
      <c r="I427" t="s">
        <v>197</v>
      </c>
      <c r="J427" t="s">
        <v>198</v>
      </c>
      <c r="K427" t="s">
        <v>268</v>
      </c>
      <c r="L427">
        <v>2.9</v>
      </c>
      <c r="M427">
        <v>23.4</v>
      </c>
      <c r="N427">
        <v>4.0599999999999996</v>
      </c>
      <c r="O427">
        <v>8.16</v>
      </c>
      <c r="P427">
        <v>27.4</v>
      </c>
      <c r="Q427">
        <v>7.7</v>
      </c>
      <c r="R427" t="b">
        <v>1</v>
      </c>
      <c r="S427">
        <v>0.23</v>
      </c>
      <c r="T427">
        <v>1049.1400000000001</v>
      </c>
      <c r="U427">
        <v>45776</v>
      </c>
      <c r="V427" t="s">
        <v>43</v>
      </c>
      <c r="W427" t="s">
        <v>44</v>
      </c>
      <c r="X427" t="s">
        <v>2015</v>
      </c>
      <c r="Y427">
        <v>119</v>
      </c>
      <c r="Z427">
        <v>23.169999999999899</v>
      </c>
      <c r="AA427">
        <v>45.28</v>
      </c>
    </row>
    <row r="428" spans="1:27" x14ac:dyDescent="0.25">
      <c r="A428" t="s">
        <v>2016</v>
      </c>
      <c r="B428">
        <v>45658</v>
      </c>
      <c r="C428">
        <v>45658.43472222222</v>
      </c>
      <c r="D428">
        <v>45658.507638888892</v>
      </c>
      <c r="E428" t="s">
        <v>609</v>
      </c>
      <c r="F428" t="s">
        <v>93</v>
      </c>
      <c r="G428" t="s">
        <v>612</v>
      </c>
      <c r="H428" t="s">
        <v>95</v>
      </c>
      <c r="I428" t="s">
        <v>96</v>
      </c>
      <c r="J428" t="s">
        <v>97</v>
      </c>
      <c r="K428" t="s">
        <v>116</v>
      </c>
      <c r="L428">
        <v>4.9000000000000004</v>
      </c>
      <c r="M428">
        <v>161.4</v>
      </c>
      <c r="N428">
        <v>4.0599999999999996</v>
      </c>
      <c r="O428">
        <v>8.57</v>
      </c>
      <c r="P428">
        <v>29.5</v>
      </c>
      <c r="Q428">
        <v>8</v>
      </c>
      <c r="R428" t="b">
        <v>1</v>
      </c>
      <c r="S428">
        <v>7.0000000000000007E-2</v>
      </c>
      <c r="T428">
        <v>7503.46</v>
      </c>
      <c r="U428">
        <v>45660</v>
      </c>
      <c r="V428" t="s">
        <v>43</v>
      </c>
      <c r="W428" t="s">
        <v>44</v>
      </c>
      <c r="X428" t="s">
        <v>2017</v>
      </c>
      <c r="Y428">
        <v>105</v>
      </c>
      <c r="Z428">
        <v>161.33000000000001</v>
      </c>
      <c r="AA428">
        <v>46.51</v>
      </c>
    </row>
    <row r="429" spans="1:27" x14ac:dyDescent="0.25">
      <c r="A429" t="s">
        <v>2018</v>
      </c>
      <c r="B429">
        <v>45706</v>
      </c>
      <c r="C429">
        <v>45706.304861111108</v>
      </c>
      <c r="D429">
        <v>45706.345833333333</v>
      </c>
      <c r="E429" t="s">
        <v>2019</v>
      </c>
      <c r="F429" t="s">
        <v>536</v>
      </c>
      <c r="G429" t="s">
        <v>1368</v>
      </c>
      <c r="H429" t="s">
        <v>537</v>
      </c>
      <c r="I429" t="s">
        <v>84</v>
      </c>
      <c r="J429" t="s">
        <v>85</v>
      </c>
      <c r="K429" t="s">
        <v>57</v>
      </c>
      <c r="L429">
        <v>2.5</v>
      </c>
      <c r="M429">
        <v>9.6</v>
      </c>
      <c r="N429">
        <v>4.0599999999999996</v>
      </c>
      <c r="O429">
        <v>8.16</v>
      </c>
      <c r="P429">
        <v>31.9</v>
      </c>
      <c r="Q429">
        <v>11.1</v>
      </c>
      <c r="R429" t="b">
        <v>0</v>
      </c>
      <c r="S429">
        <v>0</v>
      </c>
      <c r="T429">
        <v>434.69</v>
      </c>
      <c r="U429">
        <v>45708</v>
      </c>
      <c r="V429" t="s">
        <v>43</v>
      </c>
      <c r="W429" t="s">
        <v>208</v>
      </c>
      <c r="X429" t="s">
        <v>2020</v>
      </c>
      <c r="Y429">
        <v>59</v>
      </c>
      <c r="Z429">
        <v>9.6</v>
      </c>
      <c r="AA429">
        <v>45.28</v>
      </c>
    </row>
    <row r="430" spans="1:27" x14ac:dyDescent="0.25">
      <c r="A430" t="s">
        <v>2021</v>
      </c>
      <c r="B430">
        <v>45662</v>
      </c>
      <c r="C430">
        <v>45662.243055555555</v>
      </c>
      <c r="D430">
        <v>45662.275694444441</v>
      </c>
      <c r="E430" t="s">
        <v>2022</v>
      </c>
      <c r="F430" t="s">
        <v>113</v>
      </c>
      <c r="G430" t="s">
        <v>642</v>
      </c>
      <c r="H430" t="s">
        <v>115</v>
      </c>
      <c r="I430" t="s">
        <v>84</v>
      </c>
      <c r="J430" t="s">
        <v>85</v>
      </c>
      <c r="K430" t="s">
        <v>130</v>
      </c>
      <c r="L430">
        <v>47.9</v>
      </c>
      <c r="M430">
        <v>26.5</v>
      </c>
      <c r="N430">
        <v>4.07</v>
      </c>
      <c r="O430">
        <v>8.69</v>
      </c>
      <c r="P430">
        <v>33.700000000000003</v>
      </c>
      <c r="Q430">
        <v>11.3</v>
      </c>
      <c r="R430" t="b">
        <v>1</v>
      </c>
      <c r="S430">
        <v>0.38</v>
      </c>
      <c r="T430">
        <v>1225.55</v>
      </c>
      <c r="U430">
        <v>45662</v>
      </c>
      <c r="V430" t="s">
        <v>43</v>
      </c>
      <c r="W430" t="s">
        <v>208</v>
      </c>
      <c r="X430" t="s">
        <v>2023</v>
      </c>
      <c r="Y430">
        <v>47</v>
      </c>
      <c r="Z430">
        <v>26.12</v>
      </c>
      <c r="AA430">
        <v>46.92</v>
      </c>
    </row>
    <row r="431" spans="1:27" x14ac:dyDescent="0.25">
      <c r="A431" t="s">
        <v>2024</v>
      </c>
      <c r="B431">
        <v>45780</v>
      </c>
      <c r="C431">
        <v>45780.265277777777</v>
      </c>
      <c r="D431">
        <v>45780.291666666664</v>
      </c>
      <c r="E431" t="s">
        <v>2025</v>
      </c>
      <c r="F431" t="s">
        <v>255</v>
      </c>
      <c r="G431" t="s">
        <v>1192</v>
      </c>
      <c r="H431" t="s">
        <v>257</v>
      </c>
      <c r="I431" t="s">
        <v>96</v>
      </c>
      <c r="J431" t="s">
        <v>97</v>
      </c>
      <c r="K431" t="s">
        <v>591</v>
      </c>
      <c r="L431">
        <v>3.2</v>
      </c>
      <c r="M431">
        <v>5</v>
      </c>
      <c r="N431">
        <v>4.07</v>
      </c>
      <c r="O431">
        <v>8.8699999999999992</v>
      </c>
      <c r="P431">
        <v>29.4</v>
      </c>
      <c r="Q431">
        <v>6.6</v>
      </c>
      <c r="R431" t="b">
        <v>1</v>
      </c>
      <c r="S431">
        <v>0</v>
      </c>
      <c r="T431">
        <v>237.3</v>
      </c>
      <c r="U431">
        <v>45782</v>
      </c>
      <c r="V431" t="s">
        <v>259</v>
      </c>
      <c r="W431" t="s">
        <v>44</v>
      </c>
      <c r="X431" t="s">
        <v>2027</v>
      </c>
      <c r="Y431">
        <v>38</v>
      </c>
      <c r="Z431">
        <v>5</v>
      </c>
      <c r="AA431">
        <v>47.46</v>
      </c>
    </row>
    <row r="432" spans="1:27" x14ac:dyDescent="0.25">
      <c r="A432" t="s">
        <v>2028</v>
      </c>
      <c r="B432">
        <v>45765</v>
      </c>
      <c r="C432">
        <v>45765.398611111108</v>
      </c>
      <c r="D432">
        <v>45765.452777777777</v>
      </c>
      <c r="E432" t="s">
        <v>2029</v>
      </c>
      <c r="F432" t="s">
        <v>245</v>
      </c>
      <c r="G432" t="s">
        <v>53</v>
      </c>
      <c r="H432" t="s">
        <v>247</v>
      </c>
      <c r="I432" t="s">
        <v>55</v>
      </c>
      <c r="J432" t="s">
        <v>56</v>
      </c>
      <c r="K432" t="s">
        <v>492</v>
      </c>
      <c r="L432">
        <v>4.5999999999999996</v>
      </c>
      <c r="M432">
        <v>65.7</v>
      </c>
      <c r="N432">
        <v>4.07</v>
      </c>
      <c r="O432">
        <v>8.31</v>
      </c>
      <c r="P432">
        <v>30.2</v>
      </c>
      <c r="Q432">
        <v>11.5</v>
      </c>
      <c r="R432" t="b">
        <v>0</v>
      </c>
      <c r="S432">
        <v>4.9400000000000004</v>
      </c>
      <c r="T432">
        <v>2781.59</v>
      </c>
      <c r="U432">
        <v>45766</v>
      </c>
      <c r="V432" t="s">
        <v>73</v>
      </c>
      <c r="W432" t="s">
        <v>44</v>
      </c>
      <c r="X432" t="s">
        <v>2031</v>
      </c>
      <c r="Y432">
        <v>78</v>
      </c>
      <c r="Z432">
        <v>60.76</v>
      </c>
      <c r="AA432">
        <v>45.78</v>
      </c>
    </row>
    <row r="433" spans="1:27" x14ac:dyDescent="0.25">
      <c r="A433" t="s">
        <v>2032</v>
      </c>
      <c r="B433">
        <v>45668</v>
      </c>
      <c r="C433">
        <v>45668.168055555558</v>
      </c>
      <c r="D433">
        <v>45668.238888888889</v>
      </c>
      <c r="E433" t="s">
        <v>2033</v>
      </c>
      <c r="F433" t="s">
        <v>138</v>
      </c>
      <c r="G433" t="s">
        <v>806</v>
      </c>
      <c r="H433" t="s">
        <v>140</v>
      </c>
      <c r="I433" t="s">
        <v>141</v>
      </c>
      <c r="J433" t="s">
        <v>142</v>
      </c>
      <c r="K433" t="s">
        <v>935</v>
      </c>
      <c r="L433">
        <v>12.3</v>
      </c>
      <c r="M433">
        <v>60.1</v>
      </c>
      <c r="N433">
        <v>4.07</v>
      </c>
      <c r="O433">
        <v>8.51</v>
      </c>
      <c r="P433">
        <v>30.6</v>
      </c>
      <c r="Q433">
        <v>5.8</v>
      </c>
      <c r="R433" t="b">
        <v>1</v>
      </c>
      <c r="S433">
        <v>0.53</v>
      </c>
      <c r="T433">
        <v>2762.86</v>
      </c>
      <c r="U433">
        <v>45675</v>
      </c>
      <c r="V433" t="s">
        <v>43</v>
      </c>
      <c r="W433" t="s">
        <v>44</v>
      </c>
      <c r="X433" t="s">
        <v>2035</v>
      </c>
      <c r="Y433">
        <v>102</v>
      </c>
      <c r="Z433">
        <v>59.57</v>
      </c>
      <c r="AA433">
        <v>46.38</v>
      </c>
    </row>
    <row r="434" spans="1:27" x14ac:dyDescent="0.25">
      <c r="A434" t="s">
        <v>2036</v>
      </c>
      <c r="B434">
        <v>45808</v>
      </c>
      <c r="C434">
        <v>45808.325694444444</v>
      </c>
      <c r="D434">
        <v>45808.383333333331</v>
      </c>
      <c r="E434" t="s">
        <v>1868</v>
      </c>
      <c r="F434" t="s">
        <v>93</v>
      </c>
      <c r="G434" t="s">
        <v>1673</v>
      </c>
      <c r="H434" t="s">
        <v>95</v>
      </c>
      <c r="I434" t="s">
        <v>96</v>
      </c>
      <c r="J434" t="s">
        <v>97</v>
      </c>
      <c r="K434" t="s">
        <v>424</v>
      </c>
      <c r="L434">
        <v>8.6</v>
      </c>
      <c r="M434">
        <v>109.6</v>
      </c>
      <c r="N434">
        <v>4.07</v>
      </c>
      <c r="O434">
        <v>7.93</v>
      </c>
      <c r="P434">
        <v>31.9</v>
      </c>
      <c r="Q434">
        <v>9.9</v>
      </c>
      <c r="R434" t="b">
        <v>1</v>
      </c>
      <c r="S434">
        <v>0</v>
      </c>
      <c r="T434">
        <v>4892.54</v>
      </c>
      <c r="U434">
        <v>45815</v>
      </c>
      <c r="V434" t="s">
        <v>43</v>
      </c>
      <c r="W434" t="s">
        <v>44</v>
      </c>
      <c r="X434" t="s">
        <v>2037</v>
      </c>
      <c r="Y434">
        <v>83</v>
      </c>
      <c r="Z434">
        <v>109.6</v>
      </c>
      <c r="AA434">
        <v>44.64</v>
      </c>
    </row>
    <row r="435" spans="1:27" x14ac:dyDescent="0.25">
      <c r="A435" t="s">
        <v>2038</v>
      </c>
      <c r="B435">
        <v>45811</v>
      </c>
      <c r="C435">
        <v>45811.425694444442</v>
      </c>
      <c r="D435">
        <v>45811.531944444447</v>
      </c>
      <c r="E435" t="s">
        <v>2039</v>
      </c>
      <c r="F435" t="s">
        <v>234</v>
      </c>
      <c r="G435" t="s">
        <v>1325</v>
      </c>
      <c r="H435" t="s">
        <v>236</v>
      </c>
      <c r="I435" t="s">
        <v>237</v>
      </c>
      <c r="J435" t="s">
        <v>238</v>
      </c>
      <c r="K435" t="s">
        <v>619</v>
      </c>
      <c r="L435">
        <v>22.7</v>
      </c>
      <c r="M435">
        <v>38.1</v>
      </c>
      <c r="N435">
        <v>4.08</v>
      </c>
      <c r="O435">
        <v>8.85</v>
      </c>
      <c r="P435">
        <v>37</v>
      </c>
      <c r="Q435">
        <v>12</v>
      </c>
      <c r="R435" t="b">
        <v>0</v>
      </c>
      <c r="S435">
        <v>2.33</v>
      </c>
      <c r="T435">
        <v>1697.29</v>
      </c>
      <c r="U435">
        <v>45814</v>
      </c>
      <c r="V435" t="s">
        <v>259</v>
      </c>
      <c r="W435" t="s">
        <v>44</v>
      </c>
      <c r="X435" t="s">
        <v>2041</v>
      </c>
      <c r="Y435">
        <v>153</v>
      </c>
      <c r="Z435">
        <v>35.770000000000003</v>
      </c>
      <c r="AA435">
        <v>47.45</v>
      </c>
    </row>
    <row r="436" spans="1:27" x14ac:dyDescent="0.25">
      <c r="A436" t="s">
        <v>2042</v>
      </c>
      <c r="B436">
        <v>45686</v>
      </c>
      <c r="C436">
        <v>45686.216666666667</v>
      </c>
      <c r="D436">
        <v>45686.220138888886</v>
      </c>
      <c r="E436" t="s">
        <v>2043</v>
      </c>
      <c r="F436" t="s">
        <v>245</v>
      </c>
      <c r="G436" t="s">
        <v>2046</v>
      </c>
      <c r="H436" t="s">
        <v>247</v>
      </c>
      <c r="I436" t="s">
        <v>55</v>
      </c>
      <c r="J436" t="s">
        <v>56</v>
      </c>
      <c r="K436" t="s">
        <v>1095</v>
      </c>
      <c r="L436">
        <v>17.2</v>
      </c>
      <c r="M436">
        <v>80.400000000000006</v>
      </c>
      <c r="N436">
        <v>4.08</v>
      </c>
      <c r="O436">
        <v>8.59</v>
      </c>
      <c r="P436">
        <v>31.4</v>
      </c>
      <c r="Q436">
        <v>8.1</v>
      </c>
      <c r="R436" t="b">
        <v>0</v>
      </c>
      <c r="S436">
        <v>2.11</v>
      </c>
      <c r="T436">
        <v>3653.79</v>
      </c>
      <c r="U436">
        <v>45686</v>
      </c>
      <c r="V436" t="s">
        <v>43</v>
      </c>
      <c r="W436" t="s">
        <v>44</v>
      </c>
      <c r="X436" t="s">
        <v>2047</v>
      </c>
      <c r="Y436">
        <v>5</v>
      </c>
      <c r="Z436">
        <v>78.290000000000006</v>
      </c>
      <c r="AA436">
        <v>46.67</v>
      </c>
    </row>
    <row r="437" spans="1:27" x14ac:dyDescent="0.25">
      <c r="A437" t="s">
        <v>2048</v>
      </c>
      <c r="B437">
        <v>45753</v>
      </c>
      <c r="C437">
        <v>45753.446527777778</v>
      </c>
      <c r="D437">
        <v>45753.496527777781</v>
      </c>
      <c r="E437" t="s">
        <v>2049</v>
      </c>
      <c r="F437" t="s">
        <v>245</v>
      </c>
      <c r="G437" t="s">
        <v>1818</v>
      </c>
      <c r="H437" t="s">
        <v>247</v>
      </c>
      <c r="I437" t="s">
        <v>55</v>
      </c>
      <c r="J437" t="s">
        <v>56</v>
      </c>
      <c r="K437" t="s">
        <v>275</v>
      </c>
      <c r="L437">
        <v>5.9</v>
      </c>
      <c r="M437">
        <v>26.6</v>
      </c>
      <c r="N437">
        <v>4.08</v>
      </c>
      <c r="O437">
        <v>8.1199999999999992</v>
      </c>
      <c r="P437">
        <v>29.1</v>
      </c>
      <c r="Q437">
        <v>3.7</v>
      </c>
      <c r="R437" t="b">
        <v>1</v>
      </c>
      <c r="S437">
        <v>0.3</v>
      </c>
      <c r="T437">
        <v>1190.3399999999999</v>
      </c>
      <c r="U437">
        <v>45754</v>
      </c>
      <c r="V437" t="s">
        <v>43</v>
      </c>
      <c r="W437" t="s">
        <v>44</v>
      </c>
      <c r="X437" t="s">
        <v>2051</v>
      </c>
      <c r="Y437">
        <v>72</v>
      </c>
      <c r="Z437">
        <v>26.3</v>
      </c>
      <c r="AA437">
        <v>45.26</v>
      </c>
    </row>
    <row r="438" spans="1:27" x14ac:dyDescent="0.25">
      <c r="A438" t="s">
        <v>2052</v>
      </c>
      <c r="B438">
        <v>45794</v>
      </c>
      <c r="C438">
        <v>45794.370833333334</v>
      </c>
      <c r="D438">
        <v>45794.407638888886</v>
      </c>
      <c r="E438" t="s">
        <v>2053</v>
      </c>
      <c r="F438" t="s">
        <v>318</v>
      </c>
      <c r="G438" t="s">
        <v>1978</v>
      </c>
      <c r="H438" t="s">
        <v>320</v>
      </c>
      <c r="I438" t="s">
        <v>197</v>
      </c>
      <c r="J438" t="s">
        <v>198</v>
      </c>
      <c r="K438" t="s">
        <v>876</v>
      </c>
      <c r="L438">
        <v>12.9</v>
      </c>
      <c r="M438">
        <v>6.6</v>
      </c>
      <c r="N438">
        <v>4.08</v>
      </c>
      <c r="O438">
        <v>8.74</v>
      </c>
      <c r="P438">
        <v>31.4</v>
      </c>
      <c r="Q438">
        <v>10.5</v>
      </c>
      <c r="R438" t="b">
        <v>1</v>
      </c>
      <c r="S438">
        <v>0.31</v>
      </c>
      <c r="T438">
        <v>296.38</v>
      </c>
      <c r="U438">
        <v>45795</v>
      </c>
      <c r="V438" t="s">
        <v>43</v>
      </c>
      <c r="W438" t="s">
        <v>44</v>
      </c>
      <c r="X438" t="s">
        <v>2055</v>
      </c>
      <c r="Y438">
        <v>53</v>
      </c>
      <c r="Z438">
        <v>6.29</v>
      </c>
      <c r="AA438">
        <v>47.12</v>
      </c>
    </row>
    <row r="439" spans="1:27" x14ac:dyDescent="0.25">
      <c r="A439" t="s">
        <v>2056</v>
      </c>
      <c r="B439">
        <v>45697</v>
      </c>
      <c r="C439">
        <v>45697.388194444444</v>
      </c>
      <c r="D439">
        <v>45697.402083333334</v>
      </c>
      <c r="E439" t="s">
        <v>677</v>
      </c>
      <c r="F439" t="s">
        <v>162</v>
      </c>
      <c r="G439" t="s">
        <v>680</v>
      </c>
      <c r="H439" t="s">
        <v>164</v>
      </c>
      <c r="I439" t="s">
        <v>40</v>
      </c>
      <c r="J439" t="s">
        <v>41</v>
      </c>
      <c r="K439" t="s">
        <v>1033</v>
      </c>
      <c r="L439">
        <v>11.1</v>
      </c>
      <c r="M439">
        <v>11.3</v>
      </c>
      <c r="N439">
        <v>4.09</v>
      </c>
      <c r="O439">
        <v>8.2100000000000009</v>
      </c>
      <c r="P439">
        <v>31.7</v>
      </c>
      <c r="Q439">
        <v>9.4</v>
      </c>
      <c r="R439" t="b">
        <v>1</v>
      </c>
      <c r="S439">
        <v>0.2</v>
      </c>
      <c r="T439">
        <v>505.94</v>
      </c>
      <c r="U439">
        <v>45704</v>
      </c>
      <c r="V439" t="s">
        <v>43</v>
      </c>
      <c r="W439" t="s">
        <v>208</v>
      </c>
      <c r="X439" t="s">
        <v>2057</v>
      </c>
      <c r="Y439">
        <v>20</v>
      </c>
      <c r="Z439">
        <v>11.1</v>
      </c>
      <c r="AA439">
        <v>45.58</v>
      </c>
    </row>
    <row r="440" spans="1:27" x14ac:dyDescent="0.25">
      <c r="A440" t="s">
        <v>2058</v>
      </c>
      <c r="B440">
        <v>45732</v>
      </c>
      <c r="C440">
        <v>45732.177777777775</v>
      </c>
      <c r="D440">
        <v>45732.188194444447</v>
      </c>
      <c r="E440" t="s">
        <v>2059</v>
      </c>
      <c r="F440" t="s">
        <v>536</v>
      </c>
      <c r="G440" t="s">
        <v>446</v>
      </c>
      <c r="H440" t="s">
        <v>537</v>
      </c>
      <c r="I440" t="s">
        <v>84</v>
      </c>
      <c r="J440" t="s">
        <v>85</v>
      </c>
      <c r="K440" t="s">
        <v>466</v>
      </c>
      <c r="L440">
        <v>6</v>
      </c>
      <c r="M440">
        <v>111.2</v>
      </c>
      <c r="N440">
        <v>4.09</v>
      </c>
      <c r="O440">
        <v>8.2100000000000009</v>
      </c>
      <c r="P440">
        <v>28.7</v>
      </c>
      <c r="Q440">
        <v>11.8</v>
      </c>
      <c r="R440" t="b">
        <v>1</v>
      </c>
      <c r="S440">
        <v>0.52</v>
      </c>
      <c r="T440">
        <v>5044.79</v>
      </c>
      <c r="U440">
        <v>45734</v>
      </c>
      <c r="V440" t="s">
        <v>43</v>
      </c>
      <c r="W440" t="s">
        <v>44</v>
      </c>
      <c r="X440" t="s">
        <v>2061</v>
      </c>
      <c r="Y440">
        <v>15</v>
      </c>
      <c r="Z440">
        <v>110.68</v>
      </c>
      <c r="AA440">
        <v>45.58</v>
      </c>
    </row>
    <row r="441" spans="1:27" x14ac:dyDescent="0.25">
      <c r="A441" t="s">
        <v>2062</v>
      </c>
      <c r="B441">
        <v>45808</v>
      </c>
      <c r="C441">
        <v>45808.363888888889</v>
      </c>
      <c r="D441">
        <v>45808.392361111109</v>
      </c>
      <c r="E441" t="s">
        <v>2063</v>
      </c>
      <c r="F441" t="s">
        <v>93</v>
      </c>
      <c r="G441" t="s">
        <v>636</v>
      </c>
      <c r="H441" t="s">
        <v>95</v>
      </c>
      <c r="I441" t="s">
        <v>96</v>
      </c>
      <c r="J441" t="s">
        <v>97</v>
      </c>
      <c r="K441" t="s">
        <v>116</v>
      </c>
      <c r="L441">
        <v>2</v>
      </c>
      <c r="M441">
        <v>10.9</v>
      </c>
      <c r="N441">
        <v>4.09</v>
      </c>
      <c r="O441">
        <v>8.01</v>
      </c>
      <c r="P441">
        <v>30.4</v>
      </c>
      <c r="Q441">
        <v>10.9</v>
      </c>
      <c r="R441" t="b">
        <v>1</v>
      </c>
      <c r="S441">
        <v>0</v>
      </c>
      <c r="T441">
        <v>490.28</v>
      </c>
      <c r="U441">
        <v>45808</v>
      </c>
      <c r="V441" t="s">
        <v>58</v>
      </c>
      <c r="W441" t="s">
        <v>44</v>
      </c>
      <c r="X441" t="s">
        <v>2064</v>
      </c>
      <c r="Y441">
        <v>41</v>
      </c>
      <c r="Z441">
        <v>10.9</v>
      </c>
      <c r="AA441">
        <v>44.98</v>
      </c>
    </row>
    <row r="442" spans="1:27" x14ac:dyDescent="0.25">
      <c r="A442" t="s">
        <v>2065</v>
      </c>
      <c r="B442">
        <v>45784</v>
      </c>
      <c r="C442">
        <v>45784.427083333336</v>
      </c>
      <c r="D442">
        <v>45784.495833333334</v>
      </c>
      <c r="E442" t="s">
        <v>677</v>
      </c>
      <c r="F442" t="s">
        <v>162</v>
      </c>
      <c r="G442" t="s">
        <v>680</v>
      </c>
      <c r="H442" t="s">
        <v>164</v>
      </c>
      <c r="I442" t="s">
        <v>40</v>
      </c>
      <c r="J442" t="s">
        <v>41</v>
      </c>
      <c r="K442" t="s">
        <v>505</v>
      </c>
      <c r="L442">
        <v>5.0999999999999996</v>
      </c>
      <c r="M442">
        <v>56.3</v>
      </c>
      <c r="N442">
        <v>4.09</v>
      </c>
      <c r="O442">
        <v>8.57</v>
      </c>
      <c r="P442">
        <v>33.799999999999997</v>
      </c>
      <c r="Q442">
        <v>12</v>
      </c>
      <c r="R442" t="b">
        <v>1</v>
      </c>
      <c r="S442">
        <v>0.24</v>
      </c>
      <c r="T442">
        <v>2615.7600000000002</v>
      </c>
      <c r="U442">
        <v>45787</v>
      </c>
      <c r="V442" t="s">
        <v>259</v>
      </c>
      <c r="W442" t="s">
        <v>200</v>
      </c>
      <c r="X442" t="s">
        <v>2066</v>
      </c>
      <c r="Y442">
        <v>99</v>
      </c>
      <c r="Z442">
        <v>56.059999999999903</v>
      </c>
      <c r="AA442">
        <v>46.66</v>
      </c>
    </row>
    <row r="443" spans="1:27" x14ac:dyDescent="0.25">
      <c r="A443" t="s">
        <v>2067</v>
      </c>
      <c r="B443">
        <v>45732</v>
      </c>
      <c r="C443">
        <v>45732.288194444445</v>
      </c>
      <c r="D443">
        <v>45732.350694444445</v>
      </c>
      <c r="E443" t="s">
        <v>2068</v>
      </c>
      <c r="F443" t="s">
        <v>182</v>
      </c>
      <c r="G443" t="s">
        <v>122</v>
      </c>
      <c r="H443" t="s">
        <v>184</v>
      </c>
      <c r="I443" t="s">
        <v>84</v>
      </c>
      <c r="J443" t="s">
        <v>85</v>
      </c>
      <c r="K443" t="s">
        <v>86</v>
      </c>
      <c r="L443">
        <v>12.5</v>
      </c>
      <c r="M443">
        <v>89.2</v>
      </c>
      <c r="N443">
        <v>4.09</v>
      </c>
      <c r="O443">
        <v>8.6999999999999993</v>
      </c>
      <c r="P443">
        <v>31.4</v>
      </c>
      <c r="Q443">
        <v>31.5</v>
      </c>
      <c r="R443" t="b">
        <v>0</v>
      </c>
      <c r="S443">
        <v>0</v>
      </c>
      <c r="T443">
        <v>4196.8599999999997</v>
      </c>
      <c r="U443">
        <v>45733</v>
      </c>
      <c r="V443" t="s">
        <v>43</v>
      </c>
      <c r="W443" t="s">
        <v>44</v>
      </c>
      <c r="X443" t="s">
        <v>2070</v>
      </c>
      <c r="Y443">
        <v>90</v>
      </c>
      <c r="Z443">
        <v>89.2</v>
      </c>
      <c r="AA443">
        <v>47.05</v>
      </c>
    </row>
    <row r="444" spans="1:27" x14ac:dyDescent="0.25">
      <c r="A444" t="s">
        <v>2071</v>
      </c>
      <c r="B444">
        <v>45808</v>
      </c>
      <c r="C444">
        <v>45808.42291666667</v>
      </c>
      <c r="D444">
        <v>45808.489583333336</v>
      </c>
      <c r="E444" t="s">
        <v>2072</v>
      </c>
      <c r="F444" t="s">
        <v>194</v>
      </c>
      <c r="G444" t="s">
        <v>869</v>
      </c>
      <c r="H444" t="s">
        <v>196</v>
      </c>
      <c r="I444" t="s">
        <v>197</v>
      </c>
      <c r="J444" t="s">
        <v>198</v>
      </c>
      <c r="K444" t="s">
        <v>542</v>
      </c>
      <c r="L444">
        <v>16.899999999999999</v>
      </c>
      <c r="M444">
        <v>18.399999999999999</v>
      </c>
      <c r="N444">
        <v>4.09</v>
      </c>
      <c r="O444">
        <v>8.4499999999999993</v>
      </c>
      <c r="P444">
        <v>35.1</v>
      </c>
      <c r="Q444">
        <v>12</v>
      </c>
      <c r="R444" t="b">
        <v>1</v>
      </c>
      <c r="S444">
        <v>0.33</v>
      </c>
      <c r="T444">
        <v>836.64</v>
      </c>
      <c r="U444">
        <v>45808</v>
      </c>
      <c r="V444" t="s">
        <v>259</v>
      </c>
      <c r="W444" t="s">
        <v>44</v>
      </c>
      <c r="X444" t="s">
        <v>2073</v>
      </c>
      <c r="Y444">
        <v>96</v>
      </c>
      <c r="Z444">
        <v>18.07</v>
      </c>
      <c r="AA444">
        <v>46.3</v>
      </c>
    </row>
    <row r="445" spans="1:27" x14ac:dyDescent="0.25">
      <c r="A445" t="s">
        <v>2074</v>
      </c>
      <c r="B445">
        <v>45666</v>
      </c>
      <c r="C445">
        <v>45666.2</v>
      </c>
      <c r="D445">
        <v>45666.265972222223</v>
      </c>
      <c r="E445" t="s">
        <v>1714</v>
      </c>
      <c r="F445" t="s">
        <v>698</v>
      </c>
      <c r="G445" t="s">
        <v>1717</v>
      </c>
      <c r="H445" t="s">
        <v>700</v>
      </c>
      <c r="I445" t="s">
        <v>141</v>
      </c>
      <c r="J445" t="s">
        <v>142</v>
      </c>
      <c r="K445" t="s">
        <v>1095</v>
      </c>
      <c r="L445">
        <v>3.5</v>
      </c>
      <c r="M445">
        <v>58.4</v>
      </c>
      <c r="N445">
        <v>4.0999999999999996</v>
      </c>
      <c r="O445">
        <v>8.1199999999999992</v>
      </c>
      <c r="P445">
        <v>37.799999999999997</v>
      </c>
      <c r="Q445">
        <v>34.799999999999997</v>
      </c>
      <c r="R445" t="b">
        <v>1</v>
      </c>
      <c r="S445">
        <v>0.09</v>
      </c>
      <c r="T445">
        <v>2644.94</v>
      </c>
      <c r="U445">
        <v>45668</v>
      </c>
      <c r="V445" t="s">
        <v>43</v>
      </c>
      <c r="W445" t="s">
        <v>208</v>
      </c>
      <c r="X445" t="s">
        <v>2075</v>
      </c>
      <c r="Y445">
        <v>95</v>
      </c>
      <c r="Z445">
        <v>58.309999999999903</v>
      </c>
      <c r="AA445">
        <v>45.36</v>
      </c>
    </row>
    <row r="446" spans="1:27" x14ac:dyDescent="0.25">
      <c r="A446" t="s">
        <v>2076</v>
      </c>
      <c r="B446">
        <v>45788</v>
      </c>
      <c r="C446">
        <v>45788.231944444444</v>
      </c>
      <c r="D446">
        <v>45788.270138888889</v>
      </c>
      <c r="E446" t="s">
        <v>2077</v>
      </c>
      <c r="F446" t="s">
        <v>215</v>
      </c>
      <c r="G446" t="s">
        <v>1378</v>
      </c>
      <c r="H446" t="s">
        <v>217</v>
      </c>
      <c r="I446" t="s">
        <v>218</v>
      </c>
      <c r="J446" t="s">
        <v>219</v>
      </c>
      <c r="K446" t="s">
        <v>1095</v>
      </c>
      <c r="L446">
        <v>8.1999999999999993</v>
      </c>
      <c r="M446">
        <v>60.9</v>
      </c>
      <c r="N446">
        <v>4.0999999999999996</v>
      </c>
      <c r="O446">
        <v>8.61</v>
      </c>
      <c r="P446">
        <v>29.3</v>
      </c>
      <c r="Q446">
        <v>10.5</v>
      </c>
      <c r="R446" t="b">
        <v>0</v>
      </c>
      <c r="S446">
        <v>0</v>
      </c>
      <c r="T446">
        <v>2851.95</v>
      </c>
      <c r="U446">
        <v>45789</v>
      </c>
      <c r="V446" t="s">
        <v>43</v>
      </c>
      <c r="W446" t="s">
        <v>44</v>
      </c>
      <c r="X446" t="s">
        <v>2079</v>
      </c>
      <c r="Y446">
        <v>55</v>
      </c>
      <c r="Z446">
        <v>60.9</v>
      </c>
      <c r="AA446">
        <v>46.83</v>
      </c>
    </row>
    <row r="447" spans="1:27" x14ac:dyDescent="0.25">
      <c r="A447" t="s">
        <v>2080</v>
      </c>
      <c r="B447">
        <v>45699</v>
      </c>
      <c r="C447">
        <v>45699.196527777778</v>
      </c>
      <c r="D447">
        <v>45699.259027777778</v>
      </c>
      <c r="E447" t="s">
        <v>1336</v>
      </c>
      <c r="F447" t="s">
        <v>328</v>
      </c>
      <c r="G447" t="s">
        <v>139</v>
      </c>
      <c r="H447" t="s">
        <v>330</v>
      </c>
      <c r="I447" t="s">
        <v>331</v>
      </c>
      <c r="J447" t="s">
        <v>332</v>
      </c>
      <c r="K447" t="s">
        <v>343</v>
      </c>
      <c r="L447">
        <v>29.4</v>
      </c>
      <c r="M447">
        <v>82.6</v>
      </c>
      <c r="N447">
        <v>4.0999999999999996</v>
      </c>
      <c r="O447">
        <v>8.65</v>
      </c>
      <c r="P447">
        <v>28.6</v>
      </c>
      <c r="Q447">
        <v>26.3</v>
      </c>
      <c r="R447" t="b">
        <v>0</v>
      </c>
      <c r="S447">
        <v>0.64</v>
      </c>
      <c r="T447">
        <v>3848.02</v>
      </c>
      <c r="U447">
        <v>45701</v>
      </c>
      <c r="V447" t="s">
        <v>43</v>
      </c>
      <c r="W447" t="s">
        <v>44</v>
      </c>
      <c r="X447" t="s">
        <v>2081</v>
      </c>
      <c r="Y447">
        <v>90</v>
      </c>
      <c r="Z447">
        <v>81.96</v>
      </c>
      <c r="AA447">
        <v>46.95</v>
      </c>
    </row>
    <row r="448" spans="1:27" x14ac:dyDescent="0.25">
      <c r="A448" t="s">
        <v>2082</v>
      </c>
      <c r="B448">
        <v>45794</v>
      </c>
      <c r="C448">
        <v>45794.378472222219</v>
      </c>
      <c r="D448">
        <v>45794.45208333333</v>
      </c>
      <c r="E448" t="s">
        <v>2083</v>
      </c>
      <c r="F448" t="s">
        <v>536</v>
      </c>
      <c r="G448" t="s">
        <v>1198</v>
      </c>
      <c r="H448" t="s">
        <v>537</v>
      </c>
      <c r="I448" t="s">
        <v>84</v>
      </c>
      <c r="J448" t="s">
        <v>85</v>
      </c>
      <c r="K448" t="s">
        <v>123</v>
      </c>
      <c r="L448">
        <v>16.399999999999999</v>
      </c>
      <c r="M448">
        <v>111.4</v>
      </c>
      <c r="N448">
        <v>4.0999999999999996</v>
      </c>
      <c r="O448">
        <v>8.68</v>
      </c>
      <c r="P448">
        <v>21.2</v>
      </c>
      <c r="Q448">
        <v>1</v>
      </c>
      <c r="R448" t="b">
        <v>1</v>
      </c>
      <c r="S448">
        <v>0.03</v>
      </c>
      <c r="T448">
        <v>5238.84</v>
      </c>
      <c r="U448">
        <v>45797</v>
      </c>
      <c r="V448" t="s">
        <v>43</v>
      </c>
      <c r="W448" t="s">
        <v>44</v>
      </c>
      <c r="X448" t="s">
        <v>2084</v>
      </c>
      <c r="Y448">
        <v>106</v>
      </c>
      <c r="Z448">
        <v>111.37</v>
      </c>
      <c r="AA448">
        <v>47.04</v>
      </c>
    </row>
    <row r="449" spans="1:27" x14ac:dyDescent="0.25">
      <c r="A449" t="s">
        <v>2085</v>
      </c>
      <c r="B449">
        <v>45809</v>
      </c>
      <c r="C449">
        <v>45809.431250000001</v>
      </c>
      <c r="D449">
        <v>45809.458333333336</v>
      </c>
      <c r="E449" t="s">
        <v>2086</v>
      </c>
      <c r="F449" t="s">
        <v>536</v>
      </c>
      <c r="G449" t="s">
        <v>833</v>
      </c>
      <c r="H449" t="s">
        <v>537</v>
      </c>
      <c r="I449" t="s">
        <v>84</v>
      </c>
      <c r="J449" t="s">
        <v>85</v>
      </c>
      <c r="K449" t="s">
        <v>492</v>
      </c>
      <c r="L449">
        <v>1.9</v>
      </c>
      <c r="M449">
        <v>118</v>
      </c>
      <c r="N449">
        <v>4.0999999999999996</v>
      </c>
      <c r="O449">
        <v>8.6</v>
      </c>
      <c r="P449">
        <v>30.9</v>
      </c>
      <c r="Q449">
        <v>6.1</v>
      </c>
      <c r="R449" t="b">
        <v>1</v>
      </c>
      <c r="S449">
        <v>0</v>
      </c>
      <c r="T449">
        <v>5522.4</v>
      </c>
      <c r="U449">
        <v>45812</v>
      </c>
      <c r="V449" t="s">
        <v>43</v>
      </c>
      <c r="W449" t="s">
        <v>186</v>
      </c>
      <c r="X449" t="s">
        <v>2088</v>
      </c>
      <c r="Y449">
        <v>39</v>
      </c>
      <c r="Z449">
        <v>118</v>
      </c>
      <c r="AA449">
        <v>46.8</v>
      </c>
    </row>
    <row r="450" spans="1:27" x14ac:dyDescent="0.25">
      <c r="A450" t="s">
        <v>2089</v>
      </c>
      <c r="B450">
        <v>45835</v>
      </c>
      <c r="C450">
        <v>45835.378472222219</v>
      </c>
      <c r="D450">
        <v>45835.453472222223</v>
      </c>
      <c r="E450" t="s">
        <v>2090</v>
      </c>
      <c r="F450" t="s">
        <v>245</v>
      </c>
      <c r="G450" t="s">
        <v>1171</v>
      </c>
      <c r="H450" t="s">
        <v>247</v>
      </c>
      <c r="I450" t="s">
        <v>55</v>
      </c>
      <c r="J450" t="s">
        <v>56</v>
      </c>
      <c r="K450" t="s">
        <v>574</v>
      </c>
      <c r="L450">
        <v>13.5</v>
      </c>
      <c r="M450">
        <v>14.3</v>
      </c>
      <c r="N450">
        <v>4.0999999999999996</v>
      </c>
      <c r="O450">
        <v>9.01</v>
      </c>
      <c r="P450">
        <v>23.1</v>
      </c>
      <c r="Q450">
        <v>1</v>
      </c>
      <c r="R450" t="b">
        <v>1</v>
      </c>
      <c r="S450">
        <v>0.5</v>
      </c>
      <c r="T450">
        <v>662.81</v>
      </c>
      <c r="U450">
        <v>45835</v>
      </c>
      <c r="V450" t="s">
        <v>43</v>
      </c>
      <c r="W450" t="s">
        <v>44</v>
      </c>
      <c r="X450" t="s">
        <v>2092</v>
      </c>
      <c r="Y450">
        <v>108</v>
      </c>
      <c r="Z450">
        <v>13.8</v>
      </c>
      <c r="AA450">
        <v>48.03</v>
      </c>
    </row>
    <row r="451" spans="1:27" x14ac:dyDescent="0.25">
      <c r="A451" t="s">
        <v>2093</v>
      </c>
      <c r="B451">
        <v>45725</v>
      </c>
      <c r="C451">
        <v>45725.272222222222</v>
      </c>
      <c r="D451">
        <v>45725.334722222222</v>
      </c>
      <c r="E451" t="s">
        <v>1640</v>
      </c>
      <c r="F451" t="s">
        <v>234</v>
      </c>
      <c r="G451" t="s">
        <v>235</v>
      </c>
      <c r="H451" t="s">
        <v>236</v>
      </c>
      <c r="I451" t="s">
        <v>237</v>
      </c>
      <c r="J451" t="s">
        <v>238</v>
      </c>
      <c r="K451" t="s">
        <v>824</v>
      </c>
      <c r="L451">
        <v>2.8</v>
      </c>
      <c r="M451">
        <v>142.6</v>
      </c>
      <c r="N451">
        <v>4.0999999999999996</v>
      </c>
      <c r="O451">
        <v>7.96</v>
      </c>
      <c r="P451">
        <v>27.1</v>
      </c>
      <c r="Q451">
        <v>6.9</v>
      </c>
      <c r="R451" t="b">
        <v>1</v>
      </c>
      <c r="S451">
        <v>0</v>
      </c>
      <c r="T451">
        <v>6399.89</v>
      </c>
      <c r="U451">
        <v>45726</v>
      </c>
      <c r="V451" t="s">
        <v>43</v>
      </c>
      <c r="W451" t="s">
        <v>208</v>
      </c>
      <c r="X451" t="s">
        <v>2094</v>
      </c>
      <c r="Y451">
        <v>90</v>
      </c>
      <c r="Z451">
        <v>142.6</v>
      </c>
      <c r="AA451">
        <v>44.88</v>
      </c>
    </row>
    <row r="452" spans="1:27" x14ac:dyDescent="0.25">
      <c r="A452" t="s">
        <v>2095</v>
      </c>
      <c r="B452">
        <v>45757</v>
      </c>
      <c r="C452">
        <v>45757.29583333333</v>
      </c>
      <c r="D452">
        <v>45757.354166666664</v>
      </c>
      <c r="E452" t="s">
        <v>146</v>
      </c>
      <c r="F452" t="s">
        <v>150</v>
      </c>
      <c r="G452" t="s">
        <v>151</v>
      </c>
      <c r="H452" t="s">
        <v>152</v>
      </c>
      <c r="I452" t="s">
        <v>153</v>
      </c>
      <c r="J452" t="s">
        <v>154</v>
      </c>
      <c r="K452" t="s">
        <v>776</v>
      </c>
      <c r="L452">
        <v>5.5</v>
      </c>
      <c r="M452">
        <v>29.5</v>
      </c>
      <c r="N452">
        <v>4.0999999999999996</v>
      </c>
      <c r="O452">
        <v>8.6300000000000008</v>
      </c>
      <c r="P452">
        <v>25.2</v>
      </c>
      <c r="Q452">
        <v>3.7</v>
      </c>
      <c r="R452" t="b">
        <v>1</v>
      </c>
      <c r="S452">
        <v>0</v>
      </c>
      <c r="T452">
        <v>1383.26</v>
      </c>
      <c r="U452">
        <v>45760</v>
      </c>
      <c r="V452" t="s">
        <v>43</v>
      </c>
      <c r="W452" t="s">
        <v>44</v>
      </c>
      <c r="X452" t="s">
        <v>2096</v>
      </c>
      <c r="Y452">
        <v>84</v>
      </c>
      <c r="Z452">
        <v>29.5</v>
      </c>
      <c r="AA452">
        <v>46.89</v>
      </c>
    </row>
    <row r="453" spans="1:27" x14ac:dyDescent="0.25">
      <c r="A453" t="s">
        <v>2097</v>
      </c>
      <c r="B453">
        <v>45695</v>
      </c>
      <c r="C453">
        <v>45695.174305555556</v>
      </c>
      <c r="D453">
        <v>45695.220138888886</v>
      </c>
      <c r="E453" t="s">
        <v>2098</v>
      </c>
      <c r="F453" t="s">
        <v>255</v>
      </c>
      <c r="G453" t="s">
        <v>649</v>
      </c>
      <c r="H453" t="s">
        <v>257</v>
      </c>
      <c r="I453" t="s">
        <v>96</v>
      </c>
      <c r="J453" t="s">
        <v>97</v>
      </c>
      <c r="K453" t="s">
        <v>363</v>
      </c>
      <c r="L453">
        <v>4.8</v>
      </c>
      <c r="M453">
        <v>118.8</v>
      </c>
      <c r="N453">
        <v>4.1100000000000003</v>
      </c>
      <c r="O453">
        <v>8.11</v>
      </c>
      <c r="P453">
        <v>32.4</v>
      </c>
      <c r="Q453">
        <v>31.5</v>
      </c>
      <c r="R453" t="b">
        <v>1</v>
      </c>
      <c r="S453">
        <v>0</v>
      </c>
      <c r="T453">
        <v>5391.14</v>
      </c>
      <c r="U453">
        <v>45696</v>
      </c>
      <c r="V453" t="s">
        <v>43</v>
      </c>
      <c r="W453" t="s">
        <v>186</v>
      </c>
      <c r="X453" t="s">
        <v>2100</v>
      </c>
      <c r="Y453">
        <v>66</v>
      </c>
      <c r="Z453">
        <v>118.8</v>
      </c>
      <c r="AA453">
        <v>45.38</v>
      </c>
    </row>
    <row r="454" spans="1:27" x14ac:dyDescent="0.25">
      <c r="A454" t="s">
        <v>2101</v>
      </c>
      <c r="B454">
        <v>45723</v>
      </c>
      <c r="C454">
        <v>45723.357638888891</v>
      </c>
      <c r="D454">
        <v>45723.395833333336</v>
      </c>
      <c r="E454" t="s">
        <v>2102</v>
      </c>
      <c r="F454" t="s">
        <v>234</v>
      </c>
      <c r="G454" t="s">
        <v>2105</v>
      </c>
      <c r="H454" t="s">
        <v>236</v>
      </c>
      <c r="I454" t="s">
        <v>237</v>
      </c>
      <c r="J454" t="s">
        <v>238</v>
      </c>
      <c r="K454" t="s">
        <v>624</v>
      </c>
      <c r="L454">
        <v>3.6</v>
      </c>
      <c r="M454">
        <v>17.7</v>
      </c>
      <c r="N454">
        <v>4.1100000000000003</v>
      </c>
      <c r="O454">
        <v>8.32</v>
      </c>
      <c r="P454">
        <v>29.9</v>
      </c>
      <c r="Q454">
        <v>10.7</v>
      </c>
      <c r="R454" t="b">
        <v>0</v>
      </c>
      <c r="S454">
        <v>0</v>
      </c>
      <c r="T454">
        <v>814.38</v>
      </c>
      <c r="U454">
        <v>45723</v>
      </c>
      <c r="V454" t="s">
        <v>43</v>
      </c>
      <c r="W454" t="s">
        <v>208</v>
      </c>
      <c r="X454" t="s">
        <v>2106</v>
      </c>
      <c r="Y454">
        <v>55</v>
      </c>
      <c r="Z454">
        <v>17.7</v>
      </c>
      <c r="AA454">
        <v>46.01</v>
      </c>
    </row>
    <row r="455" spans="1:27" x14ac:dyDescent="0.25">
      <c r="A455" t="s">
        <v>2107</v>
      </c>
      <c r="B455">
        <v>45690</v>
      </c>
      <c r="C455">
        <v>45690.17291666667</v>
      </c>
      <c r="D455">
        <v>45690.225694444445</v>
      </c>
      <c r="E455" t="s">
        <v>1720</v>
      </c>
      <c r="F455" t="s">
        <v>172</v>
      </c>
      <c r="G455" t="s">
        <v>863</v>
      </c>
      <c r="H455" t="s">
        <v>174</v>
      </c>
      <c r="I455" t="s">
        <v>84</v>
      </c>
      <c r="J455" t="s">
        <v>85</v>
      </c>
      <c r="K455" t="s">
        <v>268</v>
      </c>
      <c r="L455">
        <v>7.3</v>
      </c>
      <c r="M455">
        <v>9.1999999999999993</v>
      </c>
      <c r="N455">
        <v>4.1100000000000003</v>
      </c>
      <c r="O455">
        <v>8.56</v>
      </c>
      <c r="P455">
        <v>31.3</v>
      </c>
      <c r="Q455">
        <v>9.6</v>
      </c>
      <c r="R455" t="b">
        <v>0</v>
      </c>
      <c r="S455">
        <v>0.47</v>
      </c>
      <c r="T455">
        <v>407.95</v>
      </c>
      <c r="U455">
        <v>45693</v>
      </c>
      <c r="V455" t="s">
        <v>43</v>
      </c>
      <c r="W455" t="s">
        <v>44</v>
      </c>
      <c r="X455" t="s">
        <v>2108</v>
      </c>
      <c r="Y455">
        <v>76</v>
      </c>
      <c r="Z455">
        <v>8.7299999999999898</v>
      </c>
      <c r="AA455">
        <v>46.73</v>
      </c>
    </row>
    <row r="456" spans="1:27" x14ac:dyDescent="0.25">
      <c r="A456" t="s">
        <v>2109</v>
      </c>
      <c r="B456">
        <v>45808</v>
      </c>
      <c r="C456">
        <v>45808.298611111109</v>
      </c>
      <c r="D456">
        <v>45808.354166666664</v>
      </c>
      <c r="E456" t="s">
        <v>1123</v>
      </c>
      <c r="F456" t="s">
        <v>215</v>
      </c>
      <c r="G456" t="s">
        <v>1126</v>
      </c>
      <c r="H456" t="s">
        <v>217</v>
      </c>
      <c r="I456" t="s">
        <v>218</v>
      </c>
      <c r="J456" t="s">
        <v>219</v>
      </c>
      <c r="K456" t="s">
        <v>453</v>
      </c>
      <c r="L456">
        <v>10.1</v>
      </c>
      <c r="M456">
        <v>113</v>
      </c>
      <c r="N456">
        <v>4.1100000000000003</v>
      </c>
      <c r="O456">
        <v>8.7200000000000006</v>
      </c>
      <c r="P456">
        <v>31.6</v>
      </c>
      <c r="Q456">
        <v>7.1</v>
      </c>
      <c r="R456" t="b">
        <v>1</v>
      </c>
      <c r="S456">
        <v>0.37</v>
      </c>
      <c r="T456">
        <v>5317.26</v>
      </c>
      <c r="U456">
        <v>45810</v>
      </c>
      <c r="V456" t="s">
        <v>43</v>
      </c>
      <c r="W456" t="s">
        <v>44</v>
      </c>
      <c r="X456" t="s">
        <v>2110</v>
      </c>
      <c r="Y456">
        <v>80</v>
      </c>
      <c r="Z456">
        <v>112.63</v>
      </c>
      <c r="AA456">
        <v>47.21</v>
      </c>
    </row>
    <row r="457" spans="1:27" x14ac:dyDescent="0.25">
      <c r="A457" t="s">
        <v>2111</v>
      </c>
      <c r="B457">
        <v>45685</v>
      </c>
      <c r="C457">
        <v>45685.324305555558</v>
      </c>
      <c r="D457">
        <v>45685.390972222223</v>
      </c>
      <c r="E457" t="s">
        <v>2112</v>
      </c>
      <c r="F457" t="s">
        <v>413</v>
      </c>
      <c r="G457" t="s">
        <v>2115</v>
      </c>
      <c r="H457" t="s">
        <v>414</v>
      </c>
      <c r="I457" t="s">
        <v>415</v>
      </c>
      <c r="J457" t="s">
        <v>416</v>
      </c>
      <c r="K457" t="s">
        <v>343</v>
      </c>
      <c r="L457">
        <v>31.6</v>
      </c>
      <c r="M457">
        <v>118.6</v>
      </c>
      <c r="N457">
        <v>4.1100000000000003</v>
      </c>
      <c r="O457">
        <v>8.19</v>
      </c>
      <c r="P457">
        <v>31.3</v>
      </c>
      <c r="Q457">
        <v>5.7</v>
      </c>
      <c r="R457" t="b">
        <v>1</v>
      </c>
      <c r="S457">
        <v>0.12</v>
      </c>
      <c r="T457">
        <v>5405.06</v>
      </c>
      <c r="U457">
        <v>45685</v>
      </c>
      <c r="V457" t="s">
        <v>43</v>
      </c>
      <c r="W457" t="s">
        <v>59</v>
      </c>
      <c r="X457" t="s">
        <v>2116</v>
      </c>
      <c r="Y457">
        <v>96</v>
      </c>
      <c r="Z457">
        <v>118.479999999999</v>
      </c>
      <c r="AA457">
        <v>45.62</v>
      </c>
    </row>
    <row r="458" spans="1:27" x14ac:dyDescent="0.25">
      <c r="A458" t="s">
        <v>2117</v>
      </c>
      <c r="B458">
        <v>45790</v>
      </c>
      <c r="C458">
        <v>45790.25</v>
      </c>
      <c r="D458">
        <v>45790.289583333331</v>
      </c>
      <c r="E458" t="s">
        <v>2118</v>
      </c>
      <c r="F458" t="s">
        <v>52</v>
      </c>
      <c r="G458" t="s">
        <v>2121</v>
      </c>
      <c r="H458" t="s">
        <v>54</v>
      </c>
      <c r="I458" t="s">
        <v>55</v>
      </c>
      <c r="J458" t="s">
        <v>56</v>
      </c>
      <c r="K458" t="s">
        <v>1095</v>
      </c>
      <c r="L458">
        <v>9.4</v>
      </c>
      <c r="M458">
        <v>25.1</v>
      </c>
      <c r="N458">
        <v>4.1100000000000003</v>
      </c>
      <c r="O458">
        <v>8.2899999999999991</v>
      </c>
      <c r="P458">
        <v>29.2</v>
      </c>
      <c r="Q458">
        <v>27.9</v>
      </c>
      <c r="R458" t="b">
        <v>1</v>
      </c>
      <c r="S458">
        <v>0.51</v>
      </c>
      <c r="T458">
        <v>1129.17</v>
      </c>
      <c r="U458">
        <v>45790</v>
      </c>
      <c r="V458" t="s">
        <v>43</v>
      </c>
      <c r="W458" t="s">
        <v>186</v>
      </c>
      <c r="X458" t="s">
        <v>2122</v>
      </c>
      <c r="Y458">
        <v>57</v>
      </c>
      <c r="Z458">
        <v>24.59</v>
      </c>
      <c r="AA458">
        <v>45.92</v>
      </c>
    </row>
    <row r="459" spans="1:27" x14ac:dyDescent="0.25">
      <c r="A459" t="s">
        <v>2123</v>
      </c>
      <c r="B459">
        <v>45826</v>
      </c>
      <c r="C459">
        <v>45826.237500000003</v>
      </c>
      <c r="D459">
        <v>45826.286805555559</v>
      </c>
      <c r="E459" t="s">
        <v>2124</v>
      </c>
      <c r="F459" t="s">
        <v>255</v>
      </c>
      <c r="G459" t="s">
        <v>452</v>
      </c>
      <c r="H459" t="s">
        <v>257</v>
      </c>
      <c r="I459" t="s">
        <v>96</v>
      </c>
      <c r="J459" t="s">
        <v>97</v>
      </c>
      <c r="K459" t="s">
        <v>302</v>
      </c>
      <c r="L459">
        <v>3.5</v>
      </c>
      <c r="M459">
        <v>15.8</v>
      </c>
      <c r="N459">
        <v>4.1100000000000003</v>
      </c>
      <c r="O459">
        <v>8.58</v>
      </c>
      <c r="P459">
        <v>39.299999999999997</v>
      </c>
      <c r="Q459">
        <v>35</v>
      </c>
      <c r="R459" t="b">
        <v>1</v>
      </c>
      <c r="S459">
        <v>0</v>
      </c>
      <c r="T459">
        <v>739.28</v>
      </c>
      <c r="U459">
        <v>45826</v>
      </c>
      <c r="V459" t="s">
        <v>43</v>
      </c>
      <c r="W459" t="s">
        <v>44</v>
      </c>
      <c r="X459" t="s">
        <v>2126</v>
      </c>
      <c r="Y459">
        <v>71</v>
      </c>
      <c r="Z459">
        <v>15.8</v>
      </c>
      <c r="AA459">
        <v>46.79</v>
      </c>
    </row>
    <row r="460" spans="1:27" x14ac:dyDescent="0.25">
      <c r="A460" t="s">
        <v>2127</v>
      </c>
      <c r="B460">
        <v>45721</v>
      </c>
      <c r="C460">
        <v>45721.446527777778</v>
      </c>
      <c r="D460">
        <v>45721.474305555559</v>
      </c>
      <c r="E460" t="s">
        <v>2128</v>
      </c>
      <c r="F460" t="s">
        <v>245</v>
      </c>
      <c r="G460" t="s">
        <v>246</v>
      </c>
      <c r="H460" t="s">
        <v>247</v>
      </c>
      <c r="I460" t="s">
        <v>55</v>
      </c>
      <c r="J460" t="s">
        <v>56</v>
      </c>
      <c r="K460" t="s">
        <v>613</v>
      </c>
      <c r="L460">
        <v>4.0999999999999996</v>
      </c>
      <c r="M460">
        <v>38.9</v>
      </c>
      <c r="N460">
        <v>4.12</v>
      </c>
      <c r="O460">
        <v>8.93</v>
      </c>
      <c r="P460">
        <v>28.3</v>
      </c>
      <c r="Q460">
        <v>5.8</v>
      </c>
      <c r="R460" t="b">
        <v>1</v>
      </c>
      <c r="S460">
        <v>0</v>
      </c>
      <c r="T460">
        <v>1862.92</v>
      </c>
      <c r="U460">
        <v>45721</v>
      </c>
      <c r="V460" t="s">
        <v>58</v>
      </c>
      <c r="W460" t="s">
        <v>44</v>
      </c>
      <c r="X460" t="s">
        <v>2130</v>
      </c>
      <c r="Y460">
        <v>40</v>
      </c>
      <c r="Z460">
        <v>38.9</v>
      </c>
      <c r="AA460">
        <v>47.89</v>
      </c>
    </row>
    <row r="461" spans="1:27" x14ac:dyDescent="0.25">
      <c r="A461" t="s">
        <v>2131</v>
      </c>
      <c r="B461">
        <v>45685</v>
      </c>
      <c r="C461">
        <v>45685.200694444444</v>
      </c>
      <c r="D461">
        <v>45685.256249999999</v>
      </c>
      <c r="E461" t="s">
        <v>2132</v>
      </c>
      <c r="F461" t="s">
        <v>698</v>
      </c>
      <c r="G461" t="s">
        <v>94</v>
      </c>
      <c r="H461" t="s">
        <v>700</v>
      </c>
      <c r="I461" t="s">
        <v>141</v>
      </c>
      <c r="J461" t="s">
        <v>142</v>
      </c>
      <c r="K461" t="s">
        <v>1390</v>
      </c>
      <c r="L461">
        <v>25.8</v>
      </c>
      <c r="M461">
        <v>28.4</v>
      </c>
      <c r="N461">
        <v>4.12</v>
      </c>
      <c r="O461">
        <v>8.17</v>
      </c>
      <c r="P461">
        <v>34.200000000000003</v>
      </c>
      <c r="Q461">
        <v>12</v>
      </c>
      <c r="R461" t="b">
        <v>1</v>
      </c>
      <c r="S461">
        <v>0.33</v>
      </c>
      <c r="T461">
        <v>1280.27</v>
      </c>
      <c r="U461">
        <v>45686</v>
      </c>
      <c r="V461" t="s">
        <v>58</v>
      </c>
      <c r="W461" t="s">
        <v>44</v>
      </c>
      <c r="X461" t="s">
        <v>2134</v>
      </c>
      <c r="Y461">
        <v>80</v>
      </c>
      <c r="Z461">
        <v>28.07</v>
      </c>
      <c r="AA461">
        <v>45.61</v>
      </c>
    </row>
    <row r="462" spans="1:27" x14ac:dyDescent="0.25">
      <c r="A462" t="s">
        <v>2135</v>
      </c>
      <c r="B462">
        <v>45777</v>
      </c>
      <c r="C462">
        <v>45777.356944444444</v>
      </c>
      <c r="D462">
        <v>45777.385416666664</v>
      </c>
      <c r="E462" t="s">
        <v>2136</v>
      </c>
      <c r="F462" t="s">
        <v>182</v>
      </c>
      <c r="G462" t="s">
        <v>707</v>
      </c>
      <c r="H462" t="s">
        <v>184</v>
      </c>
      <c r="I462" t="s">
        <v>84</v>
      </c>
      <c r="J462" t="s">
        <v>85</v>
      </c>
      <c r="K462" t="s">
        <v>258</v>
      </c>
      <c r="L462">
        <v>24.9</v>
      </c>
      <c r="M462">
        <v>6.1</v>
      </c>
      <c r="N462">
        <v>4.12</v>
      </c>
      <c r="O462">
        <v>8.26</v>
      </c>
      <c r="P462">
        <v>29.6</v>
      </c>
      <c r="Q462">
        <v>6.2</v>
      </c>
      <c r="R462" t="b">
        <v>1</v>
      </c>
      <c r="S462">
        <v>0.28999999999999998</v>
      </c>
      <c r="T462">
        <v>266.56</v>
      </c>
      <c r="U462">
        <v>45780</v>
      </c>
      <c r="V462" t="s">
        <v>58</v>
      </c>
      <c r="W462" t="s">
        <v>200</v>
      </c>
      <c r="X462" t="s">
        <v>2138</v>
      </c>
      <c r="Y462">
        <v>41</v>
      </c>
      <c r="Z462">
        <v>5.81</v>
      </c>
      <c r="AA462">
        <v>45.88</v>
      </c>
    </row>
    <row r="463" spans="1:27" x14ac:dyDescent="0.25">
      <c r="A463" t="s">
        <v>2139</v>
      </c>
      <c r="B463">
        <v>45769</v>
      </c>
      <c r="C463">
        <v>45769.350694444445</v>
      </c>
      <c r="D463">
        <v>45769.453472222223</v>
      </c>
      <c r="E463" t="s">
        <v>1344</v>
      </c>
      <c r="F463" t="s">
        <v>309</v>
      </c>
      <c r="G463" t="s">
        <v>932</v>
      </c>
      <c r="H463" t="s">
        <v>311</v>
      </c>
      <c r="I463" t="s">
        <v>84</v>
      </c>
      <c r="J463" t="s">
        <v>85</v>
      </c>
      <c r="K463" t="s">
        <v>302</v>
      </c>
      <c r="L463">
        <v>3.5</v>
      </c>
      <c r="M463">
        <v>58.4</v>
      </c>
      <c r="N463">
        <v>4.12</v>
      </c>
      <c r="O463">
        <v>7.87</v>
      </c>
      <c r="P463">
        <v>32.6</v>
      </c>
      <c r="Q463">
        <v>10.199999999999999</v>
      </c>
      <c r="R463" t="b">
        <v>1</v>
      </c>
      <c r="S463">
        <v>0</v>
      </c>
      <c r="T463">
        <v>2611.06</v>
      </c>
      <c r="U463">
        <v>45769</v>
      </c>
      <c r="V463" t="s">
        <v>43</v>
      </c>
      <c r="W463" t="s">
        <v>44</v>
      </c>
      <c r="X463" t="s">
        <v>2140</v>
      </c>
      <c r="Y463">
        <v>148</v>
      </c>
      <c r="Z463">
        <v>58.4</v>
      </c>
      <c r="AA463">
        <v>44.71</v>
      </c>
    </row>
    <row r="464" spans="1:27" x14ac:dyDescent="0.25">
      <c r="A464" t="s">
        <v>2141</v>
      </c>
      <c r="B464">
        <v>45724</v>
      </c>
      <c r="C464">
        <v>45724.35833333333</v>
      </c>
      <c r="D464">
        <v>45724.383333333331</v>
      </c>
      <c r="E464" t="s">
        <v>2142</v>
      </c>
      <c r="F464" t="s">
        <v>292</v>
      </c>
      <c r="G464" t="s">
        <v>82</v>
      </c>
      <c r="H464" t="s">
        <v>294</v>
      </c>
      <c r="I464" t="s">
        <v>70</v>
      </c>
      <c r="J464" t="s">
        <v>71</v>
      </c>
      <c r="K464" t="s">
        <v>725</v>
      </c>
      <c r="L464">
        <v>2.5</v>
      </c>
      <c r="M464">
        <v>16.899999999999999</v>
      </c>
      <c r="N464">
        <v>4.12</v>
      </c>
      <c r="O464">
        <v>8.1199999999999992</v>
      </c>
      <c r="P464">
        <v>32.1</v>
      </c>
      <c r="Q464">
        <v>28.3</v>
      </c>
      <c r="R464" t="b">
        <v>1</v>
      </c>
      <c r="S464">
        <v>0</v>
      </c>
      <c r="T464">
        <v>768.27</v>
      </c>
      <c r="U464">
        <v>45727</v>
      </c>
      <c r="V464" t="s">
        <v>43</v>
      </c>
      <c r="W464" t="s">
        <v>208</v>
      </c>
      <c r="X464" t="s">
        <v>2143</v>
      </c>
      <c r="Y464">
        <v>36</v>
      </c>
      <c r="Z464">
        <v>16.899999999999999</v>
      </c>
      <c r="AA464">
        <v>45.46</v>
      </c>
    </row>
    <row r="465" spans="1:27" x14ac:dyDescent="0.25">
      <c r="A465" t="s">
        <v>2144</v>
      </c>
      <c r="B465">
        <v>45722</v>
      </c>
      <c r="C465">
        <v>45722.238888888889</v>
      </c>
      <c r="D465">
        <v>45722.281944444447</v>
      </c>
      <c r="E465" t="s">
        <v>2145</v>
      </c>
      <c r="F465" t="s">
        <v>604</v>
      </c>
      <c r="G465" t="s">
        <v>1663</v>
      </c>
      <c r="H465" t="s">
        <v>606</v>
      </c>
      <c r="I465" t="s">
        <v>153</v>
      </c>
      <c r="J465" t="s">
        <v>154</v>
      </c>
      <c r="K465" t="s">
        <v>824</v>
      </c>
      <c r="L465">
        <v>3.5</v>
      </c>
      <c r="M465">
        <v>21.6</v>
      </c>
      <c r="N465">
        <v>4.12</v>
      </c>
      <c r="O465">
        <v>8.39</v>
      </c>
      <c r="P465">
        <v>36.200000000000003</v>
      </c>
      <c r="Q465">
        <v>35</v>
      </c>
      <c r="R465" t="b">
        <v>0</v>
      </c>
      <c r="S465">
        <v>3.96</v>
      </c>
      <c r="T465">
        <v>816.2</v>
      </c>
      <c r="U465">
        <v>45722</v>
      </c>
      <c r="V465" t="s">
        <v>259</v>
      </c>
      <c r="W465" t="s">
        <v>44</v>
      </c>
      <c r="X465" t="s">
        <v>2146</v>
      </c>
      <c r="Y465">
        <v>62</v>
      </c>
      <c r="Z465">
        <v>17.64</v>
      </c>
      <c r="AA465">
        <v>46.27</v>
      </c>
    </row>
    <row r="466" spans="1:27" x14ac:dyDescent="0.25">
      <c r="A466" t="s">
        <v>2147</v>
      </c>
      <c r="B466">
        <v>45703</v>
      </c>
      <c r="C466">
        <v>45703.243750000001</v>
      </c>
      <c r="D466">
        <v>45703.28125</v>
      </c>
      <c r="E466" t="s">
        <v>2148</v>
      </c>
      <c r="F466" t="s">
        <v>37</v>
      </c>
      <c r="G466" t="s">
        <v>1048</v>
      </c>
      <c r="H466" t="s">
        <v>39</v>
      </c>
      <c r="I466" t="s">
        <v>40</v>
      </c>
      <c r="J466" t="s">
        <v>41</v>
      </c>
      <c r="K466" t="s">
        <v>591</v>
      </c>
      <c r="L466">
        <v>8.9</v>
      </c>
      <c r="M466">
        <v>116.8</v>
      </c>
      <c r="N466">
        <v>4.12</v>
      </c>
      <c r="O466">
        <v>8.7899999999999991</v>
      </c>
      <c r="P466">
        <v>31.9</v>
      </c>
      <c r="Q466">
        <v>9.9</v>
      </c>
      <c r="R466" t="b">
        <v>1</v>
      </c>
      <c r="S466">
        <v>0</v>
      </c>
      <c r="T466">
        <v>5544.5</v>
      </c>
      <c r="U466">
        <v>45703</v>
      </c>
      <c r="V466" t="s">
        <v>58</v>
      </c>
      <c r="W466" t="s">
        <v>44</v>
      </c>
      <c r="X466" t="s">
        <v>2150</v>
      </c>
      <c r="Y466">
        <v>54</v>
      </c>
      <c r="Z466">
        <v>116.8</v>
      </c>
      <c r="AA466">
        <v>47.47</v>
      </c>
    </row>
    <row r="467" spans="1:27" x14ac:dyDescent="0.25">
      <c r="A467" t="s">
        <v>2151</v>
      </c>
      <c r="B467">
        <v>45786</v>
      </c>
      <c r="C467">
        <v>45786.171527777777</v>
      </c>
      <c r="D467">
        <v>45786.186805555553</v>
      </c>
      <c r="E467" t="s">
        <v>804</v>
      </c>
      <c r="F467" t="s">
        <v>194</v>
      </c>
      <c r="G467" t="s">
        <v>806</v>
      </c>
      <c r="H467" t="s">
        <v>196</v>
      </c>
      <c r="I467" t="s">
        <v>197</v>
      </c>
      <c r="J467" t="s">
        <v>198</v>
      </c>
      <c r="K467" t="s">
        <v>466</v>
      </c>
      <c r="L467">
        <v>1.7</v>
      </c>
      <c r="M467">
        <v>91.3</v>
      </c>
      <c r="N467">
        <v>4.13</v>
      </c>
      <c r="O467">
        <v>8.66</v>
      </c>
      <c r="P467">
        <v>26.2</v>
      </c>
      <c r="Q467">
        <v>3.4</v>
      </c>
      <c r="R467" t="b">
        <v>1</v>
      </c>
      <c r="S467">
        <v>0.55000000000000004</v>
      </c>
      <c r="T467">
        <v>4277.05</v>
      </c>
      <c r="U467">
        <v>45793</v>
      </c>
      <c r="V467" t="s">
        <v>43</v>
      </c>
      <c r="W467" t="s">
        <v>208</v>
      </c>
      <c r="X467" t="s">
        <v>2152</v>
      </c>
      <c r="Y467">
        <v>22</v>
      </c>
      <c r="Z467">
        <v>90.75</v>
      </c>
      <c r="AA467">
        <v>47.13</v>
      </c>
    </row>
    <row r="468" spans="1:27" x14ac:dyDescent="0.25">
      <c r="A468" t="s">
        <v>2153</v>
      </c>
      <c r="B468">
        <v>45829</v>
      </c>
      <c r="C468">
        <v>45829.313888888886</v>
      </c>
      <c r="D468">
        <v>45829.331944444442</v>
      </c>
      <c r="E468" t="s">
        <v>2154</v>
      </c>
      <c r="F468" t="s">
        <v>340</v>
      </c>
      <c r="G468" t="s">
        <v>567</v>
      </c>
      <c r="H468" t="s">
        <v>342</v>
      </c>
      <c r="I468" t="s">
        <v>197</v>
      </c>
      <c r="J468" t="s">
        <v>198</v>
      </c>
      <c r="K468" t="s">
        <v>1543</v>
      </c>
      <c r="L468">
        <v>7.6</v>
      </c>
      <c r="M468">
        <v>159.69999999999999</v>
      </c>
      <c r="N468">
        <v>4.13</v>
      </c>
      <c r="O468">
        <v>8.9499999999999993</v>
      </c>
      <c r="P468">
        <v>31.9</v>
      </c>
      <c r="Q468">
        <v>7.1</v>
      </c>
      <c r="R468" t="b">
        <v>1</v>
      </c>
      <c r="S468">
        <v>0.27</v>
      </c>
      <c r="T468">
        <v>7652.64</v>
      </c>
      <c r="U468">
        <v>45829</v>
      </c>
      <c r="V468" t="s">
        <v>58</v>
      </c>
      <c r="W468" t="s">
        <v>44</v>
      </c>
      <c r="X468" t="s">
        <v>2156</v>
      </c>
      <c r="Y468">
        <v>26</v>
      </c>
      <c r="Z468">
        <v>159.42999999999901</v>
      </c>
      <c r="AA468">
        <v>48</v>
      </c>
    </row>
    <row r="469" spans="1:27" x14ac:dyDescent="0.25">
      <c r="A469" t="s">
        <v>2157</v>
      </c>
      <c r="B469">
        <v>45716</v>
      </c>
      <c r="C469">
        <v>45716.398611111108</v>
      </c>
      <c r="D469">
        <v>45716.402083333334</v>
      </c>
      <c r="E469" t="s">
        <v>916</v>
      </c>
      <c r="F469" t="s">
        <v>113</v>
      </c>
      <c r="G469" t="s">
        <v>597</v>
      </c>
      <c r="H469" t="s">
        <v>115</v>
      </c>
      <c r="I469" t="s">
        <v>84</v>
      </c>
      <c r="J469" t="s">
        <v>85</v>
      </c>
      <c r="K469" t="s">
        <v>1390</v>
      </c>
      <c r="L469">
        <v>27.3</v>
      </c>
      <c r="M469">
        <v>27.4</v>
      </c>
      <c r="N469">
        <v>4.13</v>
      </c>
      <c r="O469">
        <v>8.52</v>
      </c>
      <c r="P469">
        <v>30.8</v>
      </c>
      <c r="Q469">
        <v>9.4</v>
      </c>
      <c r="R469" t="b">
        <v>0</v>
      </c>
      <c r="S469">
        <v>2.17</v>
      </c>
      <c r="T469">
        <v>1178.49</v>
      </c>
      <c r="U469">
        <v>45716</v>
      </c>
      <c r="V469" t="s">
        <v>43</v>
      </c>
      <c r="W469" t="s">
        <v>44</v>
      </c>
      <c r="X469" t="s">
        <v>2158</v>
      </c>
      <c r="Y469">
        <v>5</v>
      </c>
      <c r="Z469">
        <v>25.229999999999901</v>
      </c>
      <c r="AA469">
        <v>46.71</v>
      </c>
    </row>
    <row r="470" spans="1:27" x14ac:dyDescent="0.25">
      <c r="A470" t="s">
        <v>2159</v>
      </c>
      <c r="B470">
        <v>45770</v>
      </c>
      <c r="C470">
        <v>45770.349305555559</v>
      </c>
      <c r="D470">
        <v>45770.414583333331</v>
      </c>
      <c r="E470" t="s">
        <v>1492</v>
      </c>
      <c r="F470" t="s">
        <v>413</v>
      </c>
      <c r="G470" t="s">
        <v>1495</v>
      </c>
      <c r="H470" t="s">
        <v>414</v>
      </c>
      <c r="I470" t="s">
        <v>415</v>
      </c>
      <c r="J470" t="s">
        <v>416</v>
      </c>
      <c r="K470" t="s">
        <v>1556</v>
      </c>
      <c r="L470">
        <v>1.1000000000000001</v>
      </c>
      <c r="M470">
        <v>18.2</v>
      </c>
      <c r="N470">
        <v>4.13</v>
      </c>
      <c r="O470">
        <v>8.48</v>
      </c>
      <c r="P470">
        <v>35.9</v>
      </c>
      <c r="Q470">
        <v>12</v>
      </c>
      <c r="R470" t="b">
        <v>1</v>
      </c>
      <c r="S470">
        <v>0.38</v>
      </c>
      <c r="T470">
        <v>830.23</v>
      </c>
      <c r="U470">
        <v>45770</v>
      </c>
      <c r="V470" t="s">
        <v>43</v>
      </c>
      <c r="W470" t="s">
        <v>44</v>
      </c>
      <c r="X470" t="s">
        <v>2160</v>
      </c>
      <c r="Y470">
        <v>94</v>
      </c>
      <c r="Z470">
        <v>17.82</v>
      </c>
      <c r="AA470">
        <v>46.59</v>
      </c>
    </row>
    <row r="471" spans="1:27" x14ac:dyDescent="0.25">
      <c r="A471" t="s">
        <v>2161</v>
      </c>
      <c r="B471">
        <v>45787</v>
      </c>
      <c r="C471">
        <v>45787.305555555555</v>
      </c>
      <c r="D471">
        <v>45787.352083333331</v>
      </c>
      <c r="E471" t="s">
        <v>2162</v>
      </c>
      <c r="F471" t="s">
        <v>182</v>
      </c>
      <c r="G471" t="s">
        <v>1058</v>
      </c>
      <c r="H471" t="s">
        <v>184</v>
      </c>
      <c r="I471" t="s">
        <v>84</v>
      </c>
      <c r="J471" t="s">
        <v>85</v>
      </c>
      <c r="K471" t="s">
        <v>624</v>
      </c>
      <c r="L471">
        <v>22.7</v>
      </c>
      <c r="M471">
        <v>15.1</v>
      </c>
      <c r="N471">
        <v>4.13</v>
      </c>
      <c r="O471">
        <v>8.34</v>
      </c>
      <c r="P471">
        <v>29.5</v>
      </c>
      <c r="Q471">
        <v>9</v>
      </c>
      <c r="R471" t="b">
        <v>1</v>
      </c>
      <c r="S471">
        <v>0.14000000000000001</v>
      </c>
      <c r="T471">
        <v>690.7</v>
      </c>
      <c r="U471">
        <v>45788</v>
      </c>
      <c r="V471" t="s">
        <v>43</v>
      </c>
      <c r="W471" t="s">
        <v>44</v>
      </c>
      <c r="X471" t="s">
        <v>1281</v>
      </c>
      <c r="Y471">
        <v>67</v>
      </c>
      <c r="Z471">
        <v>14.9599999999999</v>
      </c>
      <c r="AA471">
        <v>46.17</v>
      </c>
    </row>
    <row r="472" spans="1:27" x14ac:dyDescent="0.25">
      <c r="A472" t="s">
        <v>2164</v>
      </c>
      <c r="B472">
        <v>45758</v>
      </c>
      <c r="C472">
        <v>45758.413888888892</v>
      </c>
      <c r="D472">
        <v>45758.46597222222</v>
      </c>
      <c r="E472" t="s">
        <v>2165</v>
      </c>
      <c r="F472" t="s">
        <v>215</v>
      </c>
      <c r="G472" t="s">
        <v>2167</v>
      </c>
      <c r="H472" t="s">
        <v>217</v>
      </c>
      <c r="I472" t="s">
        <v>218</v>
      </c>
      <c r="J472" t="s">
        <v>219</v>
      </c>
      <c r="K472" t="s">
        <v>302</v>
      </c>
      <c r="L472">
        <v>4.0999999999999996</v>
      </c>
      <c r="M472">
        <v>30.8</v>
      </c>
      <c r="N472">
        <v>4.13</v>
      </c>
      <c r="O472">
        <v>8.7899999999999991</v>
      </c>
      <c r="P472">
        <v>33</v>
      </c>
      <c r="Q472">
        <v>32.6</v>
      </c>
      <c r="R472" t="b">
        <v>1</v>
      </c>
      <c r="S472">
        <v>0</v>
      </c>
      <c r="T472">
        <v>1463.62</v>
      </c>
      <c r="U472">
        <v>45761</v>
      </c>
      <c r="V472" t="s">
        <v>43</v>
      </c>
      <c r="W472" t="s">
        <v>200</v>
      </c>
      <c r="X472" t="s">
        <v>2168</v>
      </c>
      <c r="Y472">
        <v>75</v>
      </c>
      <c r="Z472">
        <v>30.8</v>
      </c>
      <c r="AA472">
        <v>47.52</v>
      </c>
    </row>
    <row r="473" spans="1:27" x14ac:dyDescent="0.25">
      <c r="A473" t="s">
        <v>2169</v>
      </c>
      <c r="B473">
        <v>45760</v>
      </c>
      <c r="C473">
        <v>45760.231249999997</v>
      </c>
      <c r="D473">
        <v>45760.243750000001</v>
      </c>
      <c r="E473" t="s">
        <v>879</v>
      </c>
      <c r="F473" t="s">
        <v>245</v>
      </c>
      <c r="G473" t="s">
        <v>530</v>
      </c>
      <c r="H473" t="s">
        <v>247</v>
      </c>
      <c r="I473" t="s">
        <v>55</v>
      </c>
      <c r="J473" t="s">
        <v>56</v>
      </c>
      <c r="K473" t="s">
        <v>776</v>
      </c>
      <c r="L473">
        <v>12</v>
      </c>
      <c r="M473">
        <v>12.2</v>
      </c>
      <c r="N473">
        <v>4.13</v>
      </c>
      <c r="O473">
        <v>8.7899999999999991</v>
      </c>
      <c r="P473">
        <v>31.4</v>
      </c>
      <c r="Q473">
        <v>10</v>
      </c>
      <c r="R473" t="b">
        <v>1</v>
      </c>
      <c r="S473">
        <v>0</v>
      </c>
      <c r="T473">
        <v>579.74</v>
      </c>
      <c r="U473">
        <v>45763</v>
      </c>
      <c r="V473" t="s">
        <v>43</v>
      </c>
      <c r="W473" t="s">
        <v>44</v>
      </c>
      <c r="X473" t="s">
        <v>2170</v>
      </c>
      <c r="Y473">
        <v>18</v>
      </c>
      <c r="Z473">
        <v>12.2</v>
      </c>
      <c r="AA473">
        <v>47.52</v>
      </c>
    </row>
    <row r="474" spans="1:27" x14ac:dyDescent="0.25">
      <c r="A474" t="s">
        <v>2171</v>
      </c>
      <c r="B474">
        <v>45802</v>
      </c>
      <c r="C474">
        <v>45802.34652777778</v>
      </c>
      <c r="D474">
        <v>45802.35</v>
      </c>
      <c r="E474" t="s">
        <v>2172</v>
      </c>
      <c r="F474" t="s">
        <v>234</v>
      </c>
      <c r="G474" t="s">
        <v>1470</v>
      </c>
      <c r="H474" t="s">
        <v>236</v>
      </c>
      <c r="I474" t="s">
        <v>237</v>
      </c>
      <c r="J474" t="s">
        <v>238</v>
      </c>
      <c r="K474" t="s">
        <v>876</v>
      </c>
      <c r="L474">
        <v>3.7</v>
      </c>
      <c r="M474">
        <v>26.6</v>
      </c>
      <c r="N474">
        <v>4.13</v>
      </c>
      <c r="O474">
        <v>8.4700000000000006</v>
      </c>
      <c r="P474">
        <v>29.3</v>
      </c>
      <c r="Q474">
        <v>7.6</v>
      </c>
      <c r="R474" t="b">
        <v>1</v>
      </c>
      <c r="S474">
        <v>0.01</v>
      </c>
      <c r="T474">
        <v>1238.03</v>
      </c>
      <c r="U474">
        <v>45805</v>
      </c>
      <c r="V474" t="s">
        <v>43</v>
      </c>
      <c r="W474" t="s">
        <v>186</v>
      </c>
      <c r="X474" t="s">
        <v>2174</v>
      </c>
      <c r="Y474">
        <v>5</v>
      </c>
      <c r="Z474">
        <v>26.59</v>
      </c>
      <c r="AA474">
        <v>46.56</v>
      </c>
    </row>
    <row r="475" spans="1:27" x14ac:dyDescent="0.25">
      <c r="A475" t="s">
        <v>2175</v>
      </c>
      <c r="B475">
        <v>45775</v>
      </c>
      <c r="C475">
        <v>45775.326388888891</v>
      </c>
      <c r="D475">
        <v>45775.393055555556</v>
      </c>
      <c r="E475" t="s">
        <v>2176</v>
      </c>
      <c r="F475" t="s">
        <v>405</v>
      </c>
      <c r="G475" t="s">
        <v>902</v>
      </c>
      <c r="H475" t="s">
        <v>407</v>
      </c>
      <c r="I475" t="s">
        <v>218</v>
      </c>
      <c r="J475" t="s">
        <v>219</v>
      </c>
      <c r="K475" t="s">
        <v>130</v>
      </c>
      <c r="L475">
        <v>12.7</v>
      </c>
      <c r="M475">
        <v>31.3</v>
      </c>
      <c r="N475">
        <v>4.13</v>
      </c>
      <c r="O475">
        <v>9.25</v>
      </c>
      <c r="P475">
        <v>29.2</v>
      </c>
      <c r="Q475">
        <v>8.8000000000000007</v>
      </c>
      <c r="R475" t="b">
        <v>1</v>
      </c>
      <c r="S475">
        <v>0.01</v>
      </c>
      <c r="T475">
        <v>1530.08</v>
      </c>
      <c r="U475">
        <v>45777</v>
      </c>
      <c r="V475" t="s">
        <v>43</v>
      </c>
      <c r="W475" t="s">
        <v>44</v>
      </c>
      <c r="X475" t="s">
        <v>2178</v>
      </c>
      <c r="Y475">
        <v>96</v>
      </c>
      <c r="Z475">
        <v>31.29</v>
      </c>
      <c r="AA475">
        <v>48.9</v>
      </c>
    </row>
    <row r="476" spans="1:27" x14ac:dyDescent="0.25">
      <c r="A476" t="s">
        <v>2179</v>
      </c>
      <c r="B476">
        <v>45663</v>
      </c>
      <c r="C476">
        <v>45663.409722222219</v>
      </c>
      <c r="D476">
        <v>45663.42083333333</v>
      </c>
      <c r="E476" t="s">
        <v>2180</v>
      </c>
      <c r="F476" t="s">
        <v>52</v>
      </c>
      <c r="G476" t="s">
        <v>932</v>
      </c>
      <c r="H476" t="s">
        <v>54</v>
      </c>
      <c r="I476" t="s">
        <v>55</v>
      </c>
      <c r="J476" t="s">
        <v>56</v>
      </c>
      <c r="K476" t="s">
        <v>918</v>
      </c>
      <c r="L476">
        <v>4.5</v>
      </c>
      <c r="M476">
        <v>6.7</v>
      </c>
      <c r="N476">
        <v>4.13</v>
      </c>
      <c r="O476">
        <v>8.61</v>
      </c>
      <c r="P476">
        <v>34.4</v>
      </c>
      <c r="Q476">
        <v>11.3</v>
      </c>
      <c r="R476" t="b">
        <v>0</v>
      </c>
      <c r="S476">
        <v>0</v>
      </c>
      <c r="T476">
        <v>314.77</v>
      </c>
      <c r="U476">
        <v>45666</v>
      </c>
      <c r="V476" t="s">
        <v>58</v>
      </c>
      <c r="W476" t="s">
        <v>44</v>
      </c>
      <c r="X476" t="s">
        <v>2182</v>
      </c>
      <c r="Y476">
        <v>16</v>
      </c>
      <c r="Z476">
        <v>6.7</v>
      </c>
      <c r="AA476">
        <v>46.98</v>
      </c>
    </row>
    <row r="477" spans="1:27" x14ac:dyDescent="0.25">
      <c r="A477" t="s">
        <v>2183</v>
      </c>
      <c r="B477">
        <v>45740</v>
      </c>
      <c r="C477">
        <v>45740.29791666667</v>
      </c>
      <c r="D477">
        <v>45740.37222222222</v>
      </c>
      <c r="E477" t="s">
        <v>2184</v>
      </c>
      <c r="F477" t="s">
        <v>215</v>
      </c>
      <c r="G477" t="s">
        <v>1126</v>
      </c>
      <c r="H477" t="s">
        <v>217</v>
      </c>
      <c r="I477" t="s">
        <v>218</v>
      </c>
      <c r="J477" t="s">
        <v>219</v>
      </c>
      <c r="K477" t="s">
        <v>681</v>
      </c>
      <c r="L477">
        <v>8</v>
      </c>
      <c r="M477">
        <v>20.8</v>
      </c>
      <c r="N477">
        <v>4.13</v>
      </c>
      <c r="O477">
        <v>8.15</v>
      </c>
      <c r="P477">
        <v>29.2</v>
      </c>
      <c r="Q477">
        <v>7.8</v>
      </c>
      <c r="R477" t="b">
        <v>1</v>
      </c>
      <c r="S477">
        <v>0.11</v>
      </c>
      <c r="T477">
        <v>943.46</v>
      </c>
      <c r="U477">
        <v>45741</v>
      </c>
      <c r="V477" t="s">
        <v>73</v>
      </c>
      <c r="W477" t="s">
        <v>208</v>
      </c>
      <c r="X477" t="s">
        <v>2186</v>
      </c>
      <c r="Y477">
        <v>107</v>
      </c>
      <c r="Z477">
        <v>20.69</v>
      </c>
      <c r="AA477">
        <v>45.6</v>
      </c>
    </row>
    <row r="478" spans="1:27" x14ac:dyDescent="0.25">
      <c r="A478" t="s">
        <v>2187</v>
      </c>
      <c r="B478">
        <v>45732</v>
      </c>
      <c r="C478">
        <v>45732.272916666669</v>
      </c>
      <c r="D478">
        <v>45732.286805555559</v>
      </c>
      <c r="E478" t="s">
        <v>1455</v>
      </c>
      <c r="F478" t="s">
        <v>292</v>
      </c>
      <c r="G478" t="s">
        <v>941</v>
      </c>
      <c r="H478" t="s">
        <v>294</v>
      </c>
      <c r="I478" t="s">
        <v>70</v>
      </c>
      <c r="J478" t="s">
        <v>71</v>
      </c>
      <c r="K478" t="s">
        <v>876</v>
      </c>
      <c r="L478">
        <v>20.5</v>
      </c>
      <c r="M478">
        <v>118.8</v>
      </c>
      <c r="N478">
        <v>4.1399999999999997</v>
      </c>
      <c r="O478">
        <v>9.26</v>
      </c>
      <c r="P478">
        <v>31.6</v>
      </c>
      <c r="Q478">
        <v>10.6</v>
      </c>
      <c r="R478" t="b">
        <v>0</v>
      </c>
      <c r="S478">
        <v>0.65</v>
      </c>
      <c r="T478">
        <v>5786.99</v>
      </c>
      <c r="U478">
        <v>45739</v>
      </c>
      <c r="V478" t="s">
        <v>58</v>
      </c>
      <c r="W478" t="s">
        <v>44</v>
      </c>
      <c r="X478" t="s">
        <v>2188</v>
      </c>
      <c r="Y478">
        <v>20</v>
      </c>
      <c r="Z478">
        <v>118.149999999999</v>
      </c>
      <c r="AA478">
        <v>48.98</v>
      </c>
    </row>
    <row r="479" spans="1:27" x14ac:dyDescent="0.25">
      <c r="A479" t="s">
        <v>2189</v>
      </c>
      <c r="B479">
        <v>45743</v>
      </c>
      <c r="C479">
        <v>45743.38958333333</v>
      </c>
      <c r="D479">
        <v>45743.420138888891</v>
      </c>
      <c r="E479" t="s">
        <v>2190</v>
      </c>
      <c r="F479" t="s">
        <v>604</v>
      </c>
      <c r="G479" t="s">
        <v>875</v>
      </c>
      <c r="H479" t="s">
        <v>606</v>
      </c>
      <c r="I479" t="s">
        <v>153</v>
      </c>
      <c r="J479" t="s">
        <v>154</v>
      </c>
      <c r="K479" t="s">
        <v>295</v>
      </c>
      <c r="L479">
        <v>48.7</v>
      </c>
      <c r="M479">
        <v>11.3</v>
      </c>
      <c r="N479">
        <v>4.1399999999999997</v>
      </c>
      <c r="O479">
        <v>8.67</v>
      </c>
      <c r="P479">
        <v>29.6</v>
      </c>
      <c r="Q479">
        <v>10.199999999999999</v>
      </c>
      <c r="R479" t="b">
        <v>0</v>
      </c>
      <c r="S479">
        <v>2.04</v>
      </c>
      <c r="T479">
        <v>437.16</v>
      </c>
      <c r="U479">
        <v>45745</v>
      </c>
      <c r="V479" t="s">
        <v>43</v>
      </c>
      <c r="W479" t="s">
        <v>186</v>
      </c>
      <c r="X479" t="s">
        <v>2192</v>
      </c>
      <c r="Y479">
        <v>44</v>
      </c>
      <c r="Z479">
        <v>9.26</v>
      </c>
      <c r="AA479">
        <v>47.21</v>
      </c>
    </row>
    <row r="480" spans="1:27" x14ac:dyDescent="0.25">
      <c r="A480" t="s">
        <v>2193</v>
      </c>
      <c r="B480">
        <v>45726</v>
      </c>
      <c r="C480">
        <v>45726.399305555555</v>
      </c>
      <c r="D480">
        <v>45726.467361111114</v>
      </c>
      <c r="E480" t="s">
        <v>1580</v>
      </c>
      <c r="F480" t="s">
        <v>172</v>
      </c>
      <c r="G480" t="s">
        <v>283</v>
      </c>
      <c r="H480" t="s">
        <v>174</v>
      </c>
      <c r="I480" t="s">
        <v>84</v>
      </c>
      <c r="J480" t="s">
        <v>85</v>
      </c>
      <c r="K480" t="s">
        <v>130</v>
      </c>
      <c r="L480">
        <v>20.2</v>
      </c>
      <c r="M480">
        <v>24.9</v>
      </c>
      <c r="N480">
        <v>4.1399999999999997</v>
      </c>
      <c r="O480">
        <v>8.65</v>
      </c>
      <c r="P480">
        <v>27.4</v>
      </c>
      <c r="Q480">
        <v>3.6</v>
      </c>
      <c r="R480" t="b">
        <v>1</v>
      </c>
      <c r="S480">
        <v>0.34</v>
      </c>
      <c r="T480">
        <v>1158</v>
      </c>
      <c r="U480">
        <v>45733</v>
      </c>
      <c r="V480" t="s">
        <v>43</v>
      </c>
      <c r="W480" t="s">
        <v>44</v>
      </c>
      <c r="X480" t="s">
        <v>2194</v>
      </c>
      <c r="Y480">
        <v>98</v>
      </c>
      <c r="Z480">
        <v>24.56</v>
      </c>
      <c r="AA480">
        <v>47.15</v>
      </c>
    </row>
    <row r="481" spans="1:27" x14ac:dyDescent="0.25">
      <c r="A481" t="s">
        <v>2195</v>
      </c>
      <c r="B481">
        <v>45673</v>
      </c>
      <c r="C481">
        <v>45673.302777777775</v>
      </c>
      <c r="D481">
        <v>45673.347916666666</v>
      </c>
      <c r="E481" t="s">
        <v>2196</v>
      </c>
      <c r="F481" t="s">
        <v>604</v>
      </c>
      <c r="G481" t="s">
        <v>465</v>
      </c>
      <c r="H481" t="s">
        <v>606</v>
      </c>
      <c r="I481" t="s">
        <v>153</v>
      </c>
      <c r="J481" t="s">
        <v>154</v>
      </c>
      <c r="K481" t="s">
        <v>321</v>
      </c>
      <c r="L481">
        <v>16.3</v>
      </c>
      <c r="M481">
        <v>30.8</v>
      </c>
      <c r="N481">
        <v>4.1399999999999997</v>
      </c>
      <c r="O481">
        <v>8.4700000000000006</v>
      </c>
      <c r="P481">
        <v>29.8</v>
      </c>
      <c r="Q481">
        <v>10.199999999999999</v>
      </c>
      <c r="R481" t="b">
        <v>1</v>
      </c>
      <c r="S481">
        <v>0.32</v>
      </c>
      <c r="T481">
        <v>1420.67</v>
      </c>
      <c r="U481">
        <v>45680</v>
      </c>
      <c r="V481" t="s">
        <v>43</v>
      </c>
      <c r="W481" t="s">
        <v>208</v>
      </c>
      <c r="X481" t="s">
        <v>2198</v>
      </c>
      <c r="Y481">
        <v>65</v>
      </c>
      <c r="Z481">
        <v>30.48</v>
      </c>
      <c r="AA481">
        <v>46.61</v>
      </c>
    </row>
    <row r="482" spans="1:27" x14ac:dyDescent="0.25">
      <c r="A482" t="s">
        <v>2199</v>
      </c>
      <c r="B482">
        <v>45722</v>
      </c>
      <c r="C482">
        <v>45722.369444444441</v>
      </c>
      <c r="D482">
        <v>45722.427083333336</v>
      </c>
      <c r="E482" t="s">
        <v>2200</v>
      </c>
      <c r="F482" t="s">
        <v>405</v>
      </c>
      <c r="G482" t="s">
        <v>782</v>
      </c>
      <c r="H482" t="s">
        <v>407</v>
      </c>
      <c r="I482" t="s">
        <v>218</v>
      </c>
      <c r="J482" t="s">
        <v>219</v>
      </c>
      <c r="K482" t="s">
        <v>1143</v>
      </c>
      <c r="L482">
        <v>20.6</v>
      </c>
      <c r="M482">
        <v>72.5</v>
      </c>
      <c r="N482">
        <v>4.1399999999999997</v>
      </c>
      <c r="O482">
        <v>8.4700000000000006</v>
      </c>
      <c r="P482">
        <v>34.700000000000003</v>
      </c>
      <c r="Q482">
        <v>9.8000000000000007</v>
      </c>
      <c r="R482" t="b">
        <v>1</v>
      </c>
      <c r="S482">
        <v>0.28000000000000003</v>
      </c>
      <c r="T482">
        <v>3366.17</v>
      </c>
      <c r="U482">
        <v>45723</v>
      </c>
      <c r="V482" t="s">
        <v>73</v>
      </c>
      <c r="W482" t="s">
        <v>44</v>
      </c>
      <c r="X482" t="s">
        <v>2202</v>
      </c>
      <c r="Y482">
        <v>83</v>
      </c>
      <c r="Z482">
        <v>72.22</v>
      </c>
      <c r="AA482">
        <v>46.61</v>
      </c>
    </row>
    <row r="483" spans="1:27" x14ac:dyDescent="0.25">
      <c r="A483" t="s">
        <v>2203</v>
      </c>
      <c r="B483">
        <v>45795</v>
      </c>
      <c r="C483">
        <v>45795.411111111112</v>
      </c>
      <c r="D483">
        <v>45795.466666666667</v>
      </c>
      <c r="E483" t="s">
        <v>2204</v>
      </c>
      <c r="F483" t="s">
        <v>52</v>
      </c>
      <c r="G483" t="s">
        <v>2206</v>
      </c>
      <c r="H483" t="s">
        <v>54</v>
      </c>
      <c r="I483" t="s">
        <v>55</v>
      </c>
      <c r="J483" t="s">
        <v>56</v>
      </c>
      <c r="K483" t="s">
        <v>492</v>
      </c>
      <c r="L483">
        <v>8</v>
      </c>
      <c r="M483">
        <v>16.2</v>
      </c>
      <c r="N483">
        <v>4.1399999999999997</v>
      </c>
      <c r="O483">
        <v>8.3000000000000007</v>
      </c>
      <c r="P483">
        <v>29.3</v>
      </c>
      <c r="Q483">
        <v>7.3</v>
      </c>
      <c r="R483" t="b">
        <v>1</v>
      </c>
      <c r="S483">
        <v>0</v>
      </c>
      <c r="T483">
        <v>746.82</v>
      </c>
      <c r="U483">
        <v>45795</v>
      </c>
      <c r="V483" t="s">
        <v>43</v>
      </c>
      <c r="W483" t="s">
        <v>44</v>
      </c>
      <c r="X483" t="s">
        <v>2207</v>
      </c>
      <c r="Y483">
        <v>80</v>
      </c>
      <c r="Z483">
        <v>16.2</v>
      </c>
      <c r="AA483">
        <v>46.1</v>
      </c>
    </row>
    <row r="484" spans="1:27" x14ac:dyDescent="0.25">
      <c r="A484" t="s">
        <v>2208</v>
      </c>
      <c r="B484">
        <v>45714</v>
      </c>
      <c r="C484">
        <v>45714.336805555555</v>
      </c>
      <c r="D484">
        <v>45714.394444444442</v>
      </c>
      <c r="E484" t="s">
        <v>2209</v>
      </c>
      <c r="F484" t="s">
        <v>328</v>
      </c>
      <c r="G484" t="s">
        <v>1663</v>
      </c>
      <c r="H484" t="s">
        <v>330</v>
      </c>
      <c r="I484" t="s">
        <v>331</v>
      </c>
      <c r="J484" t="s">
        <v>332</v>
      </c>
      <c r="K484" t="s">
        <v>207</v>
      </c>
      <c r="L484">
        <v>13.9</v>
      </c>
      <c r="M484">
        <v>9.4</v>
      </c>
      <c r="N484">
        <v>4.1399999999999997</v>
      </c>
      <c r="O484">
        <v>8.2899999999999991</v>
      </c>
      <c r="P484">
        <v>33.5</v>
      </c>
      <c r="Q484">
        <v>12</v>
      </c>
      <c r="R484" t="b">
        <v>1</v>
      </c>
      <c r="S484">
        <v>0.34</v>
      </c>
      <c r="T484">
        <v>417.39</v>
      </c>
      <c r="U484">
        <v>45714</v>
      </c>
      <c r="V484" t="s">
        <v>43</v>
      </c>
      <c r="W484" t="s">
        <v>44</v>
      </c>
      <c r="X484" t="s">
        <v>2210</v>
      </c>
      <c r="Y484">
        <v>83</v>
      </c>
      <c r="Z484">
        <v>9.06</v>
      </c>
      <c r="AA484">
        <v>46.07</v>
      </c>
    </row>
    <row r="485" spans="1:27" x14ac:dyDescent="0.25">
      <c r="A485" t="s">
        <v>2211</v>
      </c>
      <c r="B485">
        <v>45710</v>
      </c>
      <c r="C485">
        <v>45710.177083333336</v>
      </c>
      <c r="D485">
        <v>45710.229861111111</v>
      </c>
      <c r="E485" t="s">
        <v>704</v>
      </c>
      <c r="F485" t="s">
        <v>255</v>
      </c>
      <c r="G485" t="s">
        <v>707</v>
      </c>
      <c r="H485" t="s">
        <v>257</v>
      </c>
      <c r="I485" t="s">
        <v>96</v>
      </c>
      <c r="J485" t="s">
        <v>97</v>
      </c>
      <c r="K485" t="s">
        <v>712</v>
      </c>
      <c r="L485">
        <v>24.2</v>
      </c>
      <c r="M485">
        <v>33.700000000000003</v>
      </c>
      <c r="N485">
        <v>4.1399999999999997</v>
      </c>
      <c r="O485">
        <v>8.42</v>
      </c>
      <c r="P485">
        <v>30.8</v>
      </c>
      <c r="Q485">
        <v>9.9</v>
      </c>
      <c r="R485" t="b">
        <v>0</v>
      </c>
      <c r="S485">
        <v>0</v>
      </c>
      <c r="T485">
        <v>1565.7</v>
      </c>
      <c r="U485">
        <v>45712</v>
      </c>
      <c r="V485" t="s">
        <v>43</v>
      </c>
      <c r="W485" t="s">
        <v>44</v>
      </c>
      <c r="X485" t="s">
        <v>2212</v>
      </c>
      <c r="Y485">
        <v>76</v>
      </c>
      <c r="Z485">
        <v>33.700000000000003</v>
      </c>
      <c r="AA485">
        <v>46.46</v>
      </c>
    </row>
    <row r="486" spans="1:27" x14ac:dyDescent="0.25">
      <c r="A486" t="s">
        <v>2213</v>
      </c>
      <c r="B486">
        <v>45789</v>
      </c>
      <c r="C486">
        <v>45789.246527777781</v>
      </c>
      <c r="D486">
        <v>45789.305555555555</v>
      </c>
      <c r="E486" t="s">
        <v>488</v>
      </c>
      <c r="F486" t="s">
        <v>405</v>
      </c>
      <c r="G486" t="s">
        <v>491</v>
      </c>
      <c r="H486" t="s">
        <v>407</v>
      </c>
      <c r="I486" t="s">
        <v>218</v>
      </c>
      <c r="J486" t="s">
        <v>219</v>
      </c>
      <c r="K486" t="s">
        <v>524</v>
      </c>
      <c r="L486">
        <v>9.6</v>
      </c>
      <c r="M486">
        <v>97.7</v>
      </c>
      <c r="N486">
        <v>4.1399999999999997</v>
      </c>
      <c r="O486">
        <v>8.7100000000000009</v>
      </c>
      <c r="P486">
        <v>34.4</v>
      </c>
      <c r="Q486">
        <v>9.3000000000000007</v>
      </c>
      <c r="R486" t="b">
        <v>1</v>
      </c>
      <c r="S486">
        <v>0</v>
      </c>
      <c r="T486">
        <v>4624.1400000000003</v>
      </c>
      <c r="U486">
        <v>45792</v>
      </c>
      <c r="V486" t="s">
        <v>43</v>
      </c>
      <c r="W486" t="s">
        <v>208</v>
      </c>
      <c r="X486" t="s">
        <v>2214</v>
      </c>
      <c r="Y486">
        <v>85</v>
      </c>
      <c r="Z486">
        <v>97.7</v>
      </c>
      <c r="AA486">
        <v>47.33</v>
      </c>
    </row>
    <row r="487" spans="1:27" x14ac:dyDescent="0.25">
      <c r="A487" t="s">
        <v>2215</v>
      </c>
      <c r="B487">
        <v>45686</v>
      </c>
      <c r="C487">
        <v>45686.320833333331</v>
      </c>
      <c r="D487">
        <v>45686.347222222219</v>
      </c>
      <c r="E487" t="s">
        <v>670</v>
      </c>
      <c r="F487" t="s">
        <v>381</v>
      </c>
      <c r="G487" t="s">
        <v>310</v>
      </c>
      <c r="H487" t="s">
        <v>383</v>
      </c>
      <c r="I487" t="s">
        <v>84</v>
      </c>
      <c r="J487" t="s">
        <v>85</v>
      </c>
      <c r="K487" t="s">
        <v>712</v>
      </c>
      <c r="L487">
        <v>17.8</v>
      </c>
      <c r="M487">
        <v>30.9</v>
      </c>
      <c r="N487">
        <v>4.1500000000000004</v>
      </c>
      <c r="O487">
        <v>8.43</v>
      </c>
      <c r="P487">
        <v>31.3</v>
      </c>
      <c r="Q487">
        <v>7.8</v>
      </c>
      <c r="R487" t="b">
        <v>1</v>
      </c>
      <c r="S487">
        <v>0.02</v>
      </c>
      <c r="T487">
        <v>1437.16</v>
      </c>
      <c r="U487">
        <v>45686</v>
      </c>
      <c r="V487" t="s">
        <v>43</v>
      </c>
      <c r="W487" t="s">
        <v>44</v>
      </c>
      <c r="X487" t="s">
        <v>2216</v>
      </c>
      <c r="Y487">
        <v>38</v>
      </c>
      <c r="Z487">
        <v>30.88</v>
      </c>
      <c r="AA487">
        <v>46.54</v>
      </c>
    </row>
    <row r="488" spans="1:27" x14ac:dyDescent="0.25">
      <c r="A488" t="s">
        <v>2217</v>
      </c>
      <c r="B488">
        <v>45662</v>
      </c>
      <c r="C488">
        <v>45662.242361111108</v>
      </c>
      <c r="D488">
        <v>45662.245833333334</v>
      </c>
      <c r="E488" t="s">
        <v>1769</v>
      </c>
      <c r="F488" t="s">
        <v>113</v>
      </c>
      <c r="G488" t="s">
        <v>329</v>
      </c>
      <c r="H488" t="s">
        <v>115</v>
      </c>
      <c r="I488" t="s">
        <v>84</v>
      </c>
      <c r="J488" t="s">
        <v>85</v>
      </c>
      <c r="K488" t="s">
        <v>643</v>
      </c>
      <c r="L488">
        <v>4.5</v>
      </c>
      <c r="M488">
        <v>38.9</v>
      </c>
      <c r="N488">
        <v>4.1500000000000004</v>
      </c>
      <c r="O488">
        <v>8.23</v>
      </c>
      <c r="P488">
        <v>22.2</v>
      </c>
      <c r="Q488">
        <v>1</v>
      </c>
      <c r="R488" t="b">
        <v>1</v>
      </c>
      <c r="S488">
        <v>0.17</v>
      </c>
      <c r="T488">
        <v>1779.26</v>
      </c>
      <c r="U488">
        <v>45662</v>
      </c>
      <c r="V488" t="s">
        <v>43</v>
      </c>
      <c r="W488" t="s">
        <v>186</v>
      </c>
      <c r="X488" t="s">
        <v>2218</v>
      </c>
      <c r="Y488">
        <v>5</v>
      </c>
      <c r="Z488">
        <v>38.729999999999997</v>
      </c>
      <c r="AA488">
        <v>45.94</v>
      </c>
    </row>
    <row r="489" spans="1:27" x14ac:dyDescent="0.25">
      <c r="A489" t="s">
        <v>2219</v>
      </c>
      <c r="B489">
        <v>45794</v>
      </c>
      <c r="C489">
        <v>45794.418055555558</v>
      </c>
      <c r="D489">
        <v>45794.490972222222</v>
      </c>
      <c r="E489" t="s">
        <v>2220</v>
      </c>
      <c r="F489" t="s">
        <v>67</v>
      </c>
      <c r="G489" t="s">
        <v>1495</v>
      </c>
      <c r="H489" t="s">
        <v>69</v>
      </c>
      <c r="I489" t="s">
        <v>70</v>
      </c>
      <c r="J489" t="s">
        <v>71</v>
      </c>
      <c r="K489" t="s">
        <v>363</v>
      </c>
      <c r="L489">
        <v>4.0999999999999996</v>
      </c>
      <c r="M489">
        <v>15.7</v>
      </c>
      <c r="N489">
        <v>4.1500000000000004</v>
      </c>
      <c r="O489">
        <v>8.41</v>
      </c>
      <c r="P489">
        <v>31</v>
      </c>
      <c r="Q489">
        <v>29.7</v>
      </c>
      <c r="R489" t="b">
        <v>0</v>
      </c>
      <c r="S489">
        <v>4.5199999999999996</v>
      </c>
      <c r="T489">
        <v>519.65</v>
      </c>
      <c r="U489">
        <v>45797</v>
      </c>
      <c r="V489" t="s">
        <v>43</v>
      </c>
      <c r="W489" t="s">
        <v>44</v>
      </c>
      <c r="X489" t="s">
        <v>2221</v>
      </c>
      <c r="Y489">
        <v>105</v>
      </c>
      <c r="Z489">
        <v>11.18</v>
      </c>
      <c r="AA489">
        <v>46.48</v>
      </c>
    </row>
    <row r="490" spans="1:27" x14ac:dyDescent="0.25">
      <c r="A490" t="s">
        <v>2222</v>
      </c>
      <c r="B490">
        <v>45743</v>
      </c>
      <c r="C490">
        <v>45743.292361111111</v>
      </c>
      <c r="D490">
        <v>45743.303472222222</v>
      </c>
      <c r="E490" t="s">
        <v>1969</v>
      </c>
      <c r="F490" t="s">
        <v>234</v>
      </c>
      <c r="G490" t="s">
        <v>1972</v>
      </c>
      <c r="H490" t="s">
        <v>236</v>
      </c>
      <c r="I490" t="s">
        <v>237</v>
      </c>
      <c r="J490" t="s">
        <v>238</v>
      </c>
      <c r="K490" t="s">
        <v>57</v>
      </c>
      <c r="L490">
        <v>18.5</v>
      </c>
      <c r="M490">
        <v>37.5</v>
      </c>
      <c r="N490">
        <v>4.1500000000000004</v>
      </c>
      <c r="O490">
        <v>8.6199999999999992</v>
      </c>
      <c r="P490">
        <v>32.1</v>
      </c>
      <c r="Q490">
        <v>12</v>
      </c>
      <c r="R490" t="b">
        <v>1</v>
      </c>
      <c r="S490">
        <v>0.27</v>
      </c>
      <c r="T490">
        <v>1753.91</v>
      </c>
      <c r="U490">
        <v>45746</v>
      </c>
      <c r="V490" t="s">
        <v>73</v>
      </c>
      <c r="W490" t="s">
        <v>44</v>
      </c>
      <c r="X490" t="s">
        <v>2223</v>
      </c>
      <c r="Y490">
        <v>16</v>
      </c>
      <c r="Z490">
        <v>37.229999999999997</v>
      </c>
      <c r="AA490">
        <v>47.11</v>
      </c>
    </row>
    <row r="491" spans="1:27" x14ac:dyDescent="0.25">
      <c r="A491" t="s">
        <v>2224</v>
      </c>
      <c r="B491">
        <v>45669</v>
      </c>
      <c r="C491">
        <v>45669.300694444442</v>
      </c>
      <c r="D491">
        <v>45669.324305555558</v>
      </c>
      <c r="E491" t="s">
        <v>2225</v>
      </c>
      <c r="F491" t="s">
        <v>309</v>
      </c>
      <c r="G491" t="s">
        <v>1058</v>
      </c>
      <c r="H491" t="s">
        <v>311</v>
      </c>
      <c r="I491" t="s">
        <v>84</v>
      </c>
      <c r="J491" t="s">
        <v>85</v>
      </c>
      <c r="K491" t="s">
        <v>165</v>
      </c>
      <c r="L491">
        <v>4.5</v>
      </c>
      <c r="M491">
        <v>23.1</v>
      </c>
      <c r="N491">
        <v>4.1500000000000004</v>
      </c>
      <c r="O491">
        <v>8.14</v>
      </c>
      <c r="P491">
        <v>30</v>
      </c>
      <c r="Q491">
        <v>10</v>
      </c>
      <c r="R491" t="b">
        <v>0</v>
      </c>
      <c r="S491">
        <v>2.4</v>
      </c>
      <c r="T491">
        <v>945.37</v>
      </c>
      <c r="U491">
        <v>45671</v>
      </c>
      <c r="V491" t="s">
        <v>43</v>
      </c>
      <c r="W491" t="s">
        <v>59</v>
      </c>
      <c r="X491" t="s">
        <v>2227</v>
      </c>
      <c r="Y491">
        <v>34</v>
      </c>
      <c r="Z491">
        <v>20.7</v>
      </c>
      <c r="AA491">
        <v>45.67</v>
      </c>
    </row>
    <row r="492" spans="1:27" x14ac:dyDescent="0.25">
      <c r="A492" t="s">
        <v>2228</v>
      </c>
      <c r="B492">
        <v>45739</v>
      </c>
      <c r="C492">
        <v>45739.31527777778</v>
      </c>
      <c r="D492">
        <v>45739.395138888889</v>
      </c>
      <c r="E492" t="s">
        <v>2229</v>
      </c>
      <c r="F492" t="s">
        <v>234</v>
      </c>
      <c r="G492" t="s">
        <v>319</v>
      </c>
      <c r="H492" t="s">
        <v>236</v>
      </c>
      <c r="I492" t="s">
        <v>237</v>
      </c>
      <c r="J492" t="s">
        <v>238</v>
      </c>
      <c r="K492" t="s">
        <v>725</v>
      </c>
      <c r="L492">
        <v>26.9</v>
      </c>
      <c r="M492">
        <v>84</v>
      </c>
      <c r="N492">
        <v>4.16</v>
      </c>
      <c r="O492">
        <v>8.5399999999999991</v>
      </c>
      <c r="P492">
        <v>28.7</v>
      </c>
      <c r="Q492">
        <v>5.2</v>
      </c>
      <c r="R492" t="b">
        <v>1</v>
      </c>
      <c r="S492">
        <v>0.22</v>
      </c>
      <c r="T492">
        <v>3930.96</v>
      </c>
      <c r="U492">
        <v>45741</v>
      </c>
      <c r="V492" t="s">
        <v>43</v>
      </c>
      <c r="W492" t="s">
        <v>44</v>
      </c>
      <c r="X492" t="s">
        <v>2231</v>
      </c>
      <c r="Y492">
        <v>115</v>
      </c>
      <c r="Z492">
        <v>83.78</v>
      </c>
      <c r="AA492">
        <v>46.92</v>
      </c>
    </row>
    <row r="493" spans="1:27" x14ac:dyDescent="0.25">
      <c r="A493" t="s">
        <v>2232</v>
      </c>
      <c r="B493">
        <v>45796</v>
      </c>
      <c r="C493">
        <v>45796.384722222225</v>
      </c>
      <c r="D493">
        <v>45796.418055555558</v>
      </c>
      <c r="E493" t="s">
        <v>1249</v>
      </c>
      <c r="F493" t="s">
        <v>536</v>
      </c>
      <c r="G493" t="s">
        <v>1192</v>
      </c>
      <c r="H493" t="s">
        <v>537</v>
      </c>
      <c r="I493" t="s">
        <v>84</v>
      </c>
      <c r="J493" t="s">
        <v>85</v>
      </c>
      <c r="K493" t="s">
        <v>574</v>
      </c>
      <c r="L493">
        <v>10.5</v>
      </c>
      <c r="M493">
        <v>107.1</v>
      </c>
      <c r="N493">
        <v>4.16</v>
      </c>
      <c r="O493">
        <v>8.48</v>
      </c>
      <c r="P493">
        <v>31.4</v>
      </c>
      <c r="Q493">
        <v>12</v>
      </c>
      <c r="R493" t="b">
        <v>1</v>
      </c>
      <c r="S493">
        <v>0.27</v>
      </c>
      <c r="T493">
        <v>4993.2299999999996</v>
      </c>
      <c r="U493">
        <v>45796</v>
      </c>
      <c r="V493" t="s">
        <v>259</v>
      </c>
      <c r="W493" t="s">
        <v>44</v>
      </c>
      <c r="X493" t="s">
        <v>2233</v>
      </c>
      <c r="Y493">
        <v>48</v>
      </c>
      <c r="Z493">
        <v>106.83</v>
      </c>
      <c r="AA493">
        <v>46.74</v>
      </c>
    </row>
    <row r="494" spans="1:27" x14ac:dyDescent="0.25">
      <c r="A494" t="s">
        <v>2234</v>
      </c>
      <c r="B494">
        <v>45670</v>
      </c>
      <c r="C494">
        <v>45670.337500000001</v>
      </c>
      <c r="D494">
        <v>45670.364583333336</v>
      </c>
      <c r="E494" t="s">
        <v>2235</v>
      </c>
      <c r="F494" t="s">
        <v>292</v>
      </c>
      <c r="G494" t="s">
        <v>511</v>
      </c>
      <c r="H494" t="s">
        <v>294</v>
      </c>
      <c r="I494" t="s">
        <v>70</v>
      </c>
      <c r="J494" t="s">
        <v>71</v>
      </c>
      <c r="K494" t="s">
        <v>207</v>
      </c>
      <c r="L494">
        <v>6.5</v>
      </c>
      <c r="M494">
        <v>75.900000000000006</v>
      </c>
      <c r="N494">
        <v>4.16</v>
      </c>
      <c r="O494">
        <v>9.01</v>
      </c>
      <c r="P494">
        <v>35.5</v>
      </c>
      <c r="Q494">
        <v>12</v>
      </c>
      <c r="R494" t="b">
        <v>1</v>
      </c>
      <c r="S494">
        <v>0</v>
      </c>
      <c r="T494">
        <v>3668.25</v>
      </c>
      <c r="U494">
        <v>45673</v>
      </c>
      <c r="V494" t="s">
        <v>58</v>
      </c>
      <c r="W494" t="s">
        <v>44</v>
      </c>
      <c r="X494" t="s">
        <v>2237</v>
      </c>
      <c r="Y494">
        <v>39</v>
      </c>
      <c r="Z494">
        <v>75.900000000000006</v>
      </c>
      <c r="AA494">
        <v>48.33</v>
      </c>
    </row>
    <row r="495" spans="1:27" x14ac:dyDescent="0.25">
      <c r="A495" t="s">
        <v>2238</v>
      </c>
      <c r="B495">
        <v>45691</v>
      </c>
      <c r="C495">
        <v>45691.294444444444</v>
      </c>
      <c r="D495">
        <v>45691.34097222222</v>
      </c>
      <c r="E495" t="s">
        <v>2239</v>
      </c>
      <c r="F495" t="s">
        <v>234</v>
      </c>
      <c r="G495" t="s">
        <v>459</v>
      </c>
      <c r="H495" t="s">
        <v>236</v>
      </c>
      <c r="I495" t="s">
        <v>237</v>
      </c>
      <c r="J495" t="s">
        <v>238</v>
      </c>
      <c r="K495" t="s">
        <v>302</v>
      </c>
      <c r="L495">
        <v>9.1999999999999993</v>
      </c>
      <c r="M495">
        <v>6.2</v>
      </c>
      <c r="N495">
        <v>4.16</v>
      </c>
      <c r="O495">
        <v>8.14</v>
      </c>
      <c r="P495">
        <v>30.9</v>
      </c>
      <c r="Q495">
        <v>7.4</v>
      </c>
      <c r="R495" t="b">
        <v>1</v>
      </c>
      <c r="S495">
        <v>0</v>
      </c>
      <c r="T495">
        <v>283.45999999999998</v>
      </c>
      <c r="U495">
        <v>45698</v>
      </c>
      <c r="V495" t="s">
        <v>43</v>
      </c>
      <c r="W495" t="s">
        <v>44</v>
      </c>
      <c r="X495" t="s">
        <v>2240</v>
      </c>
      <c r="Y495">
        <v>67</v>
      </c>
      <c r="Z495">
        <v>6.2</v>
      </c>
      <c r="AA495">
        <v>45.72</v>
      </c>
    </row>
    <row r="496" spans="1:27" x14ac:dyDescent="0.25">
      <c r="A496" t="s">
        <v>2241</v>
      </c>
      <c r="B496">
        <v>45758</v>
      </c>
      <c r="C496">
        <v>45758.227777777778</v>
      </c>
      <c r="D496">
        <v>45758.311805555553</v>
      </c>
      <c r="E496" t="s">
        <v>798</v>
      </c>
      <c r="F496" t="s">
        <v>405</v>
      </c>
      <c r="G496" t="s">
        <v>801</v>
      </c>
      <c r="H496" t="s">
        <v>407</v>
      </c>
      <c r="I496" t="s">
        <v>218</v>
      </c>
      <c r="J496" t="s">
        <v>219</v>
      </c>
      <c r="K496" t="s">
        <v>185</v>
      </c>
      <c r="L496">
        <v>6.4</v>
      </c>
      <c r="M496">
        <v>18.399999999999999</v>
      </c>
      <c r="N496">
        <v>4.16</v>
      </c>
      <c r="O496">
        <v>7.88</v>
      </c>
      <c r="P496">
        <v>27.1</v>
      </c>
      <c r="Q496">
        <v>7.9</v>
      </c>
      <c r="R496" t="b">
        <v>1</v>
      </c>
      <c r="S496">
        <v>0.13</v>
      </c>
      <c r="T496">
        <v>821.05</v>
      </c>
      <c r="U496">
        <v>45758</v>
      </c>
      <c r="V496" t="s">
        <v>259</v>
      </c>
      <c r="W496" t="s">
        <v>44</v>
      </c>
      <c r="X496" t="s">
        <v>2242</v>
      </c>
      <c r="Y496">
        <v>121</v>
      </c>
      <c r="Z496">
        <v>18.27</v>
      </c>
      <c r="AA496">
        <v>44.94</v>
      </c>
    </row>
    <row r="497" spans="1:27" x14ac:dyDescent="0.25">
      <c r="A497" t="s">
        <v>2243</v>
      </c>
      <c r="B497">
        <v>45683</v>
      </c>
      <c r="C497">
        <v>45683.434027777781</v>
      </c>
      <c r="D497">
        <v>45683.46597222222</v>
      </c>
      <c r="E497" t="s">
        <v>2244</v>
      </c>
      <c r="F497" t="s">
        <v>413</v>
      </c>
      <c r="G497" t="s">
        <v>183</v>
      </c>
      <c r="H497" t="s">
        <v>414</v>
      </c>
      <c r="I497" t="s">
        <v>415</v>
      </c>
      <c r="J497" t="s">
        <v>416</v>
      </c>
      <c r="K497" t="s">
        <v>440</v>
      </c>
      <c r="L497">
        <v>1.9</v>
      </c>
      <c r="M497">
        <v>16.7</v>
      </c>
      <c r="N497">
        <v>4.16</v>
      </c>
      <c r="O497">
        <v>8.77</v>
      </c>
      <c r="P497">
        <v>25</v>
      </c>
      <c r="Q497">
        <v>21.3</v>
      </c>
      <c r="R497" t="b">
        <v>1</v>
      </c>
      <c r="S497">
        <v>0.09</v>
      </c>
      <c r="T497">
        <v>790.8</v>
      </c>
      <c r="U497">
        <v>45685</v>
      </c>
      <c r="V497" t="s">
        <v>58</v>
      </c>
      <c r="W497" t="s">
        <v>44</v>
      </c>
      <c r="X497" t="s">
        <v>2245</v>
      </c>
      <c r="Y497">
        <v>46</v>
      </c>
      <c r="Z497">
        <v>16.61</v>
      </c>
      <c r="AA497">
        <v>47.61</v>
      </c>
    </row>
    <row r="498" spans="1:27" x14ac:dyDescent="0.25">
      <c r="A498" t="s">
        <v>2246</v>
      </c>
      <c r="B498">
        <v>45660</v>
      </c>
      <c r="C498">
        <v>45660.402083333334</v>
      </c>
      <c r="D498">
        <v>45660.45</v>
      </c>
      <c r="E498" t="s">
        <v>2247</v>
      </c>
      <c r="F498" t="s">
        <v>255</v>
      </c>
      <c r="G498" t="s">
        <v>504</v>
      </c>
      <c r="H498" t="s">
        <v>257</v>
      </c>
      <c r="I498" t="s">
        <v>96</v>
      </c>
      <c r="J498" t="s">
        <v>97</v>
      </c>
      <c r="K498" t="s">
        <v>453</v>
      </c>
      <c r="L498">
        <v>9.8000000000000007</v>
      </c>
      <c r="M498">
        <v>112.1</v>
      </c>
      <c r="N498">
        <v>4.16</v>
      </c>
      <c r="O498">
        <v>8.75</v>
      </c>
      <c r="P498">
        <v>28.1</v>
      </c>
      <c r="Q498">
        <v>2.7</v>
      </c>
      <c r="R498" t="b">
        <v>1</v>
      </c>
      <c r="S498">
        <v>0</v>
      </c>
      <c r="T498">
        <v>5330.35</v>
      </c>
      <c r="U498">
        <v>45662</v>
      </c>
      <c r="V498" t="s">
        <v>259</v>
      </c>
      <c r="W498" t="s">
        <v>200</v>
      </c>
      <c r="X498" t="s">
        <v>2249</v>
      </c>
      <c r="Y498">
        <v>69</v>
      </c>
      <c r="Z498">
        <v>112.1</v>
      </c>
      <c r="AA498">
        <v>47.55</v>
      </c>
    </row>
    <row r="499" spans="1:27" x14ac:dyDescent="0.25">
      <c r="A499" t="s">
        <v>2250</v>
      </c>
      <c r="B499">
        <v>45680</v>
      </c>
      <c r="C499">
        <v>45680.316666666666</v>
      </c>
      <c r="D499">
        <v>45680.361805555556</v>
      </c>
      <c r="E499" t="s">
        <v>970</v>
      </c>
      <c r="F499" t="s">
        <v>172</v>
      </c>
      <c r="G499" t="s">
        <v>972</v>
      </c>
      <c r="H499" t="s">
        <v>174</v>
      </c>
      <c r="I499" t="s">
        <v>84</v>
      </c>
      <c r="J499" t="s">
        <v>85</v>
      </c>
      <c r="K499" t="s">
        <v>116</v>
      </c>
      <c r="L499">
        <v>3.4</v>
      </c>
      <c r="M499">
        <v>114.6</v>
      </c>
      <c r="N499">
        <v>4.16</v>
      </c>
      <c r="O499">
        <v>8.7799999999999994</v>
      </c>
      <c r="P499">
        <v>32.299999999999997</v>
      </c>
      <c r="Q499">
        <v>12</v>
      </c>
      <c r="R499" t="b">
        <v>1</v>
      </c>
      <c r="S499">
        <v>0.12</v>
      </c>
      <c r="T499">
        <v>5453.83</v>
      </c>
      <c r="U499">
        <v>45680</v>
      </c>
      <c r="V499" t="s">
        <v>43</v>
      </c>
      <c r="W499" t="s">
        <v>44</v>
      </c>
      <c r="X499" t="s">
        <v>2251</v>
      </c>
      <c r="Y499">
        <v>65</v>
      </c>
      <c r="Z499">
        <v>114.479999999999</v>
      </c>
      <c r="AA499">
        <v>47.64</v>
      </c>
    </row>
    <row r="500" spans="1:27" x14ac:dyDescent="0.25">
      <c r="A500" t="s">
        <v>2252</v>
      </c>
      <c r="B500">
        <v>45742</v>
      </c>
      <c r="C500">
        <v>45742.379166666666</v>
      </c>
      <c r="D500">
        <v>45742.449305555558</v>
      </c>
      <c r="E500" t="s">
        <v>1546</v>
      </c>
      <c r="F500" t="s">
        <v>405</v>
      </c>
      <c r="G500" t="s">
        <v>1504</v>
      </c>
      <c r="H500" t="s">
        <v>407</v>
      </c>
      <c r="I500" t="s">
        <v>218</v>
      </c>
      <c r="J500" t="s">
        <v>219</v>
      </c>
      <c r="K500" t="s">
        <v>185</v>
      </c>
      <c r="L500">
        <v>20.5</v>
      </c>
      <c r="M500">
        <v>25.5</v>
      </c>
      <c r="N500">
        <v>4.16</v>
      </c>
      <c r="O500">
        <v>8.81</v>
      </c>
      <c r="P500">
        <v>31.8</v>
      </c>
      <c r="Q500">
        <v>9.5</v>
      </c>
      <c r="R500" t="b">
        <v>1</v>
      </c>
      <c r="S500">
        <v>0</v>
      </c>
      <c r="T500">
        <v>1217.1199999999999</v>
      </c>
      <c r="U500">
        <v>45742</v>
      </c>
      <c r="V500" t="s">
        <v>43</v>
      </c>
      <c r="W500" t="s">
        <v>44</v>
      </c>
      <c r="X500" t="s">
        <v>2253</v>
      </c>
      <c r="Y500">
        <v>101</v>
      </c>
      <c r="Z500">
        <v>25.5</v>
      </c>
      <c r="AA500">
        <v>47.73</v>
      </c>
    </row>
    <row r="501" spans="1:27" x14ac:dyDescent="0.25">
      <c r="A501" t="s">
        <v>2254</v>
      </c>
      <c r="B501">
        <v>45830</v>
      </c>
      <c r="C501">
        <v>45830.385416666664</v>
      </c>
      <c r="D501">
        <v>45830.456250000003</v>
      </c>
      <c r="E501" t="s">
        <v>1655</v>
      </c>
      <c r="F501" t="s">
        <v>604</v>
      </c>
      <c r="G501" t="s">
        <v>485</v>
      </c>
      <c r="H501" t="s">
        <v>606</v>
      </c>
      <c r="I501" t="s">
        <v>153</v>
      </c>
      <c r="J501" t="s">
        <v>154</v>
      </c>
      <c r="K501" t="s">
        <v>1070</v>
      </c>
      <c r="L501">
        <v>29.5</v>
      </c>
      <c r="M501">
        <v>101</v>
      </c>
      <c r="N501">
        <v>4.16</v>
      </c>
      <c r="O501">
        <v>9.1199999999999992</v>
      </c>
      <c r="P501">
        <v>32.6</v>
      </c>
      <c r="Q501">
        <v>29.2</v>
      </c>
      <c r="R501" t="b">
        <v>0</v>
      </c>
      <c r="S501">
        <v>1.48</v>
      </c>
      <c r="T501">
        <v>4842.6400000000003</v>
      </c>
      <c r="U501">
        <v>45831</v>
      </c>
      <c r="V501" t="s">
        <v>43</v>
      </c>
      <c r="W501" t="s">
        <v>44</v>
      </c>
      <c r="X501" t="s">
        <v>2255</v>
      </c>
      <c r="Y501">
        <v>102</v>
      </c>
      <c r="Z501">
        <v>99.52</v>
      </c>
      <c r="AA501">
        <v>48.66</v>
      </c>
    </row>
    <row r="502" spans="1:27" x14ac:dyDescent="0.25">
      <c r="A502" t="s">
        <v>2256</v>
      </c>
      <c r="B502">
        <v>45723</v>
      </c>
      <c r="C502">
        <v>45723.388194444444</v>
      </c>
      <c r="D502">
        <v>45723.413194444445</v>
      </c>
      <c r="E502" t="s">
        <v>2257</v>
      </c>
      <c r="F502" t="s">
        <v>340</v>
      </c>
      <c r="G502" t="s">
        <v>2260</v>
      </c>
      <c r="H502" t="s">
        <v>342</v>
      </c>
      <c r="I502" t="s">
        <v>197</v>
      </c>
      <c r="J502" t="s">
        <v>198</v>
      </c>
      <c r="K502" t="s">
        <v>227</v>
      </c>
      <c r="L502">
        <v>3.9</v>
      </c>
      <c r="M502">
        <v>37.200000000000003</v>
      </c>
      <c r="N502">
        <v>4.16</v>
      </c>
      <c r="O502">
        <v>8.36</v>
      </c>
      <c r="P502">
        <v>31.9</v>
      </c>
      <c r="Q502">
        <v>28.1</v>
      </c>
      <c r="R502" t="b">
        <v>1</v>
      </c>
      <c r="S502">
        <v>0.08</v>
      </c>
      <c r="T502">
        <v>1721.63</v>
      </c>
      <c r="U502">
        <v>45725</v>
      </c>
      <c r="V502" t="s">
        <v>43</v>
      </c>
      <c r="W502" t="s">
        <v>44</v>
      </c>
      <c r="X502" t="s">
        <v>2261</v>
      </c>
      <c r="Y502">
        <v>36</v>
      </c>
      <c r="Z502">
        <v>37.119999999999997</v>
      </c>
      <c r="AA502">
        <v>46.38</v>
      </c>
    </row>
    <row r="503" spans="1:27" x14ac:dyDescent="0.25">
      <c r="A503" t="s">
        <v>2262</v>
      </c>
      <c r="B503">
        <v>45675</v>
      </c>
      <c r="C503">
        <v>45675.387499999997</v>
      </c>
      <c r="D503">
        <v>45675.459722222222</v>
      </c>
      <c r="E503" t="s">
        <v>2263</v>
      </c>
      <c r="F503" t="s">
        <v>234</v>
      </c>
      <c r="G503" t="s">
        <v>699</v>
      </c>
      <c r="H503" t="s">
        <v>236</v>
      </c>
      <c r="I503" t="s">
        <v>237</v>
      </c>
      <c r="J503" t="s">
        <v>238</v>
      </c>
      <c r="K503" t="s">
        <v>654</v>
      </c>
      <c r="L503">
        <v>32.5</v>
      </c>
      <c r="M503">
        <v>6.1</v>
      </c>
      <c r="N503">
        <v>4.16</v>
      </c>
      <c r="O503">
        <v>8.8800000000000008</v>
      </c>
      <c r="P503">
        <v>32.1</v>
      </c>
      <c r="Q503">
        <v>9.1</v>
      </c>
      <c r="R503" t="b">
        <v>1</v>
      </c>
      <c r="S503">
        <v>0.27</v>
      </c>
      <c r="T503">
        <v>279.49</v>
      </c>
      <c r="U503">
        <v>45675</v>
      </c>
      <c r="V503" t="s">
        <v>259</v>
      </c>
      <c r="W503" t="s">
        <v>208</v>
      </c>
      <c r="X503" t="s">
        <v>2265</v>
      </c>
      <c r="Y503">
        <v>104</v>
      </c>
      <c r="Z503">
        <v>5.83</v>
      </c>
      <c r="AA503">
        <v>47.94</v>
      </c>
    </row>
    <row r="504" spans="1:27" x14ac:dyDescent="0.25">
      <c r="A504" t="s">
        <v>2266</v>
      </c>
      <c r="B504">
        <v>45783</v>
      </c>
      <c r="C504">
        <v>45783.261805555558</v>
      </c>
      <c r="D504">
        <v>45783.322916666664</v>
      </c>
      <c r="E504" t="s">
        <v>146</v>
      </c>
      <c r="F504" t="s">
        <v>150</v>
      </c>
      <c r="G504" t="s">
        <v>151</v>
      </c>
      <c r="H504" t="s">
        <v>152</v>
      </c>
      <c r="I504" t="s">
        <v>153</v>
      </c>
      <c r="J504" t="s">
        <v>154</v>
      </c>
      <c r="K504" t="s">
        <v>681</v>
      </c>
      <c r="L504">
        <v>6.3</v>
      </c>
      <c r="M504">
        <v>30.8</v>
      </c>
      <c r="N504">
        <v>4.16</v>
      </c>
      <c r="O504">
        <v>9.19</v>
      </c>
      <c r="P504">
        <v>26.4</v>
      </c>
      <c r="Q504">
        <v>24.6</v>
      </c>
      <c r="R504" t="b">
        <v>1</v>
      </c>
      <c r="S504">
        <v>0.17</v>
      </c>
      <c r="T504">
        <v>1496.89</v>
      </c>
      <c r="U504">
        <v>45783</v>
      </c>
      <c r="V504" t="s">
        <v>58</v>
      </c>
      <c r="W504" t="s">
        <v>44</v>
      </c>
      <c r="X504" t="s">
        <v>2267</v>
      </c>
      <c r="Y504">
        <v>88</v>
      </c>
      <c r="Z504">
        <v>30.63</v>
      </c>
      <c r="AA504">
        <v>48.87</v>
      </c>
    </row>
    <row r="505" spans="1:27" x14ac:dyDescent="0.25">
      <c r="A505" t="s">
        <v>2268</v>
      </c>
      <c r="B505">
        <v>45742</v>
      </c>
      <c r="C505">
        <v>45742.188888888886</v>
      </c>
      <c r="D505">
        <v>45742.211805555555</v>
      </c>
      <c r="E505" t="s">
        <v>1316</v>
      </c>
      <c r="F505" t="s">
        <v>52</v>
      </c>
      <c r="G505" t="s">
        <v>1319</v>
      </c>
      <c r="H505" t="s">
        <v>54</v>
      </c>
      <c r="I505" t="s">
        <v>55</v>
      </c>
      <c r="J505" t="s">
        <v>56</v>
      </c>
      <c r="K505" t="s">
        <v>1358</v>
      </c>
      <c r="L505">
        <v>1.8</v>
      </c>
      <c r="M505">
        <v>19.899999999999999</v>
      </c>
      <c r="N505">
        <v>4.17</v>
      </c>
      <c r="O505">
        <v>8.73</v>
      </c>
      <c r="P505">
        <v>29.8</v>
      </c>
      <c r="Q505">
        <v>7.6</v>
      </c>
      <c r="R505" t="b">
        <v>1</v>
      </c>
      <c r="S505">
        <v>0</v>
      </c>
      <c r="T505">
        <v>946.05</v>
      </c>
      <c r="U505">
        <v>45742</v>
      </c>
      <c r="V505" t="s">
        <v>259</v>
      </c>
      <c r="W505" t="s">
        <v>44</v>
      </c>
      <c r="X505" t="s">
        <v>2269</v>
      </c>
      <c r="Y505">
        <v>33</v>
      </c>
      <c r="Z505">
        <v>19.899999999999999</v>
      </c>
      <c r="AA505">
        <v>47.54</v>
      </c>
    </row>
    <row r="506" spans="1:27" x14ac:dyDescent="0.25">
      <c r="A506" t="s">
        <v>2270</v>
      </c>
      <c r="B506">
        <v>45663</v>
      </c>
      <c r="C506">
        <v>45663.279166666667</v>
      </c>
      <c r="D506">
        <v>45663.318749999999</v>
      </c>
      <c r="E506" t="s">
        <v>2271</v>
      </c>
      <c r="F506" t="s">
        <v>282</v>
      </c>
      <c r="G506" t="s">
        <v>2274</v>
      </c>
      <c r="H506" t="s">
        <v>284</v>
      </c>
      <c r="I506" t="s">
        <v>237</v>
      </c>
      <c r="J506" t="s">
        <v>238</v>
      </c>
      <c r="K506" t="s">
        <v>725</v>
      </c>
      <c r="L506">
        <v>18.600000000000001</v>
      </c>
      <c r="M506">
        <v>37.6</v>
      </c>
      <c r="N506">
        <v>4.17</v>
      </c>
      <c r="O506">
        <v>8.99</v>
      </c>
      <c r="P506">
        <v>36.299999999999997</v>
      </c>
      <c r="Q506">
        <v>34.9</v>
      </c>
      <c r="R506" t="b">
        <v>1</v>
      </c>
      <c r="S506">
        <v>0.32</v>
      </c>
      <c r="T506">
        <v>1801.37</v>
      </c>
      <c r="U506">
        <v>45663</v>
      </c>
      <c r="V506" t="s">
        <v>43</v>
      </c>
      <c r="W506" t="s">
        <v>44</v>
      </c>
      <c r="X506" t="s">
        <v>2275</v>
      </c>
      <c r="Y506">
        <v>57</v>
      </c>
      <c r="Z506">
        <v>37.28</v>
      </c>
      <c r="AA506">
        <v>48.32</v>
      </c>
    </row>
    <row r="507" spans="1:27" x14ac:dyDescent="0.25">
      <c r="A507" t="s">
        <v>2276</v>
      </c>
      <c r="B507">
        <v>45815</v>
      </c>
      <c r="C507">
        <v>45815.289583333331</v>
      </c>
      <c r="D507">
        <v>45815.357638888891</v>
      </c>
      <c r="E507" t="s">
        <v>2277</v>
      </c>
      <c r="F507" t="s">
        <v>182</v>
      </c>
      <c r="G507" t="s">
        <v>2121</v>
      </c>
      <c r="H507" t="s">
        <v>184</v>
      </c>
      <c r="I507" t="s">
        <v>84</v>
      </c>
      <c r="J507" t="s">
        <v>85</v>
      </c>
      <c r="K507" t="s">
        <v>701</v>
      </c>
      <c r="L507">
        <v>4.5999999999999996</v>
      </c>
      <c r="M507">
        <v>264</v>
      </c>
      <c r="N507">
        <v>4.18</v>
      </c>
      <c r="O507">
        <v>8.39</v>
      </c>
      <c r="P507">
        <v>29.8</v>
      </c>
      <c r="Q507">
        <v>12</v>
      </c>
      <c r="R507" t="b">
        <v>0</v>
      </c>
      <c r="S507">
        <v>2.84</v>
      </c>
      <c r="T507">
        <v>12162.22</v>
      </c>
      <c r="U507">
        <v>45817</v>
      </c>
      <c r="V507" t="s">
        <v>43</v>
      </c>
      <c r="W507" t="s">
        <v>44</v>
      </c>
      <c r="X507" t="s">
        <v>2279</v>
      </c>
      <c r="Y507">
        <v>98</v>
      </c>
      <c r="Z507">
        <v>261.16000000000003</v>
      </c>
      <c r="AA507">
        <v>46.57</v>
      </c>
    </row>
    <row r="508" spans="1:27" x14ac:dyDescent="0.25">
      <c r="A508" t="s">
        <v>2280</v>
      </c>
      <c r="B508">
        <v>45710</v>
      </c>
      <c r="C508">
        <v>45710.293749999997</v>
      </c>
      <c r="D508">
        <v>45710.306250000001</v>
      </c>
      <c r="E508" t="s">
        <v>2281</v>
      </c>
      <c r="F508" t="s">
        <v>381</v>
      </c>
      <c r="G508" t="s">
        <v>896</v>
      </c>
      <c r="H508" t="s">
        <v>383</v>
      </c>
      <c r="I508" t="s">
        <v>84</v>
      </c>
      <c r="J508" t="s">
        <v>85</v>
      </c>
      <c r="K508" t="s">
        <v>1070</v>
      </c>
      <c r="L508">
        <v>11.5</v>
      </c>
      <c r="M508">
        <v>9.4</v>
      </c>
      <c r="N508">
        <v>4.18</v>
      </c>
      <c r="O508">
        <v>8.3000000000000007</v>
      </c>
      <c r="P508">
        <v>35.4</v>
      </c>
      <c r="Q508">
        <v>12</v>
      </c>
      <c r="R508" t="b">
        <v>1</v>
      </c>
      <c r="S508">
        <v>0.1</v>
      </c>
      <c r="T508">
        <v>430.59</v>
      </c>
      <c r="U508">
        <v>45713</v>
      </c>
      <c r="V508" t="s">
        <v>58</v>
      </c>
      <c r="W508" t="s">
        <v>44</v>
      </c>
      <c r="X508" t="s">
        <v>2283</v>
      </c>
      <c r="Y508">
        <v>18</v>
      </c>
      <c r="Z508">
        <v>9.3000000000000007</v>
      </c>
      <c r="AA508">
        <v>46.3</v>
      </c>
    </row>
    <row r="509" spans="1:27" x14ac:dyDescent="0.25">
      <c r="A509" t="s">
        <v>2284</v>
      </c>
      <c r="B509">
        <v>45793</v>
      </c>
      <c r="C509">
        <v>45793.424305555556</v>
      </c>
      <c r="D509">
        <v>45793.432638888888</v>
      </c>
      <c r="E509" t="s">
        <v>2285</v>
      </c>
      <c r="F509" t="s">
        <v>37</v>
      </c>
      <c r="G509" t="s">
        <v>932</v>
      </c>
      <c r="H509" t="s">
        <v>39</v>
      </c>
      <c r="I509" t="s">
        <v>40</v>
      </c>
      <c r="J509" t="s">
        <v>41</v>
      </c>
      <c r="K509" t="s">
        <v>748</v>
      </c>
      <c r="L509">
        <v>19.399999999999999</v>
      </c>
      <c r="M509">
        <v>16.399999999999999</v>
      </c>
      <c r="N509">
        <v>4.18</v>
      </c>
      <c r="O509">
        <v>8.4499999999999993</v>
      </c>
      <c r="P509">
        <v>35.1</v>
      </c>
      <c r="Q509">
        <v>12</v>
      </c>
      <c r="R509" t="b">
        <v>0</v>
      </c>
      <c r="S509">
        <v>0</v>
      </c>
      <c r="T509">
        <v>766.7</v>
      </c>
      <c r="U509">
        <v>45793</v>
      </c>
      <c r="V509" t="s">
        <v>43</v>
      </c>
      <c r="W509" t="s">
        <v>44</v>
      </c>
      <c r="X509" t="s">
        <v>2287</v>
      </c>
      <c r="Y509">
        <v>12</v>
      </c>
      <c r="Z509">
        <v>16.399999999999999</v>
      </c>
      <c r="AA509">
        <v>46.75</v>
      </c>
    </row>
    <row r="510" spans="1:27" x14ac:dyDescent="0.25">
      <c r="A510" t="s">
        <v>2288</v>
      </c>
      <c r="B510">
        <v>45714</v>
      </c>
      <c r="C510">
        <v>45714.183333333334</v>
      </c>
      <c r="D510">
        <v>45714.197222222225</v>
      </c>
      <c r="E510" t="s">
        <v>721</v>
      </c>
      <c r="F510" t="s">
        <v>182</v>
      </c>
      <c r="G510" t="s">
        <v>724</v>
      </c>
      <c r="H510" t="s">
        <v>184</v>
      </c>
      <c r="I510" t="s">
        <v>84</v>
      </c>
      <c r="J510" t="s">
        <v>85</v>
      </c>
      <c r="K510" t="s">
        <v>574</v>
      </c>
      <c r="L510">
        <v>24.4</v>
      </c>
      <c r="M510">
        <v>59.9</v>
      </c>
      <c r="N510">
        <v>4.18</v>
      </c>
      <c r="O510">
        <v>8.8000000000000007</v>
      </c>
      <c r="P510">
        <v>28.2</v>
      </c>
      <c r="Q510">
        <v>4.9000000000000004</v>
      </c>
      <c r="R510" t="b">
        <v>1</v>
      </c>
      <c r="S510">
        <v>0</v>
      </c>
      <c r="T510">
        <v>2863.22</v>
      </c>
      <c r="U510">
        <v>45717</v>
      </c>
      <c r="V510" t="s">
        <v>43</v>
      </c>
      <c r="W510" t="s">
        <v>44</v>
      </c>
      <c r="X510" t="s">
        <v>2289</v>
      </c>
      <c r="Y510">
        <v>20</v>
      </c>
      <c r="Z510">
        <v>59.9</v>
      </c>
      <c r="AA510">
        <v>47.8</v>
      </c>
    </row>
    <row r="511" spans="1:27" x14ac:dyDescent="0.25">
      <c r="A511" t="s">
        <v>2290</v>
      </c>
      <c r="B511">
        <v>45713</v>
      </c>
      <c r="C511">
        <v>45713.418055555558</v>
      </c>
      <c r="D511">
        <v>45713.517361111109</v>
      </c>
      <c r="E511" t="s">
        <v>822</v>
      </c>
      <c r="F511" t="s">
        <v>194</v>
      </c>
      <c r="G511" t="s">
        <v>369</v>
      </c>
      <c r="H511" t="s">
        <v>196</v>
      </c>
      <c r="I511" t="s">
        <v>197</v>
      </c>
      <c r="J511" t="s">
        <v>198</v>
      </c>
      <c r="K511" t="s">
        <v>258</v>
      </c>
      <c r="L511">
        <v>9.1999999999999993</v>
      </c>
      <c r="M511">
        <v>5.4</v>
      </c>
      <c r="N511">
        <v>4.18</v>
      </c>
      <c r="O511">
        <v>8.4499999999999993</v>
      </c>
      <c r="P511">
        <v>36.200000000000003</v>
      </c>
      <c r="Q511">
        <v>34.6</v>
      </c>
      <c r="R511" t="b">
        <v>1</v>
      </c>
      <c r="S511">
        <v>0</v>
      </c>
      <c r="T511">
        <v>252.45</v>
      </c>
      <c r="U511">
        <v>45713</v>
      </c>
      <c r="V511" t="s">
        <v>43</v>
      </c>
      <c r="W511" t="s">
        <v>208</v>
      </c>
      <c r="X511" t="s">
        <v>2291</v>
      </c>
      <c r="Y511">
        <v>143</v>
      </c>
      <c r="Z511">
        <v>5.4</v>
      </c>
      <c r="AA511">
        <v>46.75</v>
      </c>
    </row>
    <row r="512" spans="1:27" x14ac:dyDescent="0.25">
      <c r="A512" t="s">
        <v>2292</v>
      </c>
      <c r="B512">
        <v>45778</v>
      </c>
      <c r="C512">
        <v>45778.31527777778</v>
      </c>
      <c r="D512">
        <v>45778.320833333331</v>
      </c>
      <c r="E512" t="s">
        <v>2293</v>
      </c>
      <c r="F512" t="s">
        <v>604</v>
      </c>
      <c r="G512" t="s">
        <v>2296</v>
      </c>
      <c r="H512" t="s">
        <v>606</v>
      </c>
      <c r="I512" t="s">
        <v>153</v>
      </c>
      <c r="J512" t="s">
        <v>154</v>
      </c>
      <c r="K512" t="s">
        <v>227</v>
      </c>
      <c r="L512">
        <v>11.7</v>
      </c>
      <c r="M512">
        <v>14.8</v>
      </c>
      <c r="N512">
        <v>4.18</v>
      </c>
      <c r="O512">
        <v>8.3800000000000008</v>
      </c>
      <c r="P512">
        <v>28.7</v>
      </c>
      <c r="Q512">
        <v>3.4</v>
      </c>
      <c r="R512" t="b">
        <v>1</v>
      </c>
      <c r="S512">
        <v>0</v>
      </c>
      <c r="T512">
        <v>688.79</v>
      </c>
      <c r="U512">
        <v>45780</v>
      </c>
      <c r="V512" t="s">
        <v>58</v>
      </c>
      <c r="W512" t="s">
        <v>208</v>
      </c>
      <c r="X512" t="s">
        <v>2297</v>
      </c>
      <c r="Y512">
        <v>8</v>
      </c>
      <c r="Z512">
        <v>14.8</v>
      </c>
      <c r="AA512">
        <v>46.54</v>
      </c>
    </row>
    <row r="513" spans="1:27" x14ac:dyDescent="0.25">
      <c r="A513" t="s">
        <v>2298</v>
      </c>
      <c r="B513">
        <v>45761</v>
      </c>
      <c r="C513">
        <v>45761.45416666667</v>
      </c>
      <c r="D513">
        <v>45761.495833333334</v>
      </c>
      <c r="E513" t="s">
        <v>2299</v>
      </c>
      <c r="F513" t="s">
        <v>162</v>
      </c>
      <c r="G513" t="s">
        <v>53</v>
      </c>
      <c r="H513" t="s">
        <v>164</v>
      </c>
      <c r="I513" t="s">
        <v>40</v>
      </c>
      <c r="J513" t="s">
        <v>41</v>
      </c>
      <c r="K513" t="s">
        <v>220</v>
      </c>
      <c r="L513">
        <v>11</v>
      </c>
      <c r="M513">
        <v>12.3</v>
      </c>
      <c r="N513">
        <v>4.1900000000000004</v>
      </c>
      <c r="O513">
        <v>8.4700000000000006</v>
      </c>
      <c r="P513">
        <v>30.5</v>
      </c>
      <c r="Q513">
        <v>11.1</v>
      </c>
      <c r="R513" t="b">
        <v>1</v>
      </c>
      <c r="S513">
        <v>0</v>
      </c>
      <c r="T513">
        <v>576.38</v>
      </c>
      <c r="U513">
        <v>45764</v>
      </c>
      <c r="V513" t="s">
        <v>43</v>
      </c>
      <c r="W513" t="s">
        <v>44</v>
      </c>
      <c r="X513" t="s">
        <v>2301</v>
      </c>
      <c r="Y513">
        <v>60</v>
      </c>
      <c r="Z513">
        <v>12.3</v>
      </c>
      <c r="AA513">
        <v>46.86</v>
      </c>
    </row>
    <row r="514" spans="1:27" x14ac:dyDescent="0.25">
      <c r="A514" t="s">
        <v>2302</v>
      </c>
      <c r="B514">
        <v>45658</v>
      </c>
      <c r="C514">
        <v>45658.262499999997</v>
      </c>
      <c r="D514">
        <v>45658.288888888892</v>
      </c>
      <c r="E514" t="s">
        <v>278</v>
      </c>
      <c r="F514" t="s">
        <v>282</v>
      </c>
      <c r="G514" t="s">
        <v>283</v>
      </c>
      <c r="H514" t="s">
        <v>284</v>
      </c>
      <c r="I514" t="s">
        <v>237</v>
      </c>
      <c r="J514" t="s">
        <v>238</v>
      </c>
      <c r="K514" t="s">
        <v>555</v>
      </c>
      <c r="L514">
        <v>10.9</v>
      </c>
      <c r="M514">
        <v>7.2</v>
      </c>
      <c r="N514">
        <v>4.1900000000000004</v>
      </c>
      <c r="O514">
        <v>7.77</v>
      </c>
      <c r="P514">
        <v>32.700000000000003</v>
      </c>
      <c r="Q514">
        <v>12</v>
      </c>
      <c r="R514" t="b">
        <v>1</v>
      </c>
      <c r="S514">
        <v>0.13</v>
      </c>
      <c r="T514">
        <v>316.45</v>
      </c>
      <c r="U514">
        <v>45665</v>
      </c>
      <c r="V514" t="s">
        <v>43</v>
      </c>
      <c r="W514" t="s">
        <v>44</v>
      </c>
      <c r="X514" t="s">
        <v>2303</v>
      </c>
      <c r="Y514">
        <v>38</v>
      </c>
      <c r="Z514">
        <v>7.07</v>
      </c>
      <c r="AA514">
        <v>44.76</v>
      </c>
    </row>
    <row r="515" spans="1:27" x14ac:dyDescent="0.25">
      <c r="A515" t="s">
        <v>2304</v>
      </c>
      <c r="B515">
        <v>45789</v>
      </c>
      <c r="C515">
        <v>45789.347222222219</v>
      </c>
      <c r="D515">
        <v>45789.4</v>
      </c>
      <c r="E515" t="s">
        <v>377</v>
      </c>
      <c r="F515" t="s">
        <v>381</v>
      </c>
      <c r="G515" t="s">
        <v>382</v>
      </c>
      <c r="H515" t="s">
        <v>383</v>
      </c>
      <c r="I515" t="s">
        <v>84</v>
      </c>
      <c r="J515" t="s">
        <v>85</v>
      </c>
      <c r="K515" t="s">
        <v>1143</v>
      </c>
      <c r="L515">
        <v>3.3</v>
      </c>
      <c r="M515">
        <v>90.7</v>
      </c>
      <c r="N515">
        <v>4.1900000000000004</v>
      </c>
      <c r="O515">
        <v>8.61</v>
      </c>
      <c r="P515">
        <v>27.6</v>
      </c>
      <c r="Q515">
        <v>6.9</v>
      </c>
      <c r="R515" t="b">
        <v>1</v>
      </c>
      <c r="S515">
        <v>0.16</v>
      </c>
      <c r="T515">
        <v>4280.7299999999996</v>
      </c>
      <c r="U515">
        <v>45796</v>
      </c>
      <c r="V515" t="s">
        <v>58</v>
      </c>
      <c r="W515" t="s">
        <v>44</v>
      </c>
      <c r="X515" t="s">
        <v>2305</v>
      </c>
      <c r="Y515">
        <v>76</v>
      </c>
      <c r="Z515">
        <v>90.54</v>
      </c>
      <c r="AA515">
        <v>47.28</v>
      </c>
    </row>
    <row r="516" spans="1:27" x14ac:dyDescent="0.25">
      <c r="A516" t="s">
        <v>2306</v>
      </c>
      <c r="B516">
        <v>45749</v>
      </c>
      <c r="C516">
        <v>45749.229861111111</v>
      </c>
      <c r="D516">
        <v>45749.258333333331</v>
      </c>
      <c r="E516" t="s">
        <v>2307</v>
      </c>
      <c r="F516" t="s">
        <v>182</v>
      </c>
      <c r="G516" t="s">
        <v>1829</v>
      </c>
      <c r="H516" t="s">
        <v>184</v>
      </c>
      <c r="I516" t="s">
        <v>84</v>
      </c>
      <c r="J516" t="s">
        <v>85</v>
      </c>
      <c r="K516" t="s">
        <v>1358</v>
      </c>
      <c r="L516">
        <v>3.1</v>
      </c>
      <c r="M516">
        <v>22.7</v>
      </c>
      <c r="N516">
        <v>4.1900000000000004</v>
      </c>
      <c r="O516">
        <v>8.4700000000000006</v>
      </c>
      <c r="P516">
        <v>31.2</v>
      </c>
      <c r="Q516">
        <v>12</v>
      </c>
      <c r="R516" t="b">
        <v>0</v>
      </c>
      <c r="S516">
        <v>0.76</v>
      </c>
      <c r="T516">
        <v>1028.1099999999999</v>
      </c>
      <c r="U516">
        <v>45752</v>
      </c>
      <c r="V516" t="s">
        <v>58</v>
      </c>
      <c r="W516" t="s">
        <v>44</v>
      </c>
      <c r="X516" t="s">
        <v>2309</v>
      </c>
      <c r="Y516">
        <v>41</v>
      </c>
      <c r="Z516">
        <v>21.939999999999898</v>
      </c>
      <c r="AA516">
        <v>46.86</v>
      </c>
    </row>
    <row r="517" spans="1:27" x14ac:dyDescent="0.25">
      <c r="A517" t="s">
        <v>2310</v>
      </c>
      <c r="B517">
        <v>45779</v>
      </c>
      <c r="C517">
        <v>45779.328472222223</v>
      </c>
      <c r="D517">
        <v>45779.34097222222</v>
      </c>
      <c r="E517" t="s">
        <v>1388</v>
      </c>
      <c r="F517" t="s">
        <v>413</v>
      </c>
      <c r="G517" t="s">
        <v>972</v>
      </c>
      <c r="H517" t="s">
        <v>414</v>
      </c>
      <c r="I517" t="s">
        <v>415</v>
      </c>
      <c r="J517" t="s">
        <v>416</v>
      </c>
      <c r="K517" t="s">
        <v>1556</v>
      </c>
      <c r="L517">
        <v>14.6</v>
      </c>
      <c r="M517">
        <v>33.1</v>
      </c>
      <c r="N517">
        <v>4.1900000000000004</v>
      </c>
      <c r="O517">
        <v>8.6199999999999992</v>
      </c>
      <c r="P517">
        <v>29.2</v>
      </c>
      <c r="Q517">
        <v>4.9000000000000004</v>
      </c>
      <c r="R517" t="b">
        <v>1</v>
      </c>
      <c r="S517">
        <v>0.31</v>
      </c>
      <c r="T517">
        <v>1551.29</v>
      </c>
      <c r="U517">
        <v>45780</v>
      </c>
      <c r="V517" t="s">
        <v>43</v>
      </c>
      <c r="W517" t="s">
        <v>44</v>
      </c>
      <c r="X517" t="s">
        <v>2311</v>
      </c>
      <c r="Y517">
        <v>18</v>
      </c>
      <c r="Z517">
        <v>32.79</v>
      </c>
      <c r="AA517">
        <v>47.31</v>
      </c>
    </row>
    <row r="518" spans="1:27" x14ac:dyDescent="0.25">
      <c r="A518" t="s">
        <v>2312</v>
      </c>
      <c r="B518">
        <v>45809</v>
      </c>
      <c r="C518">
        <v>45809.267361111109</v>
      </c>
      <c r="D518">
        <v>45809.279861111114</v>
      </c>
      <c r="E518" t="s">
        <v>1459</v>
      </c>
      <c r="F518" t="s">
        <v>381</v>
      </c>
      <c r="G518" t="s">
        <v>1462</v>
      </c>
      <c r="H518" t="s">
        <v>383</v>
      </c>
      <c r="I518" t="s">
        <v>84</v>
      </c>
      <c r="J518" t="s">
        <v>85</v>
      </c>
      <c r="K518" t="s">
        <v>384</v>
      </c>
      <c r="L518">
        <v>7.6</v>
      </c>
      <c r="M518">
        <v>5.5</v>
      </c>
      <c r="N518">
        <v>4.1900000000000004</v>
      </c>
      <c r="O518">
        <v>8.82</v>
      </c>
      <c r="P518">
        <v>26.8</v>
      </c>
      <c r="Q518">
        <v>3.2</v>
      </c>
      <c r="R518" t="b">
        <v>1</v>
      </c>
      <c r="S518">
        <v>0</v>
      </c>
      <c r="T518">
        <v>263.5</v>
      </c>
      <c r="U518">
        <v>45816</v>
      </c>
      <c r="V518" t="s">
        <v>58</v>
      </c>
      <c r="W518" t="s">
        <v>200</v>
      </c>
      <c r="X518" t="s">
        <v>2313</v>
      </c>
      <c r="Y518">
        <v>18</v>
      </c>
      <c r="Z518">
        <v>5.5</v>
      </c>
      <c r="AA518">
        <v>47.91</v>
      </c>
    </row>
    <row r="519" spans="1:27" x14ac:dyDescent="0.25">
      <c r="A519" t="s">
        <v>2314</v>
      </c>
      <c r="B519">
        <v>45737</v>
      </c>
      <c r="C519">
        <v>45737.36041666667</v>
      </c>
      <c r="D519">
        <v>45737.399305555555</v>
      </c>
      <c r="E519" t="s">
        <v>1789</v>
      </c>
      <c r="F519" t="s">
        <v>245</v>
      </c>
      <c r="G519" t="s">
        <v>1048</v>
      </c>
      <c r="H519" t="s">
        <v>247</v>
      </c>
      <c r="I519" t="s">
        <v>55</v>
      </c>
      <c r="J519" t="s">
        <v>56</v>
      </c>
      <c r="K519" t="s">
        <v>98</v>
      </c>
      <c r="L519">
        <v>15.6</v>
      </c>
      <c r="M519">
        <v>8.5</v>
      </c>
      <c r="N519">
        <v>4.1900000000000004</v>
      </c>
      <c r="O519">
        <v>9.09</v>
      </c>
      <c r="P519">
        <v>29.9</v>
      </c>
      <c r="Q519">
        <v>10.6</v>
      </c>
      <c r="R519" t="b">
        <v>0</v>
      </c>
      <c r="S519">
        <v>3.65</v>
      </c>
      <c r="T519">
        <v>236.29</v>
      </c>
      <c r="U519">
        <v>45737</v>
      </c>
      <c r="V519" t="s">
        <v>73</v>
      </c>
      <c r="W519" t="s">
        <v>200</v>
      </c>
      <c r="X519" t="s">
        <v>2315</v>
      </c>
      <c r="Y519">
        <v>56</v>
      </c>
      <c r="Z519">
        <v>4.8499999999999996</v>
      </c>
      <c r="AA519">
        <v>48.72</v>
      </c>
    </row>
    <row r="520" spans="1:27" x14ac:dyDescent="0.25">
      <c r="A520" t="s">
        <v>2316</v>
      </c>
      <c r="B520">
        <v>45752</v>
      </c>
      <c r="C520">
        <v>45752.28125</v>
      </c>
      <c r="D520">
        <v>45752.34652777778</v>
      </c>
      <c r="E520" t="s">
        <v>2299</v>
      </c>
      <c r="F520" t="s">
        <v>162</v>
      </c>
      <c r="G520" t="s">
        <v>53</v>
      </c>
      <c r="H520" t="s">
        <v>164</v>
      </c>
      <c r="I520" t="s">
        <v>40</v>
      </c>
      <c r="J520" t="s">
        <v>41</v>
      </c>
      <c r="K520" t="s">
        <v>1556</v>
      </c>
      <c r="L520">
        <v>4.4000000000000004</v>
      </c>
      <c r="M520">
        <v>22.1</v>
      </c>
      <c r="N520">
        <v>4.1900000000000004</v>
      </c>
      <c r="O520">
        <v>8.08</v>
      </c>
      <c r="P520">
        <v>29.3</v>
      </c>
      <c r="Q520">
        <v>9.3000000000000007</v>
      </c>
      <c r="R520" t="b">
        <v>0</v>
      </c>
      <c r="S520">
        <v>0.66</v>
      </c>
      <c r="T520">
        <v>979.59</v>
      </c>
      <c r="U520">
        <v>45759</v>
      </c>
      <c r="V520" t="s">
        <v>43</v>
      </c>
      <c r="W520" t="s">
        <v>44</v>
      </c>
      <c r="X520" t="s">
        <v>2317</v>
      </c>
      <c r="Y520">
        <v>94</v>
      </c>
      <c r="Z520">
        <v>21.44</v>
      </c>
      <c r="AA520">
        <v>45.69</v>
      </c>
    </row>
    <row r="521" spans="1:27" x14ac:dyDescent="0.25">
      <c r="A521" t="s">
        <v>2318</v>
      </c>
      <c r="B521">
        <v>45691</v>
      </c>
      <c r="C521">
        <v>45691.234722222223</v>
      </c>
      <c r="D521">
        <v>45691.3125</v>
      </c>
      <c r="E521" t="s">
        <v>2319</v>
      </c>
      <c r="F521" t="s">
        <v>413</v>
      </c>
      <c r="G521" t="s">
        <v>1058</v>
      </c>
      <c r="H521" t="s">
        <v>414</v>
      </c>
      <c r="I521" t="s">
        <v>415</v>
      </c>
      <c r="J521" t="s">
        <v>416</v>
      </c>
      <c r="K521" t="s">
        <v>98</v>
      </c>
      <c r="L521">
        <v>1.6</v>
      </c>
      <c r="M521">
        <v>19.100000000000001</v>
      </c>
      <c r="N521">
        <v>4.1900000000000004</v>
      </c>
      <c r="O521">
        <v>8.4600000000000009</v>
      </c>
      <c r="P521">
        <v>28.4</v>
      </c>
      <c r="Q521">
        <v>9</v>
      </c>
      <c r="R521" t="b">
        <v>1</v>
      </c>
      <c r="S521">
        <v>0.36</v>
      </c>
      <c r="T521">
        <v>877.59</v>
      </c>
      <c r="U521">
        <v>45694</v>
      </c>
      <c r="V521" t="s">
        <v>58</v>
      </c>
      <c r="W521" t="s">
        <v>44</v>
      </c>
      <c r="X521" t="s">
        <v>2320</v>
      </c>
      <c r="Y521">
        <v>112</v>
      </c>
      <c r="Z521">
        <v>18.739999999999998</v>
      </c>
      <c r="AA521">
        <v>46.83</v>
      </c>
    </row>
    <row r="522" spans="1:27" x14ac:dyDescent="0.25">
      <c r="A522" t="s">
        <v>2321</v>
      </c>
      <c r="B522">
        <v>45716</v>
      </c>
      <c r="C522">
        <v>45716.363194444442</v>
      </c>
      <c r="D522">
        <v>45716.367361111108</v>
      </c>
      <c r="E522" t="s">
        <v>1051</v>
      </c>
      <c r="F522" t="s">
        <v>138</v>
      </c>
      <c r="G522" t="s">
        <v>586</v>
      </c>
      <c r="H522" t="s">
        <v>140</v>
      </c>
      <c r="I522" t="s">
        <v>141</v>
      </c>
      <c r="J522" t="s">
        <v>142</v>
      </c>
      <c r="K522" t="s">
        <v>591</v>
      </c>
      <c r="L522">
        <v>24.8</v>
      </c>
      <c r="M522">
        <v>23</v>
      </c>
      <c r="N522">
        <v>4.1900000000000004</v>
      </c>
      <c r="O522">
        <v>8.67</v>
      </c>
      <c r="P522">
        <v>34.5</v>
      </c>
      <c r="Q522">
        <v>30.3</v>
      </c>
      <c r="R522" t="b">
        <v>0</v>
      </c>
      <c r="S522">
        <v>3.21</v>
      </c>
      <c r="T522">
        <v>939.23</v>
      </c>
      <c r="U522">
        <v>45719</v>
      </c>
      <c r="V522" t="s">
        <v>58</v>
      </c>
      <c r="W522" t="s">
        <v>200</v>
      </c>
      <c r="X522" t="s">
        <v>2322</v>
      </c>
      <c r="Y522">
        <v>6</v>
      </c>
      <c r="Z522">
        <v>19.79</v>
      </c>
      <c r="AA522">
        <v>47.46</v>
      </c>
    </row>
    <row r="523" spans="1:27" x14ac:dyDescent="0.25">
      <c r="A523" t="s">
        <v>2323</v>
      </c>
      <c r="B523">
        <v>45811</v>
      </c>
      <c r="C523">
        <v>45811.428472222222</v>
      </c>
      <c r="D523">
        <v>45811.478472222225</v>
      </c>
      <c r="E523" t="s">
        <v>2324</v>
      </c>
      <c r="F523" t="s">
        <v>340</v>
      </c>
      <c r="G523" t="s">
        <v>741</v>
      </c>
      <c r="H523" t="s">
        <v>342</v>
      </c>
      <c r="I523" t="s">
        <v>197</v>
      </c>
      <c r="J523" t="s">
        <v>198</v>
      </c>
      <c r="K523" t="s">
        <v>613</v>
      </c>
      <c r="L523">
        <v>57.9</v>
      </c>
      <c r="M523">
        <v>9.8000000000000007</v>
      </c>
      <c r="N523">
        <v>4.2</v>
      </c>
      <c r="O523">
        <v>8.26</v>
      </c>
      <c r="P523">
        <v>34.9</v>
      </c>
      <c r="Q523">
        <v>12</v>
      </c>
      <c r="R523" t="b">
        <v>1</v>
      </c>
      <c r="S523">
        <v>0.43</v>
      </c>
      <c r="T523">
        <v>433.64</v>
      </c>
      <c r="U523">
        <v>45811</v>
      </c>
      <c r="V523" t="s">
        <v>43</v>
      </c>
      <c r="W523" t="s">
        <v>44</v>
      </c>
      <c r="X523" t="s">
        <v>2326</v>
      </c>
      <c r="Y523">
        <v>72</v>
      </c>
      <c r="Z523">
        <v>9.3699999999999992</v>
      </c>
      <c r="AA523">
        <v>46.28</v>
      </c>
    </row>
    <row r="524" spans="1:27" x14ac:dyDescent="0.25">
      <c r="A524" t="s">
        <v>2327</v>
      </c>
      <c r="B524">
        <v>45739</v>
      </c>
      <c r="C524">
        <v>45739.404861111114</v>
      </c>
      <c r="D524">
        <v>45739.427777777775</v>
      </c>
      <c r="E524" t="s">
        <v>2328</v>
      </c>
      <c r="F524" t="s">
        <v>292</v>
      </c>
      <c r="G524" t="s">
        <v>1218</v>
      </c>
      <c r="H524" t="s">
        <v>294</v>
      </c>
      <c r="I524" t="s">
        <v>70</v>
      </c>
      <c r="J524" t="s">
        <v>71</v>
      </c>
      <c r="K524" t="s">
        <v>248</v>
      </c>
      <c r="L524">
        <v>1.6</v>
      </c>
      <c r="M524">
        <v>42.8</v>
      </c>
      <c r="N524">
        <v>4.2</v>
      </c>
      <c r="O524">
        <v>7.87</v>
      </c>
      <c r="P524">
        <v>38.9</v>
      </c>
      <c r="Q524">
        <v>34</v>
      </c>
      <c r="R524" t="b">
        <v>1</v>
      </c>
      <c r="S524">
        <v>0.01</v>
      </c>
      <c r="T524">
        <v>1930.26</v>
      </c>
      <c r="U524">
        <v>45740</v>
      </c>
      <c r="V524" t="s">
        <v>58</v>
      </c>
      <c r="W524" t="s">
        <v>44</v>
      </c>
      <c r="X524" t="s">
        <v>2330</v>
      </c>
      <c r="Y524">
        <v>33</v>
      </c>
      <c r="Z524">
        <v>42.79</v>
      </c>
      <c r="AA524">
        <v>45.11</v>
      </c>
    </row>
    <row r="525" spans="1:27" x14ac:dyDescent="0.25">
      <c r="A525" t="s">
        <v>2331</v>
      </c>
      <c r="B525">
        <v>45689</v>
      </c>
      <c r="C525">
        <v>45689.420138888891</v>
      </c>
      <c r="D525">
        <v>45689.495138888888</v>
      </c>
      <c r="E525" t="s">
        <v>2332</v>
      </c>
      <c r="F525" t="s">
        <v>215</v>
      </c>
      <c r="G525" t="s">
        <v>1504</v>
      </c>
      <c r="H525" t="s">
        <v>217</v>
      </c>
      <c r="I525" t="s">
        <v>218</v>
      </c>
      <c r="J525" t="s">
        <v>219</v>
      </c>
      <c r="K525" t="s">
        <v>1070</v>
      </c>
      <c r="L525">
        <v>14.5</v>
      </c>
      <c r="M525">
        <v>5.7</v>
      </c>
      <c r="N525">
        <v>4.2</v>
      </c>
      <c r="O525">
        <v>8.0399999999999991</v>
      </c>
      <c r="P525">
        <v>32.1</v>
      </c>
      <c r="Q525">
        <v>9</v>
      </c>
      <c r="R525" t="b">
        <v>1</v>
      </c>
      <c r="S525">
        <v>0</v>
      </c>
      <c r="T525">
        <v>260.02999999999997</v>
      </c>
      <c r="U525">
        <v>45692</v>
      </c>
      <c r="V525" t="s">
        <v>259</v>
      </c>
      <c r="W525" t="s">
        <v>44</v>
      </c>
      <c r="X525" t="s">
        <v>2334</v>
      </c>
      <c r="Y525">
        <v>108</v>
      </c>
      <c r="Z525">
        <v>5.7</v>
      </c>
      <c r="AA525">
        <v>45.62</v>
      </c>
    </row>
    <row r="526" spans="1:27" x14ac:dyDescent="0.25">
      <c r="A526" t="s">
        <v>2335</v>
      </c>
      <c r="B526">
        <v>45775</v>
      </c>
      <c r="C526">
        <v>45775.172222222223</v>
      </c>
      <c r="D526">
        <v>45775.228472222225</v>
      </c>
      <c r="E526" t="s">
        <v>2086</v>
      </c>
      <c r="F526" t="s">
        <v>536</v>
      </c>
      <c r="G526" t="s">
        <v>833</v>
      </c>
      <c r="H526" t="s">
        <v>537</v>
      </c>
      <c r="I526" t="s">
        <v>84</v>
      </c>
      <c r="J526" t="s">
        <v>85</v>
      </c>
      <c r="K526" t="s">
        <v>1953</v>
      </c>
      <c r="L526">
        <v>25.4</v>
      </c>
      <c r="M526">
        <v>86</v>
      </c>
      <c r="N526">
        <v>4.2</v>
      </c>
      <c r="O526">
        <v>8.59</v>
      </c>
      <c r="P526">
        <v>32.4</v>
      </c>
      <c r="Q526">
        <v>11</v>
      </c>
      <c r="R526" t="b">
        <v>0</v>
      </c>
      <c r="S526">
        <v>3.83</v>
      </c>
      <c r="T526">
        <v>3884.18</v>
      </c>
      <c r="U526">
        <v>45777</v>
      </c>
      <c r="V526" t="s">
        <v>58</v>
      </c>
      <c r="W526" t="s">
        <v>44</v>
      </c>
      <c r="X526" t="s">
        <v>2336</v>
      </c>
      <c r="Y526">
        <v>81</v>
      </c>
      <c r="Z526">
        <v>82.17</v>
      </c>
      <c r="AA526">
        <v>47.27</v>
      </c>
    </row>
    <row r="527" spans="1:27" x14ac:dyDescent="0.25">
      <c r="A527" t="s">
        <v>2337</v>
      </c>
      <c r="B527">
        <v>45749</v>
      </c>
      <c r="C527">
        <v>45749.362500000003</v>
      </c>
      <c r="D527">
        <v>45749.397916666669</v>
      </c>
      <c r="E527" t="s">
        <v>1975</v>
      </c>
      <c r="F527" t="s">
        <v>318</v>
      </c>
      <c r="G527" t="s">
        <v>1978</v>
      </c>
      <c r="H527" t="s">
        <v>320</v>
      </c>
      <c r="I527" t="s">
        <v>197</v>
      </c>
      <c r="J527" t="s">
        <v>198</v>
      </c>
      <c r="K527" t="s">
        <v>440</v>
      </c>
      <c r="L527">
        <v>11.1</v>
      </c>
      <c r="M527">
        <v>16.399999999999999</v>
      </c>
      <c r="N527">
        <v>4.21</v>
      </c>
      <c r="O527">
        <v>8.24</v>
      </c>
      <c r="P527">
        <v>30.1</v>
      </c>
      <c r="Q527">
        <v>8.6</v>
      </c>
      <c r="R527" t="b">
        <v>0</v>
      </c>
      <c r="S527">
        <v>0.94</v>
      </c>
      <c r="T527">
        <v>715.33</v>
      </c>
      <c r="U527">
        <v>45756</v>
      </c>
      <c r="V527" t="s">
        <v>43</v>
      </c>
      <c r="W527" t="s">
        <v>44</v>
      </c>
      <c r="X527" t="s">
        <v>2338</v>
      </c>
      <c r="Y527">
        <v>51</v>
      </c>
      <c r="Z527">
        <v>15.4599999999999</v>
      </c>
      <c r="AA527">
        <v>46.27</v>
      </c>
    </row>
    <row r="528" spans="1:27" x14ac:dyDescent="0.25">
      <c r="A528" t="s">
        <v>2339</v>
      </c>
      <c r="B528">
        <v>45719</v>
      </c>
      <c r="C528">
        <v>45719.276388888888</v>
      </c>
      <c r="D528">
        <v>45719.347916666666</v>
      </c>
      <c r="E528" t="s">
        <v>2340</v>
      </c>
      <c r="F528" t="s">
        <v>328</v>
      </c>
      <c r="G528" t="s">
        <v>195</v>
      </c>
      <c r="H528" t="s">
        <v>330</v>
      </c>
      <c r="I528" t="s">
        <v>331</v>
      </c>
      <c r="J528" t="s">
        <v>332</v>
      </c>
      <c r="K528" t="s">
        <v>613</v>
      </c>
      <c r="L528">
        <v>29.6</v>
      </c>
      <c r="M528">
        <v>79.5</v>
      </c>
      <c r="N528">
        <v>4.21</v>
      </c>
      <c r="O528">
        <v>8.3800000000000008</v>
      </c>
      <c r="P528">
        <v>28</v>
      </c>
      <c r="Q528">
        <v>5.4</v>
      </c>
      <c r="R528" t="b">
        <v>1</v>
      </c>
      <c r="S528">
        <v>0</v>
      </c>
      <c r="T528">
        <v>3711.86</v>
      </c>
      <c r="U528">
        <v>45721</v>
      </c>
      <c r="V528" t="s">
        <v>43</v>
      </c>
      <c r="W528" t="s">
        <v>208</v>
      </c>
      <c r="X528" t="s">
        <v>2342</v>
      </c>
      <c r="Y528">
        <v>103</v>
      </c>
      <c r="Z528">
        <v>79.5</v>
      </c>
      <c r="AA528">
        <v>46.69</v>
      </c>
    </row>
    <row r="529" spans="1:27" x14ac:dyDescent="0.25">
      <c r="A529" t="s">
        <v>2343</v>
      </c>
      <c r="B529">
        <v>45786</v>
      </c>
      <c r="C529">
        <v>45786.450694444444</v>
      </c>
      <c r="D529">
        <v>45786.504166666666</v>
      </c>
      <c r="E529" t="s">
        <v>2344</v>
      </c>
      <c r="F529" t="s">
        <v>255</v>
      </c>
      <c r="G529" t="s">
        <v>2274</v>
      </c>
      <c r="H529" t="s">
        <v>257</v>
      </c>
      <c r="I529" t="s">
        <v>96</v>
      </c>
      <c r="J529" t="s">
        <v>97</v>
      </c>
      <c r="K529" t="s">
        <v>433</v>
      </c>
      <c r="L529">
        <v>14.2</v>
      </c>
      <c r="M529">
        <v>100.6</v>
      </c>
      <c r="N529">
        <v>4.21</v>
      </c>
      <c r="O529">
        <v>8.4700000000000006</v>
      </c>
      <c r="P529">
        <v>26.3</v>
      </c>
      <c r="Q529">
        <v>4</v>
      </c>
      <c r="R529" t="b">
        <v>1</v>
      </c>
      <c r="S529">
        <v>0</v>
      </c>
      <c r="T529">
        <v>4724.18</v>
      </c>
      <c r="U529">
        <v>45793</v>
      </c>
      <c r="V529" t="s">
        <v>43</v>
      </c>
      <c r="W529" t="s">
        <v>44</v>
      </c>
      <c r="X529" t="s">
        <v>2345</v>
      </c>
      <c r="Y529">
        <v>77</v>
      </c>
      <c r="Z529">
        <v>100.6</v>
      </c>
      <c r="AA529">
        <v>46.96</v>
      </c>
    </row>
    <row r="530" spans="1:27" x14ac:dyDescent="0.25">
      <c r="A530" t="s">
        <v>2346</v>
      </c>
      <c r="B530">
        <v>45786</v>
      </c>
      <c r="C530">
        <v>45786.357638888891</v>
      </c>
      <c r="D530">
        <v>45786.361111111109</v>
      </c>
      <c r="E530" t="s">
        <v>2347</v>
      </c>
      <c r="F530" t="s">
        <v>245</v>
      </c>
      <c r="G530" t="s">
        <v>1626</v>
      </c>
      <c r="H530" t="s">
        <v>247</v>
      </c>
      <c r="I530" t="s">
        <v>55</v>
      </c>
      <c r="J530" t="s">
        <v>56</v>
      </c>
      <c r="K530" t="s">
        <v>613</v>
      </c>
      <c r="L530">
        <v>12.3</v>
      </c>
      <c r="M530">
        <v>35.1</v>
      </c>
      <c r="N530">
        <v>4.21</v>
      </c>
      <c r="O530">
        <v>8.7799999999999994</v>
      </c>
      <c r="P530">
        <v>31.4</v>
      </c>
      <c r="Q530">
        <v>7</v>
      </c>
      <c r="R530" t="b">
        <v>1</v>
      </c>
      <c r="S530">
        <v>0.57999999999999996</v>
      </c>
      <c r="T530">
        <v>1653.16</v>
      </c>
      <c r="U530">
        <v>45789</v>
      </c>
      <c r="V530" t="s">
        <v>73</v>
      </c>
      <c r="W530" t="s">
        <v>44</v>
      </c>
      <c r="X530" t="s">
        <v>2349</v>
      </c>
      <c r="Y530">
        <v>5</v>
      </c>
      <c r="Z530">
        <v>34.520000000000003</v>
      </c>
      <c r="AA530">
        <v>47.89</v>
      </c>
    </row>
    <row r="531" spans="1:27" x14ac:dyDescent="0.25">
      <c r="A531" t="s">
        <v>2350</v>
      </c>
      <c r="B531">
        <v>45815</v>
      </c>
      <c r="C531">
        <v>45815.445138888892</v>
      </c>
      <c r="D531">
        <v>45815.535416666666</v>
      </c>
      <c r="E531" t="s">
        <v>2351</v>
      </c>
      <c r="F531" t="s">
        <v>67</v>
      </c>
      <c r="G531" t="s">
        <v>511</v>
      </c>
      <c r="H531" t="s">
        <v>69</v>
      </c>
      <c r="I531" t="s">
        <v>70</v>
      </c>
      <c r="J531" t="s">
        <v>71</v>
      </c>
      <c r="K531" t="s">
        <v>1358</v>
      </c>
      <c r="L531">
        <v>12.9</v>
      </c>
      <c r="M531">
        <v>116.6</v>
      </c>
      <c r="N531">
        <v>4.21</v>
      </c>
      <c r="O531">
        <v>8.61</v>
      </c>
      <c r="P531">
        <v>29.2</v>
      </c>
      <c r="Q531">
        <v>4.9000000000000004</v>
      </c>
      <c r="R531" t="b">
        <v>1</v>
      </c>
      <c r="S531">
        <v>0.31</v>
      </c>
      <c r="T531">
        <v>5509.82</v>
      </c>
      <c r="U531">
        <v>45818</v>
      </c>
      <c r="V531" t="s">
        <v>58</v>
      </c>
      <c r="W531" t="s">
        <v>44</v>
      </c>
      <c r="X531" t="s">
        <v>2353</v>
      </c>
      <c r="Y531">
        <v>130</v>
      </c>
      <c r="Z531">
        <v>116.289999999999</v>
      </c>
      <c r="AA531">
        <v>47.38</v>
      </c>
    </row>
    <row r="532" spans="1:27" x14ac:dyDescent="0.25">
      <c r="A532" t="s">
        <v>2354</v>
      </c>
      <c r="B532">
        <v>45800</v>
      </c>
      <c r="C532">
        <v>45800.325694444444</v>
      </c>
      <c r="D532">
        <v>45800.335416666669</v>
      </c>
      <c r="E532" t="s">
        <v>241</v>
      </c>
      <c r="F532" t="s">
        <v>245</v>
      </c>
      <c r="G532" t="s">
        <v>246</v>
      </c>
      <c r="H532" t="s">
        <v>247</v>
      </c>
      <c r="I532" t="s">
        <v>55</v>
      </c>
      <c r="J532" t="s">
        <v>56</v>
      </c>
      <c r="K532" t="s">
        <v>574</v>
      </c>
      <c r="L532">
        <v>7.6</v>
      </c>
      <c r="M532">
        <v>39.4</v>
      </c>
      <c r="N532">
        <v>4.21</v>
      </c>
      <c r="O532">
        <v>8.4499999999999993</v>
      </c>
      <c r="P532">
        <v>29.7</v>
      </c>
      <c r="Q532">
        <v>5.5</v>
      </c>
      <c r="R532" t="b">
        <v>1</v>
      </c>
      <c r="S532">
        <v>0.62</v>
      </c>
      <c r="T532">
        <v>1818.78</v>
      </c>
      <c r="U532">
        <v>45801</v>
      </c>
      <c r="V532" t="s">
        <v>43</v>
      </c>
      <c r="W532" t="s">
        <v>44</v>
      </c>
      <c r="X532" t="s">
        <v>2355</v>
      </c>
      <c r="Y532">
        <v>14</v>
      </c>
      <c r="Z532">
        <v>38.78</v>
      </c>
      <c r="AA532">
        <v>46.9</v>
      </c>
    </row>
    <row r="533" spans="1:27" x14ac:dyDescent="0.25">
      <c r="A533" t="s">
        <v>2356</v>
      </c>
      <c r="B533">
        <v>45836</v>
      </c>
      <c r="C533">
        <v>45836.213888888888</v>
      </c>
      <c r="D533">
        <v>45836.236805555556</v>
      </c>
      <c r="E533" t="s">
        <v>2357</v>
      </c>
      <c r="F533" t="s">
        <v>194</v>
      </c>
      <c r="G533" t="s">
        <v>2360</v>
      </c>
      <c r="H533" t="s">
        <v>196</v>
      </c>
      <c r="I533" t="s">
        <v>197</v>
      </c>
      <c r="J533" t="s">
        <v>198</v>
      </c>
      <c r="K533" t="s">
        <v>220</v>
      </c>
      <c r="L533">
        <v>4.5999999999999996</v>
      </c>
      <c r="M533">
        <v>13.2</v>
      </c>
      <c r="N533">
        <v>4.21</v>
      </c>
      <c r="O533">
        <v>7.91</v>
      </c>
      <c r="P533">
        <v>29.8</v>
      </c>
      <c r="Q533">
        <v>8.5</v>
      </c>
      <c r="R533" t="b">
        <v>0</v>
      </c>
      <c r="S533">
        <v>1.59</v>
      </c>
      <c r="T533">
        <v>525.70000000000005</v>
      </c>
      <c r="U533">
        <v>45836</v>
      </c>
      <c r="V533" t="s">
        <v>58</v>
      </c>
      <c r="W533" t="s">
        <v>44</v>
      </c>
      <c r="X533" t="s">
        <v>2361</v>
      </c>
      <c r="Y533">
        <v>33</v>
      </c>
      <c r="Z533">
        <v>11.61</v>
      </c>
      <c r="AA533">
        <v>45.28</v>
      </c>
    </row>
    <row r="534" spans="1:27" x14ac:dyDescent="0.25">
      <c r="A534" t="s">
        <v>2362</v>
      </c>
      <c r="B534">
        <v>45659</v>
      </c>
      <c r="C534">
        <v>45659.440972222219</v>
      </c>
      <c r="D534">
        <v>45659.522916666669</v>
      </c>
      <c r="E534" t="s">
        <v>2008</v>
      </c>
      <c r="F534" t="s">
        <v>340</v>
      </c>
      <c r="G534" t="s">
        <v>567</v>
      </c>
      <c r="H534" t="s">
        <v>342</v>
      </c>
      <c r="I534" t="s">
        <v>197</v>
      </c>
      <c r="J534" t="s">
        <v>198</v>
      </c>
      <c r="K534" t="s">
        <v>935</v>
      </c>
      <c r="L534">
        <v>6.7</v>
      </c>
      <c r="M534">
        <v>50.9</v>
      </c>
      <c r="N534">
        <v>4.21</v>
      </c>
      <c r="O534">
        <v>8.35</v>
      </c>
      <c r="P534">
        <v>27.5</v>
      </c>
      <c r="Q534">
        <v>9.6</v>
      </c>
      <c r="R534" t="b">
        <v>1</v>
      </c>
      <c r="S534">
        <v>0</v>
      </c>
      <c r="T534">
        <v>2371.94</v>
      </c>
      <c r="U534">
        <v>45662</v>
      </c>
      <c r="V534" t="s">
        <v>43</v>
      </c>
      <c r="W534" t="s">
        <v>208</v>
      </c>
      <c r="X534" t="s">
        <v>2363</v>
      </c>
      <c r="Y534">
        <v>118</v>
      </c>
      <c r="Z534">
        <v>50.9</v>
      </c>
      <c r="AA534">
        <v>46.6</v>
      </c>
    </row>
    <row r="535" spans="1:27" x14ac:dyDescent="0.25">
      <c r="A535" t="s">
        <v>2364</v>
      </c>
      <c r="B535">
        <v>45669</v>
      </c>
      <c r="C535">
        <v>45669.432638888888</v>
      </c>
      <c r="D535">
        <v>45669.491666666669</v>
      </c>
      <c r="E535" t="s">
        <v>616</v>
      </c>
      <c r="F535" t="s">
        <v>318</v>
      </c>
      <c r="G535" t="s">
        <v>618</v>
      </c>
      <c r="H535" t="s">
        <v>320</v>
      </c>
      <c r="I535" t="s">
        <v>197</v>
      </c>
      <c r="J535" t="s">
        <v>198</v>
      </c>
      <c r="K535" t="s">
        <v>155</v>
      </c>
      <c r="L535">
        <v>23.5</v>
      </c>
      <c r="M535">
        <v>23.7</v>
      </c>
      <c r="N535">
        <v>4.21</v>
      </c>
      <c r="O535">
        <v>8.82</v>
      </c>
      <c r="P535">
        <v>29</v>
      </c>
      <c r="Q535">
        <v>6.5</v>
      </c>
      <c r="R535" t="b">
        <v>1</v>
      </c>
      <c r="S535">
        <v>0</v>
      </c>
      <c r="T535">
        <v>1137.8399999999999</v>
      </c>
      <c r="U535">
        <v>45669</v>
      </c>
      <c r="V535" t="s">
        <v>43</v>
      </c>
      <c r="W535" t="s">
        <v>44</v>
      </c>
      <c r="X535" t="s">
        <v>2365</v>
      </c>
      <c r="Y535">
        <v>85</v>
      </c>
      <c r="Z535">
        <v>23.7</v>
      </c>
      <c r="AA535">
        <v>48.01</v>
      </c>
    </row>
    <row r="536" spans="1:27" x14ac:dyDescent="0.25">
      <c r="A536" t="s">
        <v>2366</v>
      </c>
      <c r="B536">
        <v>45753</v>
      </c>
      <c r="C536">
        <v>45753.435416666667</v>
      </c>
      <c r="D536">
        <v>45753.461111111108</v>
      </c>
      <c r="E536" t="s">
        <v>1881</v>
      </c>
      <c r="F536" t="s">
        <v>604</v>
      </c>
      <c r="G536" t="s">
        <v>82</v>
      </c>
      <c r="H536" t="s">
        <v>606</v>
      </c>
      <c r="I536" t="s">
        <v>153</v>
      </c>
      <c r="J536" t="s">
        <v>154</v>
      </c>
      <c r="K536" t="s">
        <v>453</v>
      </c>
      <c r="L536">
        <v>8.5</v>
      </c>
      <c r="M536">
        <v>85.5</v>
      </c>
      <c r="N536">
        <v>4.21</v>
      </c>
      <c r="O536">
        <v>7.87</v>
      </c>
      <c r="P536">
        <v>36.1</v>
      </c>
      <c r="Q536">
        <v>11</v>
      </c>
      <c r="R536" t="b">
        <v>1</v>
      </c>
      <c r="S536">
        <v>0.16</v>
      </c>
      <c r="T536">
        <v>3853.95</v>
      </c>
      <c r="U536">
        <v>45755</v>
      </c>
      <c r="V536" t="s">
        <v>43</v>
      </c>
      <c r="W536" t="s">
        <v>44</v>
      </c>
      <c r="X536" t="s">
        <v>2367</v>
      </c>
      <c r="Y536">
        <v>37</v>
      </c>
      <c r="Z536">
        <v>85.34</v>
      </c>
      <c r="AA536">
        <v>45.16</v>
      </c>
    </row>
    <row r="537" spans="1:27" x14ac:dyDescent="0.25">
      <c r="A537" t="s">
        <v>2368</v>
      </c>
      <c r="B537">
        <v>45827</v>
      </c>
      <c r="C537">
        <v>45827.191666666666</v>
      </c>
      <c r="D537">
        <v>45827.263888888891</v>
      </c>
      <c r="E537" t="s">
        <v>1785</v>
      </c>
      <c r="F537" t="s">
        <v>309</v>
      </c>
      <c r="G537" t="s">
        <v>1048</v>
      </c>
      <c r="H537" t="s">
        <v>311</v>
      </c>
      <c r="I537" t="s">
        <v>84</v>
      </c>
      <c r="J537" t="s">
        <v>85</v>
      </c>
      <c r="K537" t="s">
        <v>1270</v>
      </c>
      <c r="L537">
        <v>39.5</v>
      </c>
      <c r="M537">
        <v>13.4</v>
      </c>
      <c r="N537">
        <v>4.21</v>
      </c>
      <c r="O537">
        <v>8.43</v>
      </c>
      <c r="P537">
        <v>28.1</v>
      </c>
      <c r="Q537">
        <v>6.2</v>
      </c>
      <c r="R537" t="b">
        <v>1</v>
      </c>
      <c r="S537">
        <v>0.16</v>
      </c>
      <c r="T537">
        <v>620.16</v>
      </c>
      <c r="U537">
        <v>45829</v>
      </c>
      <c r="V537" t="s">
        <v>43</v>
      </c>
      <c r="W537" t="s">
        <v>208</v>
      </c>
      <c r="X537" t="s">
        <v>2369</v>
      </c>
      <c r="Y537">
        <v>104</v>
      </c>
      <c r="Z537">
        <v>13.24</v>
      </c>
      <c r="AA537">
        <v>46.84</v>
      </c>
    </row>
    <row r="538" spans="1:27" x14ac:dyDescent="0.25">
      <c r="A538" t="s">
        <v>2370</v>
      </c>
      <c r="B538">
        <v>45720</v>
      </c>
      <c r="C538">
        <v>45720.304166666669</v>
      </c>
      <c r="D538">
        <v>45720.359722222223</v>
      </c>
      <c r="E538" t="s">
        <v>1180</v>
      </c>
      <c r="F538" t="s">
        <v>150</v>
      </c>
      <c r="G538" t="s">
        <v>1183</v>
      </c>
      <c r="H538" t="s">
        <v>152</v>
      </c>
      <c r="I538" t="s">
        <v>153</v>
      </c>
      <c r="J538" t="s">
        <v>154</v>
      </c>
      <c r="K538" t="s">
        <v>57</v>
      </c>
      <c r="L538">
        <v>22.2</v>
      </c>
      <c r="M538">
        <v>29.3</v>
      </c>
      <c r="N538">
        <v>4.21</v>
      </c>
      <c r="O538">
        <v>8.67</v>
      </c>
      <c r="P538">
        <v>33.799999999999997</v>
      </c>
      <c r="Q538">
        <v>31.1</v>
      </c>
      <c r="R538" t="b">
        <v>0</v>
      </c>
      <c r="S538">
        <v>1.64</v>
      </c>
      <c r="T538">
        <v>1315.51</v>
      </c>
      <c r="U538">
        <v>45723</v>
      </c>
      <c r="V538" t="s">
        <v>43</v>
      </c>
      <c r="W538" t="s">
        <v>44</v>
      </c>
      <c r="X538" t="s">
        <v>2371</v>
      </c>
      <c r="Y538">
        <v>80</v>
      </c>
      <c r="Z538">
        <v>27.66</v>
      </c>
      <c r="AA538">
        <v>47.56</v>
      </c>
    </row>
    <row r="539" spans="1:27" x14ac:dyDescent="0.25">
      <c r="A539" t="s">
        <v>2372</v>
      </c>
      <c r="B539">
        <v>45772</v>
      </c>
      <c r="C539">
        <v>45772.379166666666</v>
      </c>
      <c r="D539">
        <v>45772.475694444445</v>
      </c>
      <c r="E539" t="s">
        <v>1012</v>
      </c>
      <c r="F539" t="s">
        <v>67</v>
      </c>
      <c r="G539" t="s">
        <v>1015</v>
      </c>
      <c r="H539" t="s">
        <v>69</v>
      </c>
      <c r="I539" t="s">
        <v>70</v>
      </c>
      <c r="J539" t="s">
        <v>71</v>
      </c>
      <c r="K539" t="s">
        <v>466</v>
      </c>
      <c r="L539">
        <v>1.3</v>
      </c>
      <c r="M539">
        <v>103.4</v>
      </c>
      <c r="N539">
        <v>4.21</v>
      </c>
      <c r="O539">
        <v>8.75</v>
      </c>
      <c r="P539">
        <v>30.5</v>
      </c>
      <c r="Q539">
        <v>5.8</v>
      </c>
      <c r="R539" t="b">
        <v>1</v>
      </c>
      <c r="S539">
        <v>0</v>
      </c>
      <c r="T539">
        <v>4942.5200000000004</v>
      </c>
      <c r="U539">
        <v>45779</v>
      </c>
      <c r="V539" t="s">
        <v>43</v>
      </c>
      <c r="W539" t="s">
        <v>44</v>
      </c>
      <c r="X539" t="s">
        <v>2373</v>
      </c>
      <c r="Y539">
        <v>139</v>
      </c>
      <c r="Z539">
        <v>103.4</v>
      </c>
      <c r="AA539">
        <v>47.8</v>
      </c>
    </row>
    <row r="540" spans="1:27" x14ac:dyDescent="0.25">
      <c r="A540" t="s">
        <v>2374</v>
      </c>
      <c r="B540">
        <v>45756</v>
      </c>
      <c r="C540">
        <v>45756.265972222223</v>
      </c>
      <c r="D540">
        <v>45756.29791666667</v>
      </c>
      <c r="E540" t="s">
        <v>2375</v>
      </c>
      <c r="F540" t="s">
        <v>150</v>
      </c>
      <c r="G540" t="s">
        <v>2377</v>
      </c>
      <c r="H540" t="s">
        <v>152</v>
      </c>
      <c r="I540" t="s">
        <v>153</v>
      </c>
      <c r="J540" t="s">
        <v>154</v>
      </c>
      <c r="K540" t="s">
        <v>343</v>
      </c>
      <c r="L540">
        <v>33</v>
      </c>
      <c r="M540">
        <v>61.2</v>
      </c>
      <c r="N540">
        <v>4.21</v>
      </c>
      <c r="O540">
        <v>9.31</v>
      </c>
      <c r="P540">
        <v>31.6</v>
      </c>
      <c r="Q540">
        <v>6.1</v>
      </c>
      <c r="R540" t="b">
        <v>1</v>
      </c>
      <c r="S540">
        <v>0.64</v>
      </c>
      <c r="T540">
        <v>2996.51</v>
      </c>
      <c r="U540">
        <v>45759</v>
      </c>
      <c r="V540" t="s">
        <v>43</v>
      </c>
      <c r="W540" t="s">
        <v>208</v>
      </c>
      <c r="X540" t="s">
        <v>2378</v>
      </c>
      <c r="Y540">
        <v>46</v>
      </c>
      <c r="Z540">
        <v>60.56</v>
      </c>
      <c r="AA540">
        <v>49.48</v>
      </c>
    </row>
    <row r="541" spans="1:27" x14ac:dyDescent="0.25">
      <c r="A541" t="s">
        <v>2379</v>
      </c>
      <c r="B541">
        <v>45829</v>
      </c>
      <c r="C541">
        <v>45829.25</v>
      </c>
      <c r="D541">
        <v>45829.253472222219</v>
      </c>
      <c r="E541" t="s">
        <v>1566</v>
      </c>
      <c r="F541" t="s">
        <v>381</v>
      </c>
      <c r="G541" t="s">
        <v>139</v>
      </c>
      <c r="H541" t="s">
        <v>383</v>
      </c>
      <c r="I541" t="s">
        <v>84</v>
      </c>
      <c r="J541" t="s">
        <v>85</v>
      </c>
      <c r="K541" t="s">
        <v>350</v>
      </c>
      <c r="L541">
        <v>11.4</v>
      </c>
      <c r="M541">
        <v>6.4</v>
      </c>
      <c r="N541">
        <v>4.22</v>
      </c>
      <c r="O541">
        <v>8.3800000000000008</v>
      </c>
      <c r="P541">
        <v>32.1</v>
      </c>
      <c r="Q541">
        <v>5.9</v>
      </c>
      <c r="R541" t="b">
        <v>1</v>
      </c>
      <c r="S541">
        <v>0.7</v>
      </c>
      <c r="T541">
        <v>266.42</v>
      </c>
      <c r="U541">
        <v>45831</v>
      </c>
      <c r="V541" t="s">
        <v>259</v>
      </c>
      <c r="W541" t="s">
        <v>44</v>
      </c>
      <c r="X541" t="s">
        <v>2380</v>
      </c>
      <c r="Y541">
        <v>5</v>
      </c>
      <c r="Z541">
        <v>5.7</v>
      </c>
      <c r="AA541">
        <v>46.74</v>
      </c>
    </row>
    <row r="542" spans="1:27" x14ac:dyDescent="0.25">
      <c r="A542" t="s">
        <v>2381</v>
      </c>
      <c r="B542">
        <v>45801</v>
      </c>
      <c r="C542">
        <v>45801.32916666667</v>
      </c>
      <c r="D542">
        <v>45801.42083333333</v>
      </c>
      <c r="E542" t="s">
        <v>2382</v>
      </c>
      <c r="F542" t="s">
        <v>215</v>
      </c>
      <c r="G542" t="s">
        <v>707</v>
      </c>
      <c r="H542" t="s">
        <v>217</v>
      </c>
      <c r="I542" t="s">
        <v>218</v>
      </c>
      <c r="J542" t="s">
        <v>219</v>
      </c>
      <c r="K542" t="s">
        <v>123</v>
      </c>
      <c r="L542">
        <v>25.1</v>
      </c>
      <c r="M542">
        <v>35.200000000000003</v>
      </c>
      <c r="N542">
        <v>4.22</v>
      </c>
      <c r="O542">
        <v>8.65</v>
      </c>
      <c r="P542">
        <v>28.4</v>
      </c>
      <c r="Q542">
        <v>5.5</v>
      </c>
      <c r="R542" t="b">
        <v>1</v>
      </c>
      <c r="S542">
        <v>0.02</v>
      </c>
      <c r="T542">
        <v>1672.81</v>
      </c>
      <c r="U542">
        <v>45803</v>
      </c>
      <c r="V542" t="s">
        <v>43</v>
      </c>
      <c r="W542" t="s">
        <v>186</v>
      </c>
      <c r="X542" t="s">
        <v>2384</v>
      </c>
      <c r="Y542">
        <v>132</v>
      </c>
      <c r="Z542">
        <v>35.18</v>
      </c>
      <c r="AA542">
        <v>47.55</v>
      </c>
    </row>
    <row r="543" spans="1:27" x14ac:dyDescent="0.25">
      <c r="A543" t="s">
        <v>2385</v>
      </c>
      <c r="B543">
        <v>45772</v>
      </c>
      <c r="C543">
        <v>45772.34097222222</v>
      </c>
      <c r="D543">
        <v>45772.393750000003</v>
      </c>
      <c r="E543" t="s">
        <v>2386</v>
      </c>
      <c r="F543" t="s">
        <v>536</v>
      </c>
      <c r="G543" t="s">
        <v>1126</v>
      </c>
      <c r="H543" t="s">
        <v>537</v>
      </c>
      <c r="I543" t="s">
        <v>84</v>
      </c>
      <c r="J543" t="s">
        <v>85</v>
      </c>
      <c r="K543" t="s">
        <v>654</v>
      </c>
      <c r="L543">
        <v>9.5</v>
      </c>
      <c r="M543">
        <v>69.5</v>
      </c>
      <c r="N543">
        <v>4.22</v>
      </c>
      <c r="O543">
        <v>8.09</v>
      </c>
      <c r="P543">
        <v>26.2</v>
      </c>
      <c r="Q543">
        <v>5.6</v>
      </c>
      <c r="R543" t="b">
        <v>1</v>
      </c>
      <c r="S543">
        <v>0.05</v>
      </c>
      <c r="T543">
        <v>3185.67</v>
      </c>
      <c r="U543">
        <v>45772</v>
      </c>
      <c r="V543" t="s">
        <v>58</v>
      </c>
      <c r="W543" t="s">
        <v>44</v>
      </c>
      <c r="X543" t="s">
        <v>2388</v>
      </c>
      <c r="Y543">
        <v>76</v>
      </c>
      <c r="Z543">
        <v>69.45</v>
      </c>
      <c r="AA543">
        <v>45.87</v>
      </c>
    </row>
    <row r="544" spans="1:27" x14ac:dyDescent="0.25">
      <c r="A544" t="s">
        <v>2389</v>
      </c>
      <c r="B544">
        <v>45700</v>
      </c>
      <c r="C544">
        <v>45700.290972222225</v>
      </c>
      <c r="D544">
        <v>45700.310416666667</v>
      </c>
      <c r="E544" t="s">
        <v>2390</v>
      </c>
      <c r="F544" t="s">
        <v>234</v>
      </c>
      <c r="G544" t="s">
        <v>801</v>
      </c>
      <c r="H544" t="s">
        <v>236</v>
      </c>
      <c r="I544" t="s">
        <v>237</v>
      </c>
      <c r="J544" t="s">
        <v>238</v>
      </c>
      <c r="K544" t="s">
        <v>479</v>
      </c>
      <c r="L544">
        <v>8.3000000000000007</v>
      </c>
      <c r="M544">
        <v>26.9</v>
      </c>
      <c r="N544">
        <v>4.22</v>
      </c>
      <c r="O544">
        <v>8.73</v>
      </c>
      <c r="P544">
        <v>28.1</v>
      </c>
      <c r="Q544">
        <v>4.4000000000000004</v>
      </c>
      <c r="R544" t="b">
        <v>1</v>
      </c>
      <c r="S544">
        <v>0.22</v>
      </c>
      <c r="T544">
        <v>1275.04</v>
      </c>
      <c r="U544">
        <v>45703</v>
      </c>
      <c r="V544" t="s">
        <v>43</v>
      </c>
      <c r="W544" t="s">
        <v>200</v>
      </c>
      <c r="X544" t="s">
        <v>2392</v>
      </c>
      <c r="Y544">
        <v>28</v>
      </c>
      <c r="Z544">
        <v>26.68</v>
      </c>
      <c r="AA544">
        <v>47.79</v>
      </c>
    </row>
    <row r="545" spans="1:27" x14ac:dyDescent="0.25">
      <c r="A545" t="s">
        <v>2393</v>
      </c>
      <c r="B545">
        <v>45748</v>
      </c>
      <c r="C545">
        <v>45748.287499999999</v>
      </c>
      <c r="D545">
        <v>45748.324999999997</v>
      </c>
      <c r="E545" t="s">
        <v>501</v>
      </c>
      <c r="F545" t="s">
        <v>245</v>
      </c>
      <c r="G545" t="s">
        <v>504</v>
      </c>
      <c r="H545" t="s">
        <v>247</v>
      </c>
      <c r="I545" t="s">
        <v>55</v>
      </c>
      <c r="J545" t="s">
        <v>56</v>
      </c>
      <c r="K545" t="s">
        <v>343</v>
      </c>
      <c r="L545">
        <v>11.1</v>
      </c>
      <c r="M545">
        <v>74.400000000000006</v>
      </c>
      <c r="N545">
        <v>4.22</v>
      </c>
      <c r="O545">
        <v>8.39</v>
      </c>
      <c r="P545">
        <v>32.1</v>
      </c>
      <c r="Q545">
        <v>12</v>
      </c>
      <c r="R545" t="b">
        <v>1</v>
      </c>
      <c r="S545">
        <v>0.52</v>
      </c>
      <c r="T545">
        <v>3455.37</v>
      </c>
      <c r="U545">
        <v>45755</v>
      </c>
      <c r="V545" t="s">
        <v>259</v>
      </c>
      <c r="W545" t="s">
        <v>186</v>
      </c>
      <c r="X545" t="s">
        <v>2394</v>
      </c>
      <c r="Y545">
        <v>54</v>
      </c>
      <c r="Z545">
        <v>73.88</v>
      </c>
      <c r="AA545">
        <v>46.77</v>
      </c>
    </row>
    <row r="546" spans="1:27" x14ac:dyDescent="0.25">
      <c r="A546" t="s">
        <v>2395</v>
      </c>
      <c r="B546">
        <v>45707</v>
      </c>
      <c r="C546">
        <v>45707.284722222219</v>
      </c>
      <c r="D546">
        <v>45707.334027777775</v>
      </c>
      <c r="E546" t="s">
        <v>2396</v>
      </c>
      <c r="F546" t="s">
        <v>162</v>
      </c>
      <c r="G546" t="s">
        <v>498</v>
      </c>
      <c r="H546" t="s">
        <v>164</v>
      </c>
      <c r="I546" t="s">
        <v>40</v>
      </c>
      <c r="J546" t="s">
        <v>41</v>
      </c>
      <c r="K546" t="s">
        <v>350</v>
      </c>
      <c r="L546">
        <v>9.6999999999999993</v>
      </c>
      <c r="M546">
        <v>30.6</v>
      </c>
      <c r="N546">
        <v>4.22</v>
      </c>
      <c r="O546">
        <v>8.6300000000000008</v>
      </c>
      <c r="P546">
        <v>31</v>
      </c>
      <c r="Q546">
        <v>11.5</v>
      </c>
      <c r="R546" t="b">
        <v>0</v>
      </c>
      <c r="S546">
        <v>0</v>
      </c>
      <c r="T546">
        <v>1453.19</v>
      </c>
      <c r="U546">
        <v>45707</v>
      </c>
      <c r="V546" t="s">
        <v>43</v>
      </c>
      <c r="W546" t="s">
        <v>44</v>
      </c>
      <c r="X546" t="s">
        <v>2397</v>
      </c>
      <c r="Y546">
        <v>71</v>
      </c>
      <c r="Z546">
        <v>30.6</v>
      </c>
      <c r="AA546">
        <v>47.49</v>
      </c>
    </row>
    <row r="547" spans="1:27" x14ac:dyDescent="0.25">
      <c r="A547" t="s">
        <v>2398</v>
      </c>
      <c r="B547">
        <v>45802</v>
      </c>
      <c r="C547">
        <v>45802.388888888891</v>
      </c>
      <c r="D547">
        <v>45802.460416666669</v>
      </c>
      <c r="E547" t="s">
        <v>2399</v>
      </c>
      <c r="F547" t="s">
        <v>536</v>
      </c>
      <c r="G547" t="s">
        <v>707</v>
      </c>
      <c r="H547" t="s">
        <v>537</v>
      </c>
      <c r="I547" t="s">
        <v>84</v>
      </c>
      <c r="J547" t="s">
        <v>85</v>
      </c>
      <c r="K547" t="s">
        <v>275</v>
      </c>
      <c r="L547">
        <v>2.7</v>
      </c>
      <c r="M547">
        <v>15.1</v>
      </c>
      <c r="N547">
        <v>4.22</v>
      </c>
      <c r="O547">
        <v>8.86</v>
      </c>
      <c r="P547">
        <v>24.4</v>
      </c>
      <c r="Q547">
        <v>22.4</v>
      </c>
      <c r="R547" t="b">
        <v>0</v>
      </c>
      <c r="S547">
        <v>0</v>
      </c>
      <c r="T547">
        <v>727.52</v>
      </c>
      <c r="U547">
        <v>45802</v>
      </c>
      <c r="V547" t="s">
        <v>58</v>
      </c>
      <c r="W547" t="s">
        <v>44</v>
      </c>
      <c r="X547" t="s">
        <v>2401</v>
      </c>
      <c r="Y547">
        <v>103</v>
      </c>
      <c r="Z547">
        <v>15.1</v>
      </c>
      <c r="AA547">
        <v>48.18</v>
      </c>
    </row>
    <row r="548" spans="1:27" x14ac:dyDescent="0.25">
      <c r="A548" t="s">
        <v>2402</v>
      </c>
      <c r="B548">
        <v>45703</v>
      </c>
      <c r="C548">
        <v>45703.361111111109</v>
      </c>
      <c r="D548">
        <v>45703.456250000003</v>
      </c>
      <c r="E548" t="s">
        <v>831</v>
      </c>
      <c r="F548" t="s">
        <v>318</v>
      </c>
      <c r="G548" t="s">
        <v>833</v>
      </c>
      <c r="H548" t="s">
        <v>320</v>
      </c>
      <c r="I548" t="s">
        <v>197</v>
      </c>
      <c r="J548" t="s">
        <v>198</v>
      </c>
      <c r="K548" t="s">
        <v>1543</v>
      </c>
      <c r="L548">
        <v>27.6</v>
      </c>
      <c r="M548">
        <v>25.5</v>
      </c>
      <c r="N548">
        <v>4.22</v>
      </c>
      <c r="O548">
        <v>8.6</v>
      </c>
      <c r="P548">
        <v>35.799999999999997</v>
      </c>
      <c r="Q548">
        <v>12</v>
      </c>
      <c r="R548" t="b">
        <v>0</v>
      </c>
      <c r="S548">
        <v>0</v>
      </c>
      <c r="T548">
        <v>1208.7</v>
      </c>
      <c r="U548">
        <v>45706</v>
      </c>
      <c r="V548" t="s">
        <v>43</v>
      </c>
      <c r="W548" t="s">
        <v>44</v>
      </c>
      <c r="X548" t="s">
        <v>2403</v>
      </c>
      <c r="Y548">
        <v>137</v>
      </c>
      <c r="Z548">
        <v>25.5</v>
      </c>
      <c r="AA548">
        <v>47.4</v>
      </c>
    </row>
    <row r="549" spans="1:27" x14ac:dyDescent="0.25">
      <c r="A549" t="s">
        <v>2404</v>
      </c>
      <c r="B549">
        <v>45786</v>
      </c>
      <c r="C549">
        <v>45786.212500000001</v>
      </c>
      <c r="D549">
        <v>45786.218055555553</v>
      </c>
      <c r="E549" t="s">
        <v>2136</v>
      </c>
      <c r="F549" t="s">
        <v>182</v>
      </c>
      <c r="G549" t="s">
        <v>707</v>
      </c>
      <c r="H549" t="s">
        <v>184</v>
      </c>
      <c r="I549" t="s">
        <v>84</v>
      </c>
      <c r="J549" t="s">
        <v>85</v>
      </c>
      <c r="K549" t="s">
        <v>440</v>
      </c>
      <c r="L549">
        <v>12.2</v>
      </c>
      <c r="M549">
        <v>93</v>
      </c>
      <c r="N549">
        <v>4.2300000000000004</v>
      </c>
      <c r="O549">
        <v>8.3699999999999992</v>
      </c>
      <c r="P549">
        <v>32</v>
      </c>
      <c r="Q549">
        <v>9.6999999999999993</v>
      </c>
      <c r="R549" t="b">
        <v>0</v>
      </c>
      <c r="S549">
        <v>1.88</v>
      </c>
      <c r="T549">
        <v>4260.7700000000004</v>
      </c>
      <c r="U549">
        <v>45786</v>
      </c>
      <c r="V549" t="s">
        <v>43</v>
      </c>
      <c r="W549" t="s">
        <v>208</v>
      </c>
      <c r="X549" t="s">
        <v>2405</v>
      </c>
      <c r="Y549">
        <v>8</v>
      </c>
      <c r="Z549">
        <v>91.12</v>
      </c>
      <c r="AA549">
        <v>46.76</v>
      </c>
    </row>
    <row r="550" spans="1:27" x14ac:dyDescent="0.25">
      <c r="A550" t="s">
        <v>2406</v>
      </c>
      <c r="B550">
        <v>45760</v>
      </c>
      <c r="C550">
        <v>45760.352083333331</v>
      </c>
      <c r="D550">
        <v>45760.397916666669</v>
      </c>
      <c r="E550" t="s">
        <v>2407</v>
      </c>
      <c r="F550" t="s">
        <v>405</v>
      </c>
      <c r="G550" t="s">
        <v>2410</v>
      </c>
      <c r="H550" t="s">
        <v>407</v>
      </c>
      <c r="I550" t="s">
        <v>218</v>
      </c>
      <c r="J550" t="s">
        <v>219</v>
      </c>
      <c r="K550" t="s">
        <v>220</v>
      </c>
      <c r="L550">
        <v>20</v>
      </c>
      <c r="M550">
        <v>11.3</v>
      </c>
      <c r="N550">
        <v>4.24</v>
      </c>
      <c r="O550">
        <v>8.5299999999999994</v>
      </c>
      <c r="P550">
        <v>29.5</v>
      </c>
      <c r="Q550">
        <v>7.4</v>
      </c>
      <c r="R550" t="b">
        <v>1</v>
      </c>
      <c r="S550">
        <v>0.13</v>
      </c>
      <c r="T550">
        <v>528.23</v>
      </c>
      <c r="U550">
        <v>45760</v>
      </c>
      <c r="V550" t="s">
        <v>43</v>
      </c>
      <c r="W550" t="s">
        <v>44</v>
      </c>
      <c r="X550" t="s">
        <v>2411</v>
      </c>
      <c r="Y550">
        <v>66</v>
      </c>
      <c r="Z550">
        <v>11.17</v>
      </c>
      <c r="AA550">
        <v>47.29</v>
      </c>
    </row>
    <row r="551" spans="1:27" x14ac:dyDescent="0.25">
      <c r="A551" t="s">
        <v>2412</v>
      </c>
      <c r="B551">
        <v>45672</v>
      </c>
      <c r="C551">
        <v>45672.320138888892</v>
      </c>
      <c r="D551">
        <v>45672.336111111108</v>
      </c>
      <c r="E551" t="s">
        <v>2413</v>
      </c>
      <c r="F551" t="s">
        <v>698</v>
      </c>
      <c r="G551" t="s">
        <v>1325</v>
      </c>
      <c r="H551" t="s">
        <v>700</v>
      </c>
      <c r="I551" t="s">
        <v>141</v>
      </c>
      <c r="J551" t="s">
        <v>142</v>
      </c>
      <c r="K551" t="s">
        <v>1358</v>
      </c>
      <c r="L551">
        <v>3</v>
      </c>
      <c r="M551">
        <v>76</v>
      </c>
      <c r="N551">
        <v>4.24</v>
      </c>
      <c r="O551">
        <v>8.2799999999999994</v>
      </c>
      <c r="P551">
        <v>33.700000000000003</v>
      </c>
      <c r="Q551">
        <v>10.5</v>
      </c>
      <c r="R551" t="b">
        <v>1</v>
      </c>
      <c r="S551">
        <v>0</v>
      </c>
      <c r="T551">
        <v>3537.04</v>
      </c>
      <c r="U551">
        <v>45679</v>
      </c>
      <c r="V551" t="s">
        <v>43</v>
      </c>
      <c r="W551" t="s">
        <v>44</v>
      </c>
      <c r="X551" t="s">
        <v>2415</v>
      </c>
      <c r="Y551">
        <v>23</v>
      </c>
      <c r="Z551">
        <v>76</v>
      </c>
      <c r="AA551">
        <v>46.54</v>
      </c>
    </row>
    <row r="552" spans="1:27" x14ac:dyDescent="0.25">
      <c r="A552" t="s">
        <v>2416</v>
      </c>
      <c r="B552">
        <v>45711</v>
      </c>
      <c r="C552">
        <v>45711.286805555559</v>
      </c>
      <c r="D552">
        <v>45711.305555555555</v>
      </c>
      <c r="E552" t="s">
        <v>1570</v>
      </c>
      <c r="F552" t="s">
        <v>536</v>
      </c>
      <c r="G552" t="s">
        <v>329</v>
      </c>
      <c r="H552" t="s">
        <v>537</v>
      </c>
      <c r="I552" t="s">
        <v>84</v>
      </c>
      <c r="J552" t="s">
        <v>85</v>
      </c>
      <c r="K552" t="s">
        <v>98</v>
      </c>
      <c r="L552">
        <v>7.8</v>
      </c>
      <c r="M552">
        <v>24.8</v>
      </c>
      <c r="N552">
        <v>4.24</v>
      </c>
      <c r="O552">
        <v>8.44</v>
      </c>
      <c r="P552">
        <v>32.4</v>
      </c>
      <c r="Q552">
        <v>12</v>
      </c>
      <c r="R552" t="b">
        <v>1</v>
      </c>
      <c r="S552">
        <v>0.08</v>
      </c>
      <c r="T552">
        <v>1162.33</v>
      </c>
      <c r="U552">
        <v>45718</v>
      </c>
      <c r="V552" t="s">
        <v>259</v>
      </c>
      <c r="W552" t="s">
        <v>44</v>
      </c>
      <c r="X552" t="s">
        <v>2417</v>
      </c>
      <c r="Y552">
        <v>27</v>
      </c>
      <c r="Z552">
        <v>24.72</v>
      </c>
      <c r="AA552">
        <v>47.02</v>
      </c>
    </row>
    <row r="553" spans="1:27" x14ac:dyDescent="0.25">
      <c r="A553" t="s">
        <v>2418</v>
      </c>
      <c r="B553">
        <v>45674</v>
      </c>
      <c r="C553">
        <v>45674.322916666664</v>
      </c>
      <c r="D553">
        <v>45674.370833333334</v>
      </c>
      <c r="E553" t="s">
        <v>2419</v>
      </c>
      <c r="F553" t="s">
        <v>405</v>
      </c>
      <c r="G553" t="s">
        <v>754</v>
      </c>
      <c r="H553" t="s">
        <v>407</v>
      </c>
      <c r="I553" t="s">
        <v>218</v>
      </c>
      <c r="J553" t="s">
        <v>219</v>
      </c>
      <c r="K553" t="s">
        <v>555</v>
      </c>
      <c r="L553">
        <v>11.8</v>
      </c>
      <c r="M553">
        <v>30</v>
      </c>
      <c r="N553">
        <v>4.24</v>
      </c>
      <c r="O553">
        <v>8.51</v>
      </c>
      <c r="P553">
        <v>32.4</v>
      </c>
      <c r="Q553">
        <v>12</v>
      </c>
      <c r="R553" t="b">
        <v>1</v>
      </c>
      <c r="S553">
        <v>0.12</v>
      </c>
      <c r="T553">
        <v>1411.23</v>
      </c>
      <c r="U553">
        <v>45676</v>
      </c>
      <c r="V553" t="s">
        <v>259</v>
      </c>
      <c r="W553" t="s">
        <v>208</v>
      </c>
      <c r="X553" t="s">
        <v>543</v>
      </c>
      <c r="Y553">
        <v>69</v>
      </c>
      <c r="Z553">
        <v>29.88</v>
      </c>
      <c r="AA553">
        <v>47.23</v>
      </c>
    </row>
    <row r="554" spans="1:27" x14ac:dyDescent="0.25">
      <c r="A554" t="s">
        <v>2420</v>
      </c>
      <c r="B554">
        <v>45772</v>
      </c>
      <c r="C554">
        <v>45772.199305555558</v>
      </c>
      <c r="D554">
        <v>45772.265972222223</v>
      </c>
      <c r="E554" t="s">
        <v>1714</v>
      </c>
      <c r="F554" t="s">
        <v>698</v>
      </c>
      <c r="G554" t="s">
        <v>1717</v>
      </c>
      <c r="H554" t="s">
        <v>700</v>
      </c>
      <c r="I554" t="s">
        <v>141</v>
      </c>
      <c r="J554" t="s">
        <v>142</v>
      </c>
      <c r="K554" t="s">
        <v>824</v>
      </c>
      <c r="L554">
        <v>20.399999999999999</v>
      </c>
      <c r="M554">
        <v>134.9</v>
      </c>
      <c r="N554">
        <v>4.24</v>
      </c>
      <c r="O554">
        <v>8.42</v>
      </c>
      <c r="P554">
        <v>26</v>
      </c>
      <c r="Q554">
        <v>3.4</v>
      </c>
      <c r="R554" t="b">
        <v>1</v>
      </c>
      <c r="S554">
        <v>0.06</v>
      </c>
      <c r="T554">
        <v>6332.09</v>
      </c>
      <c r="U554">
        <v>45775</v>
      </c>
      <c r="V554" t="s">
        <v>58</v>
      </c>
      <c r="W554" t="s">
        <v>208</v>
      </c>
      <c r="X554" t="s">
        <v>2421</v>
      </c>
      <c r="Y554">
        <v>96</v>
      </c>
      <c r="Z554">
        <v>134.84</v>
      </c>
      <c r="AA554">
        <v>46.96</v>
      </c>
    </row>
    <row r="555" spans="1:27" x14ac:dyDescent="0.25">
      <c r="A555" t="s">
        <v>2422</v>
      </c>
      <c r="B555">
        <v>45704</v>
      </c>
      <c r="C555">
        <v>45704.17291666667</v>
      </c>
      <c r="D555">
        <v>45704.186111111114</v>
      </c>
      <c r="E555" t="s">
        <v>2423</v>
      </c>
      <c r="F555" t="s">
        <v>536</v>
      </c>
      <c r="G555" t="s">
        <v>104</v>
      </c>
      <c r="H555" t="s">
        <v>537</v>
      </c>
      <c r="I555" t="s">
        <v>84</v>
      </c>
      <c r="J555" t="s">
        <v>85</v>
      </c>
      <c r="K555" t="s">
        <v>207</v>
      </c>
      <c r="L555">
        <v>8.4</v>
      </c>
      <c r="M555">
        <v>34</v>
      </c>
      <c r="N555">
        <v>4.24</v>
      </c>
      <c r="O555">
        <v>8.74</v>
      </c>
      <c r="P555">
        <v>27.8</v>
      </c>
      <c r="Q555">
        <v>3.9</v>
      </c>
      <c r="R555" t="b">
        <v>1</v>
      </c>
      <c r="S555">
        <v>0.59</v>
      </c>
      <c r="T555">
        <v>1601.01</v>
      </c>
      <c r="U555">
        <v>45707</v>
      </c>
      <c r="V555" t="s">
        <v>58</v>
      </c>
      <c r="W555" t="s">
        <v>44</v>
      </c>
      <c r="X555" t="s">
        <v>2425</v>
      </c>
      <c r="Y555">
        <v>19</v>
      </c>
      <c r="Z555">
        <v>33.409999999999997</v>
      </c>
      <c r="AA555">
        <v>47.92</v>
      </c>
    </row>
    <row r="556" spans="1:27" x14ac:dyDescent="0.25">
      <c r="A556" t="s">
        <v>2426</v>
      </c>
      <c r="B556">
        <v>45795</v>
      </c>
      <c r="C556">
        <v>45795.189583333333</v>
      </c>
      <c r="D556">
        <v>45795.193055555559</v>
      </c>
      <c r="E556" t="s">
        <v>2423</v>
      </c>
      <c r="F556" t="s">
        <v>536</v>
      </c>
      <c r="G556" t="s">
        <v>104</v>
      </c>
      <c r="H556" t="s">
        <v>537</v>
      </c>
      <c r="I556" t="s">
        <v>84</v>
      </c>
      <c r="J556" t="s">
        <v>85</v>
      </c>
      <c r="K556" t="s">
        <v>175</v>
      </c>
      <c r="L556">
        <v>6.9</v>
      </c>
      <c r="M556">
        <v>11.5</v>
      </c>
      <c r="N556">
        <v>4.24</v>
      </c>
      <c r="O556">
        <v>9.08</v>
      </c>
      <c r="P556">
        <v>26.7</v>
      </c>
      <c r="Q556">
        <v>3.3</v>
      </c>
      <c r="R556" t="b">
        <v>1</v>
      </c>
      <c r="S556">
        <v>0.7</v>
      </c>
      <c r="T556">
        <v>528.54999999999995</v>
      </c>
      <c r="U556">
        <v>45795</v>
      </c>
      <c r="V556" t="s">
        <v>43</v>
      </c>
      <c r="W556" t="s">
        <v>208</v>
      </c>
      <c r="X556" t="s">
        <v>2427</v>
      </c>
      <c r="Y556">
        <v>5</v>
      </c>
      <c r="Z556">
        <v>10.8</v>
      </c>
      <c r="AA556">
        <v>48.94</v>
      </c>
    </row>
    <row r="557" spans="1:27" x14ac:dyDescent="0.25">
      <c r="A557" t="s">
        <v>2428</v>
      </c>
      <c r="B557">
        <v>45817</v>
      </c>
      <c r="C557">
        <v>45817.313194444447</v>
      </c>
      <c r="D557">
        <v>45817.399305555555</v>
      </c>
      <c r="E557" t="s">
        <v>1948</v>
      </c>
      <c r="F557" t="s">
        <v>536</v>
      </c>
      <c r="G557" t="s">
        <v>517</v>
      </c>
      <c r="H557" t="s">
        <v>537</v>
      </c>
      <c r="I557" t="s">
        <v>84</v>
      </c>
      <c r="J557" t="s">
        <v>85</v>
      </c>
      <c r="K557" t="s">
        <v>433</v>
      </c>
      <c r="L557">
        <v>19.2</v>
      </c>
      <c r="M557">
        <v>62.6</v>
      </c>
      <c r="N557">
        <v>4.25</v>
      </c>
      <c r="O557">
        <v>8.73</v>
      </c>
      <c r="P557">
        <v>29.1</v>
      </c>
      <c r="Q557">
        <v>4.3</v>
      </c>
      <c r="R557" t="b">
        <v>1</v>
      </c>
      <c r="S557">
        <v>0.38</v>
      </c>
      <c r="T557">
        <v>2982.83</v>
      </c>
      <c r="U557">
        <v>45824</v>
      </c>
      <c r="V557" t="s">
        <v>43</v>
      </c>
      <c r="W557" t="s">
        <v>44</v>
      </c>
      <c r="X557" t="s">
        <v>2429</v>
      </c>
      <c r="Y557">
        <v>124</v>
      </c>
      <c r="Z557">
        <v>62.22</v>
      </c>
      <c r="AA557">
        <v>47.94</v>
      </c>
    </row>
    <row r="558" spans="1:27" x14ac:dyDescent="0.25">
      <c r="A558" t="s">
        <v>2430</v>
      </c>
      <c r="B558">
        <v>45756</v>
      </c>
      <c r="C558">
        <v>45756.231249999997</v>
      </c>
      <c r="D558">
        <v>45756.234722222223</v>
      </c>
      <c r="E558" t="s">
        <v>751</v>
      </c>
      <c r="F558" t="s">
        <v>138</v>
      </c>
      <c r="G558" t="s">
        <v>754</v>
      </c>
      <c r="H558" t="s">
        <v>140</v>
      </c>
      <c r="I558" t="s">
        <v>141</v>
      </c>
      <c r="J558" t="s">
        <v>142</v>
      </c>
      <c r="K558" t="s">
        <v>258</v>
      </c>
      <c r="L558">
        <v>20.2</v>
      </c>
      <c r="M558">
        <v>62.7</v>
      </c>
      <c r="N558">
        <v>4.25</v>
      </c>
      <c r="O558">
        <v>8.8699999999999992</v>
      </c>
      <c r="P558">
        <v>28.8</v>
      </c>
      <c r="Q558">
        <v>12</v>
      </c>
      <c r="R558" t="b">
        <v>1</v>
      </c>
      <c r="S558">
        <v>0.45</v>
      </c>
      <c r="T558">
        <v>3010.41</v>
      </c>
      <c r="U558">
        <v>45759</v>
      </c>
      <c r="V558" t="s">
        <v>43</v>
      </c>
      <c r="W558" t="s">
        <v>200</v>
      </c>
      <c r="X558" t="s">
        <v>2431</v>
      </c>
      <c r="Y558">
        <v>5</v>
      </c>
      <c r="Z558">
        <v>62.25</v>
      </c>
      <c r="AA558">
        <v>48.36</v>
      </c>
    </row>
    <row r="559" spans="1:27" x14ac:dyDescent="0.25">
      <c r="A559" t="s">
        <v>2432</v>
      </c>
      <c r="B559">
        <v>45793</v>
      </c>
      <c r="C559">
        <v>45793.238888888889</v>
      </c>
      <c r="D559">
        <v>45793.309027777781</v>
      </c>
      <c r="E559" t="s">
        <v>2433</v>
      </c>
      <c r="F559" t="s">
        <v>67</v>
      </c>
      <c r="G559" t="s">
        <v>941</v>
      </c>
      <c r="H559" t="s">
        <v>69</v>
      </c>
      <c r="I559" t="s">
        <v>70</v>
      </c>
      <c r="J559" t="s">
        <v>71</v>
      </c>
      <c r="K559" t="s">
        <v>275</v>
      </c>
      <c r="L559">
        <v>5</v>
      </c>
      <c r="M559">
        <v>72.8</v>
      </c>
      <c r="N559">
        <v>4.25</v>
      </c>
      <c r="O559">
        <v>8.27</v>
      </c>
      <c r="P559">
        <v>29.9</v>
      </c>
      <c r="Q559">
        <v>10.3</v>
      </c>
      <c r="R559" t="b">
        <v>1</v>
      </c>
      <c r="S559">
        <v>0.05</v>
      </c>
      <c r="T559">
        <v>3387.24</v>
      </c>
      <c r="U559">
        <v>45800</v>
      </c>
      <c r="V559" t="s">
        <v>43</v>
      </c>
      <c r="W559" t="s">
        <v>44</v>
      </c>
      <c r="X559" t="s">
        <v>2435</v>
      </c>
      <c r="Y559">
        <v>101</v>
      </c>
      <c r="Z559">
        <v>72.75</v>
      </c>
      <c r="AA559">
        <v>46.56</v>
      </c>
    </row>
    <row r="560" spans="1:27" x14ac:dyDescent="0.25">
      <c r="A560" t="s">
        <v>2436</v>
      </c>
      <c r="B560">
        <v>45779</v>
      </c>
      <c r="C560">
        <v>45779.409722222219</v>
      </c>
      <c r="D560">
        <v>45779.480555555558</v>
      </c>
      <c r="E560" t="s">
        <v>1258</v>
      </c>
      <c r="F560" t="s">
        <v>52</v>
      </c>
      <c r="G560" t="s">
        <v>382</v>
      </c>
      <c r="H560" t="s">
        <v>54</v>
      </c>
      <c r="I560" t="s">
        <v>55</v>
      </c>
      <c r="J560" t="s">
        <v>56</v>
      </c>
      <c r="K560" t="s">
        <v>258</v>
      </c>
      <c r="L560">
        <v>6.7</v>
      </c>
      <c r="M560">
        <v>113</v>
      </c>
      <c r="N560">
        <v>4.25</v>
      </c>
      <c r="O560">
        <v>8.42</v>
      </c>
      <c r="P560">
        <v>24.9</v>
      </c>
      <c r="Q560">
        <v>3.8</v>
      </c>
      <c r="R560" t="b">
        <v>1</v>
      </c>
      <c r="S560">
        <v>0</v>
      </c>
      <c r="T560">
        <v>5312.13</v>
      </c>
      <c r="U560">
        <v>45781</v>
      </c>
      <c r="V560" t="s">
        <v>43</v>
      </c>
      <c r="W560" t="s">
        <v>44</v>
      </c>
      <c r="X560" t="s">
        <v>2311</v>
      </c>
      <c r="Y560">
        <v>102</v>
      </c>
      <c r="Z560">
        <v>113</v>
      </c>
      <c r="AA560">
        <v>47.01</v>
      </c>
    </row>
    <row r="561" spans="1:27" x14ac:dyDescent="0.25">
      <c r="A561" t="s">
        <v>2437</v>
      </c>
      <c r="B561">
        <v>45766</v>
      </c>
      <c r="C561">
        <v>45766.34097222222</v>
      </c>
      <c r="D561">
        <v>45766.380555555559</v>
      </c>
      <c r="E561" t="s">
        <v>2438</v>
      </c>
      <c r="F561" t="s">
        <v>162</v>
      </c>
      <c r="G561" t="s">
        <v>1319</v>
      </c>
      <c r="H561" t="s">
        <v>164</v>
      </c>
      <c r="I561" t="s">
        <v>40</v>
      </c>
      <c r="J561" t="s">
        <v>41</v>
      </c>
      <c r="K561" t="s">
        <v>681</v>
      </c>
      <c r="L561">
        <v>9.4</v>
      </c>
      <c r="M561">
        <v>9.6</v>
      </c>
      <c r="N561">
        <v>4.25</v>
      </c>
      <c r="O561">
        <v>9.1300000000000008</v>
      </c>
      <c r="P561">
        <v>31.8</v>
      </c>
      <c r="Q561">
        <v>12</v>
      </c>
      <c r="R561" t="b">
        <v>1</v>
      </c>
      <c r="S561">
        <v>0.12</v>
      </c>
      <c r="T561">
        <v>465.85</v>
      </c>
      <c r="U561">
        <v>45768</v>
      </c>
      <c r="V561" t="s">
        <v>58</v>
      </c>
      <c r="W561" t="s">
        <v>44</v>
      </c>
      <c r="X561" t="s">
        <v>2440</v>
      </c>
      <c r="Y561">
        <v>57</v>
      </c>
      <c r="Z561">
        <v>9.48</v>
      </c>
      <c r="AA561">
        <v>49.14</v>
      </c>
    </row>
    <row r="562" spans="1:27" x14ac:dyDescent="0.25">
      <c r="A562" t="s">
        <v>2441</v>
      </c>
      <c r="B562">
        <v>45715</v>
      </c>
      <c r="C562">
        <v>45715.35833333333</v>
      </c>
      <c r="D562">
        <v>45715.383333333331</v>
      </c>
      <c r="E562" t="s">
        <v>1211</v>
      </c>
      <c r="F562" t="s">
        <v>604</v>
      </c>
      <c r="G562" t="s">
        <v>394</v>
      </c>
      <c r="H562" t="s">
        <v>606</v>
      </c>
      <c r="I562" t="s">
        <v>153</v>
      </c>
      <c r="J562" t="s">
        <v>154</v>
      </c>
      <c r="K562" t="s">
        <v>909</v>
      </c>
      <c r="L562">
        <v>15</v>
      </c>
      <c r="M562">
        <v>22.4</v>
      </c>
      <c r="N562">
        <v>4.26</v>
      </c>
      <c r="O562">
        <v>7.99</v>
      </c>
      <c r="P562">
        <v>33</v>
      </c>
      <c r="Q562">
        <v>9.6</v>
      </c>
      <c r="R562" t="b">
        <v>1</v>
      </c>
      <c r="S562">
        <v>0.63</v>
      </c>
      <c r="T562">
        <v>996.41</v>
      </c>
      <c r="U562">
        <v>45715</v>
      </c>
      <c r="V562" t="s">
        <v>43</v>
      </c>
      <c r="W562" t="s">
        <v>44</v>
      </c>
      <c r="X562" t="s">
        <v>2442</v>
      </c>
      <c r="Y562">
        <v>36</v>
      </c>
      <c r="Z562">
        <v>21.77</v>
      </c>
      <c r="AA562">
        <v>45.77</v>
      </c>
    </row>
    <row r="563" spans="1:27" x14ac:dyDescent="0.25">
      <c r="A563" t="s">
        <v>2443</v>
      </c>
      <c r="B563">
        <v>45756</v>
      </c>
      <c r="C563">
        <v>45756.343055555553</v>
      </c>
      <c r="D563">
        <v>45756.386805555558</v>
      </c>
      <c r="E563" t="s">
        <v>1273</v>
      </c>
      <c r="F563" t="s">
        <v>113</v>
      </c>
      <c r="G563" t="s">
        <v>630</v>
      </c>
      <c r="H563" t="s">
        <v>115</v>
      </c>
      <c r="I563" t="s">
        <v>84</v>
      </c>
      <c r="J563" t="s">
        <v>85</v>
      </c>
      <c r="K563" t="s">
        <v>302</v>
      </c>
      <c r="L563">
        <v>10</v>
      </c>
      <c r="M563">
        <v>25.7</v>
      </c>
      <c r="N563">
        <v>4.26</v>
      </c>
      <c r="O563">
        <v>8.67</v>
      </c>
      <c r="P563">
        <v>26.9</v>
      </c>
      <c r="Q563">
        <v>4.3</v>
      </c>
      <c r="R563" t="b">
        <v>1</v>
      </c>
      <c r="S563">
        <v>0.85</v>
      </c>
      <c r="T563">
        <v>1188.08</v>
      </c>
      <c r="U563">
        <v>45758</v>
      </c>
      <c r="V563" t="s">
        <v>43</v>
      </c>
      <c r="W563" t="s">
        <v>44</v>
      </c>
      <c r="X563" t="s">
        <v>2444</v>
      </c>
      <c r="Y563">
        <v>63</v>
      </c>
      <c r="Z563">
        <v>24.849999999999898</v>
      </c>
      <c r="AA563">
        <v>47.81</v>
      </c>
    </row>
    <row r="564" spans="1:27" x14ac:dyDescent="0.25">
      <c r="A564" t="s">
        <v>2445</v>
      </c>
      <c r="B564">
        <v>45687</v>
      </c>
      <c r="C564">
        <v>45687.172222222223</v>
      </c>
      <c r="D564">
        <v>45687.222222222219</v>
      </c>
      <c r="E564" t="s">
        <v>1356</v>
      </c>
      <c r="F564" t="s">
        <v>245</v>
      </c>
      <c r="G564" t="s">
        <v>636</v>
      </c>
      <c r="H564" t="s">
        <v>247</v>
      </c>
      <c r="I564" t="s">
        <v>55</v>
      </c>
      <c r="J564" t="s">
        <v>56</v>
      </c>
      <c r="K564" t="s">
        <v>384</v>
      </c>
      <c r="L564">
        <v>21.8</v>
      </c>
      <c r="M564">
        <v>14.4</v>
      </c>
      <c r="N564">
        <v>4.26</v>
      </c>
      <c r="O564">
        <v>8.27</v>
      </c>
      <c r="P564">
        <v>30.2</v>
      </c>
      <c r="Q564">
        <v>6.4</v>
      </c>
      <c r="R564" t="b">
        <v>1</v>
      </c>
      <c r="S564">
        <v>0.46</v>
      </c>
      <c r="T564">
        <v>649.74</v>
      </c>
      <c r="U564">
        <v>45687</v>
      </c>
      <c r="V564" t="s">
        <v>43</v>
      </c>
      <c r="W564" t="s">
        <v>44</v>
      </c>
      <c r="X564" t="s">
        <v>2446</v>
      </c>
      <c r="Y564">
        <v>72</v>
      </c>
      <c r="Z564">
        <v>13.94</v>
      </c>
      <c r="AA564">
        <v>46.61</v>
      </c>
    </row>
    <row r="565" spans="1:27" x14ac:dyDescent="0.25">
      <c r="A565" t="s">
        <v>2447</v>
      </c>
      <c r="B565">
        <v>45789</v>
      </c>
      <c r="C565">
        <v>45789.293055555558</v>
      </c>
      <c r="D565">
        <v>45789.304166666669</v>
      </c>
      <c r="E565" t="s">
        <v>944</v>
      </c>
      <c r="F565" t="s">
        <v>255</v>
      </c>
      <c r="G565" t="s">
        <v>439</v>
      </c>
      <c r="H565" t="s">
        <v>257</v>
      </c>
      <c r="I565" t="s">
        <v>96</v>
      </c>
      <c r="J565" t="s">
        <v>97</v>
      </c>
      <c r="K565" t="s">
        <v>105</v>
      </c>
      <c r="L565">
        <v>7.3</v>
      </c>
      <c r="M565">
        <v>31.8</v>
      </c>
      <c r="N565">
        <v>4.26</v>
      </c>
      <c r="O565">
        <v>8.2100000000000009</v>
      </c>
      <c r="P565">
        <v>29</v>
      </c>
      <c r="Q565">
        <v>6.8</v>
      </c>
      <c r="R565" t="b">
        <v>1</v>
      </c>
      <c r="S565">
        <v>0</v>
      </c>
      <c r="T565">
        <v>1476.47</v>
      </c>
      <c r="U565">
        <v>45792</v>
      </c>
      <c r="V565" t="s">
        <v>43</v>
      </c>
      <c r="W565" t="s">
        <v>44</v>
      </c>
      <c r="X565" t="s">
        <v>2448</v>
      </c>
      <c r="Y565">
        <v>16</v>
      </c>
      <c r="Z565">
        <v>31.8</v>
      </c>
      <c r="AA565">
        <v>46.43</v>
      </c>
    </row>
    <row r="566" spans="1:27" x14ac:dyDescent="0.25">
      <c r="A566" t="s">
        <v>2449</v>
      </c>
      <c r="B566">
        <v>45727</v>
      </c>
      <c r="C566">
        <v>45727.399305555555</v>
      </c>
      <c r="D566">
        <v>45727.488888888889</v>
      </c>
      <c r="E566" t="s">
        <v>2450</v>
      </c>
      <c r="F566" t="s">
        <v>536</v>
      </c>
      <c r="G566" t="s">
        <v>1183</v>
      </c>
      <c r="H566" t="s">
        <v>537</v>
      </c>
      <c r="I566" t="s">
        <v>84</v>
      </c>
      <c r="J566" t="s">
        <v>85</v>
      </c>
      <c r="K566" t="s">
        <v>466</v>
      </c>
      <c r="L566">
        <v>5.0999999999999996</v>
      </c>
      <c r="M566">
        <v>84.5</v>
      </c>
      <c r="N566">
        <v>4.26</v>
      </c>
      <c r="O566">
        <v>8.44</v>
      </c>
      <c r="P566">
        <v>34.6</v>
      </c>
      <c r="Q566">
        <v>33</v>
      </c>
      <c r="R566" t="b">
        <v>1</v>
      </c>
      <c r="S566">
        <v>0</v>
      </c>
      <c r="T566">
        <v>3981.64</v>
      </c>
      <c r="U566">
        <v>45734</v>
      </c>
      <c r="V566" t="s">
        <v>43</v>
      </c>
      <c r="W566" t="s">
        <v>44</v>
      </c>
      <c r="X566" t="s">
        <v>2451</v>
      </c>
      <c r="Y566">
        <v>129</v>
      </c>
      <c r="Z566">
        <v>84.5</v>
      </c>
      <c r="AA566">
        <v>47.12</v>
      </c>
    </row>
    <row r="567" spans="1:27" x14ac:dyDescent="0.25">
      <c r="A567" t="s">
        <v>2452</v>
      </c>
      <c r="B567">
        <v>45702</v>
      </c>
      <c r="C567">
        <v>45702.213888888888</v>
      </c>
      <c r="D567">
        <v>45702.288888888892</v>
      </c>
      <c r="E567" t="s">
        <v>609</v>
      </c>
      <c r="F567" t="s">
        <v>93</v>
      </c>
      <c r="G567" t="s">
        <v>612</v>
      </c>
      <c r="H567" t="s">
        <v>95</v>
      </c>
      <c r="I567" t="s">
        <v>96</v>
      </c>
      <c r="J567" t="s">
        <v>97</v>
      </c>
      <c r="K567" t="s">
        <v>453</v>
      </c>
      <c r="L567">
        <v>19.3</v>
      </c>
      <c r="M567">
        <v>23.2</v>
      </c>
      <c r="N567">
        <v>4.2699999999999996</v>
      </c>
      <c r="O567">
        <v>8.2799999999999994</v>
      </c>
      <c r="P567">
        <v>32.9</v>
      </c>
      <c r="Q567">
        <v>30</v>
      </c>
      <c r="R567" t="b">
        <v>0</v>
      </c>
      <c r="S567">
        <v>1.2</v>
      </c>
      <c r="T567">
        <v>1027.18</v>
      </c>
      <c r="U567">
        <v>45702</v>
      </c>
      <c r="V567" t="s">
        <v>43</v>
      </c>
      <c r="W567" t="s">
        <v>44</v>
      </c>
      <c r="X567" t="s">
        <v>2453</v>
      </c>
      <c r="Y567">
        <v>108</v>
      </c>
      <c r="Z567">
        <v>22</v>
      </c>
      <c r="AA567">
        <v>46.69</v>
      </c>
    </row>
    <row r="568" spans="1:27" x14ac:dyDescent="0.25">
      <c r="A568" t="s">
        <v>2454</v>
      </c>
      <c r="B568">
        <v>45778</v>
      </c>
      <c r="C568">
        <v>45778.191666666666</v>
      </c>
      <c r="D568">
        <v>45778.2</v>
      </c>
      <c r="E568" t="s">
        <v>2455</v>
      </c>
      <c r="F568" t="s">
        <v>67</v>
      </c>
      <c r="G568" t="s">
        <v>1094</v>
      </c>
      <c r="H568" t="s">
        <v>69</v>
      </c>
      <c r="I568" t="s">
        <v>70</v>
      </c>
      <c r="J568" t="s">
        <v>71</v>
      </c>
      <c r="K568" t="s">
        <v>643</v>
      </c>
      <c r="L568">
        <v>4.5999999999999996</v>
      </c>
      <c r="M568">
        <v>24.4</v>
      </c>
      <c r="N568">
        <v>4.2699999999999996</v>
      </c>
      <c r="O568">
        <v>8.9700000000000006</v>
      </c>
      <c r="P568">
        <v>30.8</v>
      </c>
      <c r="Q568">
        <v>5.2</v>
      </c>
      <c r="R568" t="b">
        <v>1</v>
      </c>
      <c r="S568">
        <v>0</v>
      </c>
      <c r="T568">
        <v>1189.74</v>
      </c>
      <c r="U568">
        <v>45785</v>
      </c>
      <c r="V568" t="s">
        <v>259</v>
      </c>
      <c r="W568" t="s">
        <v>208</v>
      </c>
      <c r="X568" t="s">
        <v>2457</v>
      </c>
      <c r="Y568">
        <v>12</v>
      </c>
      <c r="Z568">
        <v>24.4</v>
      </c>
      <c r="AA568">
        <v>48.76</v>
      </c>
    </row>
    <row r="569" spans="1:27" x14ac:dyDescent="0.25">
      <c r="A569" t="s">
        <v>2458</v>
      </c>
      <c r="B569">
        <v>45766</v>
      </c>
      <c r="C569">
        <v>45766.382638888892</v>
      </c>
      <c r="D569">
        <v>45766.457638888889</v>
      </c>
      <c r="E569" t="s">
        <v>1201</v>
      </c>
      <c r="F569" t="s">
        <v>536</v>
      </c>
      <c r="G569" t="s">
        <v>246</v>
      </c>
      <c r="H569" t="s">
        <v>537</v>
      </c>
      <c r="I569" t="s">
        <v>84</v>
      </c>
      <c r="J569" t="s">
        <v>85</v>
      </c>
      <c r="K569" t="s">
        <v>343</v>
      </c>
      <c r="L569">
        <v>9.6999999999999993</v>
      </c>
      <c r="M569">
        <v>74.5</v>
      </c>
      <c r="N569">
        <v>4.2699999999999996</v>
      </c>
      <c r="O569">
        <v>8.7200000000000006</v>
      </c>
      <c r="P569">
        <v>29.4</v>
      </c>
      <c r="Q569">
        <v>9.6</v>
      </c>
      <c r="R569" t="b">
        <v>1</v>
      </c>
      <c r="S569">
        <v>0.47</v>
      </c>
      <c r="T569">
        <v>3554.18</v>
      </c>
      <c r="U569">
        <v>45773</v>
      </c>
      <c r="V569" t="s">
        <v>43</v>
      </c>
      <c r="W569" t="s">
        <v>59</v>
      </c>
      <c r="X569" t="s">
        <v>2459</v>
      </c>
      <c r="Y569">
        <v>108</v>
      </c>
      <c r="Z569">
        <v>74.03</v>
      </c>
      <c r="AA569">
        <v>48.01</v>
      </c>
    </row>
    <row r="570" spans="1:27" x14ac:dyDescent="0.25">
      <c r="A570" t="s">
        <v>2460</v>
      </c>
      <c r="B570">
        <v>45756</v>
      </c>
      <c r="C570">
        <v>45756.253472222219</v>
      </c>
      <c r="D570">
        <v>45756.304861111108</v>
      </c>
      <c r="E570" t="s">
        <v>2461</v>
      </c>
      <c r="F570" t="s">
        <v>381</v>
      </c>
      <c r="G570" t="s">
        <v>951</v>
      </c>
      <c r="H570" t="s">
        <v>383</v>
      </c>
      <c r="I570" t="s">
        <v>84</v>
      </c>
      <c r="J570" t="s">
        <v>85</v>
      </c>
      <c r="K570" t="s">
        <v>1088</v>
      </c>
      <c r="L570">
        <v>16.7</v>
      </c>
      <c r="M570">
        <v>63.7</v>
      </c>
      <c r="N570">
        <v>4.2699999999999996</v>
      </c>
      <c r="O570">
        <v>8.6999999999999993</v>
      </c>
      <c r="P570">
        <v>26.6</v>
      </c>
      <c r="Q570">
        <v>3.9</v>
      </c>
      <c r="R570" t="b">
        <v>1</v>
      </c>
      <c r="S570">
        <v>0.11</v>
      </c>
      <c r="T570">
        <v>3049.14</v>
      </c>
      <c r="U570">
        <v>45763</v>
      </c>
      <c r="V570" t="s">
        <v>259</v>
      </c>
      <c r="W570" t="s">
        <v>44</v>
      </c>
      <c r="X570" t="s">
        <v>2463</v>
      </c>
      <c r="Y570">
        <v>74</v>
      </c>
      <c r="Z570">
        <v>63.59</v>
      </c>
      <c r="AA570">
        <v>47.95</v>
      </c>
    </row>
    <row r="571" spans="1:27" x14ac:dyDescent="0.25">
      <c r="A571" t="s">
        <v>2464</v>
      </c>
      <c r="B571">
        <v>45689</v>
      </c>
      <c r="C571">
        <v>45689.279861111114</v>
      </c>
      <c r="D571">
        <v>45689.283333333333</v>
      </c>
      <c r="E571" t="s">
        <v>2465</v>
      </c>
      <c r="F571" t="s">
        <v>245</v>
      </c>
      <c r="G571" t="s">
        <v>1405</v>
      </c>
      <c r="H571" t="s">
        <v>247</v>
      </c>
      <c r="I571" t="s">
        <v>55</v>
      </c>
      <c r="J571" t="s">
        <v>56</v>
      </c>
      <c r="K571" t="s">
        <v>466</v>
      </c>
      <c r="L571">
        <v>6.9</v>
      </c>
      <c r="M571">
        <v>28.3</v>
      </c>
      <c r="N571">
        <v>4.2699999999999996</v>
      </c>
      <c r="O571">
        <v>8.4700000000000006</v>
      </c>
      <c r="P571">
        <v>27.6</v>
      </c>
      <c r="Q571">
        <v>7.9</v>
      </c>
      <c r="R571" t="b">
        <v>1</v>
      </c>
      <c r="S571">
        <v>0</v>
      </c>
      <c r="T571">
        <v>1337.46</v>
      </c>
      <c r="U571">
        <v>45692</v>
      </c>
      <c r="V571" t="s">
        <v>43</v>
      </c>
      <c r="W571" t="s">
        <v>200</v>
      </c>
      <c r="X571" t="s">
        <v>2466</v>
      </c>
      <c r="Y571">
        <v>5</v>
      </c>
      <c r="Z571">
        <v>28.3</v>
      </c>
      <c r="AA571">
        <v>47.26</v>
      </c>
    </row>
    <row r="572" spans="1:27" x14ac:dyDescent="0.25">
      <c r="A572" t="s">
        <v>2467</v>
      </c>
      <c r="B572">
        <v>45727</v>
      </c>
      <c r="C572">
        <v>45727.414583333331</v>
      </c>
      <c r="D572">
        <v>45727.463888888888</v>
      </c>
      <c r="E572" t="s">
        <v>336</v>
      </c>
      <c r="F572" t="s">
        <v>340</v>
      </c>
      <c r="G572" t="s">
        <v>341</v>
      </c>
      <c r="H572" t="s">
        <v>342</v>
      </c>
      <c r="I572" t="s">
        <v>197</v>
      </c>
      <c r="J572" t="s">
        <v>198</v>
      </c>
      <c r="K572" t="s">
        <v>302</v>
      </c>
      <c r="L572">
        <v>8</v>
      </c>
      <c r="M572">
        <v>36.9</v>
      </c>
      <c r="N572">
        <v>4.2699999999999996</v>
      </c>
      <c r="O572">
        <v>8.3800000000000008</v>
      </c>
      <c r="P572">
        <v>29</v>
      </c>
      <c r="Q572">
        <v>25.3</v>
      </c>
      <c r="R572" t="b">
        <v>1</v>
      </c>
      <c r="S572">
        <v>0.09</v>
      </c>
      <c r="T572">
        <v>1729.7</v>
      </c>
      <c r="U572">
        <v>45727</v>
      </c>
      <c r="V572" t="s">
        <v>259</v>
      </c>
      <c r="W572" t="s">
        <v>44</v>
      </c>
      <c r="X572" t="s">
        <v>2468</v>
      </c>
      <c r="Y572">
        <v>71</v>
      </c>
      <c r="Z572">
        <v>36.809999999999903</v>
      </c>
      <c r="AA572">
        <v>46.99</v>
      </c>
    </row>
    <row r="573" spans="1:27" x14ac:dyDescent="0.25">
      <c r="A573" t="s">
        <v>2469</v>
      </c>
      <c r="B573">
        <v>45715</v>
      </c>
      <c r="C573">
        <v>45715.319444444445</v>
      </c>
      <c r="D573">
        <v>45715.393750000003</v>
      </c>
      <c r="E573" t="s">
        <v>2124</v>
      </c>
      <c r="F573" t="s">
        <v>255</v>
      </c>
      <c r="G573" t="s">
        <v>452</v>
      </c>
      <c r="H573" t="s">
        <v>257</v>
      </c>
      <c r="I573" t="s">
        <v>96</v>
      </c>
      <c r="J573" t="s">
        <v>97</v>
      </c>
      <c r="K573" t="s">
        <v>1556</v>
      </c>
      <c r="L573">
        <v>2.2999999999999998</v>
      </c>
      <c r="M573">
        <v>21.8</v>
      </c>
      <c r="N573">
        <v>4.2699999999999996</v>
      </c>
      <c r="O573">
        <v>8.4600000000000009</v>
      </c>
      <c r="P573">
        <v>23</v>
      </c>
      <c r="Q573">
        <v>2</v>
      </c>
      <c r="R573" t="b">
        <v>1</v>
      </c>
      <c r="S573">
        <v>0.53</v>
      </c>
      <c r="T573">
        <v>1004.58</v>
      </c>
      <c r="U573">
        <v>45718</v>
      </c>
      <c r="V573" t="s">
        <v>43</v>
      </c>
      <c r="W573" t="s">
        <v>208</v>
      </c>
      <c r="X573" t="s">
        <v>2470</v>
      </c>
      <c r="Y573">
        <v>107</v>
      </c>
      <c r="Z573">
        <v>21.27</v>
      </c>
      <c r="AA573">
        <v>47.23</v>
      </c>
    </row>
    <row r="574" spans="1:27" x14ac:dyDescent="0.25">
      <c r="A574" t="s">
        <v>2471</v>
      </c>
      <c r="B574">
        <v>45835</v>
      </c>
      <c r="C574">
        <v>45835.316666666666</v>
      </c>
      <c r="D574">
        <v>45835.375694444447</v>
      </c>
      <c r="E574" t="s">
        <v>2472</v>
      </c>
      <c r="F574" t="s">
        <v>328</v>
      </c>
      <c r="G574" t="s">
        <v>369</v>
      </c>
      <c r="H574" t="s">
        <v>330</v>
      </c>
      <c r="I574" t="s">
        <v>331</v>
      </c>
      <c r="J574" t="s">
        <v>332</v>
      </c>
      <c r="K574" t="s">
        <v>1083</v>
      </c>
      <c r="L574">
        <v>1.4</v>
      </c>
      <c r="M574">
        <v>10.8</v>
      </c>
      <c r="N574">
        <v>4.2699999999999996</v>
      </c>
      <c r="O574">
        <v>8.7899999999999991</v>
      </c>
      <c r="P574">
        <v>32.5</v>
      </c>
      <c r="Q574">
        <v>12</v>
      </c>
      <c r="R574" t="b">
        <v>1</v>
      </c>
      <c r="S574">
        <v>0.2</v>
      </c>
      <c r="T574">
        <v>511.13</v>
      </c>
      <c r="U574">
        <v>45836</v>
      </c>
      <c r="V574" t="s">
        <v>43</v>
      </c>
      <c r="W574" t="s">
        <v>44</v>
      </c>
      <c r="X574" t="s">
        <v>2474</v>
      </c>
      <c r="Y574">
        <v>85</v>
      </c>
      <c r="Z574">
        <v>10.6</v>
      </c>
      <c r="AA574">
        <v>48.22</v>
      </c>
    </row>
    <row r="575" spans="1:27" x14ac:dyDescent="0.25">
      <c r="A575" t="s">
        <v>2475</v>
      </c>
      <c r="B575">
        <v>45828</v>
      </c>
      <c r="C575">
        <v>45828.203472222223</v>
      </c>
      <c r="D575">
        <v>45828.218055555553</v>
      </c>
      <c r="E575" t="s">
        <v>475</v>
      </c>
      <c r="F575" t="s">
        <v>255</v>
      </c>
      <c r="G575" t="s">
        <v>478</v>
      </c>
      <c r="H575" t="s">
        <v>257</v>
      </c>
      <c r="I575" t="s">
        <v>96</v>
      </c>
      <c r="J575" t="s">
        <v>97</v>
      </c>
      <c r="K575" t="s">
        <v>1033</v>
      </c>
      <c r="L575">
        <v>2.4</v>
      </c>
      <c r="M575">
        <v>200.5</v>
      </c>
      <c r="N575">
        <v>4.28</v>
      </c>
      <c r="O575">
        <v>8.83</v>
      </c>
      <c r="P575">
        <v>29.6</v>
      </c>
      <c r="Q575">
        <v>8</v>
      </c>
      <c r="R575" t="b">
        <v>1</v>
      </c>
      <c r="S575">
        <v>0.08</v>
      </c>
      <c r="T575">
        <v>9698.32</v>
      </c>
      <c r="U575">
        <v>45828</v>
      </c>
      <c r="V575" t="s">
        <v>58</v>
      </c>
      <c r="W575" t="s">
        <v>44</v>
      </c>
      <c r="X575" t="s">
        <v>2476</v>
      </c>
      <c r="Y575">
        <v>21</v>
      </c>
      <c r="Z575">
        <v>200.42</v>
      </c>
      <c r="AA575">
        <v>48.39</v>
      </c>
    </row>
    <row r="576" spans="1:27" x14ac:dyDescent="0.25">
      <c r="A576" t="s">
        <v>2477</v>
      </c>
      <c r="B576">
        <v>45753</v>
      </c>
      <c r="C576">
        <v>45753.313888888886</v>
      </c>
      <c r="D576">
        <v>45753.34097222222</v>
      </c>
      <c r="E576" t="s">
        <v>2478</v>
      </c>
      <c r="F576" t="s">
        <v>381</v>
      </c>
      <c r="G576" t="s">
        <v>801</v>
      </c>
      <c r="H576" t="s">
        <v>383</v>
      </c>
      <c r="I576" t="s">
        <v>84</v>
      </c>
      <c r="J576" t="s">
        <v>85</v>
      </c>
      <c r="K576" t="s">
        <v>333</v>
      </c>
      <c r="L576">
        <v>22.9</v>
      </c>
      <c r="M576">
        <v>31.2</v>
      </c>
      <c r="N576">
        <v>4.28</v>
      </c>
      <c r="O576">
        <v>8.31</v>
      </c>
      <c r="P576">
        <v>30</v>
      </c>
      <c r="Q576">
        <v>9.6999999999999993</v>
      </c>
      <c r="R576" t="b">
        <v>1</v>
      </c>
      <c r="S576">
        <v>0.15</v>
      </c>
      <c r="T576">
        <v>1454.07</v>
      </c>
      <c r="U576">
        <v>45760</v>
      </c>
      <c r="V576" t="s">
        <v>43</v>
      </c>
      <c r="W576" t="s">
        <v>44</v>
      </c>
      <c r="X576" t="s">
        <v>2480</v>
      </c>
      <c r="Y576">
        <v>39</v>
      </c>
      <c r="Z576">
        <v>31.05</v>
      </c>
      <c r="AA576">
        <v>46.83</v>
      </c>
    </row>
    <row r="577" spans="1:27" x14ac:dyDescent="0.25">
      <c r="A577" t="s">
        <v>2481</v>
      </c>
      <c r="B577">
        <v>45819</v>
      </c>
      <c r="C577">
        <v>45819.45208333333</v>
      </c>
      <c r="D577">
        <v>45819.478472222225</v>
      </c>
      <c r="E577" t="s">
        <v>889</v>
      </c>
      <c r="F577" t="s">
        <v>215</v>
      </c>
      <c r="G577" t="s">
        <v>667</v>
      </c>
      <c r="H577" t="s">
        <v>217</v>
      </c>
      <c r="I577" t="s">
        <v>218</v>
      </c>
      <c r="J577" t="s">
        <v>219</v>
      </c>
      <c r="K577" t="s">
        <v>712</v>
      </c>
      <c r="L577">
        <v>5.6</v>
      </c>
      <c r="M577">
        <v>106.9</v>
      </c>
      <c r="N577">
        <v>4.28</v>
      </c>
      <c r="O577">
        <v>9.42</v>
      </c>
      <c r="P577">
        <v>34.1</v>
      </c>
      <c r="Q577">
        <v>11.7</v>
      </c>
      <c r="R577" t="b">
        <v>0</v>
      </c>
      <c r="S577">
        <v>0.51</v>
      </c>
      <c r="T577">
        <v>5336.52</v>
      </c>
      <c r="U577">
        <v>45826</v>
      </c>
      <c r="V577" t="s">
        <v>58</v>
      </c>
      <c r="W577" t="s">
        <v>44</v>
      </c>
      <c r="X577" t="s">
        <v>2482</v>
      </c>
      <c r="Y577">
        <v>38</v>
      </c>
      <c r="Z577">
        <v>106.39</v>
      </c>
      <c r="AA577">
        <v>50.16</v>
      </c>
    </row>
    <row r="578" spans="1:27" x14ac:dyDescent="0.25">
      <c r="A578" t="s">
        <v>2483</v>
      </c>
      <c r="B578">
        <v>45804</v>
      </c>
      <c r="C578">
        <v>45804.40902777778</v>
      </c>
      <c r="D578">
        <v>45804.430555555555</v>
      </c>
      <c r="E578" t="s">
        <v>2484</v>
      </c>
      <c r="F578" t="s">
        <v>245</v>
      </c>
      <c r="G578" t="s">
        <v>2487</v>
      </c>
      <c r="H578" t="s">
        <v>247</v>
      </c>
      <c r="I578" t="s">
        <v>55</v>
      </c>
      <c r="J578" t="s">
        <v>56</v>
      </c>
      <c r="K578" t="s">
        <v>384</v>
      </c>
      <c r="L578">
        <v>13.3</v>
      </c>
      <c r="M578">
        <v>10.199999999999999</v>
      </c>
      <c r="N578">
        <v>4.28</v>
      </c>
      <c r="O578">
        <v>8.75</v>
      </c>
      <c r="P578">
        <v>32.5</v>
      </c>
      <c r="Q578">
        <v>9.1999999999999993</v>
      </c>
      <c r="R578" t="b">
        <v>1</v>
      </c>
      <c r="S578">
        <v>0.72</v>
      </c>
      <c r="T578">
        <v>456.46</v>
      </c>
      <c r="U578">
        <v>45806</v>
      </c>
      <c r="V578" t="s">
        <v>43</v>
      </c>
      <c r="W578" t="s">
        <v>44</v>
      </c>
      <c r="X578" t="s">
        <v>2488</v>
      </c>
      <c r="Y578">
        <v>31</v>
      </c>
      <c r="Z578">
        <v>9.4799999999999898</v>
      </c>
      <c r="AA578">
        <v>48.15</v>
      </c>
    </row>
    <row r="579" spans="1:27" x14ac:dyDescent="0.25">
      <c r="A579" t="s">
        <v>2489</v>
      </c>
      <c r="B579">
        <v>45770</v>
      </c>
      <c r="C579">
        <v>45770.282638888886</v>
      </c>
      <c r="D579">
        <v>45770.334027777775</v>
      </c>
      <c r="E579" t="s">
        <v>2490</v>
      </c>
      <c r="F579" t="s">
        <v>113</v>
      </c>
      <c r="G579" t="s">
        <v>2167</v>
      </c>
      <c r="H579" t="s">
        <v>115</v>
      </c>
      <c r="I579" t="s">
        <v>84</v>
      </c>
      <c r="J579" t="s">
        <v>85</v>
      </c>
      <c r="K579" t="s">
        <v>824</v>
      </c>
      <c r="L579">
        <v>4.5</v>
      </c>
      <c r="M579">
        <v>83.4</v>
      </c>
      <c r="N579">
        <v>4.28</v>
      </c>
      <c r="O579">
        <v>8.43</v>
      </c>
      <c r="P579">
        <v>30.4</v>
      </c>
      <c r="Q579">
        <v>10.5</v>
      </c>
      <c r="R579" t="b">
        <v>1</v>
      </c>
      <c r="S579">
        <v>0.1</v>
      </c>
      <c r="T579">
        <v>3930.93</v>
      </c>
      <c r="U579">
        <v>45772</v>
      </c>
      <c r="V579" t="s">
        <v>43</v>
      </c>
      <c r="W579" t="s">
        <v>208</v>
      </c>
      <c r="X579" t="s">
        <v>2491</v>
      </c>
      <c r="Y579">
        <v>74</v>
      </c>
      <c r="Z579">
        <v>83.3</v>
      </c>
      <c r="AA579">
        <v>47.19</v>
      </c>
    </row>
    <row r="580" spans="1:27" x14ac:dyDescent="0.25">
      <c r="A580" t="s">
        <v>2492</v>
      </c>
      <c r="B580">
        <v>45764</v>
      </c>
      <c r="C580">
        <v>45764.250694444447</v>
      </c>
      <c r="D580">
        <v>45764.286805555559</v>
      </c>
      <c r="E580" t="s">
        <v>1006</v>
      </c>
      <c r="F580" t="s">
        <v>282</v>
      </c>
      <c r="G580" t="s">
        <v>1009</v>
      </c>
      <c r="H580" t="s">
        <v>284</v>
      </c>
      <c r="I580" t="s">
        <v>237</v>
      </c>
      <c r="J580" t="s">
        <v>238</v>
      </c>
      <c r="K580" t="s">
        <v>725</v>
      </c>
      <c r="L580">
        <v>12.2</v>
      </c>
      <c r="M580">
        <v>35</v>
      </c>
      <c r="N580">
        <v>4.28</v>
      </c>
      <c r="O580">
        <v>8.1</v>
      </c>
      <c r="P580">
        <v>28.5</v>
      </c>
      <c r="Q580">
        <v>6.9</v>
      </c>
      <c r="R580" t="b">
        <v>1</v>
      </c>
      <c r="S580">
        <v>0</v>
      </c>
      <c r="T580">
        <v>1617</v>
      </c>
      <c r="U580">
        <v>45766</v>
      </c>
      <c r="V580" t="s">
        <v>43</v>
      </c>
      <c r="W580" t="s">
        <v>186</v>
      </c>
      <c r="X580" t="s">
        <v>2493</v>
      </c>
      <c r="Y580">
        <v>52</v>
      </c>
      <c r="Z580">
        <v>35</v>
      </c>
      <c r="AA580">
        <v>46.2</v>
      </c>
    </row>
    <row r="581" spans="1:27" x14ac:dyDescent="0.25">
      <c r="A581" t="s">
        <v>2494</v>
      </c>
      <c r="B581">
        <v>45768</v>
      </c>
      <c r="C581">
        <v>45768.319444444445</v>
      </c>
      <c r="D581">
        <v>45768.363888888889</v>
      </c>
      <c r="E581" t="s">
        <v>954</v>
      </c>
      <c r="F581" t="s">
        <v>113</v>
      </c>
      <c r="G581" t="s">
        <v>38</v>
      </c>
      <c r="H581" t="s">
        <v>115</v>
      </c>
      <c r="I581" t="s">
        <v>84</v>
      </c>
      <c r="J581" t="s">
        <v>85</v>
      </c>
      <c r="K581" t="s">
        <v>440</v>
      </c>
      <c r="L581">
        <v>41.2</v>
      </c>
      <c r="M581">
        <v>26.8</v>
      </c>
      <c r="N581">
        <v>4.28</v>
      </c>
      <c r="O581">
        <v>8.6300000000000008</v>
      </c>
      <c r="P581">
        <v>24.2</v>
      </c>
      <c r="Q581">
        <v>6.7</v>
      </c>
      <c r="R581" t="b">
        <v>1</v>
      </c>
      <c r="S581">
        <v>0.38</v>
      </c>
      <c r="T581">
        <v>1262.6099999999999</v>
      </c>
      <c r="U581">
        <v>45768</v>
      </c>
      <c r="V581" t="s">
        <v>58</v>
      </c>
      <c r="W581" t="s">
        <v>44</v>
      </c>
      <c r="X581" t="s">
        <v>2495</v>
      </c>
      <c r="Y581">
        <v>64</v>
      </c>
      <c r="Z581">
        <v>26.42</v>
      </c>
      <c r="AA581">
        <v>47.79</v>
      </c>
    </row>
    <row r="582" spans="1:27" x14ac:dyDescent="0.25">
      <c r="A582" t="s">
        <v>2496</v>
      </c>
      <c r="B582">
        <v>45663</v>
      </c>
      <c r="C582">
        <v>45663.370138888888</v>
      </c>
      <c r="D582">
        <v>45663.388194444444</v>
      </c>
      <c r="E582" t="s">
        <v>2497</v>
      </c>
      <c r="F582" t="s">
        <v>113</v>
      </c>
      <c r="G582" t="s">
        <v>724</v>
      </c>
      <c r="H582" t="s">
        <v>115</v>
      </c>
      <c r="I582" t="s">
        <v>84</v>
      </c>
      <c r="J582" t="s">
        <v>85</v>
      </c>
      <c r="K582" t="s">
        <v>624</v>
      </c>
      <c r="L582">
        <v>24.5</v>
      </c>
      <c r="M582">
        <v>95.5</v>
      </c>
      <c r="N582">
        <v>4.28</v>
      </c>
      <c r="O582">
        <v>8.64</v>
      </c>
      <c r="P582">
        <v>28.4</v>
      </c>
      <c r="Q582">
        <v>6.8</v>
      </c>
      <c r="R582" t="b">
        <v>1</v>
      </c>
      <c r="S582">
        <v>0</v>
      </c>
      <c r="T582">
        <v>4566.8100000000004</v>
      </c>
      <c r="U582">
        <v>45664</v>
      </c>
      <c r="V582" t="s">
        <v>43</v>
      </c>
      <c r="W582" t="s">
        <v>186</v>
      </c>
      <c r="X582" t="s">
        <v>2499</v>
      </c>
      <c r="Y582">
        <v>26</v>
      </c>
      <c r="Z582">
        <v>95.5</v>
      </c>
      <c r="AA582">
        <v>47.82</v>
      </c>
    </row>
    <row r="583" spans="1:27" x14ac:dyDescent="0.25">
      <c r="A583" t="s">
        <v>2500</v>
      </c>
      <c r="B583">
        <v>45732</v>
      </c>
      <c r="C583">
        <v>45732.390972222223</v>
      </c>
      <c r="D583">
        <v>45732.458333333336</v>
      </c>
      <c r="E583" t="s">
        <v>2501</v>
      </c>
      <c r="F583" t="s">
        <v>113</v>
      </c>
      <c r="G583" t="s">
        <v>2410</v>
      </c>
      <c r="H583" t="s">
        <v>115</v>
      </c>
      <c r="I583" t="s">
        <v>84</v>
      </c>
      <c r="J583" t="s">
        <v>85</v>
      </c>
      <c r="K583" t="s">
        <v>712</v>
      </c>
      <c r="L583">
        <v>6.8</v>
      </c>
      <c r="M583">
        <v>205.5</v>
      </c>
      <c r="N583">
        <v>4.28</v>
      </c>
      <c r="O583">
        <v>8.6300000000000008</v>
      </c>
      <c r="P583">
        <v>30.5</v>
      </c>
      <c r="Q583">
        <v>6.9</v>
      </c>
      <c r="R583" t="b">
        <v>1</v>
      </c>
      <c r="S583">
        <v>0.45</v>
      </c>
      <c r="T583">
        <v>9799.34</v>
      </c>
      <c r="U583">
        <v>45734</v>
      </c>
      <c r="V583" t="s">
        <v>43</v>
      </c>
      <c r="W583" t="s">
        <v>44</v>
      </c>
      <c r="X583" t="s">
        <v>2502</v>
      </c>
      <c r="Y583">
        <v>97</v>
      </c>
      <c r="Z583">
        <v>205.05</v>
      </c>
      <c r="AA583">
        <v>47.79</v>
      </c>
    </row>
    <row r="584" spans="1:27" x14ac:dyDescent="0.25">
      <c r="A584" t="s">
        <v>2503</v>
      </c>
      <c r="B584">
        <v>45660</v>
      </c>
      <c r="C584">
        <v>45660.296527777777</v>
      </c>
      <c r="D584">
        <v>45660.339583333334</v>
      </c>
      <c r="E584" t="s">
        <v>2504</v>
      </c>
      <c r="F584" t="s">
        <v>309</v>
      </c>
      <c r="G584" t="s">
        <v>1470</v>
      </c>
      <c r="H584" t="s">
        <v>311</v>
      </c>
      <c r="I584" t="s">
        <v>84</v>
      </c>
      <c r="J584" t="s">
        <v>85</v>
      </c>
      <c r="K584" t="s">
        <v>1543</v>
      </c>
      <c r="L584">
        <v>8.6</v>
      </c>
      <c r="M584">
        <v>43.4</v>
      </c>
      <c r="N584">
        <v>4.28</v>
      </c>
      <c r="O584">
        <v>8.49</v>
      </c>
      <c r="P584">
        <v>32.700000000000003</v>
      </c>
      <c r="Q584">
        <v>10.3</v>
      </c>
      <c r="R584" t="b">
        <v>0</v>
      </c>
      <c r="S584">
        <v>1.93</v>
      </c>
      <c r="T584">
        <v>1964.43</v>
      </c>
      <c r="U584">
        <v>45663</v>
      </c>
      <c r="V584" t="s">
        <v>58</v>
      </c>
      <c r="W584" t="s">
        <v>44</v>
      </c>
      <c r="X584" t="s">
        <v>2506</v>
      </c>
      <c r="Y584">
        <v>62</v>
      </c>
      <c r="Z584">
        <v>41.47</v>
      </c>
      <c r="AA584">
        <v>47.37</v>
      </c>
    </row>
    <row r="585" spans="1:27" x14ac:dyDescent="0.25">
      <c r="A585" t="s">
        <v>2507</v>
      </c>
      <c r="B585">
        <v>45722</v>
      </c>
      <c r="C585">
        <v>45722.188888888886</v>
      </c>
      <c r="D585">
        <v>45722.240277777775</v>
      </c>
      <c r="E585" t="s">
        <v>2508</v>
      </c>
      <c r="F585" t="s">
        <v>162</v>
      </c>
      <c r="G585" t="s">
        <v>747</v>
      </c>
      <c r="H585" t="s">
        <v>164</v>
      </c>
      <c r="I585" t="s">
        <v>40</v>
      </c>
      <c r="J585" t="s">
        <v>41</v>
      </c>
      <c r="K585" t="s">
        <v>1143</v>
      </c>
      <c r="L585">
        <v>56.5</v>
      </c>
      <c r="M585">
        <v>84.4</v>
      </c>
      <c r="N585">
        <v>4.28</v>
      </c>
      <c r="O585">
        <v>8.59</v>
      </c>
      <c r="P585">
        <v>30.2</v>
      </c>
      <c r="Q585">
        <v>9.5</v>
      </c>
      <c r="R585" t="b">
        <v>0</v>
      </c>
      <c r="S585">
        <v>3.23</v>
      </c>
      <c r="T585">
        <v>3869.37</v>
      </c>
      <c r="U585">
        <v>45729</v>
      </c>
      <c r="V585" t="s">
        <v>43</v>
      </c>
      <c r="W585" t="s">
        <v>44</v>
      </c>
      <c r="X585" t="s">
        <v>2510</v>
      </c>
      <c r="Y585">
        <v>74</v>
      </c>
      <c r="Z585">
        <v>81.17</v>
      </c>
      <c r="AA585">
        <v>47.67</v>
      </c>
    </row>
    <row r="586" spans="1:27" x14ac:dyDescent="0.25">
      <c r="A586" t="s">
        <v>2511</v>
      </c>
      <c r="B586">
        <v>45738</v>
      </c>
      <c r="C586">
        <v>45738.20208333333</v>
      </c>
      <c r="D586">
        <v>45738.205555555556</v>
      </c>
      <c r="E586" t="s">
        <v>564</v>
      </c>
      <c r="F586" t="s">
        <v>282</v>
      </c>
      <c r="G586" t="s">
        <v>567</v>
      </c>
      <c r="H586" t="s">
        <v>284</v>
      </c>
      <c r="I586" t="s">
        <v>237</v>
      </c>
      <c r="J586" t="s">
        <v>238</v>
      </c>
      <c r="K586" t="s">
        <v>417</v>
      </c>
      <c r="L586">
        <v>2.2000000000000002</v>
      </c>
      <c r="M586">
        <v>5.4</v>
      </c>
      <c r="N586">
        <v>4.29</v>
      </c>
      <c r="O586">
        <v>8.1999999999999993</v>
      </c>
      <c r="P586">
        <v>29.9</v>
      </c>
      <c r="Q586">
        <v>9.3000000000000007</v>
      </c>
      <c r="R586" t="b">
        <v>1</v>
      </c>
      <c r="S586">
        <v>0.05</v>
      </c>
      <c r="T586">
        <v>249.04</v>
      </c>
      <c r="U586">
        <v>45741</v>
      </c>
      <c r="V586" t="s">
        <v>259</v>
      </c>
      <c r="W586" t="s">
        <v>44</v>
      </c>
      <c r="X586" t="s">
        <v>2512</v>
      </c>
      <c r="Y586">
        <v>5</v>
      </c>
      <c r="Z586">
        <v>5.35</v>
      </c>
      <c r="AA586">
        <v>46.55</v>
      </c>
    </row>
    <row r="587" spans="1:27" x14ac:dyDescent="0.25">
      <c r="A587" t="s">
        <v>2513</v>
      </c>
      <c r="B587">
        <v>45690</v>
      </c>
      <c r="C587">
        <v>45690.386805555558</v>
      </c>
      <c r="D587">
        <v>45690.418055555558</v>
      </c>
      <c r="E587" t="s">
        <v>1002</v>
      </c>
      <c r="F587" t="s">
        <v>405</v>
      </c>
      <c r="G587" t="s">
        <v>256</v>
      </c>
      <c r="H587" t="s">
        <v>407</v>
      </c>
      <c r="I587" t="s">
        <v>218</v>
      </c>
      <c r="J587" t="s">
        <v>219</v>
      </c>
      <c r="K587" t="s">
        <v>321</v>
      </c>
      <c r="L587">
        <v>14</v>
      </c>
      <c r="M587">
        <v>7.5</v>
      </c>
      <c r="N587">
        <v>4.29</v>
      </c>
      <c r="O587">
        <v>8.26</v>
      </c>
      <c r="P587">
        <v>33.9</v>
      </c>
      <c r="Q587">
        <v>12</v>
      </c>
      <c r="R587" t="b">
        <v>0</v>
      </c>
      <c r="S587">
        <v>0.19</v>
      </c>
      <c r="T587">
        <v>341.6</v>
      </c>
      <c r="U587">
        <v>45691</v>
      </c>
      <c r="V587" t="s">
        <v>43</v>
      </c>
      <c r="W587" t="s">
        <v>44</v>
      </c>
      <c r="X587" t="s">
        <v>2514</v>
      </c>
      <c r="Y587">
        <v>45</v>
      </c>
      <c r="Z587">
        <v>7.31</v>
      </c>
      <c r="AA587">
        <v>46.73</v>
      </c>
    </row>
    <row r="588" spans="1:27" x14ac:dyDescent="0.25">
      <c r="A588" t="s">
        <v>2515</v>
      </c>
      <c r="B588">
        <v>45800</v>
      </c>
      <c r="C588">
        <v>45800.404861111114</v>
      </c>
      <c r="D588">
        <v>45800.460416666669</v>
      </c>
      <c r="E588" t="s">
        <v>1195</v>
      </c>
      <c r="F588" t="s">
        <v>604</v>
      </c>
      <c r="G588" t="s">
        <v>1198</v>
      </c>
      <c r="H588" t="s">
        <v>606</v>
      </c>
      <c r="I588" t="s">
        <v>153</v>
      </c>
      <c r="J588" t="s">
        <v>154</v>
      </c>
      <c r="K588" t="s">
        <v>1083</v>
      </c>
      <c r="L588">
        <v>14.3</v>
      </c>
      <c r="M588">
        <v>35.5</v>
      </c>
      <c r="N588">
        <v>4.29</v>
      </c>
      <c r="O588">
        <v>8.7200000000000006</v>
      </c>
      <c r="P588">
        <v>32</v>
      </c>
      <c r="Q588">
        <v>9.8000000000000007</v>
      </c>
      <c r="R588" t="b">
        <v>1</v>
      </c>
      <c r="S588">
        <v>0.03</v>
      </c>
      <c r="T588">
        <v>1706.46</v>
      </c>
      <c r="U588">
        <v>45803</v>
      </c>
      <c r="V588" t="s">
        <v>73</v>
      </c>
      <c r="W588" t="s">
        <v>44</v>
      </c>
      <c r="X588" t="s">
        <v>2516</v>
      </c>
      <c r="Y588">
        <v>80</v>
      </c>
      <c r="Z588">
        <v>35.47</v>
      </c>
      <c r="AA588">
        <v>48.11</v>
      </c>
    </row>
    <row r="589" spans="1:27" x14ac:dyDescent="0.25">
      <c r="A589" t="s">
        <v>2517</v>
      </c>
      <c r="B589">
        <v>45775</v>
      </c>
      <c r="C589">
        <v>45775.207638888889</v>
      </c>
      <c r="D589">
        <v>45775.211111111108</v>
      </c>
      <c r="E589" t="s">
        <v>2501</v>
      </c>
      <c r="F589" t="s">
        <v>113</v>
      </c>
      <c r="G589" t="s">
        <v>2410</v>
      </c>
      <c r="H589" t="s">
        <v>115</v>
      </c>
      <c r="I589" t="s">
        <v>84</v>
      </c>
      <c r="J589" t="s">
        <v>85</v>
      </c>
      <c r="K589" t="s">
        <v>935</v>
      </c>
      <c r="L589">
        <v>21.7</v>
      </c>
      <c r="M589">
        <v>25.5</v>
      </c>
      <c r="N589">
        <v>4.29</v>
      </c>
      <c r="O589">
        <v>8.31</v>
      </c>
      <c r="P589">
        <v>30.6</v>
      </c>
      <c r="Q589">
        <v>8.6</v>
      </c>
      <c r="R589" t="b">
        <v>1</v>
      </c>
      <c r="S589">
        <v>0</v>
      </c>
      <c r="T589">
        <v>1195.44</v>
      </c>
      <c r="U589">
        <v>45782</v>
      </c>
      <c r="V589" t="s">
        <v>43</v>
      </c>
      <c r="W589" t="s">
        <v>208</v>
      </c>
      <c r="X589" t="s">
        <v>2518</v>
      </c>
      <c r="Y589">
        <v>5</v>
      </c>
      <c r="Z589">
        <v>25.5</v>
      </c>
      <c r="AA589">
        <v>46.88</v>
      </c>
    </row>
    <row r="590" spans="1:27" x14ac:dyDescent="0.25">
      <c r="A590" t="s">
        <v>2519</v>
      </c>
      <c r="B590">
        <v>45715</v>
      </c>
      <c r="C590">
        <v>45715.269444444442</v>
      </c>
      <c r="D590">
        <v>45715.289583333331</v>
      </c>
      <c r="E590" t="s">
        <v>2520</v>
      </c>
      <c r="F590" t="s">
        <v>113</v>
      </c>
      <c r="G590" t="s">
        <v>1504</v>
      </c>
      <c r="H590" t="s">
        <v>115</v>
      </c>
      <c r="I590" t="s">
        <v>84</v>
      </c>
      <c r="J590" t="s">
        <v>85</v>
      </c>
      <c r="K590" t="s">
        <v>1143</v>
      </c>
      <c r="L590">
        <v>12.9</v>
      </c>
      <c r="M590">
        <v>115.2</v>
      </c>
      <c r="N590">
        <v>4.29</v>
      </c>
      <c r="O590">
        <v>8.65</v>
      </c>
      <c r="P590">
        <v>34.5</v>
      </c>
      <c r="Q590">
        <v>10.7</v>
      </c>
      <c r="R590" t="b">
        <v>1</v>
      </c>
      <c r="S590">
        <v>0</v>
      </c>
      <c r="T590">
        <v>5518.08</v>
      </c>
      <c r="U590">
        <v>45716</v>
      </c>
      <c r="V590" t="s">
        <v>43</v>
      </c>
      <c r="W590" t="s">
        <v>200</v>
      </c>
      <c r="X590" t="s">
        <v>2522</v>
      </c>
      <c r="Y590">
        <v>29</v>
      </c>
      <c r="Z590">
        <v>115.2</v>
      </c>
      <c r="AA590">
        <v>47.9</v>
      </c>
    </row>
    <row r="591" spans="1:27" x14ac:dyDescent="0.25">
      <c r="A591" t="s">
        <v>2523</v>
      </c>
      <c r="B591">
        <v>45827</v>
      </c>
      <c r="C591">
        <v>45827.285416666666</v>
      </c>
      <c r="D591">
        <v>45827.352777777778</v>
      </c>
      <c r="E591" t="s">
        <v>2524</v>
      </c>
      <c r="F591" t="s">
        <v>381</v>
      </c>
      <c r="G591" t="s">
        <v>267</v>
      </c>
      <c r="H591" t="s">
        <v>383</v>
      </c>
      <c r="I591" t="s">
        <v>84</v>
      </c>
      <c r="J591" t="s">
        <v>85</v>
      </c>
      <c r="K591" t="s">
        <v>624</v>
      </c>
      <c r="L591">
        <v>3.4</v>
      </c>
      <c r="M591">
        <v>25.9</v>
      </c>
      <c r="N591">
        <v>4.29</v>
      </c>
      <c r="O591">
        <v>8.41</v>
      </c>
      <c r="P591">
        <v>33.9</v>
      </c>
      <c r="Q591">
        <v>10.8</v>
      </c>
      <c r="R591" t="b">
        <v>1</v>
      </c>
      <c r="S591">
        <v>0.35</v>
      </c>
      <c r="T591">
        <v>1205.45</v>
      </c>
      <c r="U591">
        <v>45828</v>
      </c>
      <c r="V591" t="s">
        <v>43</v>
      </c>
      <c r="W591" t="s">
        <v>59</v>
      </c>
      <c r="X591" t="s">
        <v>2526</v>
      </c>
      <c r="Y591">
        <v>97</v>
      </c>
      <c r="Z591">
        <v>25.549999999999901</v>
      </c>
      <c r="AA591">
        <v>47.18</v>
      </c>
    </row>
    <row r="592" spans="1:27" x14ac:dyDescent="0.25">
      <c r="A592" t="s">
        <v>2527</v>
      </c>
      <c r="B592">
        <v>45799</v>
      </c>
      <c r="C592">
        <v>45799.174305555556</v>
      </c>
      <c r="D592">
        <v>45799.217361111114</v>
      </c>
      <c r="E592" t="s">
        <v>2528</v>
      </c>
      <c r="F592" t="s">
        <v>67</v>
      </c>
      <c r="G592" t="s">
        <v>1759</v>
      </c>
      <c r="H592" t="s">
        <v>69</v>
      </c>
      <c r="I592" t="s">
        <v>70</v>
      </c>
      <c r="J592" t="s">
        <v>71</v>
      </c>
      <c r="K592" t="s">
        <v>370</v>
      </c>
      <c r="L592">
        <v>7</v>
      </c>
      <c r="M592">
        <v>90.5</v>
      </c>
      <c r="N592">
        <v>4.29</v>
      </c>
      <c r="O592">
        <v>8.23</v>
      </c>
      <c r="P592">
        <v>28.7</v>
      </c>
      <c r="Q592">
        <v>25.9</v>
      </c>
      <c r="R592" t="b">
        <v>1</v>
      </c>
      <c r="S592">
        <v>0</v>
      </c>
      <c r="T592">
        <v>4220.92</v>
      </c>
      <c r="U592">
        <v>45801</v>
      </c>
      <c r="V592" t="s">
        <v>43</v>
      </c>
      <c r="W592" t="s">
        <v>44</v>
      </c>
      <c r="X592" t="s">
        <v>2530</v>
      </c>
      <c r="Y592">
        <v>62</v>
      </c>
      <c r="Z592">
        <v>90.5</v>
      </c>
      <c r="AA592">
        <v>46.64</v>
      </c>
    </row>
    <row r="593" spans="1:27" x14ac:dyDescent="0.25">
      <c r="A593" t="s">
        <v>2531</v>
      </c>
      <c r="B593">
        <v>45665</v>
      </c>
      <c r="C593">
        <v>45665.366666666669</v>
      </c>
      <c r="D593">
        <v>45665.416666666664</v>
      </c>
      <c r="E593" t="s">
        <v>2532</v>
      </c>
      <c r="F593" t="s">
        <v>381</v>
      </c>
      <c r="G593" t="s">
        <v>699</v>
      </c>
      <c r="H593" t="s">
        <v>383</v>
      </c>
      <c r="I593" t="s">
        <v>84</v>
      </c>
      <c r="J593" t="s">
        <v>85</v>
      </c>
      <c r="K593" t="s">
        <v>1270</v>
      </c>
      <c r="L593">
        <v>29.8</v>
      </c>
      <c r="M593">
        <v>19.8</v>
      </c>
      <c r="N593">
        <v>4.29</v>
      </c>
      <c r="O593">
        <v>8.59</v>
      </c>
      <c r="P593">
        <v>29.7</v>
      </c>
      <c r="Q593">
        <v>6.4</v>
      </c>
      <c r="R593" t="b">
        <v>1</v>
      </c>
      <c r="S593">
        <v>0.05</v>
      </c>
      <c r="T593">
        <v>942.47</v>
      </c>
      <c r="U593">
        <v>45665</v>
      </c>
      <c r="V593" t="s">
        <v>43</v>
      </c>
      <c r="W593" t="s">
        <v>44</v>
      </c>
      <c r="X593" t="s">
        <v>2534</v>
      </c>
      <c r="Y593">
        <v>72</v>
      </c>
      <c r="Z593">
        <v>19.75</v>
      </c>
      <c r="AA593">
        <v>47.72</v>
      </c>
    </row>
    <row r="594" spans="1:27" x14ac:dyDescent="0.25">
      <c r="A594" t="s">
        <v>2535</v>
      </c>
      <c r="B594">
        <v>45822</v>
      </c>
      <c r="C594">
        <v>45822.288888888892</v>
      </c>
      <c r="D594">
        <v>45822.351388888892</v>
      </c>
      <c r="E594" t="s">
        <v>2536</v>
      </c>
      <c r="F594" t="s">
        <v>172</v>
      </c>
      <c r="G594" t="s">
        <v>1198</v>
      </c>
      <c r="H594" t="s">
        <v>174</v>
      </c>
      <c r="I594" t="s">
        <v>84</v>
      </c>
      <c r="J594" t="s">
        <v>85</v>
      </c>
      <c r="K594" t="s">
        <v>453</v>
      </c>
      <c r="L594">
        <v>4.5</v>
      </c>
      <c r="M594">
        <v>15.1</v>
      </c>
      <c r="N594">
        <v>4.29</v>
      </c>
      <c r="O594">
        <v>8.66</v>
      </c>
      <c r="P594">
        <v>26.8</v>
      </c>
      <c r="Q594">
        <v>2.7</v>
      </c>
      <c r="R594" t="b">
        <v>1</v>
      </c>
      <c r="S594">
        <v>0.45</v>
      </c>
      <c r="T594">
        <v>702.17</v>
      </c>
      <c r="U594">
        <v>45824</v>
      </c>
      <c r="V594" t="s">
        <v>43</v>
      </c>
      <c r="W594" t="s">
        <v>44</v>
      </c>
      <c r="X594" t="s">
        <v>2538</v>
      </c>
      <c r="Y594">
        <v>90</v>
      </c>
      <c r="Z594">
        <v>14.65</v>
      </c>
      <c r="AA594">
        <v>47.93</v>
      </c>
    </row>
    <row r="595" spans="1:27" x14ac:dyDescent="0.25">
      <c r="A595" t="s">
        <v>2539</v>
      </c>
      <c r="B595">
        <v>45726</v>
      </c>
      <c r="C595">
        <v>45726.281944444447</v>
      </c>
      <c r="D595">
        <v>45726.313194444447</v>
      </c>
      <c r="E595" t="s">
        <v>2324</v>
      </c>
      <c r="F595" t="s">
        <v>340</v>
      </c>
      <c r="G595" t="s">
        <v>741</v>
      </c>
      <c r="H595" t="s">
        <v>342</v>
      </c>
      <c r="I595" t="s">
        <v>197</v>
      </c>
      <c r="J595" t="s">
        <v>198</v>
      </c>
      <c r="K595" t="s">
        <v>105</v>
      </c>
      <c r="L595">
        <v>6.3</v>
      </c>
      <c r="M595">
        <v>48.7</v>
      </c>
      <c r="N595">
        <v>4.29</v>
      </c>
      <c r="O595">
        <v>7.56</v>
      </c>
      <c r="P595">
        <v>32.4</v>
      </c>
      <c r="Q595">
        <v>6.8</v>
      </c>
      <c r="R595" t="b">
        <v>1</v>
      </c>
      <c r="S595">
        <v>0.77</v>
      </c>
      <c r="T595">
        <v>2139.12</v>
      </c>
      <c r="U595">
        <v>45726</v>
      </c>
      <c r="V595" t="s">
        <v>58</v>
      </c>
      <c r="W595" t="s">
        <v>44</v>
      </c>
      <c r="X595" t="s">
        <v>2540</v>
      </c>
      <c r="Y595">
        <v>45</v>
      </c>
      <c r="Z595">
        <v>47.93</v>
      </c>
      <c r="AA595">
        <v>44.63</v>
      </c>
    </row>
    <row r="596" spans="1:27" x14ac:dyDescent="0.25">
      <c r="A596" t="s">
        <v>2541</v>
      </c>
      <c r="B596">
        <v>45672</v>
      </c>
      <c r="C596">
        <v>45672.3125</v>
      </c>
      <c r="D596">
        <v>45672.393750000003</v>
      </c>
      <c r="E596" t="s">
        <v>2542</v>
      </c>
      <c r="F596" t="s">
        <v>67</v>
      </c>
      <c r="G596" t="s">
        <v>1142</v>
      </c>
      <c r="H596" t="s">
        <v>69</v>
      </c>
      <c r="I596" t="s">
        <v>70</v>
      </c>
      <c r="J596" t="s">
        <v>71</v>
      </c>
      <c r="K596" t="s">
        <v>1095</v>
      </c>
      <c r="L596">
        <v>34.6</v>
      </c>
      <c r="M596">
        <v>16.2</v>
      </c>
      <c r="N596">
        <v>4.3</v>
      </c>
      <c r="O596">
        <v>8.76</v>
      </c>
      <c r="P596">
        <v>33.1</v>
      </c>
      <c r="Q596">
        <v>30.7</v>
      </c>
      <c r="R596" t="b">
        <v>1</v>
      </c>
      <c r="S596">
        <v>0.42</v>
      </c>
      <c r="T596">
        <v>761.86</v>
      </c>
      <c r="U596">
        <v>45675</v>
      </c>
      <c r="V596" t="s">
        <v>259</v>
      </c>
      <c r="W596" t="s">
        <v>208</v>
      </c>
      <c r="X596" t="s">
        <v>2544</v>
      </c>
      <c r="Y596">
        <v>117</v>
      </c>
      <c r="Z596">
        <v>15.78</v>
      </c>
      <c r="AA596">
        <v>48.28</v>
      </c>
    </row>
    <row r="597" spans="1:27" x14ac:dyDescent="0.25">
      <c r="A597" t="s">
        <v>2545</v>
      </c>
      <c r="B597">
        <v>45665</v>
      </c>
      <c r="C597">
        <v>45665.240972222222</v>
      </c>
      <c r="D597">
        <v>45665.272222222222</v>
      </c>
      <c r="E597" t="s">
        <v>2546</v>
      </c>
      <c r="F597" t="s">
        <v>536</v>
      </c>
      <c r="G597" t="s">
        <v>1759</v>
      </c>
      <c r="H597" t="s">
        <v>537</v>
      </c>
      <c r="I597" t="s">
        <v>84</v>
      </c>
      <c r="J597" t="s">
        <v>85</v>
      </c>
      <c r="K597" t="s">
        <v>143</v>
      </c>
      <c r="L597">
        <v>19.7</v>
      </c>
      <c r="M597">
        <v>7.1</v>
      </c>
      <c r="N597">
        <v>4.3</v>
      </c>
      <c r="O597">
        <v>8.3000000000000007</v>
      </c>
      <c r="P597">
        <v>28.5</v>
      </c>
      <c r="Q597">
        <v>3.4</v>
      </c>
      <c r="R597" t="b">
        <v>1</v>
      </c>
      <c r="S597">
        <v>0</v>
      </c>
      <c r="T597">
        <v>332.99</v>
      </c>
      <c r="U597">
        <v>45665</v>
      </c>
      <c r="V597" t="s">
        <v>58</v>
      </c>
      <c r="W597" t="s">
        <v>44</v>
      </c>
      <c r="X597" t="s">
        <v>2548</v>
      </c>
      <c r="Y597">
        <v>45</v>
      </c>
      <c r="Z597">
        <v>7.1</v>
      </c>
      <c r="AA597">
        <v>46.9</v>
      </c>
    </row>
    <row r="598" spans="1:27" x14ac:dyDescent="0.25">
      <c r="A598" t="s">
        <v>2549</v>
      </c>
      <c r="B598">
        <v>45725</v>
      </c>
      <c r="C598">
        <v>45725.304861111108</v>
      </c>
      <c r="D598">
        <v>45725.308333333334</v>
      </c>
      <c r="E598" t="s">
        <v>1479</v>
      </c>
      <c r="F598" t="s">
        <v>81</v>
      </c>
      <c r="G598" t="s">
        <v>941</v>
      </c>
      <c r="H598" t="s">
        <v>83</v>
      </c>
      <c r="I598" t="s">
        <v>84</v>
      </c>
      <c r="J598" t="s">
        <v>85</v>
      </c>
      <c r="K598" t="s">
        <v>1143</v>
      </c>
      <c r="L598">
        <v>3</v>
      </c>
      <c r="M598">
        <v>33.4</v>
      </c>
      <c r="N598">
        <v>4.3</v>
      </c>
      <c r="O598">
        <v>8.36</v>
      </c>
      <c r="P598">
        <v>32.9</v>
      </c>
      <c r="Q598">
        <v>10.7</v>
      </c>
      <c r="R598" t="b">
        <v>1</v>
      </c>
      <c r="S598">
        <v>0.46</v>
      </c>
      <c r="T598">
        <v>1550.82</v>
      </c>
      <c r="U598">
        <v>45725</v>
      </c>
      <c r="V598" t="s">
        <v>43</v>
      </c>
      <c r="W598" t="s">
        <v>59</v>
      </c>
      <c r="X598" t="s">
        <v>2550</v>
      </c>
      <c r="Y598">
        <v>5</v>
      </c>
      <c r="Z598">
        <v>32.94</v>
      </c>
      <c r="AA598">
        <v>47.08</v>
      </c>
    </row>
    <row r="599" spans="1:27" x14ac:dyDescent="0.25">
      <c r="A599" t="s">
        <v>2551</v>
      </c>
      <c r="B599">
        <v>45831</v>
      </c>
      <c r="C599">
        <v>45831.379861111112</v>
      </c>
      <c r="D599">
        <v>45831.444444444445</v>
      </c>
      <c r="E599" t="s">
        <v>2552</v>
      </c>
      <c r="F599" t="s">
        <v>194</v>
      </c>
      <c r="G599" t="s">
        <v>580</v>
      </c>
      <c r="H599" t="s">
        <v>196</v>
      </c>
      <c r="I599" t="s">
        <v>197</v>
      </c>
      <c r="J599" t="s">
        <v>198</v>
      </c>
      <c r="K599" t="s">
        <v>531</v>
      </c>
      <c r="L599">
        <v>11.6</v>
      </c>
      <c r="M599">
        <v>18.399999999999999</v>
      </c>
      <c r="N599">
        <v>4.3</v>
      </c>
      <c r="O599">
        <v>8.41</v>
      </c>
      <c r="P599">
        <v>25.7</v>
      </c>
      <c r="Q599">
        <v>7.8</v>
      </c>
      <c r="R599" t="b">
        <v>1</v>
      </c>
      <c r="S599">
        <v>0.23</v>
      </c>
      <c r="T599">
        <v>858.17</v>
      </c>
      <c r="U599">
        <v>45832</v>
      </c>
      <c r="V599" t="s">
        <v>43</v>
      </c>
      <c r="W599" t="s">
        <v>44</v>
      </c>
      <c r="X599" t="s">
        <v>2554</v>
      </c>
      <c r="Y599">
        <v>93</v>
      </c>
      <c r="Z599">
        <v>18.169999999999899</v>
      </c>
      <c r="AA599">
        <v>47.23</v>
      </c>
    </row>
    <row r="600" spans="1:27" x14ac:dyDescent="0.25">
      <c r="A600" t="s">
        <v>2555</v>
      </c>
      <c r="B600">
        <v>45815</v>
      </c>
      <c r="C600">
        <v>45815.195833333331</v>
      </c>
      <c r="D600">
        <v>45815.209027777775</v>
      </c>
      <c r="E600" t="s">
        <v>2556</v>
      </c>
      <c r="F600" t="s">
        <v>245</v>
      </c>
      <c r="G600" t="s">
        <v>636</v>
      </c>
      <c r="H600" t="s">
        <v>247</v>
      </c>
      <c r="I600" t="s">
        <v>55</v>
      </c>
      <c r="J600" t="s">
        <v>56</v>
      </c>
      <c r="K600" t="s">
        <v>793</v>
      </c>
      <c r="L600">
        <v>12.7</v>
      </c>
      <c r="M600">
        <v>25.4</v>
      </c>
      <c r="N600">
        <v>4.3</v>
      </c>
      <c r="O600">
        <v>8.35</v>
      </c>
      <c r="P600">
        <v>34.299999999999997</v>
      </c>
      <c r="Q600">
        <v>10.9</v>
      </c>
      <c r="R600" t="b">
        <v>0</v>
      </c>
      <c r="S600">
        <v>2.06</v>
      </c>
      <c r="T600">
        <v>1098.1500000000001</v>
      </c>
      <c r="U600">
        <v>45817</v>
      </c>
      <c r="V600" t="s">
        <v>43</v>
      </c>
      <c r="W600" t="s">
        <v>44</v>
      </c>
      <c r="X600" t="s">
        <v>2558</v>
      </c>
      <c r="Y600">
        <v>19</v>
      </c>
      <c r="Z600">
        <v>23.34</v>
      </c>
      <c r="AA600">
        <v>47.05</v>
      </c>
    </row>
    <row r="601" spans="1:27" x14ac:dyDescent="0.25">
      <c r="A601" t="s">
        <v>2559</v>
      </c>
      <c r="B601">
        <v>45686</v>
      </c>
      <c r="C601">
        <v>45686.411805555559</v>
      </c>
      <c r="D601">
        <v>45686.43472222222</v>
      </c>
      <c r="E601" t="s">
        <v>2560</v>
      </c>
      <c r="F601" t="s">
        <v>604</v>
      </c>
      <c r="G601" t="s">
        <v>1534</v>
      </c>
      <c r="H601" t="s">
        <v>606</v>
      </c>
      <c r="I601" t="s">
        <v>153</v>
      </c>
      <c r="J601" t="s">
        <v>154</v>
      </c>
      <c r="K601" t="s">
        <v>1083</v>
      </c>
      <c r="L601">
        <v>5.9</v>
      </c>
      <c r="M601">
        <v>22.6</v>
      </c>
      <c r="N601">
        <v>4.3</v>
      </c>
      <c r="O601">
        <v>8.59</v>
      </c>
      <c r="P601">
        <v>26.2</v>
      </c>
      <c r="Q601">
        <v>5.4</v>
      </c>
      <c r="R601" t="b">
        <v>1</v>
      </c>
      <c r="S601">
        <v>0.22</v>
      </c>
      <c r="T601">
        <v>1069.0899999999999</v>
      </c>
      <c r="U601">
        <v>45693</v>
      </c>
      <c r="V601" t="s">
        <v>43</v>
      </c>
      <c r="W601" t="s">
        <v>200</v>
      </c>
      <c r="X601" t="s">
        <v>2561</v>
      </c>
      <c r="Y601">
        <v>33</v>
      </c>
      <c r="Z601">
        <v>22.38</v>
      </c>
      <c r="AA601">
        <v>47.77</v>
      </c>
    </row>
    <row r="602" spans="1:27" x14ac:dyDescent="0.25">
      <c r="A602" t="s">
        <v>2562</v>
      </c>
      <c r="B602">
        <v>45823</v>
      </c>
      <c r="C602">
        <v>45823.274305555555</v>
      </c>
      <c r="D602">
        <v>45823.345833333333</v>
      </c>
      <c r="E602" t="s">
        <v>2563</v>
      </c>
      <c r="F602" t="s">
        <v>182</v>
      </c>
      <c r="G602" t="s">
        <v>972</v>
      </c>
      <c r="H602" t="s">
        <v>184</v>
      </c>
      <c r="I602" t="s">
        <v>84</v>
      </c>
      <c r="J602" t="s">
        <v>85</v>
      </c>
      <c r="K602" t="s">
        <v>1390</v>
      </c>
      <c r="L602">
        <v>36.1</v>
      </c>
      <c r="M602">
        <v>46.3</v>
      </c>
      <c r="N602">
        <v>4.3</v>
      </c>
      <c r="O602">
        <v>8.69</v>
      </c>
      <c r="P602">
        <v>26.7</v>
      </c>
      <c r="Q602">
        <v>5.0999999999999996</v>
      </c>
      <c r="R602" t="b">
        <v>1</v>
      </c>
      <c r="S602">
        <v>0</v>
      </c>
      <c r="T602">
        <v>2225.64</v>
      </c>
      <c r="U602">
        <v>45824</v>
      </c>
      <c r="V602" t="s">
        <v>58</v>
      </c>
      <c r="W602" t="s">
        <v>44</v>
      </c>
      <c r="X602" t="s">
        <v>2565</v>
      </c>
      <c r="Y602">
        <v>103</v>
      </c>
      <c r="Z602">
        <v>46.3</v>
      </c>
      <c r="AA602">
        <v>48.07</v>
      </c>
    </row>
    <row r="603" spans="1:27" x14ac:dyDescent="0.25">
      <c r="A603" t="s">
        <v>2566</v>
      </c>
      <c r="B603">
        <v>45713</v>
      </c>
      <c r="C603">
        <v>45713.230555555558</v>
      </c>
      <c r="D603">
        <v>45713.314583333333</v>
      </c>
      <c r="E603" t="s">
        <v>2567</v>
      </c>
      <c r="F603" t="s">
        <v>309</v>
      </c>
      <c r="G603" t="s">
        <v>139</v>
      </c>
      <c r="H603" t="s">
        <v>311</v>
      </c>
      <c r="I603" t="s">
        <v>84</v>
      </c>
      <c r="J603" t="s">
        <v>85</v>
      </c>
      <c r="K603" t="s">
        <v>531</v>
      </c>
      <c r="L603">
        <v>21</v>
      </c>
      <c r="M603">
        <v>28.1</v>
      </c>
      <c r="N603">
        <v>4.3</v>
      </c>
      <c r="O603">
        <v>8.77</v>
      </c>
      <c r="P603">
        <v>29.4</v>
      </c>
      <c r="Q603">
        <v>11.1</v>
      </c>
      <c r="R603" t="b">
        <v>0</v>
      </c>
      <c r="S603">
        <v>0</v>
      </c>
      <c r="T603">
        <v>1357.51</v>
      </c>
      <c r="U603">
        <v>45714</v>
      </c>
      <c r="V603" t="s">
        <v>43</v>
      </c>
      <c r="W603" t="s">
        <v>44</v>
      </c>
      <c r="X603" t="s">
        <v>2568</v>
      </c>
      <c r="Y603">
        <v>121</v>
      </c>
      <c r="Z603">
        <v>28.1</v>
      </c>
      <c r="AA603">
        <v>48.31</v>
      </c>
    </row>
    <row r="604" spans="1:27" x14ac:dyDescent="0.25">
      <c r="A604" t="s">
        <v>2569</v>
      </c>
      <c r="B604">
        <v>45792</v>
      </c>
      <c r="C604">
        <v>45792.288888888892</v>
      </c>
      <c r="D604">
        <v>45792.315972222219</v>
      </c>
      <c r="E604" t="s">
        <v>2570</v>
      </c>
      <c r="F604" t="s">
        <v>340</v>
      </c>
      <c r="G604" t="s">
        <v>129</v>
      </c>
      <c r="H604" t="s">
        <v>342</v>
      </c>
      <c r="I604" t="s">
        <v>197</v>
      </c>
      <c r="J604" t="s">
        <v>198</v>
      </c>
      <c r="K604" t="s">
        <v>116</v>
      </c>
      <c r="L604">
        <v>14.6</v>
      </c>
      <c r="M604">
        <v>34.799999999999997</v>
      </c>
      <c r="N604">
        <v>4.3099999999999996</v>
      </c>
      <c r="O604">
        <v>7.46</v>
      </c>
      <c r="P604">
        <v>27.4</v>
      </c>
      <c r="Q604">
        <v>4.8</v>
      </c>
      <c r="R604" t="b">
        <v>1</v>
      </c>
      <c r="S604">
        <v>0.41</v>
      </c>
      <c r="T604">
        <v>1527.95</v>
      </c>
      <c r="U604">
        <v>45794</v>
      </c>
      <c r="V604" t="s">
        <v>43</v>
      </c>
      <c r="W604" t="s">
        <v>44</v>
      </c>
      <c r="X604" t="s">
        <v>2572</v>
      </c>
      <c r="Y604">
        <v>39</v>
      </c>
      <c r="Z604">
        <v>34.39</v>
      </c>
      <c r="AA604">
        <v>44.43</v>
      </c>
    </row>
    <row r="605" spans="1:27" x14ac:dyDescent="0.25">
      <c r="A605" t="s">
        <v>2573</v>
      </c>
      <c r="B605">
        <v>45692</v>
      </c>
      <c r="C605">
        <v>45692.375</v>
      </c>
      <c r="D605">
        <v>45692.402083333334</v>
      </c>
      <c r="E605" t="s">
        <v>2574</v>
      </c>
      <c r="F605" t="s">
        <v>309</v>
      </c>
      <c r="G605" t="s">
        <v>82</v>
      </c>
      <c r="H605" t="s">
        <v>311</v>
      </c>
      <c r="I605" t="s">
        <v>84</v>
      </c>
      <c r="J605" t="s">
        <v>85</v>
      </c>
      <c r="K605" t="s">
        <v>388</v>
      </c>
      <c r="L605">
        <v>7.7</v>
      </c>
      <c r="M605">
        <v>42.5</v>
      </c>
      <c r="N605">
        <v>4.3099999999999996</v>
      </c>
      <c r="O605">
        <v>8.42</v>
      </c>
      <c r="P605">
        <v>25</v>
      </c>
      <c r="Q605">
        <v>1.9</v>
      </c>
      <c r="R605" t="b">
        <v>1</v>
      </c>
      <c r="S605">
        <v>0.36</v>
      </c>
      <c r="T605">
        <v>1993.64</v>
      </c>
      <c r="U605">
        <v>45694</v>
      </c>
      <c r="V605" t="s">
        <v>58</v>
      </c>
      <c r="W605" t="s">
        <v>200</v>
      </c>
      <c r="X605" t="s">
        <v>2575</v>
      </c>
      <c r="Y605">
        <v>39</v>
      </c>
      <c r="Z605">
        <v>42.14</v>
      </c>
      <c r="AA605">
        <v>47.31</v>
      </c>
    </row>
    <row r="606" spans="1:27" x14ac:dyDescent="0.25">
      <c r="A606" t="s">
        <v>2576</v>
      </c>
      <c r="B606">
        <v>45770</v>
      </c>
      <c r="C606">
        <v>45770.168749999997</v>
      </c>
      <c r="D606">
        <v>45770.265972222223</v>
      </c>
      <c r="E606" t="s">
        <v>1623</v>
      </c>
      <c r="F606" t="s">
        <v>37</v>
      </c>
      <c r="G606" t="s">
        <v>1626</v>
      </c>
      <c r="H606" t="s">
        <v>39</v>
      </c>
      <c r="I606" t="s">
        <v>40</v>
      </c>
      <c r="J606" t="s">
        <v>41</v>
      </c>
      <c r="K606" t="s">
        <v>130</v>
      </c>
      <c r="L606">
        <v>4.7</v>
      </c>
      <c r="M606">
        <v>176.1</v>
      </c>
      <c r="N606">
        <v>4.3099999999999996</v>
      </c>
      <c r="O606">
        <v>8.7100000000000009</v>
      </c>
      <c r="P606">
        <v>32.200000000000003</v>
      </c>
      <c r="Q606">
        <v>10.3</v>
      </c>
      <c r="R606" t="b">
        <v>0</v>
      </c>
      <c r="S606">
        <v>1.88</v>
      </c>
      <c r="T606">
        <v>8393.92</v>
      </c>
      <c r="U606">
        <v>45773</v>
      </c>
      <c r="V606" t="s">
        <v>43</v>
      </c>
      <c r="W606" t="s">
        <v>44</v>
      </c>
      <c r="X606" t="s">
        <v>2577</v>
      </c>
      <c r="Y606">
        <v>140</v>
      </c>
      <c r="Z606">
        <v>174.22</v>
      </c>
      <c r="AA606">
        <v>48.18</v>
      </c>
    </row>
    <row r="607" spans="1:27" x14ac:dyDescent="0.25">
      <c r="A607" t="s">
        <v>2578</v>
      </c>
      <c r="B607">
        <v>45747</v>
      </c>
      <c r="C607">
        <v>45747.426388888889</v>
      </c>
      <c r="D607">
        <v>45747.450694444444</v>
      </c>
      <c r="E607" t="s">
        <v>609</v>
      </c>
      <c r="F607" t="s">
        <v>93</v>
      </c>
      <c r="G607" t="s">
        <v>612</v>
      </c>
      <c r="H607" t="s">
        <v>95</v>
      </c>
      <c r="I607" t="s">
        <v>96</v>
      </c>
      <c r="J607" t="s">
        <v>97</v>
      </c>
      <c r="K607" t="s">
        <v>531</v>
      </c>
      <c r="L607">
        <v>4</v>
      </c>
      <c r="M607">
        <v>70</v>
      </c>
      <c r="N607">
        <v>4.3099999999999996</v>
      </c>
      <c r="O607">
        <v>8.41</v>
      </c>
      <c r="P607">
        <v>34</v>
      </c>
      <c r="Q607">
        <v>7.1</v>
      </c>
      <c r="R607" t="b">
        <v>1</v>
      </c>
      <c r="S607">
        <v>0.28999999999999998</v>
      </c>
      <c r="T607">
        <v>3295.89</v>
      </c>
      <c r="U607">
        <v>45749</v>
      </c>
      <c r="V607" t="s">
        <v>58</v>
      </c>
      <c r="W607" t="s">
        <v>44</v>
      </c>
      <c r="X607" t="s">
        <v>2579</v>
      </c>
      <c r="Y607">
        <v>35</v>
      </c>
      <c r="Z607">
        <v>69.709999999999994</v>
      </c>
      <c r="AA607">
        <v>47.28</v>
      </c>
    </row>
    <row r="608" spans="1:27" x14ac:dyDescent="0.25">
      <c r="A608" t="s">
        <v>2580</v>
      </c>
      <c r="B608">
        <v>45818</v>
      </c>
      <c r="C608">
        <v>45818.333333333336</v>
      </c>
      <c r="D608">
        <v>45818.370138888888</v>
      </c>
      <c r="E608" t="s">
        <v>540</v>
      </c>
      <c r="F608" t="s">
        <v>215</v>
      </c>
      <c r="G608" t="s">
        <v>94</v>
      </c>
      <c r="H608" t="s">
        <v>217</v>
      </c>
      <c r="I608" t="s">
        <v>218</v>
      </c>
      <c r="J608" t="s">
        <v>219</v>
      </c>
      <c r="K608" t="s">
        <v>819</v>
      </c>
      <c r="L608">
        <v>8.5</v>
      </c>
      <c r="M608">
        <v>30.8</v>
      </c>
      <c r="N608">
        <v>4.3099999999999996</v>
      </c>
      <c r="O608">
        <v>8.77</v>
      </c>
      <c r="P608">
        <v>28.1</v>
      </c>
      <c r="Q608">
        <v>3.4</v>
      </c>
      <c r="R608" t="b">
        <v>1</v>
      </c>
      <c r="S608">
        <v>0.12</v>
      </c>
      <c r="T608">
        <v>1483.68</v>
      </c>
      <c r="U608">
        <v>45819</v>
      </c>
      <c r="V608" t="s">
        <v>43</v>
      </c>
      <c r="W608" t="s">
        <v>44</v>
      </c>
      <c r="X608" t="s">
        <v>2581</v>
      </c>
      <c r="Y608">
        <v>53</v>
      </c>
      <c r="Z608">
        <v>30.68</v>
      </c>
      <c r="AA608">
        <v>48.36</v>
      </c>
    </row>
    <row r="609" spans="1:27" x14ac:dyDescent="0.25">
      <c r="A609" t="s">
        <v>2582</v>
      </c>
      <c r="B609">
        <v>45807</v>
      </c>
      <c r="C609">
        <v>45807.449305555558</v>
      </c>
      <c r="D609">
        <v>45807.484722222223</v>
      </c>
      <c r="E609" t="s">
        <v>2583</v>
      </c>
      <c r="F609" t="s">
        <v>292</v>
      </c>
      <c r="G609" t="s">
        <v>1306</v>
      </c>
      <c r="H609" t="s">
        <v>294</v>
      </c>
      <c r="I609" t="s">
        <v>70</v>
      </c>
      <c r="J609" t="s">
        <v>71</v>
      </c>
      <c r="K609" t="s">
        <v>1543</v>
      </c>
      <c r="L609">
        <v>5.0999999999999996</v>
      </c>
      <c r="M609">
        <v>108.3</v>
      </c>
      <c r="N609">
        <v>4.3099999999999996</v>
      </c>
      <c r="O609">
        <v>8.5</v>
      </c>
      <c r="P609">
        <v>29</v>
      </c>
      <c r="Q609">
        <v>5</v>
      </c>
      <c r="R609" t="b">
        <v>1</v>
      </c>
      <c r="S609">
        <v>0</v>
      </c>
      <c r="T609">
        <v>5149.66</v>
      </c>
      <c r="U609">
        <v>45809</v>
      </c>
      <c r="V609" t="s">
        <v>43</v>
      </c>
      <c r="W609" t="s">
        <v>44</v>
      </c>
      <c r="X609" t="s">
        <v>2584</v>
      </c>
      <c r="Y609">
        <v>51</v>
      </c>
      <c r="Z609">
        <v>108.3</v>
      </c>
      <c r="AA609">
        <v>47.55</v>
      </c>
    </row>
    <row r="610" spans="1:27" x14ac:dyDescent="0.25">
      <c r="A610" t="s">
        <v>2585</v>
      </c>
      <c r="B610">
        <v>45670</v>
      </c>
      <c r="C610">
        <v>45670.175694444442</v>
      </c>
      <c r="D610">
        <v>45670.220833333333</v>
      </c>
      <c r="E610" t="s">
        <v>1707</v>
      </c>
      <c r="F610" t="s">
        <v>172</v>
      </c>
      <c r="G610" t="s">
        <v>806</v>
      </c>
      <c r="H610" t="s">
        <v>174</v>
      </c>
      <c r="I610" t="s">
        <v>84</v>
      </c>
      <c r="J610" t="s">
        <v>85</v>
      </c>
      <c r="K610" t="s">
        <v>824</v>
      </c>
      <c r="L610">
        <v>3</v>
      </c>
      <c r="M610">
        <v>22.7</v>
      </c>
      <c r="N610">
        <v>4.3099999999999996</v>
      </c>
      <c r="O610">
        <v>8.49</v>
      </c>
      <c r="P610">
        <v>30.9</v>
      </c>
      <c r="Q610">
        <v>12</v>
      </c>
      <c r="R610" t="b">
        <v>0</v>
      </c>
      <c r="S610">
        <v>0</v>
      </c>
      <c r="T610">
        <v>1078.7</v>
      </c>
      <c r="U610">
        <v>45677</v>
      </c>
      <c r="V610" t="s">
        <v>43</v>
      </c>
      <c r="W610" t="s">
        <v>44</v>
      </c>
      <c r="X610" t="s">
        <v>2586</v>
      </c>
      <c r="Y610">
        <v>65</v>
      </c>
      <c r="Z610">
        <v>22.7</v>
      </c>
      <c r="AA610">
        <v>47.52</v>
      </c>
    </row>
    <row r="611" spans="1:27" x14ac:dyDescent="0.25">
      <c r="A611" t="s">
        <v>2587</v>
      </c>
      <c r="B611">
        <v>45756</v>
      </c>
      <c r="C611">
        <v>45756.269444444442</v>
      </c>
      <c r="D611">
        <v>45756.272916666669</v>
      </c>
      <c r="E611" t="s">
        <v>76</v>
      </c>
      <c r="F611" t="s">
        <v>81</v>
      </c>
      <c r="G611" t="s">
        <v>82</v>
      </c>
      <c r="H611" t="s">
        <v>83</v>
      </c>
      <c r="I611" t="s">
        <v>84</v>
      </c>
      <c r="J611" t="s">
        <v>85</v>
      </c>
      <c r="K611" t="s">
        <v>935</v>
      </c>
      <c r="L611">
        <v>10.6</v>
      </c>
      <c r="M611">
        <v>5.7</v>
      </c>
      <c r="N611">
        <v>4.3099999999999996</v>
      </c>
      <c r="O611">
        <v>8.7899999999999991</v>
      </c>
      <c r="P611">
        <v>41.3</v>
      </c>
      <c r="Q611">
        <v>35</v>
      </c>
      <c r="R611" t="b">
        <v>1</v>
      </c>
      <c r="S611">
        <v>0.09</v>
      </c>
      <c r="T611">
        <v>271.64</v>
      </c>
      <c r="U611">
        <v>45759</v>
      </c>
      <c r="V611" t="s">
        <v>43</v>
      </c>
      <c r="W611" t="s">
        <v>59</v>
      </c>
      <c r="X611" t="s">
        <v>2588</v>
      </c>
      <c r="Y611">
        <v>5</v>
      </c>
      <c r="Z611">
        <v>5.61</v>
      </c>
      <c r="AA611">
        <v>48.42</v>
      </c>
    </row>
    <row r="612" spans="1:27" x14ac:dyDescent="0.25">
      <c r="A612" t="s">
        <v>2589</v>
      </c>
      <c r="B612">
        <v>45797</v>
      </c>
      <c r="C612">
        <v>45797.447222222225</v>
      </c>
      <c r="D612">
        <v>45797.478472222225</v>
      </c>
      <c r="E612" t="s">
        <v>2590</v>
      </c>
      <c r="F612" t="s">
        <v>405</v>
      </c>
      <c r="G612" t="s">
        <v>1972</v>
      </c>
      <c r="H612" t="s">
        <v>407</v>
      </c>
      <c r="I612" t="s">
        <v>218</v>
      </c>
      <c r="J612" t="s">
        <v>219</v>
      </c>
      <c r="K612" t="s">
        <v>343</v>
      </c>
      <c r="L612">
        <v>8.3000000000000007</v>
      </c>
      <c r="M612">
        <v>93.5</v>
      </c>
      <c r="N612">
        <v>4.3099999999999996</v>
      </c>
      <c r="O612">
        <v>8.26</v>
      </c>
      <c r="P612">
        <v>22.6</v>
      </c>
      <c r="Q612">
        <v>4.8</v>
      </c>
      <c r="R612" t="b">
        <v>1</v>
      </c>
      <c r="S612">
        <v>0</v>
      </c>
      <c r="T612">
        <v>4378.6000000000004</v>
      </c>
      <c r="U612">
        <v>45797</v>
      </c>
      <c r="V612" t="s">
        <v>58</v>
      </c>
      <c r="W612" t="s">
        <v>44</v>
      </c>
      <c r="X612" t="s">
        <v>2592</v>
      </c>
      <c r="Y612">
        <v>45</v>
      </c>
      <c r="Z612">
        <v>93.5</v>
      </c>
      <c r="AA612">
        <v>46.83</v>
      </c>
    </row>
    <row r="613" spans="1:27" x14ac:dyDescent="0.25">
      <c r="A613" t="s">
        <v>2593</v>
      </c>
      <c r="B613">
        <v>45788</v>
      </c>
      <c r="C613">
        <v>45788.393055555556</v>
      </c>
      <c r="D613">
        <v>45788.429861111108</v>
      </c>
      <c r="E613" t="s">
        <v>2176</v>
      </c>
      <c r="F613" t="s">
        <v>405</v>
      </c>
      <c r="G613" t="s">
        <v>902</v>
      </c>
      <c r="H613" t="s">
        <v>407</v>
      </c>
      <c r="I613" t="s">
        <v>218</v>
      </c>
      <c r="J613" t="s">
        <v>219</v>
      </c>
      <c r="K613" t="s">
        <v>1095</v>
      </c>
      <c r="L613">
        <v>15.8</v>
      </c>
      <c r="M613">
        <v>58.2</v>
      </c>
      <c r="N613">
        <v>4.3099999999999996</v>
      </c>
      <c r="O613">
        <v>8.3000000000000007</v>
      </c>
      <c r="P613">
        <v>30.5</v>
      </c>
      <c r="Q613">
        <v>26.6</v>
      </c>
      <c r="R613" t="b">
        <v>1</v>
      </c>
      <c r="S613">
        <v>0.47</v>
      </c>
      <c r="T613">
        <v>2710.42</v>
      </c>
      <c r="U613">
        <v>45789</v>
      </c>
      <c r="V613" t="s">
        <v>43</v>
      </c>
      <c r="W613" t="s">
        <v>59</v>
      </c>
      <c r="X613" t="s">
        <v>2594</v>
      </c>
      <c r="Y613">
        <v>53</v>
      </c>
      <c r="Z613">
        <v>57.73</v>
      </c>
      <c r="AA613">
        <v>46.95</v>
      </c>
    </row>
    <row r="614" spans="1:27" x14ac:dyDescent="0.25">
      <c r="A614" t="s">
        <v>2595</v>
      </c>
      <c r="B614">
        <v>45755</v>
      </c>
      <c r="C614">
        <v>45755.220833333333</v>
      </c>
      <c r="D614">
        <v>45755.224305555559</v>
      </c>
      <c r="E614" t="s">
        <v>1720</v>
      </c>
      <c r="F614" t="s">
        <v>172</v>
      </c>
      <c r="G614" t="s">
        <v>863</v>
      </c>
      <c r="H614" t="s">
        <v>174</v>
      </c>
      <c r="I614" t="s">
        <v>84</v>
      </c>
      <c r="J614" t="s">
        <v>85</v>
      </c>
      <c r="K614" t="s">
        <v>876</v>
      </c>
      <c r="L614">
        <v>2.7</v>
      </c>
      <c r="M614">
        <v>16.100000000000001</v>
      </c>
      <c r="N614">
        <v>4.3099999999999996</v>
      </c>
      <c r="O614">
        <v>8.58</v>
      </c>
      <c r="P614">
        <v>24.6</v>
      </c>
      <c r="Q614">
        <v>6.6</v>
      </c>
      <c r="R614" t="b">
        <v>1</v>
      </c>
      <c r="S614">
        <v>0</v>
      </c>
      <c r="T614">
        <v>769.42</v>
      </c>
      <c r="U614">
        <v>45756</v>
      </c>
      <c r="V614" t="s">
        <v>259</v>
      </c>
      <c r="W614" t="s">
        <v>44</v>
      </c>
      <c r="X614" t="s">
        <v>2596</v>
      </c>
      <c r="Y614">
        <v>5</v>
      </c>
      <c r="Z614">
        <v>16.100000000000001</v>
      </c>
      <c r="AA614">
        <v>47.79</v>
      </c>
    </row>
    <row r="615" spans="1:27" x14ac:dyDescent="0.25">
      <c r="A615" t="s">
        <v>2597</v>
      </c>
      <c r="B615">
        <v>45685</v>
      </c>
      <c r="C615">
        <v>45685.188194444447</v>
      </c>
      <c r="D615">
        <v>45685.259027777778</v>
      </c>
      <c r="E615" t="s">
        <v>2598</v>
      </c>
      <c r="F615" t="s">
        <v>413</v>
      </c>
      <c r="G615" t="s">
        <v>1192</v>
      </c>
      <c r="H615" t="s">
        <v>414</v>
      </c>
      <c r="I615" t="s">
        <v>415</v>
      </c>
      <c r="J615" t="s">
        <v>416</v>
      </c>
      <c r="K615" t="s">
        <v>42</v>
      </c>
      <c r="L615">
        <v>9.8000000000000007</v>
      </c>
      <c r="M615">
        <v>21.8</v>
      </c>
      <c r="N615">
        <v>4.3099999999999996</v>
      </c>
      <c r="O615">
        <v>8.5299999999999994</v>
      </c>
      <c r="P615">
        <v>27.6</v>
      </c>
      <c r="Q615">
        <v>7.5</v>
      </c>
      <c r="R615" t="b">
        <v>1</v>
      </c>
      <c r="S615">
        <v>0.04</v>
      </c>
      <c r="T615">
        <v>1036.6500000000001</v>
      </c>
      <c r="U615">
        <v>45685</v>
      </c>
      <c r="V615" t="s">
        <v>58</v>
      </c>
      <c r="W615" t="s">
        <v>208</v>
      </c>
      <c r="X615" t="s">
        <v>2599</v>
      </c>
      <c r="Y615">
        <v>102</v>
      </c>
      <c r="Z615">
        <v>21.76</v>
      </c>
      <c r="AA615">
        <v>47.64</v>
      </c>
    </row>
    <row r="616" spans="1:27" x14ac:dyDescent="0.25">
      <c r="A616" t="s">
        <v>2600</v>
      </c>
      <c r="B616">
        <v>45761</v>
      </c>
      <c r="C616">
        <v>45761.421527777777</v>
      </c>
      <c r="D616">
        <v>45761.425000000003</v>
      </c>
      <c r="E616" t="s">
        <v>2601</v>
      </c>
      <c r="F616" t="s">
        <v>52</v>
      </c>
      <c r="G616" t="s">
        <v>618</v>
      </c>
      <c r="H616" t="s">
        <v>54</v>
      </c>
      <c r="I616" t="s">
        <v>55</v>
      </c>
      <c r="J616" t="s">
        <v>56</v>
      </c>
      <c r="K616" t="s">
        <v>116</v>
      </c>
      <c r="L616">
        <v>5.7</v>
      </c>
      <c r="M616">
        <v>25.8</v>
      </c>
      <c r="N616">
        <v>4.32</v>
      </c>
      <c r="O616">
        <v>8.39</v>
      </c>
      <c r="P616">
        <v>27.5</v>
      </c>
      <c r="Q616">
        <v>24.4</v>
      </c>
      <c r="R616" t="b">
        <v>0</v>
      </c>
      <c r="S616">
        <v>0</v>
      </c>
      <c r="T616">
        <v>1219.57</v>
      </c>
      <c r="U616">
        <v>45762</v>
      </c>
      <c r="V616" t="s">
        <v>259</v>
      </c>
      <c r="W616" t="s">
        <v>59</v>
      </c>
      <c r="X616" t="s">
        <v>2603</v>
      </c>
      <c r="Y616">
        <v>5</v>
      </c>
      <c r="Z616">
        <v>25.8</v>
      </c>
      <c r="AA616">
        <v>47.27</v>
      </c>
    </row>
    <row r="617" spans="1:27" x14ac:dyDescent="0.25">
      <c r="A617" t="s">
        <v>2604</v>
      </c>
      <c r="B617">
        <v>45836</v>
      </c>
      <c r="C617">
        <v>45836.318055555559</v>
      </c>
      <c r="D617">
        <v>45836.364583333336</v>
      </c>
      <c r="E617" t="s">
        <v>2605</v>
      </c>
      <c r="F617" t="s">
        <v>255</v>
      </c>
      <c r="G617" t="s">
        <v>2608</v>
      </c>
      <c r="H617" t="s">
        <v>257</v>
      </c>
      <c r="I617" t="s">
        <v>96</v>
      </c>
      <c r="J617" t="s">
        <v>97</v>
      </c>
      <c r="K617" t="s">
        <v>654</v>
      </c>
      <c r="L617">
        <v>3.2</v>
      </c>
      <c r="M617">
        <v>80.400000000000006</v>
      </c>
      <c r="N617">
        <v>4.32</v>
      </c>
      <c r="O617">
        <v>8.48</v>
      </c>
      <c r="P617">
        <v>31.4</v>
      </c>
      <c r="Q617">
        <v>7.7</v>
      </c>
      <c r="R617" t="b">
        <v>1</v>
      </c>
      <c r="S617">
        <v>0.53</v>
      </c>
      <c r="T617">
        <v>3797.02</v>
      </c>
      <c r="U617">
        <v>45837</v>
      </c>
      <c r="V617" t="s">
        <v>58</v>
      </c>
      <c r="W617" t="s">
        <v>44</v>
      </c>
      <c r="X617" t="s">
        <v>2609</v>
      </c>
      <c r="Y617">
        <v>67</v>
      </c>
      <c r="Z617">
        <v>79.87</v>
      </c>
      <c r="AA617">
        <v>47.54</v>
      </c>
    </row>
    <row r="618" spans="1:27" x14ac:dyDescent="0.25">
      <c r="A618" t="s">
        <v>2610</v>
      </c>
      <c r="B618">
        <v>45743</v>
      </c>
      <c r="C618">
        <v>45743.367361111108</v>
      </c>
      <c r="D618">
        <v>45743.433333333334</v>
      </c>
      <c r="E618" t="s">
        <v>2611</v>
      </c>
      <c r="F618" t="s">
        <v>93</v>
      </c>
      <c r="G618" t="s">
        <v>1132</v>
      </c>
      <c r="H618" t="s">
        <v>95</v>
      </c>
      <c r="I618" t="s">
        <v>96</v>
      </c>
      <c r="J618" t="s">
        <v>97</v>
      </c>
      <c r="K618" t="s">
        <v>116</v>
      </c>
      <c r="L618">
        <v>9.6</v>
      </c>
      <c r="M618">
        <v>20.5</v>
      </c>
      <c r="N618">
        <v>4.32</v>
      </c>
      <c r="O618">
        <v>8.98</v>
      </c>
      <c r="P618">
        <v>33.9</v>
      </c>
      <c r="Q618">
        <v>10.7</v>
      </c>
      <c r="R618" t="b">
        <v>1</v>
      </c>
      <c r="S618">
        <v>0.33</v>
      </c>
      <c r="T618">
        <v>989.14</v>
      </c>
      <c r="U618">
        <v>45745</v>
      </c>
      <c r="V618" t="s">
        <v>43</v>
      </c>
      <c r="W618" t="s">
        <v>44</v>
      </c>
      <c r="X618" t="s">
        <v>2612</v>
      </c>
      <c r="Y618">
        <v>95</v>
      </c>
      <c r="Z618">
        <v>20.170000000000002</v>
      </c>
      <c r="AA618">
        <v>49.04</v>
      </c>
    </row>
    <row r="619" spans="1:27" x14ac:dyDescent="0.25">
      <c r="A619" t="s">
        <v>2613</v>
      </c>
      <c r="B619">
        <v>45738</v>
      </c>
      <c r="C619">
        <v>45738.236111111109</v>
      </c>
      <c r="D619">
        <v>45738.277777777781</v>
      </c>
      <c r="E619" t="s">
        <v>721</v>
      </c>
      <c r="F619" t="s">
        <v>182</v>
      </c>
      <c r="G619" t="s">
        <v>724</v>
      </c>
      <c r="H619" t="s">
        <v>184</v>
      </c>
      <c r="I619" t="s">
        <v>84</v>
      </c>
      <c r="J619" t="s">
        <v>85</v>
      </c>
      <c r="K619" t="s">
        <v>1033</v>
      </c>
      <c r="L619">
        <v>12.7</v>
      </c>
      <c r="M619">
        <v>117</v>
      </c>
      <c r="N619">
        <v>4.32</v>
      </c>
      <c r="O619">
        <v>8.44</v>
      </c>
      <c r="P619">
        <v>28</v>
      </c>
      <c r="Q619">
        <v>8</v>
      </c>
      <c r="R619" t="b">
        <v>1</v>
      </c>
      <c r="S619">
        <v>0</v>
      </c>
      <c r="T619">
        <v>5548.14</v>
      </c>
      <c r="U619">
        <v>45738</v>
      </c>
      <c r="V619" t="s">
        <v>73</v>
      </c>
      <c r="W619" t="s">
        <v>44</v>
      </c>
      <c r="X619" t="s">
        <v>2614</v>
      </c>
      <c r="Y619">
        <v>60</v>
      </c>
      <c r="Z619">
        <v>117</v>
      </c>
      <c r="AA619">
        <v>47.42</v>
      </c>
    </row>
    <row r="620" spans="1:27" x14ac:dyDescent="0.25">
      <c r="A620" t="s">
        <v>2615</v>
      </c>
      <c r="B620">
        <v>45709</v>
      </c>
      <c r="C620">
        <v>45709.406944444447</v>
      </c>
      <c r="D620">
        <v>45709.431944444441</v>
      </c>
      <c r="E620" t="s">
        <v>1789</v>
      </c>
      <c r="F620" t="s">
        <v>245</v>
      </c>
      <c r="G620" t="s">
        <v>1048</v>
      </c>
      <c r="H620" t="s">
        <v>247</v>
      </c>
      <c r="I620" t="s">
        <v>55</v>
      </c>
      <c r="J620" t="s">
        <v>56</v>
      </c>
      <c r="K620" t="s">
        <v>1556</v>
      </c>
      <c r="L620">
        <v>3.7</v>
      </c>
      <c r="M620">
        <v>38.299999999999997</v>
      </c>
      <c r="N620">
        <v>4.32</v>
      </c>
      <c r="O620">
        <v>8.6199999999999992</v>
      </c>
      <c r="P620">
        <v>31.4</v>
      </c>
      <c r="Q620">
        <v>7.7</v>
      </c>
      <c r="R620" t="b">
        <v>1</v>
      </c>
      <c r="S620">
        <v>0.32</v>
      </c>
      <c r="T620">
        <v>1821.52</v>
      </c>
      <c r="U620">
        <v>45711</v>
      </c>
      <c r="V620" t="s">
        <v>58</v>
      </c>
      <c r="W620" t="s">
        <v>44</v>
      </c>
      <c r="X620" t="s">
        <v>2616</v>
      </c>
      <c r="Y620">
        <v>36</v>
      </c>
      <c r="Z620">
        <v>37.979999999999997</v>
      </c>
      <c r="AA620">
        <v>47.96</v>
      </c>
    </row>
    <row r="621" spans="1:27" x14ac:dyDescent="0.25">
      <c r="A621" t="s">
        <v>2617</v>
      </c>
      <c r="B621">
        <v>45696</v>
      </c>
      <c r="C621">
        <v>45696.425000000003</v>
      </c>
      <c r="D621">
        <v>45696.464583333334</v>
      </c>
      <c r="E621" t="s">
        <v>2618</v>
      </c>
      <c r="F621" t="s">
        <v>318</v>
      </c>
      <c r="G621" t="s">
        <v>2620</v>
      </c>
      <c r="H621" t="s">
        <v>320</v>
      </c>
      <c r="I621" t="s">
        <v>197</v>
      </c>
      <c r="J621" t="s">
        <v>198</v>
      </c>
      <c r="K621" t="s">
        <v>130</v>
      </c>
      <c r="L621">
        <v>5.6</v>
      </c>
      <c r="M621">
        <v>21.7</v>
      </c>
      <c r="N621">
        <v>4.32</v>
      </c>
      <c r="O621">
        <v>8.91</v>
      </c>
      <c r="P621">
        <v>26.7</v>
      </c>
      <c r="Q621">
        <v>3.1</v>
      </c>
      <c r="R621" t="b">
        <v>1</v>
      </c>
      <c r="S621">
        <v>0.38</v>
      </c>
      <c r="T621">
        <v>1041.06</v>
      </c>
      <c r="U621">
        <v>45699</v>
      </c>
      <c r="V621" t="s">
        <v>58</v>
      </c>
      <c r="W621" t="s">
        <v>208</v>
      </c>
      <c r="X621" t="s">
        <v>2621</v>
      </c>
      <c r="Y621">
        <v>57</v>
      </c>
      <c r="Z621">
        <v>21.32</v>
      </c>
      <c r="AA621">
        <v>48.83</v>
      </c>
    </row>
    <row r="622" spans="1:27" x14ac:dyDescent="0.25">
      <c r="A622" t="s">
        <v>2622</v>
      </c>
      <c r="B622">
        <v>45728</v>
      </c>
      <c r="C622">
        <v>45728.377083333333</v>
      </c>
      <c r="D622">
        <v>45728.407638888886</v>
      </c>
      <c r="E622" t="s">
        <v>2623</v>
      </c>
      <c r="F622" t="s">
        <v>309</v>
      </c>
      <c r="G622" t="s">
        <v>667</v>
      </c>
      <c r="H622" t="s">
        <v>311</v>
      </c>
      <c r="I622" t="s">
        <v>84</v>
      </c>
      <c r="J622" t="s">
        <v>85</v>
      </c>
      <c r="K622" t="s">
        <v>207</v>
      </c>
      <c r="L622">
        <v>18.7</v>
      </c>
      <c r="M622">
        <v>78.099999999999994</v>
      </c>
      <c r="N622">
        <v>4.32</v>
      </c>
      <c r="O622">
        <v>8.5</v>
      </c>
      <c r="P622">
        <v>25.6</v>
      </c>
      <c r="Q622">
        <v>7.4</v>
      </c>
      <c r="R622" t="b">
        <v>1</v>
      </c>
      <c r="S622">
        <v>0</v>
      </c>
      <c r="T622">
        <v>3717.56</v>
      </c>
      <c r="U622">
        <v>45735</v>
      </c>
      <c r="V622" t="s">
        <v>43</v>
      </c>
      <c r="W622" t="s">
        <v>44</v>
      </c>
      <c r="X622" t="s">
        <v>2624</v>
      </c>
      <c r="Y622">
        <v>44</v>
      </c>
      <c r="Z622">
        <v>78.099999999999994</v>
      </c>
      <c r="AA622">
        <v>47.6</v>
      </c>
    </row>
    <row r="623" spans="1:27" x14ac:dyDescent="0.25">
      <c r="A623" t="s">
        <v>2625</v>
      </c>
      <c r="B623">
        <v>45687</v>
      </c>
      <c r="C623">
        <v>45687.436111111114</v>
      </c>
      <c r="D623">
        <v>45687.458333333336</v>
      </c>
      <c r="E623" t="s">
        <v>2626</v>
      </c>
      <c r="F623" t="s">
        <v>245</v>
      </c>
      <c r="G623" t="s">
        <v>491</v>
      </c>
      <c r="H623" t="s">
        <v>247</v>
      </c>
      <c r="I623" t="s">
        <v>55</v>
      </c>
      <c r="J623" t="s">
        <v>56</v>
      </c>
      <c r="K623" t="s">
        <v>165</v>
      </c>
      <c r="L623">
        <v>32.799999999999997</v>
      </c>
      <c r="M623">
        <v>36.299999999999997</v>
      </c>
      <c r="N623">
        <v>4.32</v>
      </c>
      <c r="O623">
        <v>8.0299999999999994</v>
      </c>
      <c r="P623">
        <v>27.2</v>
      </c>
      <c r="Q623">
        <v>7</v>
      </c>
      <c r="R623" t="b">
        <v>1</v>
      </c>
      <c r="S623">
        <v>0.01</v>
      </c>
      <c r="T623">
        <v>1676.24</v>
      </c>
      <c r="U623">
        <v>45694</v>
      </c>
      <c r="V623" t="s">
        <v>259</v>
      </c>
      <c r="W623" t="s">
        <v>208</v>
      </c>
      <c r="X623" t="s">
        <v>2628</v>
      </c>
      <c r="Y623">
        <v>32</v>
      </c>
      <c r="Z623">
        <v>36.29</v>
      </c>
      <c r="AA623">
        <v>46.19</v>
      </c>
    </row>
    <row r="624" spans="1:27" x14ac:dyDescent="0.25">
      <c r="A624" t="s">
        <v>2629</v>
      </c>
      <c r="B624">
        <v>45663</v>
      </c>
      <c r="C624">
        <v>45663.241666666669</v>
      </c>
      <c r="D624">
        <v>45663.305555555555</v>
      </c>
      <c r="E624" t="s">
        <v>1811</v>
      </c>
      <c r="F624" t="s">
        <v>604</v>
      </c>
      <c r="G624" t="s">
        <v>329</v>
      </c>
      <c r="H624" t="s">
        <v>606</v>
      </c>
      <c r="I624" t="s">
        <v>153</v>
      </c>
      <c r="J624" t="s">
        <v>154</v>
      </c>
      <c r="K624" t="s">
        <v>72</v>
      </c>
      <c r="L624">
        <v>10.7</v>
      </c>
      <c r="M624">
        <v>117</v>
      </c>
      <c r="N624">
        <v>4.32</v>
      </c>
      <c r="O624">
        <v>8.8000000000000007</v>
      </c>
      <c r="P624">
        <v>31.4</v>
      </c>
      <c r="Q624">
        <v>9.8000000000000007</v>
      </c>
      <c r="R624" t="b">
        <v>1</v>
      </c>
      <c r="S624">
        <v>0</v>
      </c>
      <c r="T624">
        <v>5674.5</v>
      </c>
      <c r="U624">
        <v>45666</v>
      </c>
      <c r="V624" t="s">
        <v>43</v>
      </c>
      <c r="W624" t="s">
        <v>200</v>
      </c>
      <c r="X624" t="s">
        <v>2630</v>
      </c>
      <c r="Y624">
        <v>92</v>
      </c>
      <c r="Z624">
        <v>117</v>
      </c>
      <c r="AA624">
        <v>48.5</v>
      </c>
    </row>
    <row r="625" spans="1:27" x14ac:dyDescent="0.25">
      <c r="A625" t="s">
        <v>2631</v>
      </c>
      <c r="B625">
        <v>45699</v>
      </c>
      <c r="C625">
        <v>45699.430555555555</v>
      </c>
      <c r="D625">
        <v>45699.445833333331</v>
      </c>
      <c r="E625" t="s">
        <v>2623</v>
      </c>
      <c r="F625" t="s">
        <v>309</v>
      </c>
      <c r="G625" t="s">
        <v>667</v>
      </c>
      <c r="H625" t="s">
        <v>311</v>
      </c>
      <c r="I625" t="s">
        <v>84</v>
      </c>
      <c r="J625" t="s">
        <v>85</v>
      </c>
      <c r="K625" t="s">
        <v>1083</v>
      </c>
      <c r="L625">
        <v>3.7</v>
      </c>
      <c r="M625">
        <v>180.7</v>
      </c>
      <c r="N625">
        <v>4.33</v>
      </c>
      <c r="O625">
        <v>8.6300000000000008</v>
      </c>
      <c r="P625">
        <v>27.6</v>
      </c>
      <c r="Q625">
        <v>9</v>
      </c>
      <c r="R625" t="b">
        <v>1</v>
      </c>
      <c r="S625">
        <v>0.03</v>
      </c>
      <c r="T625">
        <v>8679.39</v>
      </c>
      <c r="U625">
        <v>45700</v>
      </c>
      <c r="V625" t="s">
        <v>43</v>
      </c>
      <c r="W625" t="s">
        <v>44</v>
      </c>
      <c r="X625" t="s">
        <v>2632</v>
      </c>
      <c r="Y625">
        <v>22</v>
      </c>
      <c r="Z625">
        <v>180.67</v>
      </c>
      <c r="AA625">
        <v>48.04</v>
      </c>
    </row>
    <row r="626" spans="1:27" x14ac:dyDescent="0.25">
      <c r="A626" t="s">
        <v>2633</v>
      </c>
      <c r="B626">
        <v>45756</v>
      </c>
      <c r="C626">
        <v>45756.354166666664</v>
      </c>
      <c r="D626">
        <v>45756.357638888891</v>
      </c>
      <c r="E626" t="s">
        <v>2634</v>
      </c>
      <c r="F626" t="s">
        <v>413</v>
      </c>
      <c r="G626" t="s">
        <v>2637</v>
      </c>
      <c r="H626" t="s">
        <v>414</v>
      </c>
      <c r="I626" t="s">
        <v>415</v>
      </c>
      <c r="J626" t="s">
        <v>416</v>
      </c>
      <c r="K626" t="s">
        <v>275</v>
      </c>
      <c r="L626">
        <v>1.1000000000000001</v>
      </c>
      <c r="M626">
        <v>5.6</v>
      </c>
      <c r="N626">
        <v>4.33</v>
      </c>
      <c r="O626">
        <v>9.2899999999999991</v>
      </c>
      <c r="P626">
        <v>26.7</v>
      </c>
      <c r="Q626">
        <v>3.2</v>
      </c>
      <c r="R626" t="b">
        <v>1</v>
      </c>
      <c r="S626">
        <v>0.35</v>
      </c>
      <c r="T626">
        <v>262.61</v>
      </c>
      <c r="U626">
        <v>45759</v>
      </c>
      <c r="V626" t="s">
        <v>58</v>
      </c>
      <c r="W626" t="s">
        <v>186</v>
      </c>
      <c r="X626" t="s">
        <v>2638</v>
      </c>
      <c r="Y626">
        <v>5</v>
      </c>
      <c r="Z626">
        <v>5.25</v>
      </c>
      <c r="AA626">
        <v>50.02</v>
      </c>
    </row>
    <row r="627" spans="1:27" x14ac:dyDescent="0.25">
      <c r="A627" t="s">
        <v>2639</v>
      </c>
      <c r="B627">
        <v>45684</v>
      </c>
      <c r="C627">
        <v>45684.361111111109</v>
      </c>
      <c r="D627">
        <v>45684.413194444445</v>
      </c>
      <c r="E627" t="s">
        <v>1762</v>
      </c>
      <c r="F627" t="s">
        <v>309</v>
      </c>
      <c r="G627" t="s">
        <v>68</v>
      </c>
      <c r="H627" t="s">
        <v>311</v>
      </c>
      <c r="I627" t="s">
        <v>84</v>
      </c>
      <c r="J627" t="s">
        <v>85</v>
      </c>
      <c r="K627" t="s">
        <v>935</v>
      </c>
      <c r="L627">
        <v>3.1</v>
      </c>
      <c r="M627">
        <v>46.7</v>
      </c>
      <c r="N627">
        <v>4.33</v>
      </c>
      <c r="O627">
        <v>8.25</v>
      </c>
      <c r="P627">
        <v>29.3</v>
      </c>
      <c r="Q627">
        <v>12</v>
      </c>
      <c r="R627" t="b">
        <v>1</v>
      </c>
      <c r="S627">
        <v>0.6</v>
      </c>
      <c r="T627">
        <v>2162.09</v>
      </c>
      <c r="U627">
        <v>45684</v>
      </c>
      <c r="V627" t="s">
        <v>58</v>
      </c>
      <c r="W627" t="s">
        <v>44</v>
      </c>
      <c r="X627" t="s">
        <v>2640</v>
      </c>
      <c r="Y627">
        <v>75</v>
      </c>
      <c r="Z627">
        <v>46.1</v>
      </c>
      <c r="AA627">
        <v>46.9</v>
      </c>
    </row>
    <row r="628" spans="1:27" x14ac:dyDescent="0.25">
      <c r="A628" t="s">
        <v>2641</v>
      </c>
      <c r="B628">
        <v>45794</v>
      </c>
      <c r="C628">
        <v>45794.168055555558</v>
      </c>
      <c r="D628">
        <v>45794.176388888889</v>
      </c>
      <c r="E628" t="s">
        <v>2598</v>
      </c>
      <c r="F628" t="s">
        <v>413</v>
      </c>
      <c r="G628" t="s">
        <v>1192</v>
      </c>
      <c r="H628" t="s">
        <v>414</v>
      </c>
      <c r="I628" t="s">
        <v>415</v>
      </c>
      <c r="J628" t="s">
        <v>416</v>
      </c>
      <c r="K628" t="s">
        <v>524</v>
      </c>
      <c r="L628">
        <v>11</v>
      </c>
      <c r="M628">
        <v>21.5</v>
      </c>
      <c r="N628">
        <v>4.33</v>
      </c>
      <c r="O628">
        <v>9.1300000000000008</v>
      </c>
      <c r="P628">
        <v>34.799999999999997</v>
      </c>
      <c r="Q628">
        <v>12</v>
      </c>
      <c r="R628" t="b">
        <v>1</v>
      </c>
      <c r="S628">
        <v>0</v>
      </c>
      <c r="T628">
        <v>1065.1099999999999</v>
      </c>
      <c r="U628">
        <v>45794</v>
      </c>
      <c r="V628" t="s">
        <v>43</v>
      </c>
      <c r="W628" t="s">
        <v>208</v>
      </c>
      <c r="X628" t="s">
        <v>2642</v>
      </c>
      <c r="Y628">
        <v>12</v>
      </c>
      <c r="Z628">
        <v>21.5</v>
      </c>
      <c r="AA628">
        <v>49.54</v>
      </c>
    </row>
    <row r="629" spans="1:27" x14ac:dyDescent="0.25">
      <c r="A629" t="s">
        <v>2643</v>
      </c>
      <c r="B629">
        <v>45715</v>
      </c>
      <c r="C629">
        <v>45715.211805555555</v>
      </c>
      <c r="D629">
        <v>45715.263888888891</v>
      </c>
      <c r="E629" t="s">
        <v>1433</v>
      </c>
      <c r="F629" t="s">
        <v>67</v>
      </c>
      <c r="G629" t="s">
        <v>841</v>
      </c>
      <c r="H629" t="s">
        <v>69</v>
      </c>
      <c r="I629" t="s">
        <v>70</v>
      </c>
      <c r="J629" t="s">
        <v>71</v>
      </c>
      <c r="K629" t="s">
        <v>143</v>
      </c>
      <c r="L629">
        <v>32.4</v>
      </c>
      <c r="M629">
        <v>20.100000000000001</v>
      </c>
      <c r="N629">
        <v>4.33</v>
      </c>
      <c r="O629">
        <v>7.99</v>
      </c>
      <c r="P629">
        <v>37.9</v>
      </c>
      <c r="Q629">
        <v>12</v>
      </c>
      <c r="R629" t="b">
        <v>0</v>
      </c>
      <c r="S629">
        <v>0</v>
      </c>
      <c r="T629">
        <v>927.01</v>
      </c>
      <c r="U629">
        <v>45718</v>
      </c>
      <c r="V629" t="s">
        <v>259</v>
      </c>
      <c r="W629" t="s">
        <v>200</v>
      </c>
      <c r="X629" t="s">
        <v>2644</v>
      </c>
      <c r="Y629">
        <v>75</v>
      </c>
      <c r="Z629">
        <v>20.100000000000001</v>
      </c>
      <c r="AA629">
        <v>46.12</v>
      </c>
    </row>
    <row r="630" spans="1:27" x14ac:dyDescent="0.25">
      <c r="A630" t="s">
        <v>2645</v>
      </c>
      <c r="B630">
        <v>45804</v>
      </c>
      <c r="C630">
        <v>45804.207638888889</v>
      </c>
      <c r="D630">
        <v>45804.268055555556</v>
      </c>
      <c r="E630" t="s">
        <v>1757</v>
      </c>
      <c r="F630" t="s">
        <v>81</v>
      </c>
      <c r="G630" t="s">
        <v>1759</v>
      </c>
      <c r="H630" t="s">
        <v>83</v>
      </c>
      <c r="I630" t="s">
        <v>84</v>
      </c>
      <c r="J630" t="s">
        <v>85</v>
      </c>
      <c r="K630" t="s">
        <v>492</v>
      </c>
      <c r="L630">
        <v>3.5</v>
      </c>
      <c r="M630">
        <v>53.5</v>
      </c>
      <c r="N630">
        <v>4.33</v>
      </c>
      <c r="O630">
        <v>8.49</v>
      </c>
      <c r="P630">
        <v>31.5</v>
      </c>
      <c r="Q630">
        <v>5.7</v>
      </c>
      <c r="R630" t="b">
        <v>1</v>
      </c>
      <c r="S630">
        <v>0.42</v>
      </c>
      <c r="T630">
        <v>2527.67</v>
      </c>
      <c r="U630">
        <v>45805</v>
      </c>
      <c r="V630" t="s">
        <v>43</v>
      </c>
      <c r="W630" t="s">
        <v>44</v>
      </c>
      <c r="X630" t="s">
        <v>2646</v>
      </c>
      <c r="Y630">
        <v>87</v>
      </c>
      <c r="Z630">
        <v>53.08</v>
      </c>
      <c r="AA630">
        <v>47.62</v>
      </c>
    </row>
    <row r="631" spans="1:27" x14ac:dyDescent="0.25">
      <c r="A631" t="s">
        <v>2647</v>
      </c>
      <c r="B631">
        <v>45676</v>
      </c>
      <c r="C631">
        <v>45676.430555555555</v>
      </c>
      <c r="D631">
        <v>45676.434027777781</v>
      </c>
      <c r="E631" t="s">
        <v>520</v>
      </c>
      <c r="F631" t="s">
        <v>81</v>
      </c>
      <c r="G631" t="s">
        <v>523</v>
      </c>
      <c r="H631" t="s">
        <v>83</v>
      </c>
      <c r="I631" t="s">
        <v>84</v>
      </c>
      <c r="J631" t="s">
        <v>85</v>
      </c>
      <c r="K631" t="s">
        <v>333</v>
      </c>
      <c r="L631">
        <v>30.5</v>
      </c>
      <c r="M631">
        <v>6.6</v>
      </c>
      <c r="N631">
        <v>4.33</v>
      </c>
      <c r="O631">
        <v>8.76</v>
      </c>
      <c r="P631">
        <v>31.2</v>
      </c>
      <c r="Q631">
        <v>12</v>
      </c>
      <c r="R631" t="b">
        <v>1</v>
      </c>
      <c r="S631">
        <v>0.2</v>
      </c>
      <c r="T631">
        <v>309.95</v>
      </c>
      <c r="U631">
        <v>45679</v>
      </c>
      <c r="V631" t="s">
        <v>43</v>
      </c>
      <c r="W631" t="s">
        <v>200</v>
      </c>
      <c r="X631" t="s">
        <v>2648</v>
      </c>
      <c r="Y631">
        <v>5</v>
      </c>
      <c r="Z631">
        <v>6.3999999999999897</v>
      </c>
      <c r="AA631">
        <v>48.43</v>
      </c>
    </row>
    <row r="632" spans="1:27" x14ac:dyDescent="0.25">
      <c r="A632" t="s">
        <v>2649</v>
      </c>
      <c r="B632">
        <v>45805</v>
      </c>
      <c r="C632">
        <v>45805.270833333336</v>
      </c>
      <c r="D632">
        <v>45805.286111111112</v>
      </c>
      <c r="E632" t="s">
        <v>798</v>
      </c>
      <c r="F632" t="s">
        <v>405</v>
      </c>
      <c r="G632" t="s">
        <v>801</v>
      </c>
      <c r="H632" t="s">
        <v>407</v>
      </c>
      <c r="I632" t="s">
        <v>218</v>
      </c>
      <c r="J632" t="s">
        <v>219</v>
      </c>
      <c r="K632" t="s">
        <v>116</v>
      </c>
      <c r="L632">
        <v>3.3</v>
      </c>
      <c r="M632">
        <v>46.3</v>
      </c>
      <c r="N632">
        <v>4.33</v>
      </c>
      <c r="O632">
        <v>7.77</v>
      </c>
      <c r="P632">
        <v>32.1</v>
      </c>
      <c r="Q632">
        <v>9.8000000000000007</v>
      </c>
      <c r="R632" t="b">
        <v>0</v>
      </c>
      <c r="S632">
        <v>0</v>
      </c>
      <c r="T632">
        <v>2104.8000000000002</v>
      </c>
      <c r="U632">
        <v>45812</v>
      </c>
      <c r="V632" t="s">
        <v>58</v>
      </c>
      <c r="W632" t="s">
        <v>44</v>
      </c>
      <c r="X632" t="s">
        <v>2650</v>
      </c>
      <c r="Y632">
        <v>22</v>
      </c>
      <c r="Z632">
        <v>46.3</v>
      </c>
      <c r="AA632">
        <v>45.46</v>
      </c>
    </row>
    <row r="633" spans="1:27" x14ac:dyDescent="0.25">
      <c r="A633" t="s">
        <v>2651</v>
      </c>
      <c r="B633">
        <v>45718</v>
      </c>
      <c r="C633">
        <v>45718.218055555553</v>
      </c>
      <c r="D633">
        <v>45718.260416666664</v>
      </c>
      <c r="E633" t="s">
        <v>545</v>
      </c>
      <c r="F633" t="s">
        <v>292</v>
      </c>
      <c r="G633" t="s">
        <v>548</v>
      </c>
      <c r="H633" t="s">
        <v>294</v>
      </c>
      <c r="I633" t="s">
        <v>70</v>
      </c>
      <c r="J633" t="s">
        <v>71</v>
      </c>
      <c r="K633" t="s">
        <v>185</v>
      </c>
      <c r="L633">
        <v>13.6</v>
      </c>
      <c r="M633">
        <v>29.1</v>
      </c>
      <c r="N633">
        <v>4.33</v>
      </c>
      <c r="O633">
        <v>8.31</v>
      </c>
      <c r="P633">
        <v>30.9</v>
      </c>
      <c r="Q633">
        <v>26.4</v>
      </c>
      <c r="R633" t="b">
        <v>1</v>
      </c>
      <c r="S633">
        <v>0</v>
      </c>
      <c r="T633">
        <v>1370.03</v>
      </c>
      <c r="U633">
        <v>45719</v>
      </c>
      <c r="V633" t="s">
        <v>43</v>
      </c>
      <c r="W633" t="s">
        <v>44</v>
      </c>
      <c r="X633" t="s">
        <v>2652</v>
      </c>
      <c r="Y633">
        <v>61</v>
      </c>
      <c r="Z633">
        <v>29.1</v>
      </c>
      <c r="AA633">
        <v>47.08</v>
      </c>
    </row>
    <row r="634" spans="1:27" x14ac:dyDescent="0.25">
      <c r="A634" t="s">
        <v>2653</v>
      </c>
      <c r="B634">
        <v>45835</v>
      </c>
      <c r="C634">
        <v>45835.435416666667</v>
      </c>
      <c r="D634">
        <v>45835.46875</v>
      </c>
      <c r="E634" t="s">
        <v>2654</v>
      </c>
      <c r="F634" t="s">
        <v>318</v>
      </c>
      <c r="G634" t="s">
        <v>951</v>
      </c>
      <c r="H634" t="s">
        <v>320</v>
      </c>
      <c r="I634" t="s">
        <v>197</v>
      </c>
      <c r="J634" t="s">
        <v>198</v>
      </c>
      <c r="K634" t="s">
        <v>199</v>
      </c>
      <c r="L634">
        <v>1.4</v>
      </c>
      <c r="M634">
        <v>126.9</v>
      </c>
      <c r="N634">
        <v>4.33</v>
      </c>
      <c r="O634">
        <v>8.39</v>
      </c>
      <c r="P634">
        <v>32.200000000000003</v>
      </c>
      <c r="Q634">
        <v>12</v>
      </c>
      <c r="R634" t="b">
        <v>1</v>
      </c>
      <c r="S634">
        <v>0</v>
      </c>
      <c r="T634">
        <v>6004.91</v>
      </c>
      <c r="U634">
        <v>45835</v>
      </c>
      <c r="V634" t="s">
        <v>43</v>
      </c>
      <c r="W634" t="s">
        <v>186</v>
      </c>
      <c r="X634" t="s">
        <v>2656</v>
      </c>
      <c r="Y634">
        <v>48</v>
      </c>
      <c r="Z634">
        <v>126.9</v>
      </c>
      <c r="AA634">
        <v>47.32</v>
      </c>
    </row>
    <row r="635" spans="1:27" x14ac:dyDescent="0.25">
      <c r="A635" t="s">
        <v>2657</v>
      </c>
      <c r="B635">
        <v>45710</v>
      </c>
      <c r="C635">
        <v>45710.385416666664</v>
      </c>
      <c r="D635">
        <v>45710.418055555558</v>
      </c>
      <c r="E635" t="s">
        <v>2375</v>
      </c>
      <c r="F635" t="s">
        <v>150</v>
      </c>
      <c r="G635" t="s">
        <v>2377</v>
      </c>
      <c r="H635" t="s">
        <v>152</v>
      </c>
      <c r="I635" t="s">
        <v>153</v>
      </c>
      <c r="J635" t="s">
        <v>154</v>
      </c>
      <c r="K635" t="s">
        <v>1390</v>
      </c>
      <c r="L635">
        <v>5</v>
      </c>
      <c r="M635">
        <v>21.4</v>
      </c>
      <c r="N635">
        <v>4.33</v>
      </c>
      <c r="O635">
        <v>8.1199999999999992</v>
      </c>
      <c r="P635">
        <v>30.6</v>
      </c>
      <c r="Q635">
        <v>8.6</v>
      </c>
      <c r="R635" t="b">
        <v>1</v>
      </c>
      <c r="S635">
        <v>0</v>
      </c>
      <c r="T635">
        <v>995.31</v>
      </c>
      <c r="U635">
        <v>45711</v>
      </c>
      <c r="V635" t="s">
        <v>58</v>
      </c>
      <c r="W635" t="s">
        <v>44</v>
      </c>
      <c r="X635" t="s">
        <v>2658</v>
      </c>
      <c r="Y635">
        <v>47</v>
      </c>
      <c r="Z635">
        <v>21.4</v>
      </c>
      <c r="AA635">
        <v>46.51</v>
      </c>
    </row>
    <row r="636" spans="1:27" x14ac:dyDescent="0.25">
      <c r="A636" t="s">
        <v>2659</v>
      </c>
      <c r="B636">
        <v>45838</v>
      </c>
      <c r="C636">
        <v>45838.20416666667</v>
      </c>
      <c r="D636">
        <v>45838.209027777775</v>
      </c>
      <c r="E636" t="s">
        <v>2660</v>
      </c>
      <c r="F636" t="s">
        <v>52</v>
      </c>
      <c r="G636" t="s">
        <v>1759</v>
      </c>
      <c r="H636" t="s">
        <v>54</v>
      </c>
      <c r="I636" t="s">
        <v>55</v>
      </c>
      <c r="J636" t="s">
        <v>56</v>
      </c>
      <c r="K636" t="s">
        <v>350</v>
      </c>
      <c r="L636">
        <v>22.9</v>
      </c>
      <c r="M636">
        <v>20.7</v>
      </c>
      <c r="N636">
        <v>4.33</v>
      </c>
      <c r="O636">
        <v>8</v>
      </c>
      <c r="P636">
        <v>32.9</v>
      </c>
      <c r="Q636">
        <v>9</v>
      </c>
      <c r="R636" t="b">
        <v>0</v>
      </c>
      <c r="S636">
        <v>3.33</v>
      </c>
      <c r="T636">
        <v>801.63</v>
      </c>
      <c r="U636">
        <v>45845</v>
      </c>
      <c r="V636" t="s">
        <v>43</v>
      </c>
      <c r="W636" t="s">
        <v>44</v>
      </c>
      <c r="X636" t="s">
        <v>2662</v>
      </c>
      <c r="Y636">
        <v>7</v>
      </c>
      <c r="Z636">
        <v>17.369999999999902</v>
      </c>
      <c r="AA636">
        <v>46.15</v>
      </c>
    </row>
    <row r="637" spans="1:27" x14ac:dyDescent="0.25">
      <c r="A637" t="s">
        <v>2663</v>
      </c>
      <c r="B637">
        <v>45693</v>
      </c>
      <c r="C637">
        <v>45693.188888888886</v>
      </c>
      <c r="D637">
        <v>45693.248611111114</v>
      </c>
      <c r="E637" t="s">
        <v>366</v>
      </c>
      <c r="F637" t="s">
        <v>194</v>
      </c>
      <c r="G637" t="s">
        <v>369</v>
      </c>
      <c r="H637" t="s">
        <v>196</v>
      </c>
      <c r="I637" t="s">
        <v>197</v>
      </c>
      <c r="J637" t="s">
        <v>198</v>
      </c>
      <c r="K637" t="s">
        <v>42</v>
      </c>
      <c r="L637">
        <v>10.199999999999999</v>
      </c>
      <c r="M637">
        <v>19.100000000000001</v>
      </c>
      <c r="N637">
        <v>4.33</v>
      </c>
      <c r="O637">
        <v>8.68</v>
      </c>
      <c r="P637">
        <v>26.5</v>
      </c>
      <c r="Q637">
        <v>3</v>
      </c>
      <c r="R637" t="b">
        <v>1</v>
      </c>
      <c r="S637">
        <v>0.21</v>
      </c>
      <c r="T637">
        <v>910.31</v>
      </c>
      <c r="U637">
        <v>45700</v>
      </c>
      <c r="V637" t="s">
        <v>43</v>
      </c>
      <c r="W637" t="s">
        <v>208</v>
      </c>
      <c r="X637" t="s">
        <v>2664</v>
      </c>
      <c r="Y637">
        <v>86</v>
      </c>
      <c r="Z637">
        <v>18.89</v>
      </c>
      <c r="AA637">
        <v>48.19</v>
      </c>
    </row>
    <row r="638" spans="1:27" x14ac:dyDescent="0.25">
      <c r="A638" t="s">
        <v>2665</v>
      </c>
      <c r="B638">
        <v>45812</v>
      </c>
      <c r="C638">
        <v>45812.415277777778</v>
      </c>
      <c r="D638">
        <v>45812.454861111109</v>
      </c>
      <c r="E638" t="s">
        <v>2666</v>
      </c>
      <c r="F638" t="s">
        <v>93</v>
      </c>
      <c r="G638" t="s">
        <v>2115</v>
      </c>
      <c r="H638" t="s">
        <v>95</v>
      </c>
      <c r="I638" t="s">
        <v>96</v>
      </c>
      <c r="J638" t="s">
        <v>97</v>
      </c>
      <c r="K638" t="s">
        <v>995</v>
      </c>
      <c r="L638">
        <v>24.1</v>
      </c>
      <c r="M638">
        <v>34</v>
      </c>
      <c r="N638">
        <v>4.34</v>
      </c>
      <c r="O638">
        <v>8.6199999999999992</v>
      </c>
      <c r="P638">
        <v>34.5</v>
      </c>
      <c r="Q638">
        <v>9.6</v>
      </c>
      <c r="R638" t="b">
        <v>1</v>
      </c>
      <c r="S638">
        <v>0.05</v>
      </c>
      <c r="T638">
        <v>1631.64</v>
      </c>
      <c r="U638">
        <v>45813</v>
      </c>
      <c r="V638" t="s">
        <v>259</v>
      </c>
      <c r="W638" t="s">
        <v>44</v>
      </c>
      <c r="X638" t="s">
        <v>2668</v>
      </c>
      <c r="Y638">
        <v>57</v>
      </c>
      <c r="Z638">
        <v>33.950000000000003</v>
      </c>
      <c r="AA638">
        <v>48.06</v>
      </c>
    </row>
    <row r="639" spans="1:27" x14ac:dyDescent="0.25">
      <c r="A639" t="s">
        <v>2669</v>
      </c>
      <c r="B639">
        <v>45831</v>
      </c>
      <c r="C639">
        <v>45831.209027777775</v>
      </c>
      <c r="D639">
        <v>45831.258333333331</v>
      </c>
      <c r="E639" t="s">
        <v>2670</v>
      </c>
      <c r="F639" t="s">
        <v>413</v>
      </c>
      <c r="G639" t="s">
        <v>561</v>
      </c>
      <c r="H639" t="s">
        <v>414</v>
      </c>
      <c r="I639" t="s">
        <v>415</v>
      </c>
      <c r="J639" t="s">
        <v>416</v>
      </c>
      <c r="K639" t="s">
        <v>370</v>
      </c>
      <c r="L639">
        <v>2</v>
      </c>
      <c r="M639">
        <v>15.6</v>
      </c>
      <c r="N639">
        <v>4.34</v>
      </c>
      <c r="O639">
        <v>8.18</v>
      </c>
      <c r="P639">
        <v>22.4</v>
      </c>
      <c r="Q639">
        <v>2.5</v>
      </c>
      <c r="R639" t="b">
        <v>1</v>
      </c>
      <c r="S639">
        <v>0</v>
      </c>
      <c r="T639">
        <v>729.14</v>
      </c>
      <c r="U639">
        <v>45834</v>
      </c>
      <c r="V639" t="s">
        <v>43</v>
      </c>
      <c r="W639" t="s">
        <v>200</v>
      </c>
      <c r="X639" t="s">
        <v>2672</v>
      </c>
      <c r="Y639">
        <v>71</v>
      </c>
      <c r="Z639">
        <v>15.6</v>
      </c>
      <c r="AA639">
        <v>46.74</v>
      </c>
    </row>
    <row r="640" spans="1:27" x14ac:dyDescent="0.25">
      <c r="A640" t="s">
        <v>2673</v>
      </c>
      <c r="B640">
        <v>45665</v>
      </c>
      <c r="C640">
        <v>45665.456250000003</v>
      </c>
      <c r="D640">
        <v>45665.555555555555</v>
      </c>
      <c r="E640" t="s">
        <v>2674</v>
      </c>
      <c r="F640" t="s">
        <v>52</v>
      </c>
      <c r="G640" t="s">
        <v>951</v>
      </c>
      <c r="H640" t="s">
        <v>54</v>
      </c>
      <c r="I640" t="s">
        <v>55</v>
      </c>
      <c r="J640" t="s">
        <v>56</v>
      </c>
      <c r="K640" t="s">
        <v>343</v>
      </c>
      <c r="L640">
        <v>2</v>
      </c>
      <c r="M640">
        <v>18.3</v>
      </c>
      <c r="N640">
        <v>4.34</v>
      </c>
      <c r="O640">
        <v>8.2200000000000006</v>
      </c>
      <c r="P640">
        <v>37</v>
      </c>
      <c r="Q640">
        <v>35</v>
      </c>
      <c r="R640" t="b">
        <v>1</v>
      </c>
      <c r="S640">
        <v>0.11</v>
      </c>
      <c r="T640">
        <v>852.38</v>
      </c>
      <c r="U640">
        <v>45668</v>
      </c>
      <c r="V640" t="s">
        <v>43</v>
      </c>
      <c r="W640" t="s">
        <v>208</v>
      </c>
      <c r="X640" t="s">
        <v>2676</v>
      </c>
      <c r="Y640">
        <v>143</v>
      </c>
      <c r="Z640">
        <v>18.190000000000001</v>
      </c>
      <c r="AA640">
        <v>46.86</v>
      </c>
    </row>
    <row r="641" spans="1:27" x14ac:dyDescent="0.25">
      <c r="A641" t="s">
        <v>2677</v>
      </c>
      <c r="B641">
        <v>45803</v>
      </c>
      <c r="C641">
        <v>45803.361111111109</v>
      </c>
      <c r="D641">
        <v>45803.381249999999</v>
      </c>
      <c r="E641" t="s">
        <v>1989</v>
      </c>
      <c r="F641" t="s">
        <v>52</v>
      </c>
      <c r="G641" t="s">
        <v>341</v>
      </c>
      <c r="H641" t="s">
        <v>54</v>
      </c>
      <c r="I641" t="s">
        <v>55</v>
      </c>
      <c r="J641" t="s">
        <v>56</v>
      </c>
      <c r="K641" t="s">
        <v>105</v>
      </c>
      <c r="L641">
        <v>17.100000000000001</v>
      </c>
      <c r="M641">
        <v>28</v>
      </c>
      <c r="N641">
        <v>4.3499999999999996</v>
      </c>
      <c r="O641">
        <v>8.48</v>
      </c>
      <c r="P641">
        <v>31</v>
      </c>
      <c r="Q641">
        <v>7.2</v>
      </c>
      <c r="R641" t="b">
        <v>1</v>
      </c>
      <c r="S641">
        <v>0.53</v>
      </c>
      <c r="T641">
        <v>1310.04</v>
      </c>
      <c r="U641">
        <v>45805</v>
      </c>
      <c r="V641" t="s">
        <v>43</v>
      </c>
      <c r="W641" t="s">
        <v>44</v>
      </c>
      <c r="X641" t="s">
        <v>2678</v>
      </c>
      <c r="Y641">
        <v>29</v>
      </c>
      <c r="Z641">
        <v>27.47</v>
      </c>
      <c r="AA641">
        <v>47.69</v>
      </c>
    </row>
    <row r="642" spans="1:27" x14ac:dyDescent="0.25">
      <c r="A642" t="s">
        <v>2679</v>
      </c>
      <c r="B642">
        <v>45706</v>
      </c>
      <c r="C642">
        <v>45706.318749999999</v>
      </c>
      <c r="D642">
        <v>45706.400694444441</v>
      </c>
      <c r="E642" t="s">
        <v>883</v>
      </c>
      <c r="F642" t="s">
        <v>37</v>
      </c>
      <c r="G642" t="s">
        <v>423</v>
      </c>
      <c r="H642" t="s">
        <v>39</v>
      </c>
      <c r="I642" t="s">
        <v>40</v>
      </c>
      <c r="J642" t="s">
        <v>41</v>
      </c>
      <c r="K642" t="s">
        <v>1083</v>
      </c>
      <c r="L642">
        <v>2.2999999999999998</v>
      </c>
      <c r="M642">
        <v>41.3</v>
      </c>
      <c r="N642">
        <v>4.3499999999999996</v>
      </c>
      <c r="O642">
        <v>8.2100000000000009</v>
      </c>
      <c r="P642">
        <v>28</v>
      </c>
      <c r="Q642">
        <v>5.2</v>
      </c>
      <c r="R642" t="b">
        <v>1</v>
      </c>
      <c r="S642">
        <v>0</v>
      </c>
      <c r="T642">
        <v>1936.14</v>
      </c>
      <c r="U642">
        <v>45706</v>
      </c>
      <c r="V642" t="s">
        <v>43</v>
      </c>
      <c r="W642" t="s">
        <v>44</v>
      </c>
      <c r="X642" t="s">
        <v>2680</v>
      </c>
      <c r="Y642">
        <v>118</v>
      </c>
      <c r="Z642">
        <v>41.3</v>
      </c>
      <c r="AA642">
        <v>46.88</v>
      </c>
    </row>
    <row r="643" spans="1:27" x14ac:dyDescent="0.25">
      <c r="A643" t="s">
        <v>2681</v>
      </c>
      <c r="B643">
        <v>45686</v>
      </c>
      <c r="C643">
        <v>45686.37222222222</v>
      </c>
      <c r="D643">
        <v>45686.398611111108</v>
      </c>
      <c r="E643" t="s">
        <v>2682</v>
      </c>
      <c r="F643" t="s">
        <v>113</v>
      </c>
      <c r="G643" t="s">
        <v>612</v>
      </c>
      <c r="H643" t="s">
        <v>115</v>
      </c>
      <c r="I643" t="s">
        <v>84</v>
      </c>
      <c r="J643" t="s">
        <v>85</v>
      </c>
      <c r="K643" t="s">
        <v>643</v>
      </c>
      <c r="L643">
        <v>16</v>
      </c>
      <c r="M643">
        <v>26.8</v>
      </c>
      <c r="N643">
        <v>4.3499999999999996</v>
      </c>
      <c r="O643">
        <v>8.86</v>
      </c>
      <c r="P643">
        <v>28.2</v>
      </c>
      <c r="Q643">
        <v>7.3</v>
      </c>
      <c r="R643" t="b">
        <v>1</v>
      </c>
      <c r="S643">
        <v>0.3</v>
      </c>
      <c r="T643">
        <v>1293.99</v>
      </c>
      <c r="U643">
        <v>45686</v>
      </c>
      <c r="V643" t="s">
        <v>58</v>
      </c>
      <c r="W643" t="s">
        <v>44</v>
      </c>
      <c r="X643" t="s">
        <v>2684</v>
      </c>
      <c r="Y643">
        <v>38</v>
      </c>
      <c r="Z643">
        <v>26.5</v>
      </c>
      <c r="AA643">
        <v>48.83</v>
      </c>
    </row>
    <row r="644" spans="1:27" x14ac:dyDescent="0.25">
      <c r="A644" t="s">
        <v>2685</v>
      </c>
      <c r="B644">
        <v>45814</v>
      </c>
      <c r="C644">
        <v>45814.361111111109</v>
      </c>
      <c r="D644">
        <v>45814.448611111111</v>
      </c>
      <c r="E644" t="s">
        <v>230</v>
      </c>
      <c r="F644" t="s">
        <v>234</v>
      </c>
      <c r="G644" t="s">
        <v>235</v>
      </c>
      <c r="H644" t="s">
        <v>236</v>
      </c>
      <c r="I644" t="s">
        <v>237</v>
      </c>
      <c r="J644" t="s">
        <v>238</v>
      </c>
      <c r="K644" t="s">
        <v>185</v>
      </c>
      <c r="L644">
        <v>8.5</v>
      </c>
      <c r="M644">
        <v>31.5</v>
      </c>
      <c r="N644">
        <v>4.3499999999999996</v>
      </c>
      <c r="O644">
        <v>8.16</v>
      </c>
      <c r="P644">
        <v>31.1</v>
      </c>
      <c r="Q644">
        <v>7.1</v>
      </c>
      <c r="R644" t="b">
        <v>1</v>
      </c>
      <c r="S644">
        <v>0.17</v>
      </c>
      <c r="T644">
        <v>1464.05</v>
      </c>
      <c r="U644">
        <v>45815</v>
      </c>
      <c r="V644" t="s">
        <v>259</v>
      </c>
      <c r="W644" t="s">
        <v>44</v>
      </c>
      <c r="X644" t="s">
        <v>2686</v>
      </c>
      <c r="Y644">
        <v>126</v>
      </c>
      <c r="Z644">
        <v>31.33</v>
      </c>
      <c r="AA644">
        <v>46.73</v>
      </c>
    </row>
    <row r="645" spans="1:27" x14ac:dyDescent="0.25">
      <c r="A645" t="s">
        <v>2687</v>
      </c>
      <c r="B645">
        <v>45809</v>
      </c>
      <c r="C645">
        <v>45809.185416666667</v>
      </c>
      <c r="D645">
        <v>45809.283333333333</v>
      </c>
      <c r="E645" t="s">
        <v>2688</v>
      </c>
      <c r="F645" t="s">
        <v>162</v>
      </c>
      <c r="G645" t="s">
        <v>667</v>
      </c>
      <c r="H645" t="s">
        <v>164</v>
      </c>
      <c r="I645" t="s">
        <v>40</v>
      </c>
      <c r="J645" t="s">
        <v>41</v>
      </c>
      <c r="K645" t="s">
        <v>384</v>
      </c>
      <c r="L645">
        <v>1.4</v>
      </c>
      <c r="M645">
        <v>61.6</v>
      </c>
      <c r="N645">
        <v>4.3499999999999996</v>
      </c>
      <c r="O645">
        <v>8.59</v>
      </c>
      <c r="P645">
        <v>29.6</v>
      </c>
      <c r="Q645">
        <v>8.4</v>
      </c>
      <c r="R645" t="b">
        <v>1</v>
      </c>
      <c r="S645">
        <v>0.39</v>
      </c>
      <c r="T645">
        <v>2939.3</v>
      </c>
      <c r="U645">
        <v>45810</v>
      </c>
      <c r="V645" t="s">
        <v>43</v>
      </c>
      <c r="W645" t="s">
        <v>44</v>
      </c>
      <c r="X645" t="s">
        <v>2690</v>
      </c>
      <c r="Y645">
        <v>141</v>
      </c>
      <c r="Z645">
        <v>61.21</v>
      </c>
      <c r="AA645">
        <v>48.02</v>
      </c>
    </row>
    <row r="646" spans="1:27" x14ac:dyDescent="0.25">
      <c r="A646" t="s">
        <v>2691</v>
      </c>
      <c r="B646">
        <v>45784</v>
      </c>
      <c r="C646">
        <v>45784.216666666667</v>
      </c>
      <c r="D646">
        <v>45784.220138888886</v>
      </c>
      <c r="E646" t="s">
        <v>2136</v>
      </c>
      <c r="F646" t="s">
        <v>182</v>
      </c>
      <c r="G646" t="s">
        <v>707</v>
      </c>
      <c r="H646" t="s">
        <v>184</v>
      </c>
      <c r="I646" t="s">
        <v>84</v>
      </c>
      <c r="J646" t="s">
        <v>85</v>
      </c>
      <c r="K646" t="s">
        <v>388</v>
      </c>
      <c r="L646">
        <v>7.2</v>
      </c>
      <c r="M646">
        <v>44.9</v>
      </c>
      <c r="N646">
        <v>4.3499999999999996</v>
      </c>
      <c r="O646">
        <v>8.17</v>
      </c>
      <c r="P646">
        <v>32.5</v>
      </c>
      <c r="Q646">
        <v>12</v>
      </c>
      <c r="R646" t="b">
        <v>0</v>
      </c>
      <c r="S646">
        <v>5.04</v>
      </c>
      <c r="T646">
        <v>1863.85</v>
      </c>
      <c r="U646">
        <v>45787</v>
      </c>
      <c r="V646" t="s">
        <v>43</v>
      </c>
      <c r="W646" t="s">
        <v>44</v>
      </c>
      <c r="X646" t="s">
        <v>2692</v>
      </c>
      <c r="Y646">
        <v>5</v>
      </c>
      <c r="Z646">
        <v>39.86</v>
      </c>
      <c r="AA646">
        <v>46.76</v>
      </c>
    </row>
    <row r="647" spans="1:27" x14ac:dyDescent="0.25">
      <c r="A647" t="s">
        <v>2693</v>
      </c>
      <c r="B647">
        <v>45736</v>
      </c>
      <c r="C647">
        <v>45736.451388888891</v>
      </c>
      <c r="D647">
        <v>45736.476388888892</v>
      </c>
      <c r="E647" t="s">
        <v>2694</v>
      </c>
      <c r="F647" t="s">
        <v>413</v>
      </c>
      <c r="G647" t="s">
        <v>310</v>
      </c>
      <c r="H647" t="s">
        <v>414</v>
      </c>
      <c r="I647" t="s">
        <v>415</v>
      </c>
      <c r="J647" t="s">
        <v>416</v>
      </c>
      <c r="K647" t="s">
        <v>574</v>
      </c>
      <c r="L647">
        <v>3.5</v>
      </c>
      <c r="M647">
        <v>36.799999999999997</v>
      </c>
      <c r="N647">
        <v>4.3499999999999996</v>
      </c>
      <c r="O647">
        <v>8.31</v>
      </c>
      <c r="P647">
        <v>28.1</v>
      </c>
      <c r="Q647">
        <v>9.1</v>
      </c>
      <c r="R647" t="b">
        <v>1</v>
      </c>
      <c r="S647">
        <v>0.38</v>
      </c>
      <c r="T647">
        <v>1718.3</v>
      </c>
      <c r="U647">
        <v>45739</v>
      </c>
      <c r="V647" t="s">
        <v>259</v>
      </c>
      <c r="W647" t="s">
        <v>44</v>
      </c>
      <c r="X647" t="s">
        <v>2695</v>
      </c>
      <c r="Y647">
        <v>36</v>
      </c>
      <c r="Z647">
        <v>36.419999999999902</v>
      </c>
      <c r="AA647">
        <v>47.18</v>
      </c>
    </row>
    <row r="648" spans="1:27" x14ac:dyDescent="0.25">
      <c r="A648" t="s">
        <v>2696</v>
      </c>
      <c r="B648">
        <v>45739</v>
      </c>
      <c r="C648">
        <v>45739.438194444447</v>
      </c>
      <c r="D648">
        <v>45739.460416666669</v>
      </c>
      <c r="E648" t="s">
        <v>661</v>
      </c>
      <c r="F648" t="s">
        <v>150</v>
      </c>
      <c r="G648" t="s">
        <v>129</v>
      </c>
      <c r="H648" t="s">
        <v>152</v>
      </c>
      <c r="I648" t="s">
        <v>153</v>
      </c>
      <c r="J648" t="s">
        <v>154</v>
      </c>
      <c r="K648" t="s">
        <v>57</v>
      </c>
      <c r="L648">
        <v>6.2</v>
      </c>
      <c r="M648">
        <v>63.1</v>
      </c>
      <c r="N648">
        <v>4.3600000000000003</v>
      </c>
      <c r="O648">
        <v>8.17</v>
      </c>
      <c r="P648">
        <v>27.5</v>
      </c>
      <c r="Q648">
        <v>3.8</v>
      </c>
      <c r="R648" t="b">
        <v>1</v>
      </c>
      <c r="S648">
        <v>0.26</v>
      </c>
      <c r="T648">
        <v>2941.54</v>
      </c>
      <c r="U648">
        <v>45742</v>
      </c>
      <c r="V648" t="s">
        <v>43</v>
      </c>
      <c r="W648" t="s">
        <v>44</v>
      </c>
      <c r="X648" t="s">
        <v>2697</v>
      </c>
      <c r="Y648">
        <v>32</v>
      </c>
      <c r="Z648">
        <v>62.84</v>
      </c>
      <c r="AA648">
        <v>46.81</v>
      </c>
    </row>
    <row r="649" spans="1:27" x14ac:dyDescent="0.25">
      <c r="A649" t="s">
        <v>2698</v>
      </c>
      <c r="B649">
        <v>45711</v>
      </c>
      <c r="C649">
        <v>45711.199999999997</v>
      </c>
      <c r="D649">
        <v>45711.225694444445</v>
      </c>
      <c r="E649" t="s">
        <v>804</v>
      </c>
      <c r="F649" t="s">
        <v>194</v>
      </c>
      <c r="G649" t="s">
        <v>806</v>
      </c>
      <c r="H649" t="s">
        <v>196</v>
      </c>
      <c r="I649" t="s">
        <v>197</v>
      </c>
      <c r="J649" t="s">
        <v>198</v>
      </c>
      <c r="K649" t="s">
        <v>712</v>
      </c>
      <c r="L649">
        <v>17.7</v>
      </c>
      <c r="M649">
        <v>229.5</v>
      </c>
      <c r="N649">
        <v>4.3600000000000003</v>
      </c>
      <c r="O649">
        <v>8.26</v>
      </c>
      <c r="P649">
        <v>29.8</v>
      </c>
      <c r="Q649">
        <v>27.8</v>
      </c>
      <c r="R649" t="b">
        <v>1</v>
      </c>
      <c r="S649">
        <v>0.48</v>
      </c>
      <c r="T649">
        <v>10782.26</v>
      </c>
      <c r="U649">
        <v>45713</v>
      </c>
      <c r="V649" t="s">
        <v>58</v>
      </c>
      <c r="W649" t="s">
        <v>44</v>
      </c>
      <c r="X649" t="s">
        <v>2699</v>
      </c>
      <c r="Y649">
        <v>37</v>
      </c>
      <c r="Z649">
        <v>229.02</v>
      </c>
      <c r="AA649">
        <v>47.08</v>
      </c>
    </row>
    <row r="650" spans="1:27" x14ac:dyDescent="0.25">
      <c r="A650" t="s">
        <v>2700</v>
      </c>
      <c r="B650">
        <v>45718</v>
      </c>
      <c r="C650">
        <v>45718.363888888889</v>
      </c>
      <c r="D650">
        <v>45718.442361111112</v>
      </c>
      <c r="E650" t="s">
        <v>2701</v>
      </c>
      <c r="F650" t="s">
        <v>150</v>
      </c>
      <c r="G650" t="s">
        <v>151</v>
      </c>
      <c r="H650" t="s">
        <v>152</v>
      </c>
      <c r="I650" t="s">
        <v>153</v>
      </c>
      <c r="J650" t="s">
        <v>154</v>
      </c>
      <c r="K650" t="s">
        <v>185</v>
      </c>
      <c r="L650">
        <v>14.7</v>
      </c>
      <c r="M650">
        <v>31.6</v>
      </c>
      <c r="N650">
        <v>4.3600000000000003</v>
      </c>
      <c r="O650">
        <v>8.4499999999999993</v>
      </c>
      <c r="P650">
        <v>29.5</v>
      </c>
      <c r="Q650">
        <v>8.5</v>
      </c>
      <c r="R650" t="b">
        <v>0</v>
      </c>
      <c r="S650">
        <v>0</v>
      </c>
      <c r="T650">
        <v>1505.74</v>
      </c>
      <c r="U650">
        <v>45721</v>
      </c>
      <c r="V650" t="s">
        <v>73</v>
      </c>
      <c r="W650" t="s">
        <v>44</v>
      </c>
      <c r="X650" t="s">
        <v>2703</v>
      </c>
      <c r="Y650">
        <v>113</v>
      </c>
      <c r="Z650">
        <v>31.6</v>
      </c>
      <c r="AA650">
        <v>47.65</v>
      </c>
    </row>
    <row r="651" spans="1:27" x14ac:dyDescent="0.25">
      <c r="A651" t="s">
        <v>2704</v>
      </c>
      <c r="B651">
        <v>45739</v>
      </c>
      <c r="C651">
        <v>45739.222916666666</v>
      </c>
      <c r="D651">
        <v>45739.231944444444</v>
      </c>
      <c r="E651" t="s">
        <v>1965</v>
      </c>
      <c r="F651" t="s">
        <v>194</v>
      </c>
      <c r="G651" t="s">
        <v>472</v>
      </c>
      <c r="H651" t="s">
        <v>196</v>
      </c>
      <c r="I651" t="s">
        <v>197</v>
      </c>
      <c r="J651" t="s">
        <v>198</v>
      </c>
      <c r="K651" t="s">
        <v>505</v>
      </c>
      <c r="L651">
        <v>12.3</v>
      </c>
      <c r="M651">
        <v>9.3000000000000007</v>
      </c>
      <c r="N651">
        <v>4.3600000000000003</v>
      </c>
      <c r="O651">
        <v>8.48</v>
      </c>
      <c r="P651">
        <v>30.8</v>
      </c>
      <c r="Q651">
        <v>11.7</v>
      </c>
      <c r="R651" t="b">
        <v>1</v>
      </c>
      <c r="S651">
        <v>0</v>
      </c>
      <c r="T651">
        <v>443.98</v>
      </c>
      <c r="U651">
        <v>45741</v>
      </c>
      <c r="V651" t="s">
        <v>58</v>
      </c>
      <c r="W651" t="s">
        <v>44</v>
      </c>
      <c r="X651" t="s">
        <v>2705</v>
      </c>
      <c r="Y651">
        <v>13</v>
      </c>
      <c r="Z651">
        <v>9.3000000000000007</v>
      </c>
      <c r="AA651">
        <v>47.74</v>
      </c>
    </row>
    <row r="652" spans="1:27" x14ac:dyDescent="0.25">
      <c r="A652" t="s">
        <v>2706</v>
      </c>
      <c r="B652">
        <v>45734</v>
      </c>
      <c r="C652">
        <v>45734.224999999999</v>
      </c>
      <c r="D652">
        <v>45734.290277777778</v>
      </c>
      <c r="E652" t="s">
        <v>1428</v>
      </c>
      <c r="F652" t="s">
        <v>309</v>
      </c>
      <c r="G652" t="s">
        <v>1430</v>
      </c>
      <c r="H652" t="s">
        <v>311</v>
      </c>
      <c r="I652" t="s">
        <v>84</v>
      </c>
      <c r="J652" t="s">
        <v>85</v>
      </c>
      <c r="K652" t="s">
        <v>72</v>
      </c>
      <c r="L652">
        <v>7.1</v>
      </c>
      <c r="M652">
        <v>28.7</v>
      </c>
      <c r="N652">
        <v>4.3600000000000003</v>
      </c>
      <c r="O652">
        <v>8.56</v>
      </c>
      <c r="P652">
        <v>23.3</v>
      </c>
      <c r="Q652">
        <v>1.1000000000000001</v>
      </c>
      <c r="R652" t="b">
        <v>1</v>
      </c>
      <c r="S652">
        <v>0.16</v>
      </c>
      <c r="T652">
        <v>1369.35</v>
      </c>
      <c r="U652">
        <v>45735</v>
      </c>
      <c r="V652" t="s">
        <v>43</v>
      </c>
      <c r="W652" t="s">
        <v>44</v>
      </c>
      <c r="X652" t="s">
        <v>2707</v>
      </c>
      <c r="Y652">
        <v>94</v>
      </c>
      <c r="Z652">
        <v>28.54</v>
      </c>
      <c r="AA652">
        <v>47.98</v>
      </c>
    </row>
    <row r="653" spans="1:27" x14ac:dyDescent="0.25">
      <c r="A653" t="s">
        <v>2708</v>
      </c>
      <c r="B653">
        <v>45789</v>
      </c>
      <c r="C653">
        <v>45789.407638888886</v>
      </c>
      <c r="D653">
        <v>45789.436111111114</v>
      </c>
      <c r="E653" t="s">
        <v>387</v>
      </c>
      <c r="F653" t="s">
        <v>67</v>
      </c>
      <c r="G653" t="s">
        <v>129</v>
      </c>
      <c r="H653" t="s">
        <v>69</v>
      </c>
      <c r="I653" t="s">
        <v>70</v>
      </c>
      <c r="J653" t="s">
        <v>71</v>
      </c>
      <c r="K653" t="s">
        <v>424</v>
      </c>
      <c r="L653">
        <v>5.9</v>
      </c>
      <c r="M653">
        <v>117.6</v>
      </c>
      <c r="N653">
        <v>4.37</v>
      </c>
      <c r="O653">
        <v>8.0299999999999994</v>
      </c>
      <c r="P653">
        <v>29.2</v>
      </c>
      <c r="Q653">
        <v>10.8</v>
      </c>
      <c r="R653" t="b">
        <v>1</v>
      </c>
      <c r="S653">
        <v>0</v>
      </c>
      <c r="T653">
        <v>5461.34</v>
      </c>
      <c r="U653">
        <v>45791</v>
      </c>
      <c r="V653" t="s">
        <v>43</v>
      </c>
      <c r="W653" t="s">
        <v>44</v>
      </c>
      <c r="X653" t="s">
        <v>2709</v>
      </c>
      <c r="Y653">
        <v>41</v>
      </c>
      <c r="Z653">
        <v>117.6</v>
      </c>
      <c r="AA653">
        <v>46.44</v>
      </c>
    </row>
    <row r="654" spans="1:27" x14ac:dyDescent="0.25">
      <c r="A654" t="s">
        <v>2710</v>
      </c>
      <c r="B654">
        <v>45744</v>
      </c>
      <c r="C654">
        <v>45744.444444444445</v>
      </c>
      <c r="D654">
        <v>45744.486805555556</v>
      </c>
      <c r="E654" t="s">
        <v>2711</v>
      </c>
      <c r="F654" t="s">
        <v>162</v>
      </c>
      <c r="G654" t="s">
        <v>1470</v>
      </c>
      <c r="H654" t="s">
        <v>164</v>
      </c>
      <c r="I654" t="s">
        <v>40</v>
      </c>
      <c r="J654" t="s">
        <v>41</v>
      </c>
      <c r="K654" t="s">
        <v>199</v>
      </c>
      <c r="L654">
        <v>3.5</v>
      </c>
      <c r="M654">
        <v>60.8</v>
      </c>
      <c r="N654">
        <v>4.37</v>
      </c>
      <c r="O654">
        <v>9.11</v>
      </c>
      <c r="P654">
        <v>25.9</v>
      </c>
      <c r="Q654">
        <v>7.6</v>
      </c>
      <c r="R654" t="b">
        <v>1</v>
      </c>
      <c r="S654">
        <v>0.11</v>
      </c>
      <c r="T654">
        <v>3015.08</v>
      </c>
      <c r="U654">
        <v>45745</v>
      </c>
      <c r="V654" t="s">
        <v>58</v>
      </c>
      <c r="W654" t="s">
        <v>208</v>
      </c>
      <c r="X654" t="s">
        <v>2713</v>
      </c>
      <c r="Y654">
        <v>61</v>
      </c>
      <c r="Z654">
        <v>60.69</v>
      </c>
      <c r="AA654">
        <v>49.68</v>
      </c>
    </row>
    <row r="655" spans="1:27" x14ac:dyDescent="0.25">
      <c r="A655" t="s">
        <v>2714</v>
      </c>
      <c r="B655">
        <v>45787</v>
      </c>
      <c r="C655">
        <v>45787.256944444445</v>
      </c>
      <c r="D655">
        <v>45787.276388888888</v>
      </c>
      <c r="E655" t="s">
        <v>2715</v>
      </c>
      <c r="F655" t="s">
        <v>162</v>
      </c>
      <c r="G655" t="s">
        <v>1495</v>
      </c>
      <c r="H655" t="s">
        <v>164</v>
      </c>
      <c r="I655" t="s">
        <v>40</v>
      </c>
      <c r="J655" t="s">
        <v>41</v>
      </c>
      <c r="K655" t="s">
        <v>1556</v>
      </c>
      <c r="L655">
        <v>17.8</v>
      </c>
      <c r="M655">
        <v>63.1</v>
      </c>
      <c r="N655">
        <v>4.37</v>
      </c>
      <c r="O655">
        <v>8.7200000000000006</v>
      </c>
      <c r="P655">
        <v>29.5</v>
      </c>
      <c r="Q655">
        <v>3.2</v>
      </c>
      <c r="R655" t="b">
        <v>1</v>
      </c>
      <c r="S655">
        <v>0</v>
      </c>
      <c r="T655">
        <v>3060.98</v>
      </c>
      <c r="U655">
        <v>45787</v>
      </c>
      <c r="V655" t="s">
        <v>43</v>
      </c>
      <c r="W655" t="s">
        <v>59</v>
      </c>
      <c r="X655" t="s">
        <v>2717</v>
      </c>
      <c r="Y655">
        <v>28</v>
      </c>
      <c r="Z655">
        <v>63.1</v>
      </c>
      <c r="AA655">
        <v>48.51</v>
      </c>
    </row>
    <row r="656" spans="1:27" x14ac:dyDescent="0.25">
      <c r="A656" t="s">
        <v>2718</v>
      </c>
      <c r="B656">
        <v>45770</v>
      </c>
      <c r="C656">
        <v>45770.297222222223</v>
      </c>
      <c r="D656">
        <v>45770.327777777777</v>
      </c>
      <c r="E656" t="s">
        <v>1570</v>
      </c>
      <c r="F656" t="s">
        <v>536</v>
      </c>
      <c r="G656" t="s">
        <v>329</v>
      </c>
      <c r="H656" t="s">
        <v>537</v>
      </c>
      <c r="I656" t="s">
        <v>84</v>
      </c>
      <c r="J656" t="s">
        <v>85</v>
      </c>
      <c r="K656" t="s">
        <v>343</v>
      </c>
      <c r="L656">
        <v>2.8</v>
      </c>
      <c r="M656">
        <v>17</v>
      </c>
      <c r="N656">
        <v>4.37</v>
      </c>
      <c r="O656">
        <v>8.49</v>
      </c>
      <c r="P656">
        <v>27.5</v>
      </c>
      <c r="Q656">
        <v>8.6999999999999993</v>
      </c>
      <c r="R656" t="b">
        <v>0</v>
      </c>
      <c r="S656">
        <v>2.06</v>
      </c>
      <c r="T656">
        <v>714.43</v>
      </c>
      <c r="U656">
        <v>45777</v>
      </c>
      <c r="V656" t="s">
        <v>58</v>
      </c>
      <c r="W656" t="s">
        <v>44</v>
      </c>
      <c r="X656" t="s">
        <v>2719</v>
      </c>
      <c r="Y656">
        <v>44</v>
      </c>
      <c r="Z656">
        <v>14.94</v>
      </c>
      <c r="AA656">
        <v>47.82</v>
      </c>
    </row>
    <row r="657" spans="1:27" x14ac:dyDescent="0.25">
      <c r="A657" t="s">
        <v>2720</v>
      </c>
      <c r="B657">
        <v>45754</v>
      </c>
      <c r="C657">
        <v>45754.355555555558</v>
      </c>
      <c r="D657">
        <v>45754.359027777777</v>
      </c>
      <c r="E657" t="s">
        <v>2721</v>
      </c>
      <c r="F657" t="s">
        <v>194</v>
      </c>
      <c r="G657" t="s">
        <v>2724</v>
      </c>
      <c r="H657" t="s">
        <v>196</v>
      </c>
      <c r="I657" t="s">
        <v>197</v>
      </c>
      <c r="J657" t="s">
        <v>198</v>
      </c>
      <c r="K657" t="s">
        <v>105</v>
      </c>
      <c r="L657">
        <v>7.7</v>
      </c>
      <c r="M657">
        <v>29.8</v>
      </c>
      <c r="N657">
        <v>4.37</v>
      </c>
      <c r="O657">
        <v>8.64</v>
      </c>
      <c r="P657">
        <v>30.9</v>
      </c>
      <c r="Q657">
        <v>28.8</v>
      </c>
      <c r="R657" t="b">
        <v>1</v>
      </c>
      <c r="S657">
        <v>0.12</v>
      </c>
      <c r="T657">
        <v>1432.65</v>
      </c>
      <c r="U657">
        <v>45755</v>
      </c>
      <c r="V657" t="s">
        <v>43</v>
      </c>
      <c r="W657" t="s">
        <v>44</v>
      </c>
      <c r="X657" t="s">
        <v>2725</v>
      </c>
      <c r="Y657">
        <v>5</v>
      </c>
      <c r="Z657">
        <v>29.68</v>
      </c>
      <c r="AA657">
        <v>48.27</v>
      </c>
    </row>
    <row r="658" spans="1:27" x14ac:dyDescent="0.25">
      <c r="A658" t="s">
        <v>2726</v>
      </c>
      <c r="B658">
        <v>45719</v>
      </c>
      <c r="C658">
        <v>45719.269444444442</v>
      </c>
      <c r="D658">
        <v>45719.309027777781</v>
      </c>
      <c r="E658" t="s">
        <v>2727</v>
      </c>
      <c r="F658" t="s">
        <v>282</v>
      </c>
      <c r="G658" t="s">
        <v>597</v>
      </c>
      <c r="H658" t="s">
        <v>284</v>
      </c>
      <c r="I658" t="s">
        <v>237</v>
      </c>
      <c r="J658" t="s">
        <v>238</v>
      </c>
      <c r="K658" t="s">
        <v>302</v>
      </c>
      <c r="L658">
        <v>8.3000000000000007</v>
      </c>
      <c r="M658">
        <v>22.6</v>
      </c>
      <c r="N658">
        <v>4.37</v>
      </c>
      <c r="O658">
        <v>8.58</v>
      </c>
      <c r="P658">
        <v>31.5</v>
      </c>
      <c r="Q658">
        <v>9.8000000000000007</v>
      </c>
      <c r="R658" t="b">
        <v>1</v>
      </c>
      <c r="S658">
        <v>0.19</v>
      </c>
      <c r="T658">
        <v>1077.7</v>
      </c>
      <c r="U658">
        <v>45719</v>
      </c>
      <c r="V658" t="s">
        <v>43</v>
      </c>
      <c r="W658" t="s">
        <v>44</v>
      </c>
      <c r="X658" t="s">
        <v>2729</v>
      </c>
      <c r="Y658">
        <v>57</v>
      </c>
      <c r="Z658">
        <v>22.41</v>
      </c>
      <c r="AA658">
        <v>48.09</v>
      </c>
    </row>
    <row r="659" spans="1:27" x14ac:dyDescent="0.25">
      <c r="A659" t="s">
        <v>2730</v>
      </c>
      <c r="B659">
        <v>45680</v>
      </c>
      <c r="C659">
        <v>45680.451388888891</v>
      </c>
      <c r="D659">
        <v>45680.457638888889</v>
      </c>
      <c r="E659" t="s">
        <v>1546</v>
      </c>
      <c r="F659" t="s">
        <v>405</v>
      </c>
      <c r="G659" t="s">
        <v>1504</v>
      </c>
      <c r="H659" t="s">
        <v>407</v>
      </c>
      <c r="I659" t="s">
        <v>218</v>
      </c>
      <c r="J659" t="s">
        <v>219</v>
      </c>
      <c r="K659" t="s">
        <v>793</v>
      </c>
      <c r="L659">
        <v>21.5</v>
      </c>
      <c r="M659">
        <v>11.6</v>
      </c>
      <c r="N659">
        <v>4.37</v>
      </c>
      <c r="O659">
        <v>8.84</v>
      </c>
      <c r="P659">
        <v>30.9</v>
      </c>
      <c r="Q659">
        <v>12</v>
      </c>
      <c r="R659" t="b">
        <v>1</v>
      </c>
      <c r="S659">
        <v>0</v>
      </c>
      <c r="T659">
        <v>566.89</v>
      </c>
      <c r="U659">
        <v>45682</v>
      </c>
      <c r="V659" t="s">
        <v>43</v>
      </c>
      <c r="W659" t="s">
        <v>208</v>
      </c>
      <c r="X659" t="s">
        <v>2731</v>
      </c>
      <c r="Y659">
        <v>9</v>
      </c>
      <c r="Z659">
        <v>11.6</v>
      </c>
      <c r="AA659">
        <v>48.87</v>
      </c>
    </row>
    <row r="660" spans="1:27" x14ac:dyDescent="0.25">
      <c r="A660" t="s">
        <v>2732</v>
      </c>
      <c r="B660">
        <v>45662</v>
      </c>
      <c r="C660">
        <v>45662.323611111111</v>
      </c>
      <c r="D660">
        <v>45662.352777777778</v>
      </c>
      <c r="E660" t="s">
        <v>2733</v>
      </c>
      <c r="F660" t="s">
        <v>194</v>
      </c>
      <c r="G660" t="s">
        <v>478</v>
      </c>
      <c r="H660" t="s">
        <v>196</v>
      </c>
      <c r="I660" t="s">
        <v>197</v>
      </c>
      <c r="J660" t="s">
        <v>198</v>
      </c>
      <c r="K660" t="s">
        <v>57</v>
      </c>
      <c r="L660">
        <v>7.8</v>
      </c>
      <c r="M660">
        <v>26</v>
      </c>
      <c r="N660">
        <v>4.37</v>
      </c>
      <c r="O660">
        <v>8.5</v>
      </c>
      <c r="P660">
        <v>28.4</v>
      </c>
      <c r="Q660">
        <v>8.8000000000000007</v>
      </c>
      <c r="R660" t="b">
        <v>1</v>
      </c>
      <c r="S660">
        <v>0</v>
      </c>
      <c r="T660">
        <v>1244.0999999999999</v>
      </c>
      <c r="U660">
        <v>45662</v>
      </c>
      <c r="V660" t="s">
        <v>43</v>
      </c>
      <c r="W660" t="s">
        <v>44</v>
      </c>
      <c r="X660" t="s">
        <v>2735</v>
      </c>
      <c r="Y660">
        <v>42</v>
      </c>
      <c r="Z660">
        <v>26</v>
      </c>
      <c r="AA660">
        <v>47.85</v>
      </c>
    </row>
    <row r="661" spans="1:27" x14ac:dyDescent="0.25">
      <c r="A661" t="s">
        <v>2736</v>
      </c>
      <c r="B661">
        <v>45713</v>
      </c>
      <c r="C661">
        <v>45713.193055555559</v>
      </c>
      <c r="D661">
        <v>45713.196527777778</v>
      </c>
      <c r="E661" t="s">
        <v>998</v>
      </c>
      <c r="F661" t="s">
        <v>536</v>
      </c>
      <c r="G661" t="s">
        <v>735</v>
      </c>
      <c r="H661" t="s">
        <v>537</v>
      </c>
      <c r="I661" t="s">
        <v>84</v>
      </c>
      <c r="J661" t="s">
        <v>85</v>
      </c>
      <c r="K661" t="s">
        <v>876</v>
      </c>
      <c r="L661">
        <v>5.6</v>
      </c>
      <c r="M661">
        <v>141.6</v>
      </c>
      <c r="N661">
        <v>4.37</v>
      </c>
      <c r="O661">
        <v>8.7899999999999991</v>
      </c>
      <c r="P661">
        <v>34.1</v>
      </c>
      <c r="Q661">
        <v>12</v>
      </c>
      <c r="R661" t="b">
        <v>1</v>
      </c>
      <c r="S661">
        <v>0.03</v>
      </c>
      <c r="T661">
        <v>6897.29</v>
      </c>
      <c r="U661">
        <v>45714</v>
      </c>
      <c r="V661" t="s">
        <v>43</v>
      </c>
      <c r="W661" t="s">
        <v>44</v>
      </c>
      <c r="X661" t="s">
        <v>2737</v>
      </c>
      <c r="Y661">
        <v>5</v>
      </c>
      <c r="Z661">
        <v>141.57</v>
      </c>
      <c r="AA661">
        <v>48.72</v>
      </c>
    </row>
    <row r="662" spans="1:27" x14ac:dyDescent="0.25">
      <c r="A662" t="s">
        <v>2738</v>
      </c>
      <c r="B662">
        <v>45776</v>
      </c>
      <c r="C662">
        <v>45776.294444444444</v>
      </c>
      <c r="D662">
        <v>45776.29791666667</v>
      </c>
      <c r="E662" t="s">
        <v>2739</v>
      </c>
      <c r="F662" t="s">
        <v>138</v>
      </c>
      <c r="G662" t="s">
        <v>498</v>
      </c>
      <c r="H662" t="s">
        <v>140</v>
      </c>
      <c r="I662" t="s">
        <v>141</v>
      </c>
      <c r="J662" t="s">
        <v>142</v>
      </c>
      <c r="K662" t="s">
        <v>370</v>
      </c>
      <c r="L662">
        <v>14.6</v>
      </c>
      <c r="M662">
        <v>35.6</v>
      </c>
      <c r="N662">
        <v>4.37</v>
      </c>
      <c r="O662">
        <v>8.01</v>
      </c>
      <c r="P662">
        <v>27.8</v>
      </c>
      <c r="Q662">
        <v>25.5</v>
      </c>
      <c r="R662" t="b">
        <v>1</v>
      </c>
      <c r="S662">
        <v>0</v>
      </c>
      <c r="T662">
        <v>1651.13</v>
      </c>
      <c r="U662">
        <v>45777</v>
      </c>
      <c r="V662" t="s">
        <v>43</v>
      </c>
      <c r="W662" t="s">
        <v>44</v>
      </c>
      <c r="X662" t="s">
        <v>2741</v>
      </c>
      <c r="Y662">
        <v>5</v>
      </c>
      <c r="Z662">
        <v>35.6</v>
      </c>
      <c r="AA662">
        <v>46.38</v>
      </c>
    </row>
    <row r="663" spans="1:27" x14ac:dyDescent="0.25">
      <c r="A663" t="s">
        <v>2742</v>
      </c>
      <c r="B663">
        <v>45758</v>
      </c>
      <c r="C663">
        <v>45758.191666666666</v>
      </c>
      <c r="D663">
        <v>45758.195138888892</v>
      </c>
      <c r="E663" t="s">
        <v>1055</v>
      </c>
      <c r="F663" t="s">
        <v>340</v>
      </c>
      <c r="G663" t="s">
        <v>1058</v>
      </c>
      <c r="H663" t="s">
        <v>342</v>
      </c>
      <c r="I663" t="s">
        <v>197</v>
      </c>
      <c r="J663" t="s">
        <v>198</v>
      </c>
      <c r="K663" t="s">
        <v>643</v>
      </c>
      <c r="L663">
        <v>15.9</v>
      </c>
      <c r="M663">
        <v>38.4</v>
      </c>
      <c r="N663">
        <v>4.37</v>
      </c>
      <c r="O663">
        <v>8.35</v>
      </c>
      <c r="P663">
        <v>25.6</v>
      </c>
      <c r="Q663">
        <v>7.1</v>
      </c>
      <c r="R663" t="b">
        <v>1</v>
      </c>
      <c r="S663">
        <v>0.09</v>
      </c>
      <c r="T663">
        <v>1815.89</v>
      </c>
      <c r="U663">
        <v>45761</v>
      </c>
      <c r="V663" t="s">
        <v>259</v>
      </c>
      <c r="W663" t="s">
        <v>44</v>
      </c>
      <c r="X663" t="s">
        <v>2743</v>
      </c>
      <c r="Y663">
        <v>5</v>
      </c>
      <c r="Z663">
        <v>38.309999999999903</v>
      </c>
      <c r="AA663">
        <v>47.4</v>
      </c>
    </row>
    <row r="664" spans="1:27" x14ac:dyDescent="0.25">
      <c r="A664" t="s">
        <v>2744</v>
      </c>
      <c r="B664">
        <v>45690</v>
      </c>
      <c r="C664">
        <v>45690.369444444441</v>
      </c>
      <c r="D664">
        <v>45690.380555555559</v>
      </c>
      <c r="E664" t="s">
        <v>2745</v>
      </c>
      <c r="F664" t="s">
        <v>194</v>
      </c>
      <c r="G664" t="s">
        <v>851</v>
      </c>
      <c r="H664" t="s">
        <v>196</v>
      </c>
      <c r="I664" t="s">
        <v>197</v>
      </c>
      <c r="J664" t="s">
        <v>198</v>
      </c>
      <c r="K664" t="s">
        <v>1083</v>
      </c>
      <c r="L664">
        <v>7.5</v>
      </c>
      <c r="M664">
        <v>32.799999999999997</v>
      </c>
      <c r="N664">
        <v>4.37</v>
      </c>
      <c r="O664">
        <v>8.3000000000000007</v>
      </c>
      <c r="P664">
        <v>35</v>
      </c>
      <c r="Q664">
        <v>33.299999999999997</v>
      </c>
      <c r="R664" t="b">
        <v>1</v>
      </c>
      <c r="S664">
        <v>0.17</v>
      </c>
      <c r="T664">
        <v>1541.77</v>
      </c>
      <c r="U664">
        <v>45691</v>
      </c>
      <c r="V664" t="s">
        <v>43</v>
      </c>
      <c r="W664" t="s">
        <v>44</v>
      </c>
      <c r="X664" t="s">
        <v>2747</v>
      </c>
      <c r="Y664">
        <v>16</v>
      </c>
      <c r="Z664">
        <v>32.629999999999903</v>
      </c>
      <c r="AA664">
        <v>47.25</v>
      </c>
    </row>
    <row r="665" spans="1:27" x14ac:dyDescent="0.25">
      <c r="A665" t="s">
        <v>2748</v>
      </c>
      <c r="B665">
        <v>45688</v>
      </c>
      <c r="C665">
        <v>45688.311805555553</v>
      </c>
      <c r="D665">
        <v>45688.31527777778</v>
      </c>
      <c r="E665" t="s">
        <v>2618</v>
      </c>
      <c r="F665" t="s">
        <v>318</v>
      </c>
      <c r="G665" t="s">
        <v>2620</v>
      </c>
      <c r="H665" t="s">
        <v>320</v>
      </c>
      <c r="I665" t="s">
        <v>197</v>
      </c>
      <c r="J665" t="s">
        <v>198</v>
      </c>
      <c r="K665" t="s">
        <v>918</v>
      </c>
      <c r="L665">
        <v>7.3</v>
      </c>
      <c r="M665">
        <v>46</v>
      </c>
      <c r="N665">
        <v>4.37</v>
      </c>
      <c r="O665">
        <v>8.52</v>
      </c>
      <c r="P665">
        <v>32.4</v>
      </c>
      <c r="Q665">
        <v>32.4</v>
      </c>
      <c r="R665" t="b">
        <v>0</v>
      </c>
      <c r="S665">
        <v>4.07</v>
      </c>
      <c r="T665">
        <v>2008.87</v>
      </c>
      <c r="U665">
        <v>45689</v>
      </c>
      <c r="V665" t="s">
        <v>43</v>
      </c>
      <c r="W665" t="s">
        <v>200</v>
      </c>
      <c r="X665" t="s">
        <v>2749</v>
      </c>
      <c r="Y665">
        <v>5</v>
      </c>
      <c r="Z665">
        <v>41.93</v>
      </c>
      <c r="AA665">
        <v>47.91</v>
      </c>
    </row>
    <row r="666" spans="1:27" x14ac:dyDescent="0.25">
      <c r="A666" t="s">
        <v>2750</v>
      </c>
      <c r="B666">
        <v>45765</v>
      </c>
      <c r="C666">
        <v>45765.359027777777</v>
      </c>
      <c r="D666">
        <v>45765.383333333331</v>
      </c>
      <c r="E666" t="s">
        <v>2751</v>
      </c>
      <c r="F666" t="s">
        <v>52</v>
      </c>
      <c r="G666" t="s">
        <v>2753</v>
      </c>
      <c r="H666" t="s">
        <v>54</v>
      </c>
      <c r="I666" t="s">
        <v>55</v>
      </c>
      <c r="J666" t="s">
        <v>56</v>
      </c>
      <c r="K666" t="s">
        <v>295</v>
      </c>
      <c r="L666">
        <v>5.2</v>
      </c>
      <c r="M666">
        <v>112.2</v>
      </c>
      <c r="N666">
        <v>4.38</v>
      </c>
      <c r="O666">
        <v>8.52</v>
      </c>
      <c r="P666">
        <v>27.8</v>
      </c>
      <c r="Q666">
        <v>8.8000000000000007</v>
      </c>
      <c r="R666" t="b">
        <v>1</v>
      </c>
      <c r="S666">
        <v>0.04</v>
      </c>
      <c r="T666">
        <v>5379.19</v>
      </c>
      <c r="U666">
        <v>45768</v>
      </c>
      <c r="V666" t="s">
        <v>58</v>
      </c>
      <c r="W666" t="s">
        <v>44</v>
      </c>
      <c r="X666" t="s">
        <v>2754</v>
      </c>
      <c r="Y666">
        <v>35</v>
      </c>
      <c r="Z666">
        <v>112.16</v>
      </c>
      <c r="AA666">
        <v>47.96</v>
      </c>
    </row>
    <row r="667" spans="1:27" x14ac:dyDescent="0.25">
      <c r="A667" t="s">
        <v>2755</v>
      </c>
      <c r="B667">
        <v>45704</v>
      </c>
      <c r="C667">
        <v>45704.44027777778</v>
      </c>
      <c r="D667">
        <v>45704.464583333334</v>
      </c>
      <c r="E667" t="s">
        <v>2039</v>
      </c>
      <c r="F667" t="s">
        <v>234</v>
      </c>
      <c r="G667" t="s">
        <v>1325</v>
      </c>
      <c r="H667" t="s">
        <v>236</v>
      </c>
      <c r="I667" t="s">
        <v>237</v>
      </c>
      <c r="J667" t="s">
        <v>238</v>
      </c>
      <c r="K667" t="s">
        <v>876</v>
      </c>
      <c r="L667">
        <v>12.5</v>
      </c>
      <c r="M667">
        <v>15.6</v>
      </c>
      <c r="N667">
        <v>4.38</v>
      </c>
      <c r="O667">
        <v>9.25</v>
      </c>
      <c r="P667">
        <v>33.799999999999997</v>
      </c>
      <c r="Q667">
        <v>11.2</v>
      </c>
      <c r="R667" t="b">
        <v>1</v>
      </c>
      <c r="S667">
        <v>0</v>
      </c>
      <c r="T667">
        <v>782.34</v>
      </c>
      <c r="U667">
        <v>45705</v>
      </c>
      <c r="V667" t="s">
        <v>259</v>
      </c>
      <c r="W667" t="s">
        <v>44</v>
      </c>
      <c r="X667" t="s">
        <v>2756</v>
      </c>
      <c r="Y667">
        <v>35</v>
      </c>
      <c r="Z667">
        <v>15.6</v>
      </c>
      <c r="AA667">
        <v>50.15</v>
      </c>
    </row>
    <row r="668" spans="1:27" x14ac:dyDescent="0.25">
      <c r="A668" t="s">
        <v>2757</v>
      </c>
      <c r="B668">
        <v>45709</v>
      </c>
      <c r="C668">
        <v>45709.435416666667</v>
      </c>
      <c r="D668">
        <v>45709.522222222222</v>
      </c>
      <c r="E668" t="s">
        <v>2758</v>
      </c>
      <c r="F668" t="s">
        <v>309</v>
      </c>
      <c r="G668" t="s">
        <v>2760</v>
      </c>
      <c r="H668" t="s">
        <v>311</v>
      </c>
      <c r="I668" t="s">
        <v>84</v>
      </c>
      <c r="J668" t="s">
        <v>85</v>
      </c>
      <c r="K668" t="s">
        <v>268</v>
      </c>
      <c r="L668">
        <v>1.9</v>
      </c>
      <c r="M668">
        <v>78.8</v>
      </c>
      <c r="N668">
        <v>4.38</v>
      </c>
      <c r="O668">
        <v>9.2200000000000006</v>
      </c>
      <c r="P668">
        <v>31.1</v>
      </c>
      <c r="Q668">
        <v>8.6999999999999993</v>
      </c>
      <c r="R668" t="b">
        <v>1</v>
      </c>
      <c r="S668">
        <v>0</v>
      </c>
      <c r="T668">
        <v>3944.73</v>
      </c>
      <c r="U668">
        <v>45716</v>
      </c>
      <c r="V668" t="s">
        <v>43</v>
      </c>
      <c r="W668" t="s">
        <v>44</v>
      </c>
      <c r="X668" t="s">
        <v>2761</v>
      </c>
      <c r="Y668">
        <v>125</v>
      </c>
      <c r="Z668">
        <v>78.8</v>
      </c>
      <c r="AA668">
        <v>50.06</v>
      </c>
    </row>
    <row r="669" spans="1:27" x14ac:dyDescent="0.25">
      <c r="A669" t="s">
        <v>2762</v>
      </c>
      <c r="B669">
        <v>45820</v>
      </c>
      <c r="C669">
        <v>45820.364583333336</v>
      </c>
      <c r="D669">
        <v>45820.417361111111</v>
      </c>
      <c r="E669" t="s">
        <v>2763</v>
      </c>
      <c r="F669" t="s">
        <v>138</v>
      </c>
      <c r="G669" t="s">
        <v>841</v>
      </c>
      <c r="H669" t="s">
        <v>140</v>
      </c>
      <c r="I669" t="s">
        <v>141</v>
      </c>
      <c r="J669" t="s">
        <v>142</v>
      </c>
      <c r="K669" t="s">
        <v>466</v>
      </c>
      <c r="L669">
        <v>3.3</v>
      </c>
      <c r="M669">
        <v>78.599999999999994</v>
      </c>
      <c r="N669">
        <v>4.38</v>
      </c>
      <c r="O669">
        <v>8.6</v>
      </c>
      <c r="P669">
        <v>29.8</v>
      </c>
      <c r="Q669">
        <v>9.6999999999999993</v>
      </c>
      <c r="R669" t="b">
        <v>1</v>
      </c>
      <c r="S669">
        <v>0</v>
      </c>
      <c r="T669">
        <v>3788.52</v>
      </c>
      <c r="U669">
        <v>45822</v>
      </c>
      <c r="V669" t="s">
        <v>58</v>
      </c>
      <c r="W669" t="s">
        <v>44</v>
      </c>
      <c r="X669" t="s">
        <v>2764</v>
      </c>
      <c r="Y669">
        <v>76</v>
      </c>
      <c r="Z669">
        <v>78.599999999999994</v>
      </c>
      <c r="AA669">
        <v>48.2</v>
      </c>
    </row>
    <row r="670" spans="1:27" x14ac:dyDescent="0.25">
      <c r="A670" t="s">
        <v>2765</v>
      </c>
      <c r="B670">
        <v>45830</v>
      </c>
      <c r="C670">
        <v>45830.259027777778</v>
      </c>
      <c r="D670">
        <v>45830.262499999997</v>
      </c>
      <c r="E670" t="s">
        <v>1525</v>
      </c>
      <c r="F670" t="s">
        <v>405</v>
      </c>
      <c r="G670" t="s">
        <v>1528</v>
      </c>
      <c r="H670" t="s">
        <v>407</v>
      </c>
      <c r="I670" t="s">
        <v>218</v>
      </c>
      <c r="J670" t="s">
        <v>219</v>
      </c>
      <c r="K670" t="s">
        <v>155</v>
      </c>
      <c r="L670">
        <v>10.199999999999999</v>
      </c>
      <c r="M670">
        <v>35.200000000000003</v>
      </c>
      <c r="N670">
        <v>4.38</v>
      </c>
      <c r="O670">
        <v>8.51</v>
      </c>
      <c r="P670">
        <v>32.1</v>
      </c>
      <c r="Q670">
        <v>12</v>
      </c>
      <c r="R670" t="b">
        <v>0</v>
      </c>
      <c r="S670">
        <v>0</v>
      </c>
      <c r="T670">
        <v>1687.14</v>
      </c>
      <c r="U670">
        <v>45830</v>
      </c>
      <c r="V670" t="s">
        <v>58</v>
      </c>
      <c r="W670" t="s">
        <v>44</v>
      </c>
      <c r="X670" t="s">
        <v>2766</v>
      </c>
      <c r="Y670">
        <v>5</v>
      </c>
      <c r="Z670">
        <v>35.200000000000003</v>
      </c>
      <c r="AA670">
        <v>47.93</v>
      </c>
    </row>
    <row r="671" spans="1:27" x14ac:dyDescent="0.25">
      <c r="A671" t="s">
        <v>2767</v>
      </c>
      <c r="B671">
        <v>45819</v>
      </c>
      <c r="C671">
        <v>45819.178472222222</v>
      </c>
      <c r="D671">
        <v>45819.240972222222</v>
      </c>
      <c r="E671" t="s">
        <v>2768</v>
      </c>
      <c r="F671" t="s">
        <v>309</v>
      </c>
      <c r="G671" t="s">
        <v>2360</v>
      </c>
      <c r="H671" t="s">
        <v>311</v>
      </c>
      <c r="I671" t="s">
        <v>84</v>
      </c>
      <c r="J671" t="s">
        <v>85</v>
      </c>
      <c r="K671" t="s">
        <v>1070</v>
      </c>
      <c r="L671">
        <v>20.3</v>
      </c>
      <c r="M671">
        <v>27.3</v>
      </c>
      <c r="N671">
        <v>4.3899999999999997</v>
      </c>
      <c r="O671">
        <v>8.31</v>
      </c>
      <c r="P671">
        <v>31.4</v>
      </c>
      <c r="Q671">
        <v>10</v>
      </c>
      <c r="R671" t="b">
        <v>0</v>
      </c>
      <c r="S671">
        <v>0</v>
      </c>
      <c r="T671">
        <v>1293.47</v>
      </c>
      <c r="U671">
        <v>45819</v>
      </c>
      <c r="V671" t="s">
        <v>43</v>
      </c>
      <c r="W671" t="s">
        <v>44</v>
      </c>
      <c r="X671" t="s">
        <v>2769</v>
      </c>
      <c r="Y671">
        <v>90</v>
      </c>
      <c r="Z671">
        <v>27.3</v>
      </c>
      <c r="AA671">
        <v>47.38</v>
      </c>
    </row>
    <row r="672" spans="1:27" x14ac:dyDescent="0.25">
      <c r="A672" t="s">
        <v>2770</v>
      </c>
      <c r="B672">
        <v>45701</v>
      </c>
      <c r="C672">
        <v>45701.35</v>
      </c>
      <c r="D672">
        <v>45701.375694444447</v>
      </c>
      <c r="E672" t="s">
        <v>2768</v>
      </c>
      <c r="F672" t="s">
        <v>309</v>
      </c>
      <c r="G672" t="s">
        <v>2360</v>
      </c>
      <c r="H672" t="s">
        <v>311</v>
      </c>
      <c r="I672" t="s">
        <v>84</v>
      </c>
      <c r="J672" t="s">
        <v>85</v>
      </c>
      <c r="K672" t="s">
        <v>453</v>
      </c>
      <c r="L672">
        <v>2.7</v>
      </c>
      <c r="M672">
        <v>83.8</v>
      </c>
      <c r="N672">
        <v>4.3899999999999997</v>
      </c>
      <c r="O672">
        <v>8.24</v>
      </c>
      <c r="P672">
        <v>30.3</v>
      </c>
      <c r="Q672">
        <v>10</v>
      </c>
      <c r="R672" t="b">
        <v>1</v>
      </c>
      <c r="S672">
        <v>0</v>
      </c>
      <c r="T672">
        <v>3952.85</v>
      </c>
      <c r="U672">
        <v>45702</v>
      </c>
      <c r="V672" t="s">
        <v>259</v>
      </c>
      <c r="W672" t="s">
        <v>44</v>
      </c>
      <c r="X672" t="s">
        <v>2771</v>
      </c>
      <c r="Y672">
        <v>37</v>
      </c>
      <c r="Z672">
        <v>83.8</v>
      </c>
      <c r="AA672">
        <v>47.17</v>
      </c>
    </row>
    <row r="673" spans="1:27" x14ac:dyDescent="0.25">
      <c r="A673" t="s">
        <v>2772</v>
      </c>
      <c r="B673">
        <v>45749</v>
      </c>
      <c r="C673">
        <v>45749.334027777775</v>
      </c>
      <c r="D673">
        <v>45749.337500000001</v>
      </c>
      <c r="E673" t="s">
        <v>1180</v>
      </c>
      <c r="F673" t="s">
        <v>150</v>
      </c>
      <c r="G673" t="s">
        <v>1183</v>
      </c>
      <c r="H673" t="s">
        <v>152</v>
      </c>
      <c r="I673" t="s">
        <v>153</v>
      </c>
      <c r="J673" t="s">
        <v>154</v>
      </c>
      <c r="K673" t="s">
        <v>1143</v>
      </c>
      <c r="L673">
        <v>25.6</v>
      </c>
      <c r="M673">
        <v>27.8</v>
      </c>
      <c r="N673">
        <v>4.3899999999999997</v>
      </c>
      <c r="O673">
        <v>8.5299999999999994</v>
      </c>
      <c r="P673">
        <v>27</v>
      </c>
      <c r="Q673">
        <v>6.6</v>
      </c>
      <c r="R673" t="b">
        <v>1</v>
      </c>
      <c r="S673">
        <v>0</v>
      </c>
      <c r="T673">
        <v>1335.51</v>
      </c>
      <c r="U673">
        <v>45756</v>
      </c>
      <c r="V673" t="s">
        <v>73</v>
      </c>
      <c r="W673" t="s">
        <v>186</v>
      </c>
      <c r="X673" t="s">
        <v>2773</v>
      </c>
      <c r="Y673">
        <v>5</v>
      </c>
      <c r="Z673">
        <v>27.8</v>
      </c>
      <c r="AA673">
        <v>48.04</v>
      </c>
    </row>
    <row r="674" spans="1:27" x14ac:dyDescent="0.25">
      <c r="A674" t="s">
        <v>2774</v>
      </c>
      <c r="B674">
        <v>45722</v>
      </c>
      <c r="C674">
        <v>45722.430555555555</v>
      </c>
      <c r="D674">
        <v>45722.488888888889</v>
      </c>
      <c r="E674" t="s">
        <v>1352</v>
      </c>
      <c r="F674" t="s">
        <v>381</v>
      </c>
      <c r="G674" t="s">
        <v>283</v>
      </c>
      <c r="H674" t="s">
        <v>383</v>
      </c>
      <c r="I674" t="s">
        <v>84</v>
      </c>
      <c r="J674" t="s">
        <v>85</v>
      </c>
      <c r="K674" t="s">
        <v>1358</v>
      </c>
      <c r="L674">
        <v>9.9</v>
      </c>
      <c r="M674">
        <v>11.7</v>
      </c>
      <c r="N674">
        <v>4.3899999999999997</v>
      </c>
      <c r="O674">
        <v>8.7100000000000009</v>
      </c>
      <c r="P674">
        <v>23.9</v>
      </c>
      <c r="Q674">
        <v>3.6</v>
      </c>
      <c r="R674" t="b">
        <v>1</v>
      </c>
      <c r="S674">
        <v>0</v>
      </c>
      <c r="T674">
        <v>568.39</v>
      </c>
      <c r="U674">
        <v>45724</v>
      </c>
      <c r="V674" t="s">
        <v>43</v>
      </c>
      <c r="W674" t="s">
        <v>44</v>
      </c>
      <c r="X674" t="s">
        <v>2775</v>
      </c>
      <c r="Y674">
        <v>84</v>
      </c>
      <c r="Z674">
        <v>11.7</v>
      </c>
      <c r="AA674">
        <v>48.58</v>
      </c>
    </row>
    <row r="675" spans="1:27" x14ac:dyDescent="0.25">
      <c r="A675" t="s">
        <v>2776</v>
      </c>
      <c r="B675">
        <v>45751</v>
      </c>
      <c r="C675">
        <v>45751.310416666667</v>
      </c>
      <c r="D675">
        <v>45751.40625</v>
      </c>
      <c r="E675" t="s">
        <v>2777</v>
      </c>
      <c r="F675" t="s">
        <v>113</v>
      </c>
      <c r="G675" t="s">
        <v>2779</v>
      </c>
      <c r="H675" t="s">
        <v>115</v>
      </c>
      <c r="I675" t="s">
        <v>84</v>
      </c>
      <c r="J675" t="s">
        <v>85</v>
      </c>
      <c r="K675" t="s">
        <v>1083</v>
      </c>
      <c r="L675">
        <v>27.7</v>
      </c>
      <c r="M675">
        <v>109.9</v>
      </c>
      <c r="N675">
        <v>4.3899999999999997</v>
      </c>
      <c r="O675">
        <v>7.92</v>
      </c>
      <c r="P675">
        <v>25.5</v>
      </c>
      <c r="Q675">
        <v>1.4</v>
      </c>
      <c r="R675" t="b">
        <v>1</v>
      </c>
      <c r="S675">
        <v>0.14000000000000001</v>
      </c>
      <c r="T675">
        <v>5072.01</v>
      </c>
      <c r="U675">
        <v>45752</v>
      </c>
      <c r="V675" t="s">
        <v>58</v>
      </c>
      <c r="W675" t="s">
        <v>44</v>
      </c>
      <c r="X675" t="s">
        <v>2780</v>
      </c>
      <c r="Y675">
        <v>138</v>
      </c>
      <c r="Z675">
        <v>109.76</v>
      </c>
      <c r="AA675">
        <v>46.21</v>
      </c>
    </row>
    <row r="676" spans="1:27" x14ac:dyDescent="0.25">
      <c r="A676" t="s">
        <v>2781</v>
      </c>
      <c r="B676">
        <v>45719</v>
      </c>
      <c r="C676">
        <v>45719.294444444444</v>
      </c>
      <c r="D676">
        <v>45719.314583333333</v>
      </c>
      <c r="E676" t="s">
        <v>1519</v>
      </c>
      <c r="F676" t="s">
        <v>138</v>
      </c>
      <c r="G676" t="s">
        <v>806</v>
      </c>
      <c r="H676" t="s">
        <v>140</v>
      </c>
      <c r="I676" t="s">
        <v>141</v>
      </c>
      <c r="J676" t="s">
        <v>142</v>
      </c>
      <c r="K676" t="s">
        <v>725</v>
      </c>
      <c r="L676">
        <v>5.2</v>
      </c>
      <c r="M676">
        <v>15.5</v>
      </c>
      <c r="N676">
        <v>4.4000000000000004</v>
      </c>
      <c r="O676">
        <v>8.84</v>
      </c>
      <c r="P676">
        <v>29.9</v>
      </c>
      <c r="Q676">
        <v>29.7</v>
      </c>
      <c r="R676" t="b">
        <v>0</v>
      </c>
      <c r="S676">
        <v>2.5299999999999998</v>
      </c>
      <c r="T676">
        <v>635.79</v>
      </c>
      <c r="U676">
        <v>45719</v>
      </c>
      <c r="V676" t="s">
        <v>43</v>
      </c>
      <c r="W676" t="s">
        <v>44</v>
      </c>
      <c r="X676" t="s">
        <v>1263</v>
      </c>
      <c r="Y676">
        <v>29</v>
      </c>
      <c r="Z676">
        <v>12.97</v>
      </c>
      <c r="AA676">
        <v>49.02</v>
      </c>
    </row>
    <row r="677" spans="1:27" x14ac:dyDescent="0.25">
      <c r="A677" t="s">
        <v>2782</v>
      </c>
      <c r="B677">
        <v>45710</v>
      </c>
      <c r="C677">
        <v>45710.442361111112</v>
      </c>
      <c r="D677">
        <v>45710.525694444441</v>
      </c>
      <c r="E677" t="s">
        <v>2357</v>
      </c>
      <c r="F677" t="s">
        <v>194</v>
      </c>
      <c r="G677" t="s">
        <v>2360</v>
      </c>
      <c r="H677" t="s">
        <v>196</v>
      </c>
      <c r="I677" t="s">
        <v>197</v>
      </c>
      <c r="J677" t="s">
        <v>198</v>
      </c>
      <c r="K677" t="s">
        <v>613</v>
      </c>
      <c r="L677">
        <v>35</v>
      </c>
      <c r="M677">
        <v>33.4</v>
      </c>
      <c r="N677">
        <v>4.4000000000000004</v>
      </c>
      <c r="O677">
        <v>8.26</v>
      </c>
      <c r="P677">
        <v>24.3</v>
      </c>
      <c r="Q677">
        <v>1.6</v>
      </c>
      <c r="R677" t="b">
        <v>1</v>
      </c>
      <c r="S677">
        <v>0</v>
      </c>
      <c r="T677">
        <v>1579.15</v>
      </c>
      <c r="U677">
        <v>45717</v>
      </c>
      <c r="V677" t="s">
        <v>58</v>
      </c>
      <c r="W677" t="s">
        <v>44</v>
      </c>
      <c r="X677" t="s">
        <v>2783</v>
      </c>
      <c r="Y677">
        <v>120</v>
      </c>
      <c r="Z677">
        <v>33.4</v>
      </c>
      <c r="AA677">
        <v>47.28</v>
      </c>
    </row>
    <row r="678" spans="1:27" x14ac:dyDescent="0.25">
      <c r="A678" t="s">
        <v>2784</v>
      </c>
      <c r="B678">
        <v>45762</v>
      </c>
      <c r="C678">
        <v>45762.219444444447</v>
      </c>
      <c r="D678">
        <v>45762.265277777777</v>
      </c>
      <c r="E678" t="s">
        <v>1862</v>
      </c>
      <c r="F678" t="s">
        <v>340</v>
      </c>
      <c r="G678" t="s">
        <v>699</v>
      </c>
      <c r="H678" t="s">
        <v>342</v>
      </c>
      <c r="I678" t="s">
        <v>197</v>
      </c>
      <c r="J678" t="s">
        <v>198</v>
      </c>
      <c r="K678" t="s">
        <v>624</v>
      </c>
      <c r="L678">
        <v>7.2</v>
      </c>
      <c r="M678">
        <v>10.5</v>
      </c>
      <c r="N678">
        <v>4.4000000000000004</v>
      </c>
      <c r="O678">
        <v>8.69</v>
      </c>
      <c r="P678">
        <v>28.6</v>
      </c>
      <c r="Q678">
        <v>9.3000000000000007</v>
      </c>
      <c r="R678" t="b">
        <v>0</v>
      </c>
      <c r="S678">
        <v>0.65</v>
      </c>
      <c r="T678">
        <v>478.41</v>
      </c>
      <c r="U678">
        <v>45762</v>
      </c>
      <c r="V678" t="s">
        <v>43</v>
      </c>
      <c r="W678" t="s">
        <v>44</v>
      </c>
      <c r="X678" t="s">
        <v>2785</v>
      </c>
      <c r="Y678">
        <v>66</v>
      </c>
      <c r="Z678">
        <v>9.85</v>
      </c>
      <c r="AA678">
        <v>48.57</v>
      </c>
    </row>
    <row r="679" spans="1:27" x14ac:dyDescent="0.25">
      <c r="A679" t="s">
        <v>2786</v>
      </c>
      <c r="B679">
        <v>45768</v>
      </c>
      <c r="C679">
        <v>45768.396527777775</v>
      </c>
      <c r="D679">
        <v>45768.488194444442</v>
      </c>
      <c r="E679" t="s">
        <v>2039</v>
      </c>
      <c r="F679" t="s">
        <v>234</v>
      </c>
      <c r="G679" t="s">
        <v>1325</v>
      </c>
      <c r="H679" t="s">
        <v>236</v>
      </c>
      <c r="I679" t="s">
        <v>237</v>
      </c>
      <c r="J679" t="s">
        <v>238</v>
      </c>
      <c r="K679" t="s">
        <v>793</v>
      </c>
      <c r="L679">
        <v>8.6999999999999993</v>
      </c>
      <c r="M679">
        <v>103.2</v>
      </c>
      <c r="N679">
        <v>4.4000000000000004</v>
      </c>
      <c r="O679">
        <v>8.31</v>
      </c>
      <c r="P679">
        <v>27.6</v>
      </c>
      <c r="Q679">
        <v>6.9</v>
      </c>
      <c r="R679" t="b">
        <v>1</v>
      </c>
      <c r="S679">
        <v>0</v>
      </c>
      <c r="T679">
        <v>4894.78</v>
      </c>
      <c r="U679">
        <v>45771</v>
      </c>
      <c r="V679" t="s">
        <v>58</v>
      </c>
      <c r="W679" t="s">
        <v>44</v>
      </c>
      <c r="X679" t="s">
        <v>2787</v>
      </c>
      <c r="Y679">
        <v>132</v>
      </c>
      <c r="Z679">
        <v>103.2</v>
      </c>
      <c r="AA679">
        <v>47.43</v>
      </c>
    </row>
    <row r="680" spans="1:27" x14ac:dyDescent="0.25">
      <c r="A680" t="s">
        <v>2788</v>
      </c>
      <c r="B680">
        <v>45681</v>
      </c>
      <c r="C680">
        <v>45681.45</v>
      </c>
      <c r="D680">
        <v>45681.509027777778</v>
      </c>
      <c r="E680" t="s">
        <v>2789</v>
      </c>
      <c r="F680" t="s">
        <v>162</v>
      </c>
      <c r="G680" t="s">
        <v>38</v>
      </c>
      <c r="H680" t="s">
        <v>164</v>
      </c>
      <c r="I680" t="s">
        <v>40</v>
      </c>
      <c r="J680" t="s">
        <v>41</v>
      </c>
      <c r="K680" t="s">
        <v>98</v>
      </c>
      <c r="L680">
        <v>11.8</v>
      </c>
      <c r="M680">
        <v>57.3</v>
      </c>
      <c r="N680">
        <v>4.41</v>
      </c>
      <c r="O680">
        <v>8.8699999999999992</v>
      </c>
      <c r="P680">
        <v>34.9</v>
      </c>
      <c r="Q680">
        <v>12</v>
      </c>
      <c r="R680" t="b">
        <v>1</v>
      </c>
      <c r="S680">
        <v>0</v>
      </c>
      <c r="T680">
        <v>2816.87</v>
      </c>
      <c r="U680">
        <v>45684</v>
      </c>
      <c r="V680" t="s">
        <v>43</v>
      </c>
      <c r="W680" t="s">
        <v>44</v>
      </c>
      <c r="X680" t="s">
        <v>2791</v>
      </c>
      <c r="Y680">
        <v>85</v>
      </c>
      <c r="Z680">
        <v>57.3</v>
      </c>
      <c r="AA680">
        <v>49.16</v>
      </c>
    </row>
    <row r="681" spans="1:27" x14ac:dyDescent="0.25">
      <c r="A681" t="s">
        <v>2792</v>
      </c>
      <c r="B681">
        <v>45814</v>
      </c>
      <c r="C681">
        <v>45814.281944444447</v>
      </c>
      <c r="D681">
        <v>45814.369444444441</v>
      </c>
      <c r="E681" t="s">
        <v>1858</v>
      </c>
      <c r="F681" t="s">
        <v>405</v>
      </c>
      <c r="G681" t="s">
        <v>1171</v>
      </c>
      <c r="H681" t="s">
        <v>407</v>
      </c>
      <c r="I681" t="s">
        <v>218</v>
      </c>
      <c r="J681" t="s">
        <v>219</v>
      </c>
      <c r="K681" t="s">
        <v>143</v>
      </c>
      <c r="L681">
        <v>3.7</v>
      </c>
      <c r="M681">
        <v>203.7</v>
      </c>
      <c r="N681">
        <v>4.41</v>
      </c>
      <c r="O681">
        <v>8.5299999999999994</v>
      </c>
      <c r="P681">
        <v>28</v>
      </c>
      <c r="Q681">
        <v>3.8</v>
      </c>
      <c r="R681" t="b">
        <v>1</v>
      </c>
      <c r="S681">
        <v>0</v>
      </c>
      <c r="T681">
        <v>9806.1200000000008</v>
      </c>
      <c r="U681">
        <v>45821</v>
      </c>
      <c r="V681" t="s">
        <v>259</v>
      </c>
      <c r="W681" t="s">
        <v>44</v>
      </c>
      <c r="X681" t="s">
        <v>2793</v>
      </c>
      <c r="Y681">
        <v>126</v>
      </c>
      <c r="Z681">
        <v>203.7</v>
      </c>
      <c r="AA681">
        <v>48.14</v>
      </c>
    </row>
    <row r="682" spans="1:27" x14ac:dyDescent="0.25">
      <c r="A682" t="s">
        <v>2794</v>
      </c>
      <c r="B682">
        <v>45804</v>
      </c>
      <c r="C682">
        <v>45804.193055555559</v>
      </c>
      <c r="D682">
        <v>45804.223611111112</v>
      </c>
      <c r="E682" t="s">
        <v>1899</v>
      </c>
      <c r="F682" t="s">
        <v>138</v>
      </c>
      <c r="G682" t="s">
        <v>667</v>
      </c>
      <c r="H682" t="s">
        <v>140</v>
      </c>
      <c r="I682" t="s">
        <v>141</v>
      </c>
      <c r="J682" t="s">
        <v>142</v>
      </c>
      <c r="K682" t="s">
        <v>207</v>
      </c>
      <c r="L682">
        <v>7.8</v>
      </c>
      <c r="M682">
        <v>93.8</v>
      </c>
      <c r="N682">
        <v>4.41</v>
      </c>
      <c r="O682">
        <v>8.49</v>
      </c>
      <c r="P682">
        <v>29.5</v>
      </c>
      <c r="Q682">
        <v>11.2</v>
      </c>
      <c r="R682" t="b">
        <v>1</v>
      </c>
      <c r="S682">
        <v>0.16</v>
      </c>
      <c r="T682">
        <v>4496.59</v>
      </c>
      <c r="U682">
        <v>45804</v>
      </c>
      <c r="V682" t="s">
        <v>43</v>
      </c>
      <c r="W682" t="s">
        <v>44</v>
      </c>
      <c r="X682" t="s">
        <v>2795</v>
      </c>
      <c r="Y682">
        <v>44</v>
      </c>
      <c r="Z682">
        <v>93.64</v>
      </c>
      <c r="AA682">
        <v>48.02</v>
      </c>
    </row>
    <row r="683" spans="1:27" x14ac:dyDescent="0.25">
      <c r="A683" t="s">
        <v>2796</v>
      </c>
      <c r="B683">
        <v>45835</v>
      </c>
      <c r="C683">
        <v>45835.434027777781</v>
      </c>
      <c r="D683">
        <v>45835.467361111114</v>
      </c>
      <c r="E683" t="s">
        <v>251</v>
      </c>
      <c r="F683" t="s">
        <v>255</v>
      </c>
      <c r="G683" t="s">
        <v>256</v>
      </c>
      <c r="H683" t="s">
        <v>257</v>
      </c>
      <c r="I683" t="s">
        <v>96</v>
      </c>
      <c r="J683" t="s">
        <v>97</v>
      </c>
      <c r="K683" t="s">
        <v>130</v>
      </c>
      <c r="L683">
        <v>1.7</v>
      </c>
      <c r="M683">
        <v>17.399999999999999</v>
      </c>
      <c r="N683">
        <v>4.41</v>
      </c>
      <c r="O683">
        <v>8.43</v>
      </c>
      <c r="P683">
        <v>29.1</v>
      </c>
      <c r="Q683">
        <v>6</v>
      </c>
      <c r="R683" t="b">
        <v>1</v>
      </c>
      <c r="S683">
        <v>0.28000000000000003</v>
      </c>
      <c r="T683">
        <v>819.02</v>
      </c>
      <c r="U683">
        <v>45836</v>
      </c>
      <c r="V683" t="s">
        <v>58</v>
      </c>
      <c r="W683" t="s">
        <v>44</v>
      </c>
      <c r="X683" t="s">
        <v>2797</v>
      </c>
      <c r="Y683">
        <v>48</v>
      </c>
      <c r="Z683">
        <v>17.119999999999902</v>
      </c>
      <c r="AA683">
        <v>47.84</v>
      </c>
    </row>
    <row r="684" spans="1:27" x14ac:dyDescent="0.25">
      <c r="A684" t="s">
        <v>2798</v>
      </c>
      <c r="B684">
        <v>45670</v>
      </c>
      <c r="C684">
        <v>45670.419444444444</v>
      </c>
      <c r="D684">
        <v>45670.458333333336</v>
      </c>
      <c r="E684" t="s">
        <v>912</v>
      </c>
      <c r="F684" t="s">
        <v>255</v>
      </c>
      <c r="G684" t="s">
        <v>369</v>
      </c>
      <c r="H684" t="s">
        <v>257</v>
      </c>
      <c r="I684" t="s">
        <v>96</v>
      </c>
      <c r="J684" t="s">
        <v>97</v>
      </c>
      <c r="K684" t="s">
        <v>155</v>
      </c>
      <c r="L684">
        <v>5.5</v>
      </c>
      <c r="M684">
        <v>9.6</v>
      </c>
      <c r="N684">
        <v>4.41</v>
      </c>
      <c r="O684">
        <v>8.86</v>
      </c>
      <c r="P684">
        <v>32.700000000000003</v>
      </c>
      <c r="Q684">
        <v>10.7</v>
      </c>
      <c r="R684" t="b">
        <v>0</v>
      </c>
      <c r="S684">
        <v>0</v>
      </c>
      <c r="T684">
        <v>471.65</v>
      </c>
      <c r="U684">
        <v>45673</v>
      </c>
      <c r="V684" t="s">
        <v>43</v>
      </c>
      <c r="W684" t="s">
        <v>44</v>
      </c>
      <c r="X684" t="s">
        <v>2799</v>
      </c>
      <c r="Y684">
        <v>56</v>
      </c>
      <c r="Z684">
        <v>9.6</v>
      </c>
      <c r="AA684">
        <v>49.13</v>
      </c>
    </row>
    <row r="685" spans="1:27" x14ac:dyDescent="0.25">
      <c r="A685" t="s">
        <v>2800</v>
      </c>
      <c r="B685">
        <v>45693</v>
      </c>
      <c r="C685">
        <v>45693.450694444444</v>
      </c>
      <c r="D685">
        <v>45693.476388888892</v>
      </c>
      <c r="E685" t="s">
        <v>2390</v>
      </c>
      <c r="F685" t="s">
        <v>234</v>
      </c>
      <c r="G685" t="s">
        <v>801</v>
      </c>
      <c r="H685" t="s">
        <v>236</v>
      </c>
      <c r="I685" t="s">
        <v>237</v>
      </c>
      <c r="J685" t="s">
        <v>238</v>
      </c>
      <c r="K685" t="s">
        <v>466</v>
      </c>
      <c r="L685">
        <v>9.6</v>
      </c>
      <c r="M685">
        <v>29.2</v>
      </c>
      <c r="N685">
        <v>4.41</v>
      </c>
      <c r="O685">
        <v>8.5399999999999991</v>
      </c>
      <c r="P685">
        <v>31.1</v>
      </c>
      <c r="Q685">
        <v>12</v>
      </c>
      <c r="R685" t="b">
        <v>0</v>
      </c>
      <c r="S685">
        <v>1.52</v>
      </c>
      <c r="T685">
        <v>1333.35</v>
      </c>
      <c r="U685">
        <v>45700</v>
      </c>
      <c r="V685" t="s">
        <v>43</v>
      </c>
      <c r="W685" t="s">
        <v>44</v>
      </c>
      <c r="X685" t="s">
        <v>2801</v>
      </c>
      <c r="Y685">
        <v>37</v>
      </c>
      <c r="Z685">
        <v>27.68</v>
      </c>
      <c r="AA685">
        <v>48.17</v>
      </c>
    </row>
    <row r="686" spans="1:27" x14ac:dyDescent="0.25">
      <c r="A686" t="s">
        <v>2802</v>
      </c>
      <c r="B686">
        <v>45824</v>
      </c>
      <c r="C686">
        <v>45824.171527777777</v>
      </c>
      <c r="D686">
        <v>45824.175000000003</v>
      </c>
      <c r="E686" t="s">
        <v>639</v>
      </c>
      <c r="F686" t="s">
        <v>37</v>
      </c>
      <c r="G686" t="s">
        <v>642</v>
      </c>
      <c r="H686" t="s">
        <v>39</v>
      </c>
      <c r="I686" t="s">
        <v>40</v>
      </c>
      <c r="J686" t="s">
        <v>41</v>
      </c>
      <c r="K686" t="s">
        <v>433</v>
      </c>
      <c r="L686">
        <v>7.4</v>
      </c>
      <c r="M686">
        <v>11.4</v>
      </c>
      <c r="N686">
        <v>4.41</v>
      </c>
      <c r="O686">
        <v>8.57</v>
      </c>
      <c r="P686">
        <v>28.6</v>
      </c>
      <c r="Q686">
        <v>8.3000000000000007</v>
      </c>
      <c r="R686" t="b">
        <v>0</v>
      </c>
      <c r="S686">
        <v>4.6399999999999997</v>
      </c>
      <c r="T686">
        <v>326.24</v>
      </c>
      <c r="U686">
        <v>45825</v>
      </c>
      <c r="V686" t="s">
        <v>43</v>
      </c>
      <c r="W686" t="s">
        <v>44</v>
      </c>
      <c r="X686" t="s">
        <v>2803</v>
      </c>
      <c r="Y686">
        <v>5</v>
      </c>
      <c r="Z686">
        <v>6.76</v>
      </c>
      <c r="AA686">
        <v>48.26</v>
      </c>
    </row>
    <row r="687" spans="1:27" x14ac:dyDescent="0.25">
      <c r="A687" t="s">
        <v>2804</v>
      </c>
      <c r="B687">
        <v>45809</v>
      </c>
      <c r="C687">
        <v>45809.324999999997</v>
      </c>
      <c r="D687">
        <v>45809.35</v>
      </c>
      <c r="E687" t="s">
        <v>1356</v>
      </c>
      <c r="F687" t="s">
        <v>245</v>
      </c>
      <c r="G687" t="s">
        <v>636</v>
      </c>
      <c r="H687" t="s">
        <v>247</v>
      </c>
      <c r="I687" t="s">
        <v>55</v>
      </c>
      <c r="J687" t="s">
        <v>56</v>
      </c>
      <c r="K687" t="s">
        <v>130</v>
      </c>
      <c r="L687">
        <v>5.0999999999999996</v>
      </c>
      <c r="M687">
        <v>17.2</v>
      </c>
      <c r="N687">
        <v>4.41</v>
      </c>
      <c r="O687">
        <v>8.57</v>
      </c>
      <c r="P687">
        <v>22.7</v>
      </c>
      <c r="Q687">
        <v>1</v>
      </c>
      <c r="R687" t="b">
        <v>1</v>
      </c>
      <c r="S687">
        <v>0</v>
      </c>
      <c r="T687">
        <v>830.07</v>
      </c>
      <c r="U687">
        <v>45816</v>
      </c>
      <c r="V687" t="s">
        <v>43</v>
      </c>
      <c r="W687" t="s">
        <v>208</v>
      </c>
      <c r="X687" t="s">
        <v>2805</v>
      </c>
      <c r="Y687">
        <v>36</v>
      </c>
      <c r="Z687">
        <v>17.2</v>
      </c>
      <c r="AA687">
        <v>48.26</v>
      </c>
    </row>
    <row r="688" spans="1:27" x14ac:dyDescent="0.25">
      <c r="A688" t="s">
        <v>2806</v>
      </c>
      <c r="B688">
        <v>45779</v>
      </c>
      <c r="C688">
        <v>45779.271527777775</v>
      </c>
      <c r="D688">
        <v>45779.318749999999</v>
      </c>
      <c r="E688" t="s">
        <v>987</v>
      </c>
      <c r="F688" t="s">
        <v>215</v>
      </c>
      <c r="G688" t="s">
        <v>990</v>
      </c>
      <c r="H688" t="s">
        <v>217</v>
      </c>
      <c r="I688" t="s">
        <v>218</v>
      </c>
      <c r="J688" t="s">
        <v>219</v>
      </c>
      <c r="K688" t="s">
        <v>542</v>
      </c>
      <c r="L688">
        <v>32.200000000000003</v>
      </c>
      <c r="M688">
        <v>10.3</v>
      </c>
      <c r="N688">
        <v>4.42</v>
      </c>
      <c r="O688">
        <v>9.06</v>
      </c>
      <c r="P688">
        <v>34</v>
      </c>
      <c r="Q688">
        <v>12</v>
      </c>
      <c r="R688" t="b">
        <v>1</v>
      </c>
      <c r="S688">
        <v>0.13</v>
      </c>
      <c r="T688">
        <v>506.26</v>
      </c>
      <c r="U688">
        <v>45781</v>
      </c>
      <c r="V688" t="s">
        <v>43</v>
      </c>
      <c r="W688" t="s">
        <v>44</v>
      </c>
      <c r="X688" t="s">
        <v>2807</v>
      </c>
      <c r="Y688">
        <v>68</v>
      </c>
      <c r="Z688">
        <v>10.17</v>
      </c>
      <c r="AA688">
        <v>49.78</v>
      </c>
    </row>
    <row r="689" spans="1:27" x14ac:dyDescent="0.25">
      <c r="A689" t="s">
        <v>2808</v>
      </c>
      <c r="B689">
        <v>45710</v>
      </c>
      <c r="C689">
        <v>45710.224305555559</v>
      </c>
      <c r="D689">
        <v>45710.285416666666</v>
      </c>
      <c r="E689" t="s">
        <v>2809</v>
      </c>
      <c r="F689" t="s">
        <v>194</v>
      </c>
      <c r="G689" t="s">
        <v>478</v>
      </c>
      <c r="H689" t="s">
        <v>196</v>
      </c>
      <c r="I689" t="s">
        <v>197</v>
      </c>
      <c r="J689" t="s">
        <v>198</v>
      </c>
      <c r="K689" t="s">
        <v>1270</v>
      </c>
      <c r="L689">
        <v>1.2</v>
      </c>
      <c r="M689">
        <v>34.1</v>
      </c>
      <c r="N689">
        <v>4.42</v>
      </c>
      <c r="O689">
        <v>8.99</v>
      </c>
      <c r="P689">
        <v>27</v>
      </c>
      <c r="Q689">
        <v>8.1999999999999993</v>
      </c>
      <c r="R689" t="b">
        <v>1</v>
      </c>
      <c r="S689">
        <v>0.01</v>
      </c>
      <c r="T689">
        <v>1689.84</v>
      </c>
      <c r="U689">
        <v>45717</v>
      </c>
      <c r="V689" t="s">
        <v>58</v>
      </c>
      <c r="W689" t="s">
        <v>44</v>
      </c>
      <c r="X689" t="s">
        <v>2811</v>
      </c>
      <c r="Y689">
        <v>88</v>
      </c>
      <c r="Z689">
        <v>34.090000000000003</v>
      </c>
      <c r="AA689">
        <v>49.57</v>
      </c>
    </row>
    <row r="690" spans="1:27" x14ac:dyDescent="0.25">
      <c r="A690" t="s">
        <v>2812</v>
      </c>
      <c r="B690">
        <v>45791</v>
      </c>
      <c r="C690">
        <v>45791.251388888886</v>
      </c>
      <c r="D690">
        <v>45791.303472222222</v>
      </c>
      <c r="E690" t="s">
        <v>2813</v>
      </c>
      <c r="F690" t="s">
        <v>413</v>
      </c>
      <c r="G690" t="s">
        <v>301</v>
      </c>
      <c r="H690" t="s">
        <v>414</v>
      </c>
      <c r="I690" t="s">
        <v>415</v>
      </c>
      <c r="J690" t="s">
        <v>416</v>
      </c>
      <c r="K690" t="s">
        <v>363</v>
      </c>
      <c r="L690">
        <v>10.1</v>
      </c>
      <c r="M690">
        <v>86.8</v>
      </c>
      <c r="N690">
        <v>4.42</v>
      </c>
      <c r="O690">
        <v>8.41</v>
      </c>
      <c r="P690">
        <v>31.1</v>
      </c>
      <c r="Q690">
        <v>12</v>
      </c>
      <c r="R690" t="b">
        <v>1</v>
      </c>
      <c r="S690">
        <v>0.09</v>
      </c>
      <c r="T690">
        <v>4147.34</v>
      </c>
      <c r="U690">
        <v>45792</v>
      </c>
      <c r="V690" t="s">
        <v>259</v>
      </c>
      <c r="W690" t="s">
        <v>44</v>
      </c>
      <c r="X690" t="s">
        <v>2815</v>
      </c>
      <c r="Y690">
        <v>75</v>
      </c>
      <c r="Z690">
        <v>86.71</v>
      </c>
      <c r="AA690">
        <v>47.83</v>
      </c>
    </row>
    <row r="691" spans="1:27" x14ac:dyDescent="0.25">
      <c r="A691" t="s">
        <v>2816</v>
      </c>
      <c r="B691">
        <v>45691</v>
      </c>
      <c r="C691">
        <v>45691.23541666667</v>
      </c>
      <c r="D691">
        <v>45691.272222222222</v>
      </c>
      <c r="E691" t="s">
        <v>1375</v>
      </c>
      <c r="F691" t="s">
        <v>405</v>
      </c>
      <c r="G691" t="s">
        <v>1378</v>
      </c>
      <c r="H691" t="s">
        <v>407</v>
      </c>
      <c r="I691" t="s">
        <v>218</v>
      </c>
      <c r="J691" t="s">
        <v>219</v>
      </c>
      <c r="K691" t="s">
        <v>258</v>
      </c>
      <c r="L691">
        <v>15.2</v>
      </c>
      <c r="M691">
        <v>25</v>
      </c>
      <c r="N691">
        <v>4.42</v>
      </c>
      <c r="O691">
        <v>8.51</v>
      </c>
      <c r="P691">
        <v>31.7</v>
      </c>
      <c r="Q691">
        <v>12</v>
      </c>
      <c r="R691" t="b">
        <v>0</v>
      </c>
      <c r="S691">
        <v>0</v>
      </c>
      <c r="T691">
        <v>1203.25</v>
      </c>
      <c r="U691">
        <v>45698</v>
      </c>
      <c r="V691" t="s">
        <v>58</v>
      </c>
      <c r="W691" t="s">
        <v>44</v>
      </c>
      <c r="X691" t="s">
        <v>2817</v>
      </c>
      <c r="Y691">
        <v>53</v>
      </c>
      <c r="Z691">
        <v>25</v>
      </c>
      <c r="AA691">
        <v>48.13</v>
      </c>
    </row>
    <row r="692" spans="1:27" x14ac:dyDescent="0.25">
      <c r="A692" t="s">
        <v>2818</v>
      </c>
      <c r="B692">
        <v>45772</v>
      </c>
      <c r="C692">
        <v>45772.398611111108</v>
      </c>
      <c r="D692">
        <v>45772.402777777781</v>
      </c>
      <c r="E692" t="s">
        <v>2504</v>
      </c>
      <c r="F692" t="s">
        <v>309</v>
      </c>
      <c r="G692" t="s">
        <v>1470</v>
      </c>
      <c r="H692" t="s">
        <v>311</v>
      </c>
      <c r="I692" t="s">
        <v>84</v>
      </c>
      <c r="J692" t="s">
        <v>85</v>
      </c>
      <c r="K692" t="s">
        <v>105</v>
      </c>
      <c r="L692">
        <v>19.3</v>
      </c>
      <c r="M692">
        <v>9.1</v>
      </c>
      <c r="N692">
        <v>4.42</v>
      </c>
      <c r="O692">
        <v>8.68</v>
      </c>
      <c r="P692">
        <v>34.5</v>
      </c>
      <c r="Q692">
        <v>34.299999999999997</v>
      </c>
      <c r="R692" t="b">
        <v>1</v>
      </c>
      <c r="S692">
        <v>0.51</v>
      </c>
      <c r="T692">
        <v>417.82</v>
      </c>
      <c r="U692">
        <v>45773</v>
      </c>
      <c r="V692" t="s">
        <v>259</v>
      </c>
      <c r="W692" t="s">
        <v>44</v>
      </c>
      <c r="X692" t="s">
        <v>2819</v>
      </c>
      <c r="Y692">
        <v>6</v>
      </c>
      <c r="Z692">
        <v>8.59</v>
      </c>
      <c r="AA692">
        <v>48.64</v>
      </c>
    </row>
    <row r="693" spans="1:27" x14ac:dyDescent="0.25">
      <c r="A693" t="s">
        <v>2820</v>
      </c>
      <c r="B693">
        <v>45783</v>
      </c>
      <c r="C693">
        <v>45783.42083333333</v>
      </c>
      <c r="D693">
        <v>45783.457638888889</v>
      </c>
      <c r="E693" t="s">
        <v>2821</v>
      </c>
      <c r="F693" t="s">
        <v>328</v>
      </c>
      <c r="G693" t="s">
        <v>1972</v>
      </c>
      <c r="H693" t="s">
        <v>330</v>
      </c>
      <c r="I693" t="s">
        <v>331</v>
      </c>
      <c r="J693" t="s">
        <v>332</v>
      </c>
      <c r="K693" t="s">
        <v>681</v>
      </c>
      <c r="L693">
        <v>8.3000000000000007</v>
      </c>
      <c r="M693">
        <v>6.5</v>
      </c>
      <c r="N693">
        <v>4.42</v>
      </c>
      <c r="O693">
        <v>9.43</v>
      </c>
      <c r="P693">
        <v>29.2</v>
      </c>
      <c r="Q693">
        <v>10.4</v>
      </c>
      <c r="R693" t="b">
        <v>1</v>
      </c>
      <c r="S693">
        <v>0.31</v>
      </c>
      <c r="T693">
        <v>315.01</v>
      </c>
      <c r="U693">
        <v>45783</v>
      </c>
      <c r="V693" t="s">
        <v>43</v>
      </c>
      <c r="W693" t="s">
        <v>44</v>
      </c>
      <c r="X693" t="s">
        <v>2822</v>
      </c>
      <c r="Y693">
        <v>53</v>
      </c>
      <c r="Z693">
        <v>6.19</v>
      </c>
      <c r="AA693">
        <v>50.89</v>
      </c>
    </row>
    <row r="694" spans="1:27" x14ac:dyDescent="0.25">
      <c r="A694" t="s">
        <v>2823</v>
      </c>
      <c r="B694">
        <v>45737</v>
      </c>
      <c r="C694">
        <v>45737.404861111114</v>
      </c>
      <c r="D694">
        <v>45737.444444444445</v>
      </c>
      <c r="E694" t="s">
        <v>1635</v>
      </c>
      <c r="F694" t="s">
        <v>162</v>
      </c>
      <c r="G694" t="s">
        <v>1637</v>
      </c>
      <c r="H694" t="s">
        <v>164</v>
      </c>
      <c r="I694" t="s">
        <v>40</v>
      </c>
      <c r="J694" t="s">
        <v>41</v>
      </c>
      <c r="K694" t="s">
        <v>105</v>
      </c>
      <c r="L694">
        <v>27.5</v>
      </c>
      <c r="M694">
        <v>35.1</v>
      </c>
      <c r="N694">
        <v>4.42</v>
      </c>
      <c r="O694">
        <v>8.15</v>
      </c>
      <c r="P694">
        <v>30.7</v>
      </c>
      <c r="Q694">
        <v>10</v>
      </c>
      <c r="R694" t="b">
        <v>1</v>
      </c>
      <c r="S694">
        <v>0.16</v>
      </c>
      <c r="T694">
        <v>1643.93</v>
      </c>
      <c r="U694">
        <v>45744</v>
      </c>
      <c r="V694" t="s">
        <v>43</v>
      </c>
      <c r="W694" t="s">
        <v>44</v>
      </c>
      <c r="X694" t="s">
        <v>2824</v>
      </c>
      <c r="Y694">
        <v>57</v>
      </c>
      <c r="Z694">
        <v>34.94</v>
      </c>
      <c r="AA694">
        <v>47.05</v>
      </c>
    </row>
    <row r="695" spans="1:27" x14ac:dyDescent="0.25">
      <c r="A695" t="s">
        <v>2825</v>
      </c>
      <c r="B695">
        <v>45704</v>
      </c>
      <c r="C695">
        <v>45704.247916666667</v>
      </c>
      <c r="D695">
        <v>45704.254166666666</v>
      </c>
      <c r="E695" t="s">
        <v>551</v>
      </c>
      <c r="F695" t="s">
        <v>150</v>
      </c>
      <c r="G695" t="s">
        <v>554</v>
      </c>
      <c r="H695" t="s">
        <v>152</v>
      </c>
      <c r="I695" t="s">
        <v>153</v>
      </c>
      <c r="J695" t="s">
        <v>154</v>
      </c>
      <c r="K695" t="s">
        <v>1390</v>
      </c>
      <c r="L695">
        <v>4.9000000000000004</v>
      </c>
      <c r="M695">
        <v>22.3</v>
      </c>
      <c r="N695">
        <v>4.42</v>
      </c>
      <c r="O695">
        <v>8.75</v>
      </c>
      <c r="P695">
        <v>35</v>
      </c>
      <c r="Q695">
        <v>32</v>
      </c>
      <c r="R695" t="b">
        <v>1</v>
      </c>
      <c r="S695">
        <v>0.62</v>
      </c>
      <c r="T695">
        <v>1059.07</v>
      </c>
      <c r="U695">
        <v>45707</v>
      </c>
      <c r="V695" t="s">
        <v>43</v>
      </c>
      <c r="W695" t="s">
        <v>208</v>
      </c>
      <c r="X695" t="s">
        <v>2826</v>
      </c>
      <c r="Y695">
        <v>9</v>
      </c>
      <c r="Z695">
        <v>21.68</v>
      </c>
      <c r="AA695">
        <v>48.85</v>
      </c>
    </row>
    <row r="696" spans="1:27" x14ac:dyDescent="0.25">
      <c r="A696" t="s">
        <v>2827</v>
      </c>
      <c r="B696">
        <v>45678</v>
      </c>
      <c r="C696">
        <v>45678.334027777775</v>
      </c>
      <c r="D696">
        <v>45678.39166666667</v>
      </c>
      <c r="E696" t="s">
        <v>2828</v>
      </c>
      <c r="F696" t="s">
        <v>309</v>
      </c>
      <c r="G696" t="s">
        <v>1234</v>
      </c>
      <c r="H696" t="s">
        <v>311</v>
      </c>
      <c r="I696" t="s">
        <v>84</v>
      </c>
      <c r="J696" t="s">
        <v>85</v>
      </c>
      <c r="K696" t="s">
        <v>175</v>
      </c>
      <c r="L696">
        <v>61.9</v>
      </c>
      <c r="M696">
        <v>117.8</v>
      </c>
      <c r="N696">
        <v>4.42</v>
      </c>
      <c r="O696">
        <v>8.77</v>
      </c>
      <c r="P696">
        <v>27</v>
      </c>
      <c r="Q696">
        <v>6</v>
      </c>
      <c r="R696" t="b">
        <v>1</v>
      </c>
      <c r="S696">
        <v>0.7</v>
      </c>
      <c r="T696">
        <v>5727.36</v>
      </c>
      <c r="U696">
        <v>45685</v>
      </c>
      <c r="V696" t="s">
        <v>73</v>
      </c>
      <c r="W696" t="s">
        <v>44</v>
      </c>
      <c r="X696" t="s">
        <v>2830</v>
      </c>
      <c r="Y696">
        <v>83</v>
      </c>
      <c r="Z696">
        <v>117.1</v>
      </c>
      <c r="AA696">
        <v>48.91</v>
      </c>
    </row>
    <row r="697" spans="1:27" x14ac:dyDescent="0.25">
      <c r="A697" t="s">
        <v>2831</v>
      </c>
      <c r="B697">
        <v>45678</v>
      </c>
      <c r="C697">
        <v>45678.179166666669</v>
      </c>
      <c r="D697">
        <v>45678.182638888888</v>
      </c>
      <c r="E697" t="s">
        <v>1221</v>
      </c>
      <c r="F697" t="s">
        <v>162</v>
      </c>
      <c r="G697" t="s">
        <v>841</v>
      </c>
      <c r="H697" t="s">
        <v>164</v>
      </c>
      <c r="I697" t="s">
        <v>40</v>
      </c>
      <c r="J697" t="s">
        <v>41</v>
      </c>
      <c r="K697" t="s">
        <v>1953</v>
      </c>
      <c r="L697">
        <v>22.8</v>
      </c>
      <c r="M697">
        <v>35.799999999999997</v>
      </c>
      <c r="N697">
        <v>4.43</v>
      </c>
      <c r="O697">
        <v>8.68</v>
      </c>
      <c r="P697">
        <v>33.299999999999997</v>
      </c>
      <c r="Q697">
        <v>9.8000000000000007</v>
      </c>
      <c r="R697" t="b">
        <v>1</v>
      </c>
      <c r="S697">
        <v>0.31</v>
      </c>
      <c r="T697">
        <v>1728.01</v>
      </c>
      <c r="U697">
        <v>45680</v>
      </c>
      <c r="V697" t="s">
        <v>58</v>
      </c>
      <c r="W697" t="s">
        <v>44</v>
      </c>
      <c r="X697" t="s">
        <v>2832</v>
      </c>
      <c r="Y697">
        <v>5</v>
      </c>
      <c r="Z697">
        <v>35.489999999999903</v>
      </c>
      <c r="AA697">
        <v>48.69</v>
      </c>
    </row>
    <row r="698" spans="1:27" x14ac:dyDescent="0.25">
      <c r="A698" t="s">
        <v>2833</v>
      </c>
      <c r="B698">
        <v>45747</v>
      </c>
      <c r="C698">
        <v>45747.322222222225</v>
      </c>
      <c r="D698">
        <v>45747.372916666667</v>
      </c>
      <c r="E698" t="s">
        <v>2077</v>
      </c>
      <c r="F698" t="s">
        <v>215</v>
      </c>
      <c r="G698" t="s">
        <v>1378</v>
      </c>
      <c r="H698" t="s">
        <v>217</v>
      </c>
      <c r="I698" t="s">
        <v>218</v>
      </c>
      <c r="J698" t="s">
        <v>219</v>
      </c>
      <c r="K698" t="s">
        <v>591</v>
      </c>
      <c r="L698">
        <v>20.100000000000001</v>
      </c>
      <c r="M698">
        <v>32</v>
      </c>
      <c r="N698">
        <v>4.43</v>
      </c>
      <c r="O698">
        <v>8.64</v>
      </c>
      <c r="P698">
        <v>31.8</v>
      </c>
      <c r="Q698">
        <v>9.6</v>
      </c>
      <c r="R698" t="b">
        <v>1</v>
      </c>
      <c r="S698">
        <v>0.31</v>
      </c>
      <c r="T698">
        <v>1539.18</v>
      </c>
      <c r="U698">
        <v>45750</v>
      </c>
      <c r="V698" t="s">
        <v>259</v>
      </c>
      <c r="W698" t="s">
        <v>44</v>
      </c>
      <c r="X698" t="s">
        <v>2834</v>
      </c>
      <c r="Y698">
        <v>73</v>
      </c>
      <c r="Z698">
        <v>31.69</v>
      </c>
      <c r="AA698">
        <v>48.57</v>
      </c>
    </row>
    <row r="699" spans="1:27" x14ac:dyDescent="0.25">
      <c r="A699" t="s">
        <v>2835</v>
      </c>
      <c r="B699">
        <v>45659</v>
      </c>
      <c r="C699">
        <v>45659.45208333333</v>
      </c>
      <c r="D699">
        <v>45659.486805555556</v>
      </c>
      <c r="E699" t="s">
        <v>1348</v>
      </c>
      <c r="F699" t="s">
        <v>328</v>
      </c>
      <c r="G699" t="s">
        <v>439</v>
      </c>
      <c r="H699" t="s">
        <v>330</v>
      </c>
      <c r="I699" t="s">
        <v>331</v>
      </c>
      <c r="J699" t="s">
        <v>332</v>
      </c>
      <c r="K699" t="s">
        <v>1095</v>
      </c>
      <c r="L699">
        <v>2.7</v>
      </c>
      <c r="M699">
        <v>21.4</v>
      </c>
      <c r="N699">
        <v>4.43</v>
      </c>
      <c r="O699">
        <v>8.6</v>
      </c>
      <c r="P699">
        <v>31.9</v>
      </c>
      <c r="Q699">
        <v>12</v>
      </c>
      <c r="R699" t="b">
        <v>1</v>
      </c>
      <c r="S699">
        <v>0.73</v>
      </c>
      <c r="T699">
        <v>1001.46</v>
      </c>
      <c r="U699">
        <v>45660</v>
      </c>
      <c r="V699" t="s">
        <v>43</v>
      </c>
      <c r="W699" t="s">
        <v>208</v>
      </c>
      <c r="X699" t="s">
        <v>2836</v>
      </c>
      <c r="Y699">
        <v>50</v>
      </c>
      <c r="Z699">
        <v>20.669999999999899</v>
      </c>
      <c r="AA699">
        <v>48.45</v>
      </c>
    </row>
    <row r="700" spans="1:27" x14ac:dyDescent="0.25">
      <c r="A700" t="s">
        <v>2837</v>
      </c>
      <c r="B700">
        <v>45659</v>
      </c>
      <c r="C700">
        <v>45659.390277777777</v>
      </c>
      <c r="D700">
        <v>45659.439583333333</v>
      </c>
      <c r="E700" t="s">
        <v>2838</v>
      </c>
      <c r="F700" t="s">
        <v>81</v>
      </c>
      <c r="G700" t="s">
        <v>293</v>
      </c>
      <c r="H700" t="s">
        <v>83</v>
      </c>
      <c r="I700" t="s">
        <v>84</v>
      </c>
      <c r="J700" t="s">
        <v>85</v>
      </c>
      <c r="K700" t="s">
        <v>479</v>
      </c>
      <c r="L700">
        <v>13</v>
      </c>
      <c r="M700">
        <v>36.799999999999997</v>
      </c>
      <c r="N700">
        <v>4.43</v>
      </c>
      <c r="O700">
        <v>8.66</v>
      </c>
      <c r="P700">
        <v>34.299999999999997</v>
      </c>
      <c r="Q700">
        <v>11.9</v>
      </c>
      <c r="R700" t="b">
        <v>1</v>
      </c>
      <c r="S700">
        <v>0.38</v>
      </c>
      <c r="T700">
        <v>1771.1</v>
      </c>
      <c r="U700">
        <v>45666</v>
      </c>
      <c r="V700" t="s">
        <v>259</v>
      </c>
      <c r="W700" t="s">
        <v>200</v>
      </c>
      <c r="X700" t="s">
        <v>2839</v>
      </c>
      <c r="Y700">
        <v>71</v>
      </c>
      <c r="Z700">
        <v>36.419999999999902</v>
      </c>
      <c r="AA700">
        <v>48.63</v>
      </c>
    </row>
    <row r="701" spans="1:27" x14ac:dyDescent="0.25">
      <c r="A701" t="s">
        <v>2840</v>
      </c>
      <c r="B701">
        <v>45803</v>
      </c>
      <c r="C701">
        <v>45803.257638888892</v>
      </c>
      <c r="D701">
        <v>45803.28125</v>
      </c>
      <c r="E701" t="s">
        <v>2841</v>
      </c>
      <c r="F701" t="s">
        <v>282</v>
      </c>
      <c r="G701" t="s">
        <v>1378</v>
      </c>
      <c r="H701" t="s">
        <v>284</v>
      </c>
      <c r="I701" t="s">
        <v>237</v>
      </c>
      <c r="J701" t="s">
        <v>238</v>
      </c>
      <c r="K701" t="s">
        <v>370</v>
      </c>
      <c r="L701">
        <v>4.3</v>
      </c>
      <c r="M701">
        <v>21</v>
      </c>
      <c r="N701">
        <v>4.43</v>
      </c>
      <c r="O701">
        <v>8.2899999999999991</v>
      </c>
      <c r="P701">
        <v>29.2</v>
      </c>
      <c r="Q701">
        <v>6.9</v>
      </c>
      <c r="R701" t="b">
        <v>1</v>
      </c>
      <c r="S701">
        <v>0</v>
      </c>
      <c r="T701">
        <v>997.92</v>
      </c>
      <c r="U701">
        <v>45803</v>
      </c>
      <c r="V701" t="s">
        <v>43</v>
      </c>
      <c r="W701" t="s">
        <v>200</v>
      </c>
      <c r="X701" t="s">
        <v>2843</v>
      </c>
      <c r="Y701">
        <v>34</v>
      </c>
      <c r="Z701">
        <v>21</v>
      </c>
      <c r="AA701">
        <v>47.52</v>
      </c>
    </row>
    <row r="702" spans="1:27" x14ac:dyDescent="0.25">
      <c r="A702" t="s">
        <v>2844</v>
      </c>
      <c r="B702">
        <v>45674</v>
      </c>
      <c r="C702">
        <v>45674.386805555558</v>
      </c>
      <c r="D702">
        <v>45674.453472222223</v>
      </c>
      <c r="E702" t="s">
        <v>2845</v>
      </c>
      <c r="F702" t="s">
        <v>282</v>
      </c>
      <c r="G702" t="s">
        <v>216</v>
      </c>
      <c r="H702" t="s">
        <v>284</v>
      </c>
      <c r="I702" t="s">
        <v>237</v>
      </c>
      <c r="J702" t="s">
        <v>238</v>
      </c>
      <c r="K702" t="s">
        <v>619</v>
      </c>
      <c r="L702">
        <v>7.7</v>
      </c>
      <c r="M702">
        <v>178.4</v>
      </c>
      <c r="N702">
        <v>4.43</v>
      </c>
      <c r="O702">
        <v>8.77</v>
      </c>
      <c r="P702">
        <v>35.1</v>
      </c>
      <c r="Q702">
        <v>12</v>
      </c>
      <c r="R702" t="b">
        <v>1</v>
      </c>
      <c r="S702">
        <v>0.63</v>
      </c>
      <c r="T702">
        <v>8703.6200000000008</v>
      </c>
      <c r="U702">
        <v>45674</v>
      </c>
      <c r="V702" t="s">
        <v>43</v>
      </c>
      <c r="W702" t="s">
        <v>59</v>
      </c>
      <c r="X702" t="s">
        <v>2847</v>
      </c>
      <c r="Y702">
        <v>96</v>
      </c>
      <c r="Z702">
        <v>177.77</v>
      </c>
      <c r="AA702">
        <v>48.96</v>
      </c>
    </row>
    <row r="703" spans="1:27" x14ac:dyDescent="0.25">
      <c r="A703" t="s">
        <v>2848</v>
      </c>
      <c r="B703">
        <v>45810</v>
      </c>
      <c r="C703">
        <v>45810.189583333333</v>
      </c>
      <c r="D703">
        <v>45810.222916666666</v>
      </c>
      <c r="E703" t="s">
        <v>798</v>
      </c>
      <c r="F703" t="s">
        <v>405</v>
      </c>
      <c r="G703" t="s">
        <v>801</v>
      </c>
      <c r="H703" t="s">
        <v>407</v>
      </c>
      <c r="I703" t="s">
        <v>218</v>
      </c>
      <c r="J703" t="s">
        <v>219</v>
      </c>
      <c r="K703" t="s">
        <v>363</v>
      </c>
      <c r="L703">
        <v>5.5</v>
      </c>
      <c r="M703">
        <v>12.7</v>
      </c>
      <c r="N703">
        <v>4.43</v>
      </c>
      <c r="O703">
        <v>9.11</v>
      </c>
      <c r="P703">
        <v>30</v>
      </c>
      <c r="Q703">
        <v>11.1</v>
      </c>
      <c r="R703" t="b">
        <v>1</v>
      </c>
      <c r="S703">
        <v>0.34</v>
      </c>
      <c r="T703">
        <v>617.75</v>
      </c>
      <c r="U703">
        <v>45811</v>
      </c>
      <c r="V703" t="s">
        <v>58</v>
      </c>
      <c r="W703" t="s">
        <v>44</v>
      </c>
      <c r="X703" t="s">
        <v>2849</v>
      </c>
      <c r="Y703">
        <v>48</v>
      </c>
      <c r="Z703">
        <v>12.36</v>
      </c>
      <c r="AA703">
        <v>49.98</v>
      </c>
    </row>
    <row r="704" spans="1:27" x14ac:dyDescent="0.25">
      <c r="A704" t="s">
        <v>2850</v>
      </c>
      <c r="B704">
        <v>45769</v>
      </c>
      <c r="C704">
        <v>45769.429166666669</v>
      </c>
      <c r="D704">
        <v>45769.481249999997</v>
      </c>
      <c r="E704" t="s">
        <v>2851</v>
      </c>
      <c r="F704" t="s">
        <v>67</v>
      </c>
      <c r="G704" t="s">
        <v>394</v>
      </c>
      <c r="H704" t="s">
        <v>69</v>
      </c>
      <c r="I704" t="s">
        <v>70</v>
      </c>
      <c r="J704" t="s">
        <v>71</v>
      </c>
      <c r="K704" t="s">
        <v>72</v>
      </c>
      <c r="L704">
        <v>19.899999999999999</v>
      </c>
      <c r="M704">
        <v>80.7</v>
      </c>
      <c r="N704">
        <v>4.43</v>
      </c>
      <c r="O704">
        <v>8.67</v>
      </c>
      <c r="P704">
        <v>30.2</v>
      </c>
      <c r="Q704">
        <v>26.6</v>
      </c>
      <c r="R704" t="b">
        <v>1</v>
      </c>
      <c r="S704">
        <v>0</v>
      </c>
      <c r="T704">
        <v>3926.86</v>
      </c>
      <c r="U704">
        <v>45776</v>
      </c>
      <c r="V704" t="s">
        <v>43</v>
      </c>
      <c r="W704" t="s">
        <v>208</v>
      </c>
      <c r="X704" t="s">
        <v>2853</v>
      </c>
      <c r="Y704">
        <v>75</v>
      </c>
      <c r="Z704">
        <v>80.7</v>
      </c>
      <c r="AA704">
        <v>48.66</v>
      </c>
    </row>
    <row r="705" spans="1:27" x14ac:dyDescent="0.25">
      <c r="A705" t="s">
        <v>2854</v>
      </c>
      <c r="B705">
        <v>45801</v>
      </c>
      <c r="C705">
        <v>45801.457638888889</v>
      </c>
      <c r="D705">
        <v>45801.480555555558</v>
      </c>
      <c r="E705" t="s">
        <v>2855</v>
      </c>
      <c r="F705" t="s">
        <v>328</v>
      </c>
      <c r="G705" t="s">
        <v>649</v>
      </c>
      <c r="H705" t="s">
        <v>330</v>
      </c>
      <c r="I705" t="s">
        <v>331</v>
      </c>
      <c r="J705" t="s">
        <v>332</v>
      </c>
      <c r="K705" t="s">
        <v>555</v>
      </c>
      <c r="L705">
        <v>4.5</v>
      </c>
      <c r="M705">
        <v>9.6</v>
      </c>
      <c r="N705">
        <v>4.43</v>
      </c>
      <c r="O705">
        <v>8.83</v>
      </c>
      <c r="P705">
        <v>28.4</v>
      </c>
      <c r="Q705">
        <v>9</v>
      </c>
      <c r="R705" t="b">
        <v>1</v>
      </c>
      <c r="S705">
        <v>0.39</v>
      </c>
      <c r="T705">
        <v>452.58</v>
      </c>
      <c r="U705">
        <v>45803</v>
      </c>
      <c r="V705" t="s">
        <v>43</v>
      </c>
      <c r="W705" t="s">
        <v>44</v>
      </c>
      <c r="X705" t="s">
        <v>2857</v>
      </c>
      <c r="Y705">
        <v>33</v>
      </c>
      <c r="Z705">
        <v>9.2099999999999902</v>
      </c>
      <c r="AA705">
        <v>49.14</v>
      </c>
    </row>
    <row r="706" spans="1:27" x14ac:dyDescent="0.25">
      <c r="A706" t="s">
        <v>2858</v>
      </c>
      <c r="B706">
        <v>45756</v>
      </c>
      <c r="C706">
        <v>45756.198611111111</v>
      </c>
      <c r="D706">
        <v>45756.283333333333</v>
      </c>
      <c r="E706" t="s">
        <v>1803</v>
      </c>
      <c r="F706" t="s">
        <v>37</v>
      </c>
      <c r="G706" t="s">
        <v>1806</v>
      </c>
      <c r="H706" t="s">
        <v>39</v>
      </c>
      <c r="I706" t="s">
        <v>40</v>
      </c>
      <c r="J706" t="s">
        <v>41</v>
      </c>
      <c r="K706" t="s">
        <v>1390</v>
      </c>
      <c r="L706">
        <v>14</v>
      </c>
      <c r="M706">
        <v>18.3</v>
      </c>
      <c r="N706">
        <v>4.43</v>
      </c>
      <c r="O706">
        <v>8.3800000000000008</v>
      </c>
      <c r="P706">
        <v>24.4</v>
      </c>
      <c r="Q706">
        <v>1</v>
      </c>
      <c r="R706" t="b">
        <v>1</v>
      </c>
      <c r="S706">
        <v>0.33</v>
      </c>
      <c r="T706">
        <v>858.79</v>
      </c>
      <c r="U706">
        <v>45756</v>
      </c>
      <c r="V706" t="s">
        <v>43</v>
      </c>
      <c r="W706" t="s">
        <v>44</v>
      </c>
      <c r="X706" t="s">
        <v>2859</v>
      </c>
      <c r="Y706">
        <v>122</v>
      </c>
      <c r="Z706">
        <v>17.97</v>
      </c>
      <c r="AA706">
        <v>47.79</v>
      </c>
    </row>
    <row r="707" spans="1:27" x14ac:dyDescent="0.25">
      <c r="A707" t="s">
        <v>2860</v>
      </c>
      <c r="B707">
        <v>45751</v>
      </c>
      <c r="C707">
        <v>45751.168055555558</v>
      </c>
      <c r="D707">
        <v>45751.171527777777</v>
      </c>
      <c r="E707" t="s">
        <v>2861</v>
      </c>
      <c r="F707" t="s">
        <v>340</v>
      </c>
      <c r="G707" t="s">
        <v>1009</v>
      </c>
      <c r="H707" t="s">
        <v>342</v>
      </c>
      <c r="I707" t="s">
        <v>197</v>
      </c>
      <c r="J707" t="s">
        <v>198</v>
      </c>
      <c r="K707" t="s">
        <v>591</v>
      </c>
      <c r="L707">
        <v>15.2</v>
      </c>
      <c r="M707">
        <v>115.2</v>
      </c>
      <c r="N707">
        <v>4.43</v>
      </c>
      <c r="O707">
        <v>8.73</v>
      </c>
      <c r="P707">
        <v>26.6</v>
      </c>
      <c r="Q707">
        <v>8</v>
      </c>
      <c r="R707" t="b">
        <v>1</v>
      </c>
      <c r="S707">
        <v>0.11</v>
      </c>
      <c r="T707">
        <v>5621</v>
      </c>
      <c r="U707">
        <v>45751</v>
      </c>
      <c r="V707" t="s">
        <v>58</v>
      </c>
      <c r="W707" t="s">
        <v>186</v>
      </c>
      <c r="X707" t="s">
        <v>2863</v>
      </c>
      <c r="Y707">
        <v>5</v>
      </c>
      <c r="Z707">
        <v>115.09</v>
      </c>
      <c r="AA707">
        <v>48.84</v>
      </c>
    </row>
    <row r="708" spans="1:27" x14ac:dyDescent="0.25">
      <c r="A708" t="s">
        <v>2864</v>
      </c>
      <c r="B708">
        <v>45666</v>
      </c>
      <c r="C708">
        <v>45666.295138888891</v>
      </c>
      <c r="D708">
        <v>45666.366666666669</v>
      </c>
      <c r="E708" t="s">
        <v>2865</v>
      </c>
      <c r="F708" t="s">
        <v>52</v>
      </c>
      <c r="G708" t="s">
        <v>1246</v>
      </c>
      <c r="H708" t="s">
        <v>54</v>
      </c>
      <c r="I708" t="s">
        <v>55</v>
      </c>
      <c r="J708" t="s">
        <v>56</v>
      </c>
      <c r="K708" t="s">
        <v>1143</v>
      </c>
      <c r="L708">
        <v>7.1</v>
      </c>
      <c r="M708">
        <v>9.6</v>
      </c>
      <c r="N708">
        <v>4.4400000000000004</v>
      </c>
      <c r="O708">
        <v>9.24</v>
      </c>
      <c r="P708">
        <v>29.1</v>
      </c>
      <c r="Q708">
        <v>5.8</v>
      </c>
      <c r="R708" t="b">
        <v>1</v>
      </c>
      <c r="S708">
        <v>0</v>
      </c>
      <c r="T708">
        <v>484.03</v>
      </c>
      <c r="U708">
        <v>45666</v>
      </c>
      <c r="V708" t="s">
        <v>43</v>
      </c>
      <c r="W708" t="s">
        <v>44</v>
      </c>
      <c r="X708" t="s">
        <v>2866</v>
      </c>
      <c r="Y708">
        <v>103</v>
      </c>
      <c r="Z708">
        <v>9.6</v>
      </c>
      <c r="AA708">
        <v>50.42</v>
      </c>
    </row>
    <row r="709" spans="1:27" x14ac:dyDescent="0.25">
      <c r="A709" t="s">
        <v>2867</v>
      </c>
      <c r="B709">
        <v>45772</v>
      </c>
      <c r="C709">
        <v>45772.308333333334</v>
      </c>
      <c r="D709">
        <v>45772.354861111111</v>
      </c>
      <c r="E709" t="s">
        <v>2229</v>
      </c>
      <c r="F709" t="s">
        <v>234</v>
      </c>
      <c r="G709" t="s">
        <v>319</v>
      </c>
      <c r="H709" t="s">
        <v>236</v>
      </c>
      <c r="I709" t="s">
        <v>237</v>
      </c>
      <c r="J709" t="s">
        <v>238</v>
      </c>
      <c r="K709" t="s">
        <v>1543</v>
      </c>
      <c r="L709">
        <v>12.4</v>
      </c>
      <c r="M709">
        <v>46.1</v>
      </c>
      <c r="N709">
        <v>4.4400000000000004</v>
      </c>
      <c r="O709">
        <v>8.7100000000000009</v>
      </c>
      <c r="P709">
        <v>23.9</v>
      </c>
      <c r="Q709">
        <v>3.5</v>
      </c>
      <c r="R709" t="b">
        <v>1</v>
      </c>
      <c r="S709">
        <v>0.23</v>
      </c>
      <c r="T709">
        <v>2239.83</v>
      </c>
      <c r="U709">
        <v>45774</v>
      </c>
      <c r="V709" t="s">
        <v>43</v>
      </c>
      <c r="W709" t="s">
        <v>200</v>
      </c>
      <c r="X709" t="s">
        <v>2868</v>
      </c>
      <c r="Y709">
        <v>67</v>
      </c>
      <c r="Z709">
        <v>45.87</v>
      </c>
      <c r="AA709">
        <v>48.83</v>
      </c>
    </row>
    <row r="710" spans="1:27" x14ac:dyDescent="0.25">
      <c r="A710" t="s">
        <v>2869</v>
      </c>
      <c r="B710">
        <v>45685</v>
      </c>
      <c r="C710">
        <v>45685.37777777778</v>
      </c>
      <c r="D710">
        <v>45685.431250000001</v>
      </c>
      <c r="E710" t="s">
        <v>2870</v>
      </c>
      <c r="F710" t="s">
        <v>604</v>
      </c>
      <c r="G710" t="s">
        <v>1470</v>
      </c>
      <c r="H710" t="s">
        <v>606</v>
      </c>
      <c r="I710" t="s">
        <v>153</v>
      </c>
      <c r="J710" t="s">
        <v>154</v>
      </c>
      <c r="K710" t="s">
        <v>302</v>
      </c>
      <c r="L710">
        <v>5.9</v>
      </c>
      <c r="M710">
        <v>57.9</v>
      </c>
      <c r="N710">
        <v>4.4400000000000004</v>
      </c>
      <c r="O710">
        <v>8.69</v>
      </c>
      <c r="P710">
        <v>28.4</v>
      </c>
      <c r="Q710">
        <v>3.8</v>
      </c>
      <c r="R710" t="b">
        <v>1</v>
      </c>
      <c r="S710">
        <v>0</v>
      </c>
      <c r="T710">
        <v>2823.78</v>
      </c>
      <c r="U710">
        <v>45686</v>
      </c>
      <c r="V710" t="s">
        <v>43</v>
      </c>
      <c r="W710" t="s">
        <v>208</v>
      </c>
      <c r="X710" t="s">
        <v>2872</v>
      </c>
      <c r="Y710">
        <v>77</v>
      </c>
      <c r="Z710">
        <v>57.9</v>
      </c>
      <c r="AA710">
        <v>48.77</v>
      </c>
    </row>
    <row r="711" spans="1:27" x14ac:dyDescent="0.25">
      <c r="A711" t="s">
        <v>2873</v>
      </c>
      <c r="B711">
        <v>45761</v>
      </c>
      <c r="C711">
        <v>45761.330555555556</v>
      </c>
      <c r="D711">
        <v>45761.377083333333</v>
      </c>
      <c r="E711" t="s">
        <v>2874</v>
      </c>
      <c r="F711" t="s">
        <v>138</v>
      </c>
      <c r="G711" t="s">
        <v>163</v>
      </c>
      <c r="H711" t="s">
        <v>140</v>
      </c>
      <c r="I711" t="s">
        <v>141</v>
      </c>
      <c r="J711" t="s">
        <v>142</v>
      </c>
      <c r="K711" t="s">
        <v>591</v>
      </c>
      <c r="L711">
        <v>1.7</v>
      </c>
      <c r="M711">
        <v>21.8</v>
      </c>
      <c r="N711">
        <v>4.4400000000000004</v>
      </c>
      <c r="O711">
        <v>8.3000000000000007</v>
      </c>
      <c r="P711">
        <v>28.8</v>
      </c>
      <c r="Q711">
        <v>6.5</v>
      </c>
      <c r="R711" t="b">
        <v>1</v>
      </c>
      <c r="S711">
        <v>0.56000000000000005</v>
      </c>
      <c r="T711">
        <v>1011.02</v>
      </c>
      <c r="U711">
        <v>45768</v>
      </c>
      <c r="V711" t="s">
        <v>58</v>
      </c>
      <c r="W711" t="s">
        <v>44</v>
      </c>
      <c r="X711" t="s">
        <v>2875</v>
      </c>
      <c r="Y711">
        <v>67</v>
      </c>
      <c r="Z711">
        <v>21.24</v>
      </c>
      <c r="AA711">
        <v>47.6</v>
      </c>
    </row>
    <row r="712" spans="1:27" x14ac:dyDescent="0.25">
      <c r="A712" t="s">
        <v>2876</v>
      </c>
      <c r="B712">
        <v>45834</v>
      </c>
      <c r="C712">
        <v>45834.322916666664</v>
      </c>
      <c r="D712">
        <v>45834.397916666669</v>
      </c>
      <c r="E712" t="s">
        <v>2727</v>
      </c>
      <c r="F712" t="s">
        <v>282</v>
      </c>
      <c r="G712" t="s">
        <v>597</v>
      </c>
      <c r="H712" t="s">
        <v>284</v>
      </c>
      <c r="I712" t="s">
        <v>237</v>
      </c>
      <c r="J712" t="s">
        <v>238</v>
      </c>
      <c r="K712" t="s">
        <v>185</v>
      </c>
      <c r="L712">
        <v>19.399999999999999</v>
      </c>
      <c r="M712">
        <v>20.100000000000001</v>
      </c>
      <c r="N712">
        <v>4.4400000000000004</v>
      </c>
      <c r="O712">
        <v>8.44</v>
      </c>
      <c r="P712">
        <v>37.9</v>
      </c>
      <c r="Q712">
        <v>31.1</v>
      </c>
      <c r="R712" t="b">
        <v>1</v>
      </c>
      <c r="S712">
        <v>0</v>
      </c>
      <c r="T712">
        <v>965.2</v>
      </c>
      <c r="U712">
        <v>45834</v>
      </c>
      <c r="V712" t="s">
        <v>259</v>
      </c>
      <c r="W712" t="s">
        <v>44</v>
      </c>
      <c r="X712" t="s">
        <v>2877</v>
      </c>
      <c r="Y712">
        <v>108</v>
      </c>
      <c r="Z712">
        <v>20.100000000000001</v>
      </c>
      <c r="AA712">
        <v>48.02</v>
      </c>
    </row>
    <row r="713" spans="1:27" x14ac:dyDescent="0.25">
      <c r="A713" t="s">
        <v>2878</v>
      </c>
      <c r="B713">
        <v>45704</v>
      </c>
      <c r="C713">
        <v>45704.404861111114</v>
      </c>
      <c r="D713">
        <v>45704.470833333333</v>
      </c>
      <c r="E713" t="s">
        <v>2879</v>
      </c>
      <c r="F713" t="s">
        <v>381</v>
      </c>
      <c r="G713" t="s">
        <v>1637</v>
      </c>
      <c r="H713" t="s">
        <v>383</v>
      </c>
      <c r="I713" t="s">
        <v>84</v>
      </c>
      <c r="J713" t="s">
        <v>85</v>
      </c>
      <c r="K713" t="s">
        <v>654</v>
      </c>
      <c r="L713">
        <v>13.8</v>
      </c>
      <c r="M713">
        <v>19.5</v>
      </c>
      <c r="N713">
        <v>4.4400000000000004</v>
      </c>
      <c r="O713">
        <v>8.42</v>
      </c>
      <c r="P713">
        <v>29</v>
      </c>
      <c r="Q713">
        <v>7.8</v>
      </c>
      <c r="R713" t="b">
        <v>1</v>
      </c>
      <c r="S713">
        <v>0.39</v>
      </c>
      <c r="T713">
        <v>916.52</v>
      </c>
      <c r="U713">
        <v>45711</v>
      </c>
      <c r="V713" t="s">
        <v>73</v>
      </c>
      <c r="W713" t="s">
        <v>44</v>
      </c>
      <c r="X713" t="s">
        <v>2880</v>
      </c>
      <c r="Y713">
        <v>95</v>
      </c>
      <c r="Z713">
        <v>19.11</v>
      </c>
      <c r="AA713">
        <v>47.96</v>
      </c>
    </row>
    <row r="714" spans="1:27" x14ac:dyDescent="0.25">
      <c r="A714" t="s">
        <v>2881</v>
      </c>
      <c r="B714">
        <v>45827</v>
      </c>
      <c r="C714">
        <v>45827.218055555553</v>
      </c>
      <c r="D714">
        <v>45827.22152777778</v>
      </c>
      <c r="E714" t="s">
        <v>2882</v>
      </c>
      <c r="F714" t="s">
        <v>162</v>
      </c>
      <c r="G714" t="s">
        <v>1171</v>
      </c>
      <c r="H714" t="s">
        <v>164</v>
      </c>
      <c r="I714" t="s">
        <v>40</v>
      </c>
      <c r="J714" t="s">
        <v>41</v>
      </c>
      <c r="K714" t="s">
        <v>86</v>
      </c>
      <c r="L714">
        <v>5.5</v>
      </c>
      <c r="M714">
        <v>9.1999999999999993</v>
      </c>
      <c r="N714">
        <v>4.45</v>
      </c>
      <c r="O714">
        <v>8.57</v>
      </c>
      <c r="P714">
        <v>30.1</v>
      </c>
      <c r="Q714">
        <v>28.5</v>
      </c>
      <c r="R714" t="b">
        <v>0</v>
      </c>
      <c r="S714">
        <v>1.77</v>
      </c>
      <c r="T714">
        <v>360.06</v>
      </c>
      <c r="U714">
        <v>45828</v>
      </c>
      <c r="V714" t="s">
        <v>43</v>
      </c>
      <c r="W714" t="s">
        <v>44</v>
      </c>
      <c r="X714" t="s">
        <v>2883</v>
      </c>
      <c r="Y714">
        <v>5</v>
      </c>
      <c r="Z714">
        <v>7.43</v>
      </c>
      <c r="AA714">
        <v>48.46</v>
      </c>
    </row>
    <row r="715" spans="1:27" x14ac:dyDescent="0.25">
      <c r="A715" t="s">
        <v>2884</v>
      </c>
      <c r="B715">
        <v>45712</v>
      </c>
      <c r="C715">
        <v>45712.432638888888</v>
      </c>
      <c r="D715">
        <v>45712.478472222225</v>
      </c>
      <c r="E715" t="s">
        <v>2885</v>
      </c>
      <c r="F715" t="s">
        <v>255</v>
      </c>
      <c r="G715" t="s">
        <v>2014</v>
      </c>
      <c r="H715" t="s">
        <v>257</v>
      </c>
      <c r="I715" t="s">
        <v>96</v>
      </c>
      <c r="J715" t="s">
        <v>97</v>
      </c>
      <c r="K715" t="s">
        <v>388</v>
      </c>
      <c r="L715">
        <v>19.100000000000001</v>
      </c>
      <c r="M715">
        <v>26.3</v>
      </c>
      <c r="N715">
        <v>4.45</v>
      </c>
      <c r="O715">
        <v>8.0299999999999994</v>
      </c>
      <c r="P715">
        <v>32.299999999999997</v>
      </c>
      <c r="Q715">
        <v>31</v>
      </c>
      <c r="R715" t="b">
        <v>1</v>
      </c>
      <c r="S715">
        <v>0</v>
      </c>
      <c r="T715">
        <v>1231.8900000000001</v>
      </c>
      <c r="U715">
        <v>45712</v>
      </c>
      <c r="V715" t="s">
        <v>58</v>
      </c>
      <c r="W715" t="s">
        <v>44</v>
      </c>
      <c r="X715" t="s">
        <v>2886</v>
      </c>
      <c r="Y715">
        <v>66</v>
      </c>
      <c r="Z715">
        <v>26.3</v>
      </c>
      <c r="AA715">
        <v>46.84</v>
      </c>
    </row>
    <row r="716" spans="1:27" x14ac:dyDescent="0.25">
      <c r="A716" t="s">
        <v>2887</v>
      </c>
      <c r="B716">
        <v>45824</v>
      </c>
      <c r="C716">
        <v>45824.398611111108</v>
      </c>
      <c r="D716">
        <v>45824.42083333333</v>
      </c>
      <c r="E716" t="s">
        <v>2888</v>
      </c>
      <c r="F716" t="s">
        <v>234</v>
      </c>
      <c r="G716" t="s">
        <v>1470</v>
      </c>
      <c r="H716" t="s">
        <v>236</v>
      </c>
      <c r="I716" t="s">
        <v>237</v>
      </c>
      <c r="J716" t="s">
        <v>238</v>
      </c>
      <c r="K716" t="s">
        <v>776</v>
      </c>
      <c r="L716">
        <v>48.7</v>
      </c>
      <c r="M716">
        <v>33.6</v>
      </c>
      <c r="N716">
        <v>4.45</v>
      </c>
      <c r="O716">
        <v>8.51</v>
      </c>
      <c r="P716">
        <v>33.799999999999997</v>
      </c>
      <c r="Q716">
        <v>12</v>
      </c>
      <c r="R716" t="b">
        <v>0</v>
      </c>
      <c r="S716">
        <v>0</v>
      </c>
      <c r="T716">
        <v>1622.21</v>
      </c>
      <c r="U716">
        <v>45824</v>
      </c>
      <c r="V716" t="s">
        <v>43</v>
      </c>
      <c r="W716" t="s">
        <v>186</v>
      </c>
      <c r="X716" t="s">
        <v>2890</v>
      </c>
      <c r="Y716">
        <v>32</v>
      </c>
      <c r="Z716">
        <v>33.6</v>
      </c>
      <c r="AA716">
        <v>48.28</v>
      </c>
    </row>
    <row r="717" spans="1:27" x14ac:dyDescent="0.25">
      <c r="A717" t="s">
        <v>2891</v>
      </c>
      <c r="B717">
        <v>45728</v>
      </c>
      <c r="C717">
        <v>45728.23333333333</v>
      </c>
      <c r="D717">
        <v>45728.302083333336</v>
      </c>
      <c r="E717" t="s">
        <v>2204</v>
      </c>
      <c r="F717" t="s">
        <v>52</v>
      </c>
      <c r="G717" t="s">
        <v>2206</v>
      </c>
      <c r="H717" t="s">
        <v>54</v>
      </c>
      <c r="I717" t="s">
        <v>55</v>
      </c>
      <c r="J717" t="s">
        <v>56</v>
      </c>
      <c r="K717" t="s">
        <v>613</v>
      </c>
      <c r="L717">
        <v>18.8</v>
      </c>
      <c r="M717">
        <v>35.799999999999997</v>
      </c>
      <c r="N717">
        <v>4.45</v>
      </c>
      <c r="O717">
        <v>8.6999999999999993</v>
      </c>
      <c r="P717">
        <v>38.1</v>
      </c>
      <c r="Q717">
        <v>12</v>
      </c>
      <c r="R717" t="b">
        <v>1</v>
      </c>
      <c r="S717">
        <v>0</v>
      </c>
      <c r="T717">
        <v>1748.83</v>
      </c>
      <c r="U717">
        <v>45731</v>
      </c>
      <c r="V717" t="s">
        <v>58</v>
      </c>
      <c r="W717" t="s">
        <v>208</v>
      </c>
      <c r="X717" t="s">
        <v>2892</v>
      </c>
      <c r="Y717">
        <v>99</v>
      </c>
      <c r="Z717">
        <v>35.799999999999997</v>
      </c>
      <c r="AA717">
        <v>48.85</v>
      </c>
    </row>
    <row r="718" spans="1:27" x14ac:dyDescent="0.25">
      <c r="A718" t="s">
        <v>2893</v>
      </c>
      <c r="B718">
        <v>45773</v>
      </c>
      <c r="C718">
        <v>45773.216666666667</v>
      </c>
      <c r="D718">
        <v>45773.26458333333</v>
      </c>
      <c r="E718" t="s">
        <v>2894</v>
      </c>
      <c r="F718" t="s">
        <v>536</v>
      </c>
      <c r="G718" t="s">
        <v>2896</v>
      </c>
      <c r="H718" t="s">
        <v>537</v>
      </c>
      <c r="I718" t="s">
        <v>84</v>
      </c>
      <c r="J718" t="s">
        <v>85</v>
      </c>
      <c r="K718" t="s">
        <v>1088</v>
      </c>
      <c r="L718">
        <v>5.9</v>
      </c>
      <c r="M718">
        <v>98.3</v>
      </c>
      <c r="N718">
        <v>4.45</v>
      </c>
      <c r="O718">
        <v>8.3699999999999992</v>
      </c>
      <c r="P718">
        <v>32</v>
      </c>
      <c r="Q718">
        <v>7.8</v>
      </c>
      <c r="R718" t="b">
        <v>1</v>
      </c>
      <c r="S718">
        <v>0</v>
      </c>
      <c r="T718">
        <v>4704.6400000000003</v>
      </c>
      <c r="U718">
        <v>45773</v>
      </c>
      <c r="V718" t="s">
        <v>43</v>
      </c>
      <c r="W718" t="s">
        <v>208</v>
      </c>
      <c r="X718" t="s">
        <v>2897</v>
      </c>
      <c r="Y718">
        <v>69</v>
      </c>
      <c r="Z718">
        <v>98.3</v>
      </c>
      <c r="AA718">
        <v>47.86</v>
      </c>
    </row>
    <row r="719" spans="1:27" x14ac:dyDescent="0.25">
      <c r="A719" t="s">
        <v>2898</v>
      </c>
      <c r="B719">
        <v>45747</v>
      </c>
      <c r="C719">
        <v>45747.175694444442</v>
      </c>
      <c r="D719">
        <v>45747.199999999997</v>
      </c>
      <c r="E719" t="s">
        <v>2899</v>
      </c>
      <c r="F719" t="s">
        <v>405</v>
      </c>
      <c r="G719" t="s">
        <v>972</v>
      </c>
      <c r="H719" t="s">
        <v>407</v>
      </c>
      <c r="I719" t="s">
        <v>218</v>
      </c>
      <c r="J719" t="s">
        <v>219</v>
      </c>
      <c r="K719" t="s">
        <v>105</v>
      </c>
      <c r="L719">
        <v>9.6</v>
      </c>
      <c r="M719">
        <v>105.7</v>
      </c>
      <c r="N719">
        <v>4.45</v>
      </c>
      <c r="O719">
        <v>8.65</v>
      </c>
      <c r="P719">
        <v>34.200000000000003</v>
      </c>
      <c r="Q719">
        <v>12</v>
      </c>
      <c r="R719" t="b">
        <v>1</v>
      </c>
      <c r="S719">
        <v>0</v>
      </c>
      <c r="T719">
        <v>5147.59</v>
      </c>
      <c r="U719">
        <v>45749</v>
      </c>
      <c r="V719" t="s">
        <v>58</v>
      </c>
      <c r="W719" t="s">
        <v>208</v>
      </c>
      <c r="X719" t="s">
        <v>2901</v>
      </c>
      <c r="Y719">
        <v>35</v>
      </c>
      <c r="Z719">
        <v>105.7</v>
      </c>
      <c r="AA719">
        <v>48.7</v>
      </c>
    </row>
    <row r="720" spans="1:27" x14ac:dyDescent="0.25">
      <c r="A720" t="s">
        <v>2902</v>
      </c>
      <c r="B720">
        <v>45767</v>
      </c>
      <c r="C720">
        <v>45767.310416666667</v>
      </c>
      <c r="D720">
        <v>45767.368750000001</v>
      </c>
      <c r="E720" t="s">
        <v>2903</v>
      </c>
      <c r="F720" t="s">
        <v>138</v>
      </c>
      <c r="G720" t="s">
        <v>341</v>
      </c>
      <c r="H720" t="s">
        <v>140</v>
      </c>
      <c r="I720" t="s">
        <v>141</v>
      </c>
      <c r="J720" t="s">
        <v>142</v>
      </c>
      <c r="K720" t="s">
        <v>555</v>
      </c>
      <c r="L720">
        <v>31.2</v>
      </c>
      <c r="M720">
        <v>150.69999999999999</v>
      </c>
      <c r="N720">
        <v>4.45</v>
      </c>
      <c r="O720">
        <v>8.59</v>
      </c>
      <c r="P720">
        <v>32.200000000000003</v>
      </c>
      <c r="Q720">
        <v>11</v>
      </c>
      <c r="R720" t="b">
        <v>1</v>
      </c>
      <c r="S720">
        <v>0</v>
      </c>
      <c r="T720">
        <v>7311.96</v>
      </c>
      <c r="U720">
        <v>45767</v>
      </c>
      <c r="V720" t="s">
        <v>43</v>
      </c>
      <c r="W720" t="s">
        <v>59</v>
      </c>
      <c r="X720" t="s">
        <v>2905</v>
      </c>
      <c r="Y720">
        <v>84</v>
      </c>
      <c r="Z720">
        <v>150.69999999999999</v>
      </c>
      <c r="AA720">
        <v>48.52</v>
      </c>
    </row>
    <row r="721" spans="1:27" x14ac:dyDescent="0.25">
      <c r="A721" t="s">
        <v>2906</v>
      </c>
      <c r="B721">
        <v>45702</v>
      </c>
      <c r="C721">
        <v>45702.421527777777</v>
      </c>
      <c r="D721">
        <v>45702.445833333331</v>
      </c>
      <c r="E721" t="s">
        <v>2907</v>
      </c>
      <c r="F721" t="s">
        <v>245</v>
      </c>
      <c r="G721" t="s">
        <v>459</v>
      </c>
      <c r="H721" t="s">
        <v>247</v>
      </c>
      <c r="I721" t="s">
        <v>55</v>
      </c>
      <c r="J721" t="s">
        <v>56</v>
      </c>
      <c r="K721" t="s">
        <v>555</v>
      </c>
      <c r="L721">
        <v>17</v>
      </c>
      <c r="M721">
        <v>6.5</v>
      </c>
      <c r="N721">
        <v>4.45</v>
      </c>
      <c r="O721">
        <v>8.86</v>
      </c>
      <c r="P721">
        <v>34.700000000000003</v>
      </c>
      <c r="Q721">
        <v>30</v>
      </c>
      <c r="R721" t="b">
        <v>1</v>
      </c>
      <c r="S721">
        <v>0.09</v>
      </c>
      <c r="T721">
        <v>316.20999999999998</v>
      </c>
      <c r="U721">
        <v>45703</v>
      </c>
      <c r="V721" t="s">
        <v>73</v>
      </c>
      <c r="W721" t="s">
        <v>44</v>
      </c>
      <c r="X721" t="s">
        <v>2908</v>
      </c>
      <c r="Y721">
        <v>35</v>
      </c>
      <c r="Z721">
        <v>6.41</v>
      </c>
      <c r="AA721">
        <v>49.33</v>
      </c>
    </row>
    <row r="722" spans="1:27" x14ac:dyDescent="0.25">
      <c r="A722" t="s">
        <v>2909</v>
      </c>
      <c r="B722">
        <v>45757</v>
      </c>
      <c r="C722">
        <v>45757.38958333333</v>
      </c>
      <c r="D722">
        <v>45757.402777777781</v>
      </c>
      <c r="E722" t="s">
        <v>2196</v>
      </c>
      <c r="F722" t="s">
        <v>604</v>
      </c>
      <c r="G722" t="s">
        <v>465</v>
      </c>
      <c r="H722" t="s">
        <v>606</v>
      </c>
      <c r="I722" t="s">
        <v>153</v>
      </c>
      <c r="J722" t="s">
        <v>154</v>
      </c>
      <c r="K722" t="s">
        <v>674</v>
      </c>
      <c r="L722">
        <v>11.9</v>
      </c>
      <c r="M722">
        <v>116.9</v>
      </c>
      <c r="N722">
        <v>4.46</v>
      </c>
      <c r="O722">
        <v>8.42</v>
      </c>
      <c r="P722">
        <v>26.7</v>
      </c>
      <c r="Q722">
        <v>8.1</v>
      </c>
      <c r="R722" t="b">
        <v>0</v>
      </c>
      <c r="S722">
        <v>1.82</v>
      </c>
      <c r="T722">
        <v>5530.74</v>
      </c>
      <c r="U722">
        <v>45764</v>
      </c>
      <c r="V722" t="s">
        <v>43</v>
      </c>
      <c r="W722" t="s">
        <v>44</v>
      </c>
      <c r="X722" t="s">
        <v>2910</v>
      </c>
      <c r="Y722">
        <v>19</v>
      </c>
      <c r="Z722">
        <v>115.08</v>
      </c>
      <c r="AA722">
        <v>48.06</v>
      </c>
    </row>
    <row r="723" spans="1:27" x14ac:dyDescent="0.25">
      <c r="A723" t="s">
        <v>2911</v>
      </c>
      <c r="B723">
        <v>45672</v>
      </c>
      <c r="C723">
        <v>45672.311805555553</v>
      </c>
      <c r="D723">
        <v>45672.343055555553</v>
      </c>
      <c r="E723" t="s">
        <v>2263</v>
      </c>
      <c r="F723" t="s">
        <v>234</v>
      </c>
      <c r="G723" t="s">
        <v>699</v>
      </c>
      <c r="H723" t="s">
        <v>236</v>
      </c>
      <c r="I723" t="s">
        <v>237</v>
      </c>
      <c r="J723" t="s">
        <v>238</v>
      </c>
      <c r="K723" t="s">
        <v>643</v>
      </c>
      <c r="L723">
        <v>13.8</v>
      </c>
      <c r="M723">
        <v>20.8</v>
      </c>
      <c r="N723">
        <v>4.46</v>
      </c>
      <c r="O723">
        <v>8.76</v>
      </c>
      <c r="P723">
        <v>29.8</v>
      </c>
      <c r="Q723">
        <v>7.1</v>
      </c>
      <c r="R723" t="b">
        <v>1</v>
      </c>
      <c r="S723">
        <v>0.1</v>
      </c>
      <c r="T723">
        <v>1015.96</v>
      </c>
      <c r="U723">
        <v>45679</v>
      </c>
      <c r="V723" t="s">
        <v>43</v>
      </c>
      <c r="W723" t="s">
        <v>44</v>
      </c>
      <c r="X723" t="s">
        <v>2912</v>
      </c>
      <c r="Y723">
        <v>45</v>
      </c>
      <c r="Z723">
        <v>20.7</v>
      </c>
      <c r="AA723">
        <v>49.08</v>
      </c>
    </row>
    <row r="724" spans="1:27" x14ac:dyDescent="0.25">
      <c r="A724" t="s">
        <v>2913</v>
      </c>
      <c r="B724">
        <v>45808</v>
      </c>
      <c r="C724">
        <v>45808.293055555558</v>
      </c>
      <c r="D724">
        <v>45808.322916666664</v>
      </c>
      <c r="E724" t="s">
        <v>791</v>
      </c>
      <c r="F724" t="s">
        <v>340</v>
      </c>
      <c r="G724" t="s">
        <v>38</v>
      </c>
      <c r="H724" t="s">
        <v>342</v>
      </c>
      <c r="I724" t="s">
        <v>197</v>
      </c>
      <c r="J724" t="s">
        <v>198</v>
      </c>
      <c r="K724" t="s">
        <v>321</v>
      </c>
      <c r="L724">
        <v>3.9</v>
      </c>
      <c r="M724">
        <v>34.299999999999997</v>
      </c>
      <c r="N724">
        <v>4.46</v>
      </c>
      <c r="O724">
        <v>8.76</v>
      </c>
      <c r="P724">
        <v>26.6</v>
      </c>
      <c r="Q724">
        <v>21.9</v>
      </c>
      <c r="R724" t="b">
        <v>0</v>
      </c>
      <c r="S724">
        <v>1.75</v>
      </c>
      <c r="T724">
        <v>1597.55</v>
      </c>
      <c r="U724">
        <v>45809</v>
      </c>
      <c r="V724" t="s">
        <v>43</v>
      </c>
      <c r="W724" t="s">
        <v>208</v>
      </c>
      <c r="X724" t="s">
        <v>2914</v>
      </c>
      <c r="Y724">
        <v>43</v>
      </c>
      <c r="Z724">
        <v>32.549999999999997</v>
      </c>
      <c r="AA724">
        <v>49.08</v>
      </c>
    </row>
    <row r="725" spans="1:27" x14ac:dyDescent="0.25">
      <c r="A725" t="s">
        <v>2915</v>
      </c>
      <c r="B725">
        <v>45750</v>
      </c>
      <c r="C725">
        <v>45750.455555555556</v>
      </c>
      <c r="D725">
        <v>45750.463888888888</v>
      </c>
      <c r="E725" t="s">
        <v>558</v>
      </c>
      <c r="F725" t="s">
        <v>172</v>
      </c>
      <c r="G725" t="s">
        <v>561</v>
      </c>
      <c r="H725" t="s">
        <v>174</v>
      </c>
      <c r="I725" t="s">
        <v>84</v>
      </c>
      <c r="J725" t="s">
        <v>85</v>
      </c>
      <c r="K725" t="s">
        <v>492</v>
      </c>
      <c r="L725">
        <v>48.2</v>
      </c>
      <c r="M725">
        <v>19.600000000000001</v>
      </c>
      <c r="N725">
        <v>4.46</v>
      </c>
      <c r="O725">
        <v>8.3800000000000008</v>
      </c>
      <c r="P725">
        <v>30.8</v>
      </c>
      <c r="Q725">
        <v>10.3</v>
      </c>
      <c r="R725" t="b">
        <v>0</v>
      </c>
      <c r="S725">
        <v>0</v>
      </c>
      <c r="T725">
        <v>939.62</v>
      </c>
      <c r="U725">
        <v>45752</v>
      </c>
      <c r="V725" t="s">
        <v>43</v>
      </c>
      <c r="W725" t="s">
        <v>186</v>
      </c>
      <c r="X725" t="s">
        <v>2916</v>
      </c>
      <c r="Y725">
        <v>12</v>
      </c>
      <c r="Z725">
        <v>19.600000000000001</v>
      </c>
      <c r="AA725">
        <v>47.94</v>
      </c>
    </row>
    <row r="726" spans="1:27" x14ac:dyDescent="0.25">
      <c r="A726" t="s">
        <v>2917</v>
      </c>
      <c r="B726">
        <v>45723</v>
      </c>
      <c r="C726">
        <v>45723.29791666667</v>
      </c>
      <c r="D726">
        <v>45723.319444444445</v>
      </c>
      <c r="E726" t="s">
        <v>772</v>
      </c>
      <c r="F726" t="s">
        <v>340</v>
      </c>
      <c r="G726" t="s">
        <v>775</v>
      </c>
      <c r="H726" t="s">
        <v>342</v>
      </c>
      <c r="I726" t="s">
        <v>197</v>
      </c>
      <c r="J726" t="s">
        <v>198</v>
      </c>
      <c r="K726" t="s">
        <v>350</v>
      </c>
      <c r="L726">
        <v>9.6</v>
      </c>
      <c r="M726">
        <v>9.1999999999999993</v>
      </c>
      <c r="N726">
        <v>4.46</v>
      </c>
      <c r="O726">
        <v>8.5399999999999991</v>
      </c>
      <c r="P726">
        <v>29.1</v>
      </c>
      <c r="Q726">
        <v>3.6</v>
      </c>
      <c r="R726" t="b">
        <v>1</v>
      </c>
      <c r="S726">
        <v>0.05</v>
      </c>
      <c r="T726">
        <v>443.04</v>
      </c>
      <c r="U726">
        <v>45730</v>
      </c>
      <c r="V726" t="s">
        <v>43</v>
      </c>
      <c r="W726" t="s">
        <v>44</v>
      </c>
      <c r="X726" t="s">
        <v>2918</v>
      </c>
      <c r="Y726">
        <v>31</v>
      </c>
      <c r="Z726">
        <v>9.1499999999999897</v>
      </c>
      <c r="AA726">
        <v>48.42</v>
      </c>
    </row>
    <row r="727" spans="1:27" x14ac:dyDescent="0.25">
      <c r="A727" t="s">
        <v>2919</v>
      </c>
      <c r="B727">
        <v>45690</v>
      </c>
      <c r="C727">
        <v>45690.263888888891</v>
      </c>
      <c r="D727">
        <v>45690.332638888889</v>
      </c>
      <c r="E727" t="s">
        <v>1773</v>
      </c>
      <c r="F727" t="s">
        <v>81</v>
      </c>
      <c r="G727" t="s">
        <v>1319</v>
      </c>
      <c r="H727" t="s">
        <v>83</v>
      </c>
      <c r="I727" t="s">
        <v>84</v>
      </c>
      <c r="J727" t="s">
        <v>85</v>
      </c>
      <c r="K727" t="s">
        <v>1390</v>
      </c>
      <c r="L727">
        <v>3.6</v>
      </c>
      <c r="M727">
        <v>13.6</v>
      </c>
      <c r="N727">
        <v>4.46</v>
      </c>
      <c r="O727">
        <v>8.85</v>
      </c>
      <c r="P727">
        <v>29.2</v>
      </c>
      <c r="Q727">
        <v>5.4</v>
      </c>
      <c r="R727" t="b">
        <v>1</v>
      </c>
      <c r="S727">
        <v>0</v>
      </c>
      <c r="T727">
        <v>671.16</v>
      </c>
      <c r="U727">
        <v>45691</v>
      </c>
      <c r="V727" t="s">
        <v>43</v>
      </c>
      <c r="W727" t="s">
        <v>44</v>
      </c>
      <c r="X727" t="s">
        <v>2920</v>
      </c>
      <c r="Y727">
        <v>99</v>
      </c>
      <c r="Z727">
        <v>13.6</v>
      </c>
      <c r="AA727">
        <v>49.35</v>
      </c>
    </row>
    <row r="728" spans="1:27" x14ac:dyDescent="0.25">
      <c r="A728" t="s">
        <v>2921</v>
      </c>
      <c r="B728">
        <v>45825</v>
      </c>
      <c r="C728">
        <v>45825.449305555558</v>
      </c>
      <c r="D728">
        <v>45825.518750000003</v>
      </c>
      <c r="E728" t="s">
        <v>1762</v>
      </c>
      <c r="F728" t="s">
        <v>309</v>
      </c>
      <c r="G728" t="s">
        <v>68</v>
      </c>
      <c r="H728" t="s">
        <v>311</v>
      </c>
      <c r="I728" t="s">
        <v>84</v>
      </c>
      <c r="J728" t="s">
        <v>85</v>
      </c>
      <c r="K728" t="s">
        <v>591</v>
      </c>
      <c r="L728">
        <v>9.4</v>
      </c>
      <c r="M728">
        <v>5.5</v>
      </c>
      <c r="N728">
        <v>4.46</v>
      </c>
      <c r="O728">
        <v>7.89</v>
      </c>
      <c r="P728">
        <v>36.299999999999997</v>
      </c>
      <c r="Q728">
        <v>12</v>
      </c>
      <c r="R728" t="b">
        <v>1</v>
      </c>
      <c r="S728">
        <v>0</v>
      </c>
      <c r="T728">
        <v>255.58</v>
      </c>
      <c r="U728">
        <v>45825</v>
      </c>
      <c r="V728" t="s">
        <v>43</v>
      </c>
      <c r="W728" t="s">
        <v>44</v>
      </c>
      <c r="X728" t="s">
        <v>2922</v>
      </c>
      <c r="Y728">
        <v>100</v>
      </c>
      <c r="Z728">
        <v>5.5</v>
      </c>
      <c r="AA728">
        <v>46.47</v>
      </c>
    </row>
    <row r="729" spans="1:27" x14ac:dyDescent="0.25">
      <c r="A729" t="s">
        <v>2923</v>
      </c>
      <c r="B729">
        <v>45747</v>
      </c>
      <c r="C729">
        <v>45747.394444444442</v>
      </c>
      <c r="D729">
        <v>45747.401388888888</v>
      </c>
      <c r="E729" t="s">
        <v>893</v>
      </c>
      <c r="F729" t="s">
        <v>604</v>
      </c>
      <c r="G729" t="s">
        <v>896</v>
      </c>
      <c r="H729" t="s">
        <v>606</v>
      </c>
      <c r="I729" t="s">
        <v>153</v>
      </c>
      <c r="J729" t="s">
        <v>154</v>
      </c>
      <c r="K729" t="s">
        <v>165</v>
      </c>
      <c r="L729">
        <v>2</v>
      </c>
      <c r="M729">
        <v>22.6</v>
      </c>
      <c r="N729">
        <v>4.46</v>
      </c>
      <c r="O729">
        <v>7.97</v>
      </c>
      <c r="P729">
        <v>31.1</v>
      </c>
      <c r="Q729">
        <v>7</v>
      </c>
      <c r="R729" t="b">
        <v>1</v>
      </c>
      <c r="S729">
        <v>0.33</v>
      </c>
      <c r="T729">
        <v>1040.23</v>
      </c>
      <c r="U729">
        <v>45747</v>
      </c>
      <c r="V729" t="s">
        <v>58</v>
      </c>
      <c r="W729" t="s">
        <v>208</v>
      </c>
      <c r="X729" t="s">
        <v>2924</v>
      </c>
      <c r="Y729">
        <v>10</v>
      </c>
      <c r="Z729">
        <v>22.27</v>
      </c>
      <c r="AA729">
        <v>46.71</v>
      </c>
    </row>
    <row r="730" spans="1:27" x14ac:dyDescent="0.25">
      <c r="A730" t="s">
        <v>2925</v>
      </c>
      <c r="B730">
        <v>45704</v>
      </c>
      <c r="C730">
        <v>45704.449305555558</v>
      </c>
      <c r="D730">
        <v>45704.463194444441</v>
      </c>
      <c r="E730" t="s">
        <v>2926</v>
      </c>
      <c r="F730" t="s">
        <v>37</v>
      </c>
      <c r="G730" t="s">
        <v>68</v>
      </c>
      <c r="H730" t="s">
        <v>39</v>
      </c>
      <c r="I730" t="s">
        <v>40</v>
      </c>
      <c r="J730" t="s">
        <v>41</v>
      </c>
      <c r="K730" t="s">
        <v>613</v>
      </c>
      <c r="L730">
        <v>5.9</v>
      </c>
      <c r="M730">
        <v>25.3</v>
      </c>
      <c r="N730">
        <v>4.46</v>
      </c>
      <c r="O730">
        <v>8.41</v>
      </c>
      <c r="P730">
        <v>31.9</v>
      </c>
      <c r="Q730">
        <v>9.6999999999999993</v>
      </c>
      <c r="R730" t="b">
        <v>1</v>
      </c>
      <c r="S730">
        <v>0</v>
      </c>
      <c r="T730">
        <v>1215.1600000000001</v>
      </c>
      <c r="U730">
        <v>45706</v>
      </c>
      <c r="V730" t="s">
        <v>73</v>
      </c>
      <c r="W730" t="s">
        <v>44</v>
      </c>
      <c r="X730" t="s">
        <v>2927</v>
      </c>
      <c r="Y730">
        <v>20</v>
      </c>
      <c r="Z730">
        <v>25.3</v>
      </c>
      <c r="AA730">
        <v>48.03</v>
      </c>
    </row>
    <row r="731" spans="1:27" x14ac:dyDescent="0.25">
      <c r="A731" t="s">
        <v>2928</v>
      </c>
      <c r="B731">
        <v>45708</v>
      </c>
      <c r="C731">
        <v>45708.385416666664</v>
      </c>
      <c r="D731">
        <v>45708.4</v>
      </c>
      <c r="E731" t="s">
        <v>1344</v>
      </c>
      <c r="F731" t="s">
        <v>309</v>
      </c>
      <c r="G731" t="s">
        <v>932</v>
      </c>
      <c r="H731" t="s">
        <v>311</v>
      </c>
      <c r="I731" t="s">
        <v>84</v>
      </c>
      <c r="J731" t="s">
        <v>85</v>
      </c>
      <c r="K731" t="s">
        <v>220</v>
      </c>
      <c r="L731">
        <v>8.5</v>
      </c>
      <c r="M731">
        <v>17.100000000000001</v>
      </c>
      <c r="N731">
        <v>4.46</v>
      </c>
      <c r="O731">
        <v>8.4700000000000006</v>
      </c>
      <c r="P731">
        <v>29.5</v>
      </c>
      <c r="Q731">
        <v>5.9</v>
      </c>
      <c r="R731" t="b">
        <v>1</v>
      </c>
      <c r="S731">
        <v>0.21</v>
      </c>
      <c r="T731">
        <v>814.27</v>
      </c>
      <c r="U731">
        <v>45715</v>
      </c>
      <c r="V731" t="s">
        <v>259</v>
      </c>
      <c r="W731" t="s">
        <v>44</v>
      </c>
      <c r="X731" t="s">
        <v>2929</v>
      </c>
      <c r="Y731">
        <v>21</v>
      </c>
      <c r="Z731">
        <v>16.89</v>
      </c>
      <c r="AA731">
        <v>48.21</v>
      </c>
    </row>
    <row r="732" spans="1:27" x14ac:dyDescent="0.25">
      <c r="A732" t="s">
        <v>2930</v>
      </c>
      <c r="B732">
        <v>45695</v>
      </c>
      <c r="C732">
        <v>45695.345138888886</v>
      </c>
      <c r="D732">
        <v>45695.381944444445</v>
      </c>
      <c r="E732" t="s">
        <v>2375</v>
      </c>
      <c r="F732" t="s">
        <v>150</v>
      </c>
      <c r="G732" t="s">
        <v>2377</v>
      </c>
      <c r="H732" t="s">
        <v>152</v>
      </c>
      <c r="I732" t="s">
        <v>153</v>
      </c>
      <c r="J732" t="s">
        <v>154</v>
      </c>
      <c r="K732" t="s">
        <v>824</v>
      </c>
      <c r="L732">
        <v>12.9</v>
      </c>
      <c r="M732">
        <v>36.9</v>
      </c>
      <c r="N732">
        <v>4.46</v>
      </c>
      <c r="O732">
        <v>8.7100000000000009</v>
      </c>
      <c r="P732">
        <v>32.299999999999997</v>
      </c>
      <c r="Q732">
        <v>11.5</v>
      </c>
      <c r="R732" t="b">
        <v>0</v>
      </c>
      <c r="S732">
        <v>4.18</v>
      </c>
      <c r="T732">
        <v>1600.99</v>
      </c>
      <c r="U732">
        <v>45696</v>
      </c>
      <c r="V732" t="s">
        <v>58</v>
      </c>
      <c r="W732" t="s">
        <v>44</v>
      </c>
      <c r="X732" t="s">
        <v>2931</v>
      </c>
      <c r="Y732">
        <v>53</v>
      </c>
      <c r="Z732">
        <v>32.72</v>
      </c>
      <c r="AA732">
        <v>48.93</v>
      </c>
    </row>
    <row r="733" spans="1:27" x14ac:dyDescent="0.25">
      <c r="A733" t="s">
        <v>2932</v>
      </c>
      <c r="B733">
        <v>45676</v>
      </c>
      <c r="C733">
        <v>45676.1875</v>
      </c>
      <c r="D733">
        <v>45676.263194444444</v>
      </c>
      <c r="E733" t="s">
        <v>2933</v>
      </c>
      <c r="F733" t="s">
        <v>52</v>
      </c>
      <c r="G733" t="s">
        <v>851</v>
      </c>
      <c r="H733" t="s">
        <v>54</v>
      </c>
      <c r="I733" t="s">
        <v>55</v>
      </c>
      <c r="J733" t="s">
        <v>56</v>
      </c>
      <c r="K733" t="s">
        <v>643</v>
      </c>
      <c r="L733">
        <v>36.799999999999997</v>
      </c>
      <c r="M733">
        <v>62.4</v>
      </c>
      <c r="N733">
        <v>4.46</v>
      </c>
      <c r="O733">
        <v>9.0299999999999994</v>
      </c>
      <c r="P733">
        <v>31.4</v>
      </c>
      <c r="Q733">
        <v>12</v>
      </c>
      <c r="R733" t="b">
        <v>0</v>
      </c>
      <c r="S733">
        <v>3.93</v>
      </c>
      <c r="T733">
        <v>2917.07</v>
      </c>
      <c r="U733">
        <v>45676</v>
      </c>
      <c r="V733" t="s">
        <v>43</v>
      </c>
      <c r="W733" t="s">
        <v>200</v>
      </c>
      <c r="X733" t="s">
        <v>2934</v>
      </c>
      <c r="Y733">
        <v>109</v>
      </c>
      <c r="Z733">
        <v>58.47</v>
      </c>
      <c r="AA733">
        <v>49.89</v>
      </c>
    </row>
    <row r="734" spans="1:27" x14ac:dyDescent="0.25">
      <c r="A734" t="s">
        <v>2935</v>
      </c>
      <c r="B734">
        <v>45761</v>
      </c>
      <c r="C734">
        <v>45761.438194444447</v>
      </c>
      <c r="D734">
        <v>45761.493055555555</v>
      </c>
      <c r="E734" t="s">
        <v>2809</v>
      </c>
      <c r="F734" t="s">
        <v>194</v>
      </c>
      <c r="G734" t="s">
        <v>478</v>
      </c>
      <c r="H734" t="s">
        <v>196</v>
      </c>
      <c r="I734" t="s">
        <v>197</v>
      </c>
      <c r="J734" t="s">
        <v>198</v>
      </c>
      <c r="K734" t="s">
        <v>220</v>
      </c>
      <c r="L734">
        <v>10.7</v>
      </c>
      <c r="M734">
        <v>15.8</v>
      </c>
      <c r="N734">
        <v>4.47</v>
      </c>
      <c r="O734">
        <v>8.16</v>
      </c>
      <c r="P734">
        <v>25.9</v>
      </c>
      <c r="Q734">
        <v>4.0999999999999996</v>
      </c>
      <c r="R734" t="b">
        <v>1</v>
      </c>
      <c r="S734">
        <v>0</v>
      </c>
      <c r="T734">
        <v>747.81</v>
      </c>
      <c r="U734">
        <v>45761</v>
      </c>
      <c r="V734" t="s">
        <v>73</v>
      </c>
      <c r="W734" t="s">
        <v>44</v>
      </c>
      <c r="X734" t="s">
        <v>2875</v>
      </c>
      <c r="Y734">
        <v>79</v>
      </c>
      <c r="Z734">
        <v>15.8</v>
      </c>
      <c r="AA734">
        <v>47.33</v>
      </c>
    </row>
    <row r="735" spans="1:27" x14ac:dyDescent="0.25">
      <c r="A735" t="s">
        <v>2936</v>
      </c>
      <c r="B735">
        <v>45774</v>
      </c>
      <c r="C735">
        <v>45774.189583333333</v>
      </c>
      <c r="D735">
        <v>45774.220138888886</v>
      </c>
      <c r="E735" t="s">
        <v>2382</v>
      </c>
      <c r="F735" t="s">
        <v>215</v>
      </c>
      <c r="G735" t="s">
        <v>707</v>
      </c>
      <c r="H735" t="s">
        <v>217</v>
      </c>
      <c r="I735" t="s">
        <v>218</v>
      </c>
      <c r="J735" t="s">
        <v>219</v>
      </c>
      <c r="K735" t="s">
        <v>681</v>
      </c>
      <c r="L735">
        <v>10</v>
      </c>
      <c r="M735">
        <v>117.3</v>
      </c>
      <c r="N735">
        <v>4.47</v>
      </c>
      <c r="O735">
        <v>8.73</v>
      </c>
      <c r="P735">
        <v>29.1</v>
      </c>
      <c r="Q735">
        <v>2.4</v>
      </c>
      <c r="R735" t="b">
        <v>1</v>
      </c>
      <c r="S735">
        <v>0</v>
      </c>
      <c r="T735">
        <v>5752.39</v>
      </c>
      <c r="U735">
        <v>45774</v>
      </c>
      <c r="V735" t="s">
        <v>43</v>
      </c>
      <c r="W735" t="s">
        <v>200</v>
      </c>
      <c r="X735" t="s">
        <v>2937</v>
      </c>
      <c r="Y735">
        <v>44</v>
      </c>
      <c r="Z735">
        <v>117.3</v>
      </c>
      <c r="AA735">
        <v>49.04</v>
      </c>
    </row>
    <row r="736" spans="1:27" x14ac:dyDescent="0.25">
      <c r="A736" t="s">
        <v>2938</v>
      </c>
      <c r="B736">
        <v>45750</v>
      </c>
      <c r="C736">
        <v>45750.220833333333</v>
      </c>
      <c r="D736">
        <v>45750.294444444444</v>
      </c>
      <c r="E736" t="s">
        <v>2939</v>
      </c>
      <c r="F736" t="s">
        <v>292</v>
      </c>
      <c r="G736" t="s">
        <v>833</v>
      </c>
      <c r="H736" t="s">
        <v>294</v>
      </c>
      <c r="I736" t="s">
        <v>70</v>
      </c>
      <c r="J736" t="s">
        <v>71</v>
      </c>
      <c r="K736" t="s">
        <v>1543</v>
      </c>
      <c r="L736">
        <v>9.6</v>
      </c>
      <c r="M736">
        <v>77.3</v>
      </c>
      <c r="N736">
        <v>4.47</v>
      </c>
      <c r="O736">
        <v>8.26</v>
      </c>
      <c r="P736">
        <v>29.1</v>
      </c>
      <c r="Q736">
        <v>4.4000000000000004</v>
      </c>
      <c r="R736" t="b">
        <v>1</v>
      </c>
      <c r="S736">
        <v>0.24</v>
      </c>
      <c r="T736">
        <v>3670.37</v>
      </c>
      <c r="U736">
        <v>45750</v>
      </c>
      <c r="V736" t="s">
        <v>43</v>
      </c>
      <c r="W736" t="s">
        <v>186</v>
      </c>
      <c r="X736" t="s">
        <v>2940</v>
      </c>
      <c r="Y736">
        <v>106</v>
      </c>
      <c r="Z736">
        <v>77.06</v>
      </c>
      <c r="AA736">
        <v>47.63</v>
      </c>
    </row>
    <row r="737" spans="1:27" x14ac:dyDescent="0.25">
      <c r="A737" t="s">
        <v>2941</v>
      </c>
      <c r="B737">
        <v>45743</v>
      </c>
      <c r="C737">
        <v>45743.186805555553</v>
      </c>
      <c r="D737">
        <v>45743.219444444447</v>
      </c>
      <c r="E737" t="s">
        <v>2942</v>
      </c>
      <c r="F737" t="s">
        <v>138</v>
      </c>
      <c r="G737" t="s">
        <v>432</v>
      </c>
      <c r="H737" t="s">
        <v>140</v>
      </c>
      <c r="I737" t="s">
        <v>141</v>
      </c>
      <c r="J737" t="s">
        <v>142</v>
      </c>
      <c r="K737" t="s">
        <v>333</v>
      </c>
      <c r="L737">
        <v>7.4</v>
      </c>
      <c r="M737">
        <v>33.799999999999997</v>
      </c>
      <c r="N737">
        <v>4.47</v>
      </c>
      <c r="O737">
        <v>7.65</v>
      </c>
      <c r="P737">
        <v>37.4</v>
      </c>
      <c r="Q737">
        <v>35</v>
      </c>
      <c r="R737" t="b">
        <v>1</v>
      </c>
      <c r="S737">
        <v>0.27</v>
      </c>
      <c r="T737">
        <v>1535.67</v>
      </c>
      <c r="U737">
        <v>45744</v>
      </c>
      <c r="V737" t="s">
        <v>43</v>
      </c>
      <c r="W737" t="s">
        <v>44</v>
      </c>
      <c r="X737" t="s">
        <v>2944</v>
      </c>
      <c r="Y737">
        <v>47</v>
      </c>
      <c r="Z737">
        <v>33.529999999999902</v>
      </c>
      <c r="AA737">
        <v>45.8</v>
      </c>
    </row>
    <row r="738" spans="1:27" x14ac:dyDescent="0.25">
      <c r="A738" t="s">
        <v>2945</v>
      </c>
      <c r="B738">
        <v>45706</v>
      </c>
      <c r="C738">
        <v>45706.45416666667</v>
      </c>
      <c r="D738">
        <v>45706.486111111109</v>
      </c>
      <c r="E738" t="s">
        <v>2946</v>
      </c>
      <c r="F738" t="s">
        <v>282</v>
      </c>
      <c r="G738" t="s">
        <v>329</v>
      </c>
      <c r="H738" t="s">
        <v>284</v>
      </c>
      <c r="I738" t="s">
        <v>237</v>
      </c>
      <c r="J738" t="s">
        <v>238</v>
      </c>
      <c r="K738" t="s">
        <v>350</v>
      </c>
      <c r="L738">
        <v>4.9000000000000004</v>
      </c>
      <c r="M738">
        <v>25.8</v>
      </c>
      <c r="N738">
        <v>4.47</v>
      </c>
      <c r="O738">
        <v>8.56</v>
      </c>
      <c r="P738">
        <v>33.799999999999997</v>
      </c>
      <c r="Q738">
        <v>31.1</v>
      </c>
      <c r="R738" t="b">
        <v>1</v>
      </c>
      <c r="S738">
        <v>0.49</v>
      </c>
      <c r="T738">
        <v>1228.29</v>
      </c>
      <c r="U738">
        <v>45706</v>
      </c>
      <c r="V738" t="s">
        <v>43</v>
      </c>
      <c r="W738" t="s">
        <v>186</v>
      </c>
      <c r="X738" t="s">
        <v>2948</v>
      </c>
      <c r="Y738">
        <v>46</v>
      </c>
      <c r="Z738">
        <v>25.31</v>
      </c>
      <c r="AA738">
        <v>48.53</v>
      </c>
    </row>
    <row r="739" spans="1:27" x14ac:dyDescent="0.25">
      <c r="A739" t="s">
        <v>2949</v>
      </c>
      <c r="B739">
        <v>45711</v>
      </c>
      <c r="C739">
        <v>45711.432638888888</v>
      </c>
      <c r="D739">
        <v>45711.462500000001</v>
      </c>
      <c r="E739" t="s">
        <v>2059</v>
      </c>
      <c r="F739" t="s">
        <v>536</v>
      </c>
      <c r="G739" t="s">
        <v>446</v>
      </c>
      <c r="H739" t="s">
        <v>537</v>
      </c>
      <c r="I739" t="s">
        <v>84</v>
      </c>
      <c r="J739" t="s">
        <v>85</v>
      </c>
      <c r="K739" t="s">
        <v>321</v>
      </c>
      <c r="L739">
        <v>28.5</v>
      </c>
      <c r="M739">
        <v>16.5</v>
      </c>
      <c r="N739">
        <v>4.47</v>
      </c>
      <c r="O739">
        <v>8.49</v>
      </c>
      <c r="P739">
        <v>26.1</v>
      </c>
      <c r="Q739">
        <v>26.3</v>
      </c>
      <c r="R739" t="b">
        <v>1</v>
      </c>
      <c r="S739">
        <v>0.71</v>
      </c>
      <c r="T739">
        <v>762.97</v>
      </c>
      <c r="U739">
        <v>45713</v>
      </c>
      <c r="V739" t="s">
        <v>43</v>
      </c>
      <c r="W739" t="s">
        <v>186</v>
      </c>
      <c r="X739" t="s">
        <v>2950</v>
      </c>
      <c r="Y739">
        <v>43</v>
      </c>
      <c r="Z739">
        <v>15.79</v>
      </c>
      <c r="AA739">
        <v>48.32</v>
      </c>
    </row>
    <row r="740" spans="1:27" x14ac:dyDescent="0.25">
      <c r="A740" t="s">
        <v>2951</v>
      </c>
      <c r="B740">
        <v>45693</v>
      </c>
      <c r="C740">
        <v>45693.298611111109</v>
      </c>
      <c r="D740">
        <v>45693.334722222222</v>
      </c>
      <c r="E740" t="s">
        <v>1479</v>
      </c>
      <c r="F740" t="s">
        <v>81</v>
      </c>
      <c r="G740" t="s">
        <v>941</v>
      </c>
      <c r="H740" t="s">
        <v>83</v>
      </c>
      <c r="I740" t="s">
        <v>84</v>
      </c>
      <c r="J740" t="s">
        <v>85</v>
      </c>
      <c r="K740" t="s">
        <v>343</v>
      </c>
      <c r="L740">
        <v>58.5</v>
      </c>
      <c r="M740">
        <v>48.5</v>
      </c>
      <c r="N740">
        <v>4.47</v>
      </c>
      <c r="O740">
        <v>8.9700000000000006</v>
      </c>
      <c r="P740">
        <v>29.9</v>
      </c>
      <c r="Q740">
        <v>9.4</v>
      </c>
      <c r="R740" t="b">
        <v>1</v>
      </c>
      <c r="S740">
        <v>0</v>
      </c>
      <c r="T740">
        <v>2413.36</v>
      </c>
      <c r="U740">
        <v>45695</v>
      </c>
      <c r="V740" t="s">
        <v>259</v>
      </c>
      <c r="W740" t="s">
        <v>44</v>
      </c>
      <c r="X740" t="s">
        <v>2952</v>
      </c>
      <c r="Y740">
        <v>52</v>
      </c>
      <c r="Z740">
        <v>48.5</v>
      </c>
      <c r="AA740">
        <v>49.76</v>
      </c>
    </row>
    <row r="741" spans="1:27" x14ac:dyDescent="0.25">
      <c r="A741" t="s">
        <v>2953</v>
      </c>
      <c r="B741">
        <v>45753</v>
      </c>
      <c r="C741">
        <v>45753.223611111112</v>
      </c>
      <c r="D741">
        <v>45753.275000000001</v>
      </c>
      <c r="E741" t="s">
        <v>443</v>
      </c>
      <c r="F741" t="s">
        <v>340</v>
      </c>
      <c r="G741" t="s">
        <v>446</v>
      </c>
      <c r="H741" t="s">
        <v>342</v>
      </c>
      <c r="I741" t="s">
        <v>197</v>
      </c>
      <c r="J741" t="s">
        <v>198</v>
      </c>
      <c r="K741" t="s">
        <v>295</v>
      </c>
      <c r="L741">
        <v>12.2</v>
      </c>
      <c r="M741">
        <v>41.1</v>
      </c>
      <c r="N741">
        <v>4.4800000000000004</v>
      </c>
      <c r="O741">
        <v>8.26</v>
      </c>
      <c r="P741">
        <v>27.9</v>
      </c>
      <c r="Q741">
        <v>9.6999999999999993</v>
      </c>
      <c r="R741" t="b">
        <v>0</v>
      </c>
      <c r="S741">
        <v>0.9</v>
      </c>
      <c r="T741">
        <v>1916.74</v>
      </c>
      <c r="U741">
        <v>45756</v>
      </c>
      <c r="V741" t="s">
        <v>259</v>
      </c>
      <c r="W741" t="s">
        <v>44</v>
      </c>
      <c r="X741" t="s">
        <v>2954</v>
      </c>
      <c r="Y741">
        <v>74</v>
      </c>
      <c r="Z741">
        <v>40.200000000000003</v>
      </c>
      <c r="AA741">
        <v>47.68</v>
      </c>
    </row>
    <row r="742" spans="1:27" x14ac:dyDescent="0.25">
      <c r="A742" t="s">
        <v>2955</v>
      </c>
      <c r="B742">
        <v>45724</v>
      </c>
      <c r="C742">
        <v>45724.430555555555</v>
      </c>
      <c r="D742">
        <v>45724.48541666667</v>
      </c>
      <c r="E742" t="s">
        <v>2956</v>
      </c>
      <c r="F742" t="s">
        <v>150</v>
      </c>
      <c r="G742" t="s">
        <v>765</v>
      </c>
      <c r="H742" t="s">
        <v>152</v>
      </c>
      <c r="I742" t="s">
        <v>153</v>
      </c>
      <c r="J742" t="s">
        <v>154</v>
      </c>
      <c r="K742" t="s">
        <v>701</v>
      </c>
      <c r="L742">
        <v>11.4</v>
      </c>
      <c r="M742">
        <v>14.7</v>
      </c>
      <c r="N742">
        <v>4.4800000000000004</v>
      </c>
      <c r="O742">
        <v>8.67</v>
      </c>
      <c r="P742">
        <v>27.6</v>
      </c>
      <c r="Q742">
        <v>9.8000000000000007</v>
      </c>
      <c r="R742" t="b">
        <v>1</v>
      </c>
      <c r="S742">
        <v>0</v>
      </c>
      <c r="T742">
        <v>718.98</v>
      </c>
      <c r="U742">
        <v>45731</v>
      </c>
      <c r="V742" t="s">
        <v>58</v>
      </c>
      <c r="W742" t="s">
        <v>44</v>
      </c>
      <c r="X742" t="s">
        <v>2958</v>
      </c>
      <c r="Y742">
        <v>79</v>
      </c>
      <c r="Z742">
        <v>14.7</v>
      </c>
      <c r="AA742">
        <v>48.91</v>
      </c>
    </row>
    <row r="743" spans="1:27" x14ac:dyDescent="0.25">
      <c r="A743" t="s">
        <v>2959</v>
      </c>
      <c r="B743">
        <v>45779</v>
      </c>
      <c r="C743">
        <v>45779.352083333331</v>
      </c>
      <c r="D743">
        <v>45779.393750000003</v>
      </c>
      <c r="E743" t="s">
        <v>2861</v>
      </c>
      <c r="F743" t="s">
        <v>340</v>
      </c>
      <c r="G743" t="s">
        <v>1009</v>
      </c>
      <c r="H743" t="s">
        <v>342</v>
      </c>
      <c r="I743" t="s">
        <v>197</v>
      </c>
      <c r="J743" t="s">
        <v>198</v>
      </c>
      <c r="K743" t="s">
        <v>674</v>
      </c>
      <c r="L743">
        <v>81.599999999999994</v>
      </c>
      <c r="M743">
        <v>20.8</v>
      </c>
      <c r="N743">
        <v>4.4800000000000004</v>
      </c>
      <c r="O743">
        <v>8.57</v>
      </c>
      <c r="P743">
        <v>26.7</v>
      </c>
      <c r="Q743">
        <v>6</v>
      </c>
      <c r="R743" t="b">
        <v>1</v>
      </c>
      <c r="S743">
        <v>0</v>
      </c>
      <c r="T743">
        <v>1011.09</v>
      </c>
      <c r="U743">
        <v>45780</v>
      </c>
      <c r="V743" t="s">
        <v>43</v>
      </c>
      <c r="W743" t="s">
        <v>44</v>
      </c>
      <c r="X743" t="s">
        <v>2960</v>
      </c>
      <c r="Y743">
        <v>60</v>
      </c>
      <c r="Z743">
        <v>20.8</v>
      </c>
      <c r="AA743">
        <v>48.61</v>
      </c>
    </row>
    <row r="744" spans="1:27" x14ac:dyDescent="0.25">
      <c r="A744" t="s">
        <v>2961</v>
      </c>
      <c r="B744">
        <v>45770</v>
      </c>
      <c r="C744">
        <v>45770.384722222225</v>
      </c>
      <c r="D744">
        <v>45770.418749999997</v>
      </c>
      <c r="E744" t="s">
        <v>827</v>
      </c>
      <c r="F744" t="s">
        <v>292</v>
      </c>
      <c r="G744" t="s">
        <v>216</v>
      </c>
      <c r="H744" t="s">
        <v>294</v>
      </c>
      <c r="I744" t="s">
        <v>70</v>
      </c>
      <c r="J744" t="s">
        <v>71</v>
      </c>
      <c r="K744" t="s">
        <v>1270</v>
      </c>
      <c r="L744">
        <v>6.9</v>
      </c>
      <c r="M744">
        <v>201</v>
      </c>
      <c r="N744">
        <v>4.4800000000000004</v>
      </c>
      <c r="O744">
        <v>8.2200000000000006</v>
      </c>
      <c r="P744">
        <v>30.3</v>
      </c>
      <c r="Q744">
        <v>5.0999999999999996</v>
      </c>
      <c r="R744" t="b">
        <v>1</v>
      </c>
      <c r="S744">
        <v>0.04</v>
      </c>
      <c r="T744">
        <v>9557.66</v>
      </c>
      <c r="U744">
        <v>45773</v>
      </c>
      <c r="V744" t="s">
        <v>43</v>
      </c>
      <c r="W744" t="s">
        <v>44</v>
      </c>
      <c r="X744" t="s">
        <v>2962</v>
      </c>
      <c r="Y744">
        <v>49</v>
      </c>
      <c r="Z744">
        <v>200.96</v>
      </c>
      <c r="AA744">
        <v>47.56</v>
      </c>
    </row>
    <row r="745" spans="1:27" x14ac:dyDescent="0.25">
      <c r="A745" t="s">
        <v>2963</v>
      </c>
      <c r="B745">
        <v>45761</v>
      </c>
      <c r="C745">
        <v>45761.273611111108</v>
      </c>
      <c r="D745">
        <v>45761.348611111112</v>
      </c>
      <c r="E745" t="s">
        <v>1303</v>
      </c>
      <c r="F745" t="s">
        <v>413</v>
      </c>
      <c r="G745" t="s">
        <v>1306</v>
      </c>
      <c r="H745" t="s">
        <v>414</v>
      </c>
      <c r="I745" t="s">
        <v>415</v>
      </c>
      <c r="J745" t="s">
        <v>416</v>
      </c>
      <c r="K745" t="s">
        <v>505</v>
      </c>
      <c r="L745">
        <v>3.4</v>
      </c>
      <c r="M745">
        <v>9.1</v>
      </c>
      <c r="N745">
        <v>4.49</v>
      </c>
      <c r="O745">
        <v>8.84</v>
      </c>
      <c r="P745">
        <v>30.8</v>
      </c>
      <c r="Q745">
        <v>31.1</v>
      </c>
      <c r="R745" t="b">
        <v>1</v>
      </c>
      <c r="S745">
        <v>0.56000000000000005</v>
      </c>
      <c r="T745">
        <v>422.47</v>
      </c>
      <c r="U745">
        <v>45763</v>
      </c>
      <c r="V745" t="s">
        <v>58</v>
      </c>
      <c r="W745" t="s">
        <v>44</v>
      </c>
      <c r="X745" t="s">
        <v>2964</v>
      </c>
      <c r="Y745">
        <v>108</v>
      </c>
      <c r="Z745">
        <v>8.5399999999999991</v>
      </c>
      <c r="AA745">
        <v>49.47</v>
      </c>
    </row>
    <row r="746" spans="1:27" x14ac:dyDescent="0.25">
      <c r="A746" t="s">
        <v>2965</v>
      </c>
      <c r="B746">
        <v>45787</v>
      </c>
      <c r="C746">
        <v>45787.34652777778</v>
      </c>
      <c r="D746">
        <v>45787.388888888891</v>
      </c>
      <c r="E746" t="s">
        <v>1969</v>
      </c>
      <c r="F746" t="s">
        <v>234</v>
      </c>
      <c r="G746" t="s">
        <v>1972</v>
      </c>
      <c r="H746" t="s">
        <v>236</v>
      </c>
      <c r="I746" t="s">
        <v>237</v>
      </c>
      <c r="J746" t="s">
        <v>238</v>
      </c>
      <c r="K746" t="s">
        <v>333</v>
      </c>
      <c r="L746">
        <v>8.4</v>
      </c>
      <c r="M746">
        <v>13.5</v>
      </c>
      <c r="N746">
        <v>4.49</v>
      </c>
      <c r="O746">
        <v>9.11</v>
      </c>
      <c r="P746">
        <v>30</v>
      </c>
      <c r="Q746">
        <v>12</v>
      </c>
      <c r="R746" t="b">
        <v>0</v>
      </c>
      <c r="S746">
        <v>0.26</v>
      </c>
      <c r="T746">
        <v>665.71</v>
      </c>
      <c r="U746">
        <v>45787</v>
      </c>
      <c r="V746" t="s">
        <v>43</v>
      </c>
      <c r="W746" t="s">
        <v>44</v>
      </c>
      <c r="X746" t="s">
        <v>2966</v>
      </c>
      <c r="Y746">
        <v>61</v>
      </c>
      <c r="Z746">
        <v>13.24</v>
      </c>
      <c r="AA746">
        <v>50.28</v>
      </c>
    </row>
    <row r="747" spans="1:27" x14ac:dyDescent="0.25">
      <c r="A747" t="s">
        <v>2967</v>
      </c>
      <c r="B747">
        <v>45695</v>
      </c>
      <c r="C747">
        <v>45695.26666666667</v>
      </c>
      <c r="D747">
        <v>45695.331944444442</v>
      </c>
      <c r="E747" t="s">
        <v>420</v>
      </c>
      <c r="F747" t="s">
        <v>381</v>
      </c>
      <c r="G747" t="s">
        <v>423</v>
      </c>
      <c r="H747" t="s">
        <v>383</v>
      </c>
      <c r="I747" t="s">
        <v>84</v>
      </c>
      <c r="J747" t="s">
        <v>85</v>
      </c>
      <c r="K747" t="s">
        <v>363</v>
      </c>
      <c r="L747">
        <v>14</v>
      </c>
      <c r="M747">
        <v>54.5</v>
      </c>
      <c r="N747">
        <v>4.49</v>
      </c>
      <c r="O747">
        <v>8.74</v>
      </c>
      <c r="P747">
        <v>29.2</v>
      </c>
      <c r="Q747">
        <v>7</v>
      </c>
      <c r="R747" t="b">
        <v>1</v>
      </c>
      <c r="S747">
        <v>0</v>
      </c>
      <c r="T747">
        <v>2679.76</v>
      </c>
      <c r="U747">
        <v>45698</v>
      </c>
      <c r="V747" t="s">
        <v>43</v>
      </c>
      <c r="W747" t="s">
        <v>44</v>
      </c>
      <c r="X747" t="s">
        <v>2968</v>
      </c>
      <c r="Y747">
        <v>94</v>
      </c>
      <c r="Z747">
        <v>54.5</v>
      </c>
      <c r="AA747">
        <v>49.17</v>
      </c>
    </row>
    <row r="748" spans="1:27" x14ac:dyDescent="0.25">
      <c r="A748" t="s">
        <v>2969</v>
      </c>
      <c r="B748">
        <v>45665</v>
      </c>
      <c r="C748">
        <v>45665.363888888889</v>
      </c>
      <c r="D748">
        <v>45665.401388888888</v>
      </c>
      <c r="E748" t="s">
        <v>1592</v>
      </c>
      <c r="F748" t="s">
        <v>698</v>
      </c>
      <c r="G748" t="s">
        <v>775</v>
      </c>
      <c r="H748" t="s">
        <v>700</v>
      </c>
      <c r="I748" t="s">
        <v>141</v>
      </c>
      <c r="J748" t="s">
        <v>142</v>
      </c>
      <c r="K748" t="s">
        <v>1033</v>
      </c>
      <c r="L748">
        <v>34.5</v>
      </c>
      <c r="M748">
        <v>32.4</v>
      </c>
      <c r="N748">
        <v>4.49</v>
      </c>
      <c r="O748">
        <v>8.52</v>
      </c>
      <c r="P748">
        <v>29</v>
      </c>
      <c r="Q748">
        <v>5.7</v>
      </c>
      <c r="R748" t="b">
        <v>1</v>
      </c>
      <c r="S748">
        <v>0.21</v>
      </c>
      <c r="T748">
        <v>1561.54</v>
      </c>
      <c r="U748">
        <v>45665</v>
      </c>
      <c r="V748" t="s">
        <v>43</v>
      </c>
      <c r="W748" t="s">
        <v>44</v>
      </c>
      <c r="X748" t="s">
        <v>2970</v>
      </c>
      <c r="Y748">
        <v>54</v>
      </c>
      <c r="Z748">
        <v>32.19</v>
      </c>
      <c r="AA748">
        <v>48.51</v>
      </c>
    </row>
    <row r="749" spans="1:27" x14ac:dyDescent="0.25">
      <c r="A749" t="s">
        <v>2971</v>
      </c>
      <c r="B749">
        <v>45749</v>
      </c>
      <c r="C749">
        <v>45749.259027777778</v>
      </c>
      <c r="D749">
        <v>45749.283333333333</v>
      </c>
      <c r="E749" t="s">
        <v>1541</v>
      </c>
      <c r="F749" t="s">
        <v>113</v>
      </c>
      <c r="G749" t="s">
        <v>1495</v>
      </c>
      <c r="H749" t="s">
        <v>115</v>
      </c>
      <c r="I749" t="s">
        <v>84</v>
      </c>
      <c r="J749" t="s">
        <v>85</v>
      </c>
      <c r="K749" t="s">
        <v>524</v>
      </c>
      <c r="L749">
        <v>9.6</v>
      </c>
      <c r="M749">
        <v>33.700000000000003</v>
      </c>
      <c r="N749">
        <v>4.49</v>
      </c>
      <c r="O749">
        <v>8.1999999999999993</v>
      </c>
      <c r="P749">
        <v>35.5</v>
      </c>
      <c r="Q749">
        <v>12</v>
      </c>
      <c r="R749" t="b">
        <v>0</v>
      </c>
      <c r="S749">
        <v>0</v>
      </c>
      <c r="T749">
        <v>1602.43</v>
      </c>
      <c r="U749">
        <v>45752</v>
      </c>
      <c r="V749" t="s">
        <v>43</v>
      </c>
      <c r="W749" t="s">
        <v>44</v>
      </c>
      <c r="X749" t="s">
        <v>2972</v>
      </c>
      <c r="Y749">
        <v>35</v>
      </c>
      <c r="Z749">
        <v>33.700000000000003</v>
      </c>
      <c r="AA749">
        <v>47.55</v>
      </c>
    </row>
    <row r="750" spans="1:27" x14ac:dyDescent="0.25">
      <c r="A750" t="s">
        <v>2973</v>
      </c>
      <c r="B750">
        <v>45669</v>
      </c>
      <c r="C750">
        <v>45669.289583333331</v>
      </c>
      <c r="D750">
        <v>45669.325694444444</v>
      </c>
      <c r="E750" t="s">
        <v>2974</v>
      </c>
      <c r="F750" t="s">
        <v>37</v>
      </c>
      <c r="G750" t="s">
        <v>1094</v>
      </c>
      <c r="H750" t="s">
        <v>39</v>
      </c>
      <c r="I750" t="s">
        <v>40</v>
      </c>
      <c r="J750" t="s">
        <v>41</v>
      </c>
      <c r="K750" t="s">
        <v>220</v>
      </c>
      <c r="L750">
        <v>6.1</v>
      </c>
      <c r="M750">
        <v>34.6</v>
      </c>
      <c r="N750">
        <v>4.49</v>
      </c>
      <c r="O750">
        <v>8.0500000000000007</v>
      </c>
      <c r="P750">
        <v>23.9</v>
      </c>
      <c r="Q750">
        <v>1</v>
      </c>
      <c r="R750" t="b">
        <v>1</v>
      </c>
      <c r="S750">
        <v>0.21</v>
      </c>
      <c r="T750">
        <v>1619.77</v>
      </c>
      <c r="U750">
        <v>45676</v>
      </c>
      <c r="V750" t="s">
        <v>43</v>
      </c>
      <c r="W750" t="s">
        <v>44</v>
      </c>
      <c r="X750" t="s">
        <v>2976</v>
      </c>
      <c r="Y750">
        <v>52</v>
      </c>
      <c r="Z750">
        <v>34.39</v>
      </c>
      <c r="AA750">
        <v>47.1</v>
      </c>
    </row>
    <row r="751" spans="1:27" x14ac:dyDescent="0.25">
      <c r="A751" t="s">
        <v>2977</v>
      </c>
      <c r="B751">
        <v>45751</v>
      </c>
      <c r="C751">
        <v>45751.316666666666</v>
      </c>
      <c r="D751">
        <v>45751.362500000003</v>
      </c>
      <c r="E751" t="s">
        <v>1893</v>
      </c>
      <c r="F751" t="s">
        <v>381</v>
      </c>
      <c r="G751" t="s">
        <v>1896</v>
      </c>
      <c r="H751" t="s">
        <v>383</v>
      </c>
      <c r="I751" t="s">
        <v>84</v>
      </c>
      <c r="J751" t="s">
        <v>85</v>
      </c>
      <c r="K751" t="s">
        <v>1953</v>
      </c>
      <c r="L751">
        <v>11.7</v>
      </c>
      <c r="M751">
        <v>16.3</v>
      </c>
      <c r="N751">
        <v>4.49</v>
      </c>
      <c r="O751">
        <v>8.34</v>
      </c>
      <c r="P751">
        <v>28.8</v>
      </c>
      <c r="Q751">
        <v>6.6</v>
      </c>
      <c r="R751" t="b">
        <v>1</v>
      </c>
      <c r="S751">
        <v>0</v>
      </c>
      <c r="T751">
        <v>781.91</v>
      </c>
      <c r="U751">
        <v>45754</v>
      </c>
      <c r="V751" t="s">
        <v>43</v>
      </c>
      <c r="W751" t="s">
        <v>200</v>
      </c>
      <c r="X751" t="s">
        <v>2978</v>
      </c>
      <c r="Y751">
        <v>66</v>
      </c>
      <c r="Z751">
        <v>16.3</v>
      </c>
      <c r="AA751">
        <v>47.97</v>
      </c>
    </row>
    <row r="752" spans="1:27" x14ac:dyDescent="0.25">
      <c r="A752" t="s">
        <v>2979</v>
      </c>
      <c r="B752">
        <v>45719</v>
      </c>
      <c r="C752">
        <v>45719.275694444441</v>
      </c>
      <c r="D752">
        <v>45719.320833333331</v>
      </c>
      <c r="E752" t="s">
        <v>879</v>
      </c>
      <c r="F752" t="s">
        <v>245</v>
      </c>
      <c r="G752" t="s">
        <v>530</v>
      </c>
      <c r="H752" t="s">
        <v>247</v>
      </c>
      <c r="I752" t="s">
        <v>55</v>
      </c>
      <c r="J752" t="s">
        <v>56</v>
      </c>
      <c r="K752" t="s">
        <v>1033</v>
      </c>
      <c r="L752">
        <v>11</v>
      </c>
      <c r="M752">
        <v>25.3</v>
      </c>
      <c r="N752">
        <v>4.49</v>
      </c>
      <c r="O752">
        <v>8.4600000000000009</v>
      </c>
      <c r="P752">
        <v>31</v>
      </c>
      <c r="Q752">
        <v>9.1999999999999993</v>
      </c>
      <c r="R752" t="b">
        <v>1</v>
      </c>
      <c r="S752">
        <v>0.25</v>
      </c>
      <c r="T752">
        <v>1210.67</v>
      </c>
      <c r="U752">
        <v>45722</v>
      </c>
      <c r="V752" t="s">
        <v>58</v>
      </c>
      <c r="W752" t="s">
        <v>44</v>
      </c>
      <c r="X752" t="s">
        <v>2980</v>
      </c>
      <c r="Y752">
        <v>65</v>
      </c>
      <c r="Z752">
        <v>25.05</v>
      </c>
      <c r="AA752">
        <v>48.33</v>
      </c>
    </row>
    <row r="753" spans="1:27" x14ac:dyDescent="0.25">
      <c r="A753" t="s">
        <v>2981</v>
      </c>
      <c r="B753">
        <v>45728</v>
      </c>
      <c r="C753">
        <v>45728.2</v>
      </c>
      <c r="D753">
        <v>45728.256944444445</v>
      </c>
      <c r="E753" t="s">
        <v>1428</v>
      </c>
      <c r="F753" t="s">
        <v>309</v>
      </c>
      <c r="G753" t="s">
        <v>1430</v>
      </c>
      <c r="H753" t="s">
        <v>311</v>
      </c>
      <c r="I753" t="s">
        <v>84</v>
      </c>
      <c r="J753" t="s">
        <v>85</v>
      </c>
      <c r="K753" t="s">
        <v>143</v>
      </c>
      <c r="L753">
        <v>45.6</v>
      </c>
      <c r="M753">
        <v>15.7</v>
      </c>
      <c r="N753">
        <v>4.5</v>
      </c>
      <c r="O753">
        <v>8.4499999999999993</v>
      </c>
      <c r="P753">
        <v>27.7</v>
      </c>
      <c r="Q753">
        <v>7.4</v>
      </c>
      <c r="R753" t="b">
        <v>1</v>
      </c>
      <c r="S753">
        <v>0.49</v>
      </c>
      <c r="T753">
        <v>735.4</v>
      </c>
      <c r="U753">
        <v>45731</v>
      </c>
      <c r="V753" t="s">
        <v>259</v>
      </c>
      <c r="W753" t="s">
        <v>200</v>
      </c>
      <c r="X753" t="s">
        <v>2982</v>
      </c>
      <c r="Y753">
        <v>82</v>
      </c>
      <c r="Z753">
        <v>15.2099999999999</v>
      </c>
      <c r="AA753">
        <v>48.35</v>
      </c>
    </row>
    <row r="754" spans="1:27" x14ac:dyDescent="0.25">
      <c r="A754" t="s">
        <v>2983</v>
      </c>
      <c r="B754">
        <v>45753</v>
      </c>
      <c r="C754">
        <v>45753.280555555553</v>
      </c>
      <c r="D754">
        <v>45753.299305555556</v>
      </c>
      <c r="E754" t="s">
        <v>1221</v>
      </c>
      <c r="F754" t="s">
        <v>162</v>
      </c>
      <c r="G754" t="s">
        <v>841</v>
      </c>
      <c r="H754" t="s">
        <v>164</v>
      </c>
      <c r="I754" t="s">
        <v>40</v>
      </c>
      <c r="J754" t="s">
        <v>41</v>
      </c>
      <c r="K754" t="s">
        <v>1033</v>
      </c>
      <c r="L754">
        <v>21.7</v>
      </c>
      <c r="M754">
        <v>35</v>
      </c>
      <c r="N754">
        <v>4.5</v>
      </c>
      <c r="O754">
        <v>8.5500000000000007</v>
      </c>
      <c r="P754">
        <v>34</v>
      </c>
      <c r="Q754">
        <v>10.7</v>
      </c>
      <c r="R754" t="b">
        <v>0</v>
      </c>
      <c r="S754">
        <v>0</v>
      </c>
      <c r="T754">
        <v>1702.75</v>
      </c>
      <c r="U754">
        <v>45756</v>
      </c>
      <c r="V754" t="s">
        <v>43</v>
      </c>
      <c r="W754" t="s">
        <v>186</v>
      </c>
      <c r="X754" t="s">
        <v>2984</v>
      </c>
      <c r="Y754">
        <v>27</v>
      </c>
      <c r="Z754">
        <v>35</v>
      </c>
      <c r="AA754">
        <v>48.65</v>
      </c>
    </row>
    <row r="755" spans="1:27" x14ac:dyDescent="0.25">
      <c r="A755" t="s">
        <v>2985</v>
      </c>
      <c r="B755">
        <v>45829</v>
      </c>
      <c r="C755">
        <v>45829.456250000003</v>
      </c>
      <c r="D755">
        <v>45829.498611111114</v>
      </c>
      <c r="E755" t="s">
        <v>1956</v>
      </c>
      <c r="F755" t="s">
        <v>381</v>
      </c>
      <c r="G755" t="s">
        <v>788</v>
      </c>
      <c r="H755" t="s">
        <v>383</v>
      </c>
      <c r="I755" t="s">
        <v>84</v>
      </c>
      <c r="J755" t="s">
        <v>85</v>
      </c>
      <c r="K755" t="s">
        <v>350</v>
      </c>
      <c r="L755">
        <v>1.9</v>
      </c>
      <c r="M755">
        <v>64</v>
      </c>
      <c r="N755">
        <v>4.5</v>
      </c>
      <c r="O755">
        <v>8.5</v>
      </c>
      <c r="P755">
        <v>27.5</v>
      </c>
      <c r="Q755">
        <v>3.8</v>
      </c>
      <c r="R755" t="b">
        <v>1</v>
      </c>
      <c r="S755">
        <v>0.12</v>
      </c>
      <c r="T755">
        <v>3098.18</v>
      </c>
      <c r="U755">
        <v>45832</v>
      </c>
      <c r="V755" t="s">
        <v>43</v>
      </c>
      <c r="W755" t="s">
        <v>44</v>
      </c>
      <c r="X755" t="s">
        <v>2986</v>
      </c>
      <c r="Y755">
        <v>61</v>
      </c>
      <c r="Z755">
        <v>63.88</v>
      </c>
      <c r="AA755">
        <v>48.5</v>
      </c>
    </row>
    <row r="756" spans="1:27" x14ac:dyDescent="0.25">
      <c r="A756" t="s">
        <v>2987</v>
      </c>
      <c r="B756">
        <v>45783</v>
      </c>
      <c r="C756">
        <v>45783.330555555556</v>
      </c>
      <c r="D756">
        <v>45783.336805555555</v>
      </c>
      <c r="E756" t="s">
        <v>2988</v>
      </c>
      <c r="F756" t="s">
        <v>215</v>
      </c>
      <c r="G756" t="s">
        <v>504</v>
      </c>
      <c r="H756" t="s">
        <v>217</v>
      </c>
      <c r="I756" t="s">
        <v>218</v>
      </c>
      <c r="J756" t="s">
        <v>219</v>
      </c>
      <c r="K756" t="s">
        <v>363</v>
      </c>
      <c r="L756">
        <v>8.9</v>
      </c>
      <c r="M756">
        <v>16.3</v>
      </c>
      <c r="N756">
        <v>4.5</v>
      </c>
      <c r="O756">
        <v>8.64</v>
      </c>
      <c r="P756">
        <v>32.1</v>
      </c>
      <c r="Q756">
        <v>12</v>
      </c>
      <c r="R756" t="b">
        <v>1</v>
      </c>
      <c r="S756">
        <v>0.08</v>
      </c>
      <c r="T756">
        <v>793.48</v>
      </c>
      <c r="U756">
        <v>45783</v>
      </c>
      <c r="V756" t="s">
        <v>259</v>
      </c>
      <c r="W756" t="s">
        <v>44</v>
      </c>
      <c r="X756" t="s">
        <v>2990</v>
      </c>
      <c r="Y756">
        <v>9</v>
      </c>
      <c r="Z756">
        <v>16.22</v>
      </c>
      <c r="AA756">
        <v>48.92</v>
      </c>
    </row>
    <row r="757" spans="1:27" x14ac:dyDescent="0.25">
      <c r="A757" t="s">
        <v>2991</v>
      </c>
      <c r="B757">
        <v>45678</v>
      </c>
      <c r="C757">
        <v>45678.173611111109</v>
      </c>
      <c r="D757">
        <v>45678.207638888889</v>
      </c>
      <c r="E757" t="s">
        <v>1623</v>
      </c>
      <c r="F757" t="s">
        <v>37</v>
      </c>
      <c r="G757" t="s">
        <v>1626</v>
      </c>
      <c r="H757" t="s">
        <v>39</v>
      </c>
      <c r="I757" t="s">
        <v>40</v>
      </c>
      <c r="J757" t="s">
        <v>41</v>
      </c>
      <c r="K757" t="s">
        <v>1556</v>
      </c>
      <c r="L757">
        <v>22.3</v>
      </c>
      <c r="M757">
        <v>29.2</v>
      </c>
      <c r="N757">
        <v>4.5</v>
      </c>
      <c r="O757">
        <v>8.25</v>
      </c>
      <c r="P757">
        <v>28.2</v>
      </c>
      <c r="Q757">
        <v>8.1</v>
      </c>
      <c r="R757" t="b">
        <v>0</v>
      </c>
      <c r="S757">
        <v>0</v>
      </c>
      <c r="T757">
        <v>1394.3</v>
      </c>
      <c r="U757">
        <v>45680</v>
      </c>
      <c r="V757" t="s">
        <v>58</v>
      </c>
      <c r="W757" t="s">
        <v>44</v>
      </c>
      <c r="X757" t="s">
        <v>2992</v>
      </c>
      <c r="Y757">
        <v>49</v>
      </c>
      <c r="Z757">
        <v>29.2</v>
      </c>
      <c r="AA757">
        <v>47.75</v>
      </c>
    </row>
    <row r="758" spans="1:27" x14ac:dyDescent="0.25">
      <c r="A758" t="s">
        <v>2993</v>
      </c>
      <c r="B758">
        <v>45726</v>
      </c>
      <c r="C758">
        <v>45726.271527777775</v>
      </c>
      <c r="D758">
        <v>45726.354861111111</v>
      </c>
      <c r="E758" t="s">
        <v>2994</v>
      </c>
      <c r="F758" t="s">
        <v>81</v>
      </c>
      <c r="G758" t="s">
        <v>472</v>
      </c>
      <c r="H758" t="s">
        <v>83</v>
      </c>
      <c r="I758" t="s">
        <v>84</v>
      </c>
      <c r="J758" t="s">
        <v>85</v>
      </c>
      <c r="K758" t="s">
        <v>130</v>
      </c>
      <c r="L758">
        <v>10.4</v>
      </c>
      <c r="M758">
        <v>56.9</v>
      </c>
      <c r="N758">
        <v>4.5</v>
      </c>
      <c r="O758">
        <v>8.4600000000000009</v>
      </c>
      <c r="P758">
        <v>33.6</v>
      </c>
      <c r="Q758">
        <v>12</v>
      </c>
      <c r="R758" t="b">
        <v>1</v>
      </c>
      <c r="S758">
        <v>0</v>
      </c>
      <c r="T758">
        <v>2752.82</v>
      </c>
      <c r="U758">
        <v>45733</v>
      </c>
      <c r="V758" t="s">
        <v>43</v>
      </c>
      <c r="W758" t="s">
        <v>44</v>
      </c>
      <c r="X758" t="s">
        <v>2996</v>
      </c>
      <c r="Y758">
        <v>120</v>
      </c>
      <c r="Z758">
        <v>56.9</v>
      </c>
      <c r="AA758">
        <v>48.38</v>
      </c>
    </row>
    <row r="759" spans="1:27" x14ac:dyDescent="0.25">
      <c r="A759" t="s">
        <v>2997</v>
      </c>
      <c r="B759">
        <v>45798</v>
      </c>
      <c r="C759">
        <v>45798.21875</v>
      </c>
      <c r="D759">
        <v>45798.256249999999</v>
      </c>
      <c r="E759" t="s">
        <v>657</v>
      </c>
      <c r="F759" t="s">
        <v>234</v>
      </c>
      <c r="G759" t="s">
        <v>452</v>
      </c>
      <c r="H759" t="s">
        <v>236</v>
      </c>
      <c r="I759" t="s">
        <v>237</v>
      </c>
      <c r="J759" t="s">
        <v>238</v>
      </c>
      <c r="K759" t="s">
        <v>275</v>
      </c>
      <c r="L759">
        <v>15.7</v>
      </c>
      <c r="M759">
        <v>95.5</v>
      </c>
      <c r="N759">
        <v>4.5</v>
      </c>
      <c r="O759">
        <v>9.34</v>
      </c>
      <c r="P759">
        <v>22.8</v>
      </c>
      <c r="Q759">
        <v>1.3</v>
      </c>
      <c r="R759" t="b">
        <v>1</v>
      </c>
      <c r="S759">
        <v>0</v>
      </c>
      <c r="T759">
        <v>4872.41</v>
      </c>
      <c r="U759">
        <v>45799</v>
      </c>
      <c r="V759" t="s">
        <v>43</v>
      </c>
      <c r="W759" t="s">
        <v>208</v>
      </c>
      <c r="X759" t="s">
        <v>2998</v>
      </c>
      <c r="Y759">
        <v>54</v>
      </c>
      <c r="Z759">
        <v>95.5</v>
      </c>
      <c r="AA759">
        <v>51.02</v>
      </c>
    </row>
    <row r="760" spans="1:27" x14ac:dyDescent="0.25">
      <c r="A760" t="s">
        <v>2999</v>
      </c>
      <c r="B760">
        <v>45830</v>
      </c>
      <c r="C760">
        <v>45830.168749999997</v>
      </c>
      <c r="D760">
        <v>45830.206944444442</v>
      </c>
      <c r="E760" t="s">
        <v>3000</v>
      </c>
      <c r="F760" t="s">
        <v>604</v>
      </c>
      <c r="G760" t="s">
        <v>667</v>
      </c>
      <c r="H760" t="s">
        <v>606</v>
      </c>
      <c r="I760" t="s">
        <v>153</v>
      </c>
      <c r="J760" t="s">
        <v>154</v>
      </c>
      <c r="K760" t="s">
        <v>574</v>
      </c>
      <c r="L760">
        <v>10</v>
      </c>
      <c r="M760">
        <v>93</v>
      </c>
      <c r="N760">
        <v>4.5</v>
      </c>
      <c r="O760">
        <v>9.16</v>
      </c>
      <c r="P760">
        <v>28.2</v>
      </c>
      <c r="Q760">
        <v>7.1</v>
      </c>
      <c r="R760" t="b">
        <v>1</v>
      </c>
      <c r="S760">
        <v>0</v>
      </c>
      <c r="T760">
        <v>4694.6400000000003</v>
      </c>
      <c r="U760">
        <v>45831</v>
      </c>
      <c r="V760" t="s">
        <v>43</v>
      </c>
      <c r="W760" t="s">
        <v>200</v>
      </c>
      <c r="X760" t="s">
        <v>3001</v>
      </c>
      <c r="Y760">
        <v>55</v>
      </c>
      <c r="Z760">
        <v>93</v>
      </c>
      <c r="AA760">
        <v>50.48</v>
      </c>
    </row>
    <row r="761" spans="1:27" x14ac:dyDescent="0.25">
      <c r="A761" t="s">
        <v>3002</v>
      </c>
      <c r="B761">
        <v>45837</v>
      </c>
      <c r="C761">
        <v>45837.438888888886</v>
      </c>
      <c r="D761">
        <v>45837.462500000001</v>
      </c>
      <c r="E761" t="s">
        <v>772</v>
      </c>
      <c r="F761" t="s">
        <v>340</v>
      </c>
      <c r="G761" t="s">
        <v>775</v>
      </c>
      <c r="H761" t="s">
        <v>342</v>
      </c>
      <c r="I761" t="s">
        <v>197</v>
      </c>
      <c r="J761" t="s">
        <v>198</v>
      </c>
      <c r="K761" t="s">
        <v>321</v>
      </c>
      <c r="L761">
        <v>52.6</v>
      </c>
      <c r="M761">
        <v>50.5</v>
      </c>
      <c r="N761">
        <v>4.5</v>
      </c>
      <c r="O761">
        <v>8.69</v>
      </c>
      <c r="P761">
        <v>35.700000000000003</v>
      </c>
      <c r="Q761">
        <v>12</v>
      </c>
      <c r="R761" t="b">
        <v>0</v>
      </c>
      <c r="S761">
        <v>4.28</v>
      </c>
      <c r="T761">
        <v>2268.02</v>
      </c>
      <c r="U761">
        <v>45837</v>
      </c>
      <c r="V761" t="s">
        <v>43</v>
      </c>
      <c r="W761" t="s">
        <v>44</v>
      </c>
      <c r="X761" t="s">
        <v>3003</v>
      </c>
      <c r="Y761">
        <v>34</v>
      </c>
      <c r="Z761">
        <v>46.22</v>
      </c>
      <c r="AA761">
        <v>49.07</v>
      </c>
    </row>
    <row r="762" spans="1:27" x14ac:dyDescent="0.25">
      <c r="A762" t="s">
        <v>3004</v>
      </c>
      <c r="B762">
        <v>45672</v>
      </c>
      <c r="C762">
        <v>45672.347222222219</v>
      </c>
      <c r="D762">
        <v>45672.351388888892</v>
      </c>
      <c r="E762" t="s">
        <v>3005</v>
      </c>
      <c r="F762" t="s">
        <v>172</v>
      </c>
      <c r="G762" t="s">
        <v>122</v>
      </c>
      <c r="H762" t="s">
        <v>174</v>
      </c>
      <c r="I762" t="s">
        <v>84</v>
      </c>
      <c r="J762" t="s">
        <v>85</v>
      </c>
      <c r="K762" t="s">
        <v>86</v>
      </c>
      <c r="L762">
        <v>8.8000000000000007</v>
      </c>
      <c r="M762">
        <v>5</v>
      </c>
      <c r="N762">
        <v>4.5</v>
      </c>
      <c r="O762">
        <v>8.4499999999999993</v>
      </c>
      <c r="P762">
        <v>34.1</v>
      </c>
      <c r="Q762">
        <v>10.5</v>
      </c>
      <c r="R762" t="b">
        <v>1</v>
      </c>
      <c r="S762">
        <v>0</v>
      </c>
      <c r="T762">
        <v>241.75</v>
      </c>
      <c r="U762">
        <v>45675</v>
      </c>
      <c r="V762" t="s">
        <v>43</v>
      </c>
      <c r="W762" t="s">
        <v>44</v>
      </c>
      <c r="X762" t="s">
        <v>3007</v>
      </c>
      <c r="Y762">
        <v>6</v>
      </c>
      <c r="Z762">
        <v>5</v>
      </c>
      <c r="AA762">
        <v>48.35</v>
      </c>
    </row>
    <row r="763" spans="1:27" x14ac:dyDescent="0.25">
      <c r="A763" t="s">
        <v>3008</v>
      </c>
      <c r="B763">
        <v>45746</v>
      </c>
      <c r="C763">
        <v>45746.30972222222</v>
      </c>
      <c r="D763">
        <v>45746.349305555559</v>
      </c>
      <c r="E763" t="s">
        <v>1661</v>
      </c>
      <c r="F763" t="s">
        <v>340</v>
      </c>
      <c r="G763" t="s">
        <v>1663</v>
      </c>
      <c r="H763" t="s">
        <v>342</v>
      </c>
      <c r="I763" t="s">
        <v>197</v>
      </c>
      <c r="J763" t="s">
        <v>198</v>
      </c>
      <c r="K763" t="s">
        <v>1556</v>
      </c>
      <c r="L763">
        <v>15.1</v>
      </c>
      <c r="M763">
        <v>54.8</v>
      </c>
      <c r="N763">
        <v>4.51</v>
      </c>
      <c r="O763">
        <v>8.82</v>
      </c>
      <c r="P763">
        <v>30.4</v>
      </c>
      <c r="Q763">
        <v>7.8</v>
      </c>
      <c r="R763" t="b">
        <v>1</v>
      </c>
      <c r="S763">
        <v>0.42</v>
      </c>
      <c r="T763">
        <v>2692.35</v>
      </c>
      <c r="U763">
        <v>45749</v>
      </c>
      <c r="V763" t="s">
        <v>43</v>
      </c>
      <c r="W763" t="s">
        <v>44</v>
      </c>
      <c r="X763" t="s">
        <v>3009</v>
      </c>
      <c r="Y763">
        <v>57</v>
      </c>
      <c r="Z763">
        <v>54.379999999999903</v>
      </c>
      <c r="AA763">
        <v>49.51</v>
      </c>
    </row>
    <row r="764" spans="1:27" x14ac:dyDescent="0.25">
      <c r="A764" t="s">
        <v>3010</v>
      </c>
      <c r="B764">
        <v>45768</v>
      </c>
      <c r="C764">
        <v>45768.395833333336</v>
      </c>
      <c r="D764">
        <v>45768.464583333334</v>
      </c>
      <c r="E764" t="s">
        <v>2888</v>
      </c>
      <c r="F764" t="s">
        <v>234</v>
      </c>
      <c r="G764" t="s">
        <v>1470</v>
      </c>
      <c r="H764" t="s">
        <v>236</v>
      </c>
      <c r="I764" t="s">
        <v>237</v>
      </c>
      <c r="J764" t="s">
        <v>238</v>
      </c>
      <c r="K764" t="s">
        <v>321</v>
      </c>
      <c r="L764">
        <v>25.6</v>
      </c>
      <c r="M764">
        <v>56</v>
      </c>
      <c r="N764">
        <v>4.51</v>
      </c>
      <c r="O764">
        <v>8.92</v>
      </c>
      <c r="P764">
        <v>32.799999999999997</v>
      </c>
      <c r="Q764">
        <v>12</v>
      </c>
      <c r="R764" t="b">
        <v>1</v>
      </c>
      <c r="S764">
        <v>0.21</v>
      </c>
      <c r="T764">
        <v>2778.9</v>
      </c>
      <c r="U764">
        <v>45769</v>
      </c>
      <c r="V764" t="s">
        <v>43</v>
      </c>
      <c r="W764" t="s">
        <v>59</v>
      </c>
      <c r="X764" t="s">
        <v>3011</v>
      </c>
      <c r="Y764">
        <v>99</v>
      </c>
      <c r="Z764">
        <v>55.79</v>
      </c>
      <c r="AA764">
        <v>49.81</v>
      </c>
    </row>
    <row r="765" spans="1:27" x14ac:dyDescent="0.25">
      <c r="A765" t="s">
        <v>3012</v>
      </c>
      <c r="B765">
        <v>45770</v>
      </c>
      <c r="C765">
        <v>45770.356944444444</v>
      </c>
      <c r="D765">
        <v>45770.419444444444</v>
      </c>
      <c r="E765" t="s">
        <v>2926</v>
      </c>
      <c r="F765" t="s">
        <v>37</v>
      </c>
      <c r="G765" t="s">
        <v>68</v>
      </c>
      <c r="H765" t="s">
        <v>39</v>
      </c>
      <c r="I765" t="s">
        <v>40</v>
      </c>
      <c r="J765" t="s">
        <v>41</v>
      </c>
      <c r="K765" t="s">
        <v>492</v>
      </c>
      <c r="L765">
        <v>3.6</v>
      </c>
      <c r="M765">
        <v>23.1</v>
      </c>
      <c r="N765">
        <v>4.51</v>
      </c>
      <c r="O765">
        <v>8.6199999999999992</v>
      </c>
      <c r="P765">
        <v>27.4</v>
      </c>
      <c r="Q765">
        <v>4.3</v>
      </c>
      <c r="R765" t="b">
        <v>1</v>
      </c>
      <c r="S765">
        <v>0.26</v>
      </c>
      <c r="T765">
        <v>1117.0999999999999</v>
      </c>
      <c r="U765">
        <v>45772</v>
      </c>
      <c r="V765" t="s">
        <v>43</v>
      </c>
      <c r="W765" t="s">
        <v>44</v>
      </c>
      <c r="X765" t="s">
        <v>3013</v>
      </c>
      <c r="Y765">
        <v>90</v>
      </c>
      <c r="Z765">
        <v>22.84</v>
      </c>
      <c r="AA765">
        <v>48.91</v>
      </c>
    </row>
    <row r="766" spans="1:27" x14ac:dyDescent="0.25">
      <c r="A766" t="s">
        <v>3014</v>
      </c>
      <c r="B766">
        <v>45818</v>
      </c>
      <c r="C766">
        <v>45818.263194444444</v>
      </c>
      <c r="D766">
        <v>45818.305555555555</v>
      </c>
      <c r="E766" t="s">
        <v>3015</v>
      </c>
      <c r="F766" t="s">
        <v>150</v>
      </c>
      <c r="G766" t="s">
        <v>1489</v>
      </c>
      <c r="H766" t="s">
        <v>152</v>
      </c>
      <c r="I766" t="s">
        <v>153</v>
      </c>
      <c r="J766" t="s">
        <v>154</v>
      </c>
      <c r="K766" t="s">
        <v>876</v>
      </c>
      <c r="L766">
        <v>8.1</v>
      </c>
      <c r="M766">
        <v>27.1</v>
      </c>
      <c r="N766">
        <v>4.51</v>
      </c>
      <c r="O766">
        <v>8.18</v>
      </c>
      <c r="P766">
        <v>32.5</v>
      </c>
      <c r="Q766">
        <v>31.2</v>
      </c>
      <c r="R766" t="b">
        <v>1</v>
      </c>
      <c r="S766">
        <v>0</v>
      </c>
      <c r="T766">
        <v>1289.69</v>
      </c>
      <c r="U766">
        <v>45818</v>
      </c>
      <c r="V766" t="s">
        <v>43</v>
      </c>
      <c r="W766" t="s">
        <v>44</v>
      </c>
      <c r="X766" t="s">
        <v>3017</v>
      </c>
      <c r="Y766">
        <v>61</v>
      </c>
      <c r="Z766">
        <v>27.1</v>
      </c>
      <c r="AA766">
        <v>47.59</v>
      </c>
    </row>
    <row r="767" spans="1:27" x14ac:dyDescent="0.25">
      <c r="A767" t="s">
        <v>3018</v>
      </c>
      <c r="B767">
        <v>45814</v>
      </c>
      <c r="C767">
        <v>45814.193055555559</v>
      </c>
      <c r="D767">
        <v>45814.220138888886</v>
      </c>
      <c r="E767" t="s">
        <v>3019</v>
      </c>
      <c r="F767" t="s">
        <v>282</v>
      </c>
      <c r="G767" t="s">
        <v>2753</v>
      </c>
      <c r="H767" t="s">
        <v>284</v>
      </c>
      <c r="I767" t="s">
        <v>237</v>
      </c>
      <c r="J767" t="s">
        <v>238</v>
      </c>
      <c r="K767" t="s">
        <v>1088</v>
      </c>
      <c r="L767">
        <v>20</v>
      </c>
      <c r="M767">
        <v>23.4</v>
      </c>
      <c r="N767">
        <v>4.51</v>
      </c>
      <c r="O767">
        <v>8.34</v>
      </c>
      <c r="P767">
        <v>33.4</v>
      </c>
      <c r="Q767">
        <v>10.5</v>
      </c>
      <c r="R767" t="b">
        <v>0</v>
      </c>
      <c r="S767">
        <v>0.92</v>
      </c>
      <c r="T767">
        <v>1080.6099999999999</v>
      </c>
      <c r="U767">
        <v>45821</v>
      </c>
      <c r="V767" t="s">
        <v>58</v>
      </c>
      <c r="W767" t="s">
        <v>44</v>
      </c>
      <c r="X767" t="s">
        <v>3021</v>
      </c>
      <c r="Y767">
        <v>39</v>
      </c>
      <c r="Z767">
        <v>22.479999999999901</v>
      </c>
      <c r="AA767">
        <v>48.07</v>
      </c>
    </row>
    <row r="768" spans="1:27" x14ac:dyDescent="0.25">
      <c r="A768" t="s">
        <v>3022</v>
      </c>
      <c r="B768">
        <v>45719</v>
      </c>
      <c r="C768">
        <v>45719.189583333333</v>
      </c>
      <c r="D768">
        <v>45719.193055555559</v>
      </c>
      <c r="E768" t="s">
        <v>3023</v>
      </c>
      <c r="F768" t="s">
        <v>150</v>
      </c>
      <c r="G768" t="s">
        <v>972</v>
      </c>
      <c r="H768" t="s">
        <v>152</v>
      </c>
      <c r="I768" t="s">
        <v>153</v>
      </c>
      <c r="J768" t="s">
        <v>154</v>
      </c>
      <c r="K768" t="s">
        <v>388</v>
      </c>
      <c r="L768">
        <v>15.7</v>
      </c>
      <c r="M768">
        <v>75.400000000000006</v>
      </c>
      <c r="N768">
        <v>4.51</v>
      </c>
      <c r="O768">
        <v>8.4700000000000006</v>
      </c>
      <c r="P768">
        <v>36.6</v>
      </c>
      <c r="Q768">
        <v>12</v>
      </c>
      <c r="R768" t="b">
        <v>0</v>
      </c>
      <c r="S768">
        <v>2.11</v>
      </c>
      <c r="T768">
        <v>3551.63</v>
      </c>
      <c r="U768">
        <v>45722</v>
      </c>
      <c r="V768" t="s">
        <v>43</v>
      </c>
      <c r="W768" t="s">
        <v>44</v>
      </c>
      <c r="X768" t="s">
        <v>3025</v>
      </c>
      <c r="Y768">
        <v>5</v>
      </c>
      <c r="Z768">
        <v>73.290000000000006</v>
      </c>
      <c r="AA768">
        <v>48.46</v>
      </c>
    </row>
    <row r="769" spans="1:27" x14ac:dyDescent="0.25">
      <c r="A769" t="s">
        <v>3026</v>
      </c>
      <c r="B769">
        <v>45706</v>
      </c>
      <c r="C769">
        <v>45706.34375</v>
      </c>
      <c r="D769">
        <v>45706.37222222222</v>
      </c>
      <c r="E769" t="s">
        <v>2701</v>
      </c>
      <c r="F769" t="s">
        <v>150</v>
      </c>
      <c r="G769" t="s">
        <v>151</v>
      </c>
      <c r="H769" t="s">
        <v>152</v>
      </c>
      <c r="I769" t="s">
        <v>153</v>
      </c>
      <c r="J769" t="s">
        <v>154</v>
      </c>
      <c r="K769" t="s">
        <v>350</v>
      </c>
      <c r="L769">
        <v>1.4</v>
      </c>
      <c r="M769">
        <v>79.2</v>
      </c>
      <c r="N769">
        <v>4.5199999999999996</v>
      </c>
      <c r="O769">
        <v>8.6300000000000008</v>
      </c>
      <c r="P769">
        <v>30.6</v>
      </c>
      <c r="Q769">
        <v>12</v>
      </c>
      <c r="R769" t="b">
        <v>0</v>
      </c>
      <c r="S769">
        <v>1.77</v>
      </c>
      <c r="T769">
        <v>3793.3</v>
      </c>
      <c r="U769">
        <v>45709</v>
      </c>
      <c r="V769" t="s">
        <v>58</v>
      </c>
      <c r="W769" t="s">
        <v>200</v>
      </c>
      <c r="X769" t="s">
        <v>3027</v>
      </c>
      <c r="Y769">
        <v>41</v>
      </c>
      <c r="Z769">
        <v>77.430000000000007</v>
      </c>
      <c r="AA769">
        <v>48.99</v>
      </c>
    </row>
    <row r="770" spans="1:27" x14ac:dyDescent="0.25">
      <c r="A770" t="s">
        <v>3028</v>
      </c>
      <c r="B770">
        <v>45829</v>
      </c>
      <c r="C770">
        <v>45829.329861111109</v>
      </c>
      <c r="D770">
        <v>45829.395833333336</v>
      </c>
      <c r="E770" t="s">
        <v>3029</v>
      </c>
      <c r="F770" t="s">
        <v>52</v>
      </c>
      <c r="G770" t="s">
        <v>2377</v>
      </c>
      <c r="H770" t="s">
        <v>54</v>
      </c>
      <c r="I770" t="s">
        <v>55</v>
      </c>
      <c r="J770" t="s">
        <v>56</v>
      </c>
      <c r="K770" t="s">
        <v>72</v>
      </c>
      <c r="L770">
        <v>10</v>
      </c>
      <c r="M770">
        <v>67.2</v>
      </c>
      <c r="N770">
        <v>4.5199999999999996</v>
      </c>
      <c r="O770">
        <v>8.5299999999999994</v>
      </c>
      <c r="P770">
        <v>35.799999999999997</v>
      </c>
      <c r="Q770">
        <v>34.6</v>
      </c>
      <c r="R770" t="b">
        <v>1</v>
      </c>
      <c r="S770">
        <v>0</v>
      </c>
      <c r="T770">
        <v>3271.97</v>
      </c>
      <c r="U770">
        <v>45831</v>
      </c>
      <c r="V770" t="s">
        <v>43</v>
      </c>
      <c r="W770" t="s">
        <v>44</v>
      </c>
      <c r="X770" t="s">
        <v>3031</v>
      </c>
      <c r="Y770">
        <v>95</v>
      </c>
      <c r="Z770">
        <v>67.2</v>
      </c>
      <c r="AA770">
        <v>48.69</v>
      </c>
    </row>
    <row r="771" spans="1:27" x14ac:dyDescent="0.25">
      <c r="A771" t="s">
        <v>3032</v>
      </c>
      <c r="B771">
        <v>45705</v>
      </c>
      <c r="C771">
        <v>45705.24722222222</v>
      </c>
      <c r="D771">
        <v>45705.26666666667</v>
      </c>
      <c r="E771" t="s">
        <v>2281</v>
      </c>
      <c r="F771" t="s">
        <v>381</v>
      </c>
      <c r="G771" t="s">
        <v>896</v>
      </c>
      <c r="H771" t="s">
        <v>383</v>
      </c>
      <c r="I771" t="s">
        <v>84</v>
      </c>
      <c r="J771" t="s">
        <v>85</v>
      </c>
      <c r="K771" t="s">
        <v>199</v>
      </c>
      <c r="L771">
        <v>68.3</v>
      </c>
      <c r="M771">
        <v>38.5</v>
      </c>
      <c r="N771">
        <v>4.5199999999999996</v>
      </c>
      <c r="O771">
        <v>8.07</v>
      </c>
      <c r="P771">
        <v>26.7</v>
      </c>
      <c r="Q771">
        <v>8.4</v>
      </c>
      <c r="R771" t="b">
        <v>1</v>
      </c>
      <c r="S771">
        <v>0</v>
      </c>
      <c r="T771">
        <v>1821.44</v>
      </c>
      <c r="U771">
        <v>45708</v>
      </c>
      <c r="V771" t="s">
        <v>43</v>
      </c>
      <c r="W771" t="s">
        <v>44</v>
      </c>
      <c r="X771" t="s">
        <v>3033</v>
      </c>
      <c r="Y771">
        <v>28</v>
      </c>
      <c r="Z771">
        <v>38.5</v>
      </c>
      <c r="AA771">
        <v>47.31</v>
      </c>
    </row>
    <row r="772" spans="1:27" x14ac:dyDescent="0.25">
      <c r="A772" t="s">
        <v>3034</v>
      </c>
      <c r="B772">
        <v>45792</v>
      </c>
      <c r="C772">
        <v>45792.407638888886</v>
      </c>
      <c r="D772">
        <v>45792.455555555556</v>
      </c>
      <c r="E772" t="s">
        <v>3035</v>
      </c>
      <c r="F772" t="s">
        <v>405</v>
      </c>
      <c r="G772" t="s">
        <v>2360</v>
      </c>
      <c r="H772" t="s">
        <v>407</v>
      </c>
      <c r="I772" t="s">
        <v>218</v>
      </c>
      <c r="J772" t="s">
        <v>219</v>
      </c>
      <c r="K772" t="s">
        <v>185</v>
      </c>
      <c r="L772">
        <v>7.1</v>
      </c>
      <c r="M772">
        <v>8.1999999999999993</v>
      </c>
      <c r="N772">
        <v>4.5199999999999996</v>
      </c>
      <c r="O772">
        <v>8.1999999999999993</v>
      </c>
      <c r="P772">
        <v>24.9</v>
      </c>
      <c r="Q772">
        <v>5.5</v>
      </c>
      <c r="R772" t="b">
        <v>1</v>
      </c>
      <c r="S772">
        <v>0.1</v>
      </c>
      <c r="T772">
        <v>386.37</v>
      </c>
      <c r="U772">
        <v>45795</v>
      </c>
      <c r="V772" t="s">
        <v>43</v>
      </c>
      <c r="W772" t="s">
        <v>208</v>
      </c>
      <c r="X772" t="s">
        <v>3037</v>
      </c>
      <c r="Y772">
        <v>69</v>
      </c>
      <c r="Z772">
        <v>8.1</v>
      </c>
      <c r="AA772">
        <v>47.7</v>
      </c>
    </row>
    <row r="773" spans="1:27" x14ac:dyDescent="0.25">
      <c r="A773" t="s">
        <v>3038</v>
      </c>
      <c r="B773">
        <v>45740</v>
      </c>
      <c r="C773">
        <v>45740.362500000003</v>
      </c>
      <c r="D773">
        <v>45740.412499999999</v>
      </c>
      <c r="E773" t="s">
        <v>373</v>
      </c>
      <c r="F773" t="s">
        <v>182</v>
      </c>
      <c r="G773" t="s">
        <v>329</v>
      </c>
      <c r="H773" t="s">
        <v>184</v>
      </c>
      <c r="I773" t="s">
        <v>84</v>
      </c>
      <c r="J773" t="s">
        <v>85</v>
      </c>
      <c r="K773" t="s">
        <v>424</v>
      </c>
      <c r="L773">
        <v>5.6</v>
      </c>
      <c r="M773">
        <v>35.1</v>
      </c>
      <c r="N773">
        <v>4.53</v>
      </c>
      <c r="O773">
        <v>8.2100000000000009</v>
      </c>
      <c r="P773">
        <v>28.4</v>
      </c>
      <c r="Q773">
        <v>7.2</v>
      </c>
      <c r="R773" t="b">
        <v>1</v>
      </c>
      <c r="S773">
        <v>0</v>
      </c>
      <c r="T773">
        <v>1677.08</v>
      </c>
      <c r="U773">
        <v>45747</v>
      </c>
      <c r="V773" t="s">
        <v>58</v>
      </c>
      <c r="W773" t="s">
        <v>59</v>
      </c>
      <c r="X773" t="s">
        <v>3039</v>
      </c>
      <c r="Y773">
        <v>72</v>
      </c>
      <c r="Z773">
        <v>35.1</v>
      </c>
      <c r="AA773">
        <v>47.78</v>
      </c>
    </row>
    <row r="774" spans="1:27" x14ac:dyDescent="0.25">
      <c r="A774" t="s">
        <v>3040</v>
      </c>
      <c r="B774">
        <v>45790</v>
      </c>
      <c r="C774">
        <v>45790.398611111108</v>
      </c>
      <c r="D774">
        <v>45790.43472222222</v>
      </c>
      <c r="E774" t="s">
        <v>1032</v>
      </c>
      <c r="F774" t="s">
        <v>604</v>
      </c>
      <c r="G774" t="s">
        <v>902</v>
      </c>
      <c r="H774" t="s">
        <v>606</v>
      </c>
      <c r="I774" t="s">
        <v>153</v>
      </c>
      <c r="J774" t="s">
        <v>154</v>
      </c>
      <c r="K774" t="s">
        <v>333</v>
      </c>
      <c r="L774">
        <v>4.7</v>
      </c>
      <c r="M774">
        <v>208.5</v>
      </c>
      <c r="N774">
        <v>4.53</v>
      </c>
      <c r="O774">
        <v>8.06</v>
      </c>
      <c r="P774">
        <v>28.7</v>
      </c>
      <c r="Q774">
        <v>9.4</v>
      </c>
      <c r="R774" t="b">
        <v>0</v>
      </c>
      <c r="S774">
        <v>0.81</v>
      </c>
      <c r="T774">
        <v>9829.9699999999993</v>
      </c>
      <c r="U774">
        <v>45797</v>
      </c>
      <c r="V774" t="s">
        <v>43</v>
      </c>
      <c r="W774" t="s">
        <v>44</v>
      </c>
      <c r="X774" t="s">
        <v>3041</v>
      </c>
      <c r="Y774">
        <v>52</v>
      </c>
      <c r="Z774">
        <v>207.69</v>
      </c>
      <c r="AA774">
        <v>47.33</v>
      </c>
    </row>
    <row r="775" spans="1:27" x14ac:dyDescent="0.25">
      <c r="A775" t="s">
        <v>3042</v>
      </c>
      <c r="B775">
        <v>45733</v>
      </c>
      <c r="C775">
        <v>45733.244444444441</v>
      </c>
      <c r="D775">
        <v>45733.284722222219</v>
      </c>
      <c r="E775" t="s">
        <v>1156</v>
      </c>
      <c r="F775" t="s">
        <v>52</v>
      </c>
      <c r="G775" t="s">
        <v>1009</v>
      </c>
      <c r="H775" t="s">
        <v>54</v>
      </c>
      <c r="I775" t="s">
        <v>55</v>
      </c>
      <c r="J775" t="s">
        <v>56</v>
      </c>
      <c r="K775" t="s">
        <v>1083</v>
      </c>
      <c r="L775">
        <v>14.4</v>
      </c>
      <c r="M775">
        <v>16.100000000000001</v>
      </c>
      <c r="N775">
        <v>4.53</v>
      </c>
      <c r="O775">
        <v>8.5</v>
      </c>
      <c r="P775">
        <v>38.299999999999997</v>
      </c>
      <c r="Q775">
        <v>35</v>
      </c>
      <c r="R775" t="b">
        <v>0</v>
      </c>
      <c r="S775">
        <v>2</v>
      </c>
      <c r="T775">
        <v>685.97</v>
      </c>
      <c r="U775">
        <v>45734</v>
      </c>
      <c r="V775" t="s">
        <v>43</v>
      </c>
      <c r="W775" t="s">
        <v>44</v>
      </c>
      <c r="X775" t="s">
        <v>3043</v>
      </c>
      <c r="Y775">
        <v>58</v>
      </c>
      <c r="Z775">
        <v>14.1</v>
      </c>
      <c r="AA775">
        <v>48.65</v>
      </c>
    </row>
    <row r="776" spans="1:27" x14ac:dyDescent="0.25">
      <c r="A776" t="s">
        <v>3044</v>
      </c>
      <c r="B776">
        <v>45670</v>
      </c>
      <c r="C776">
        <v>45670.412499999999</v>
      </c>
      <c r="D776">
        <v>45670.472916666666</v>
      </c>
      <c r="E776" t="s">
        <v>3045</v>
      </c>
      <c r="F776" t="s">
        <v>255</v>
      </c>
      <c r="G776" t="s">
        <v>875</v>
      </c>
      <c r="H776" t="s">
        <v>257</v>
      </c>
      <c r="I776" t="s">
        <v>96</v>
      </c>
      <c r="J776" t="s">
        <v>97</v>
      </c>
      <c r="K776" t="s">
        <v>268</v>
      </c>
      <c r="L776">
        <v>1.7</v>
      </c>
      <c r="M776">
        <v>81.5</v>
      </c>
      <c r="N776">
        <v>4.53</v>
      </c>
      <c r="O776">
        <v>8.41</v>
      </c>
      <c r="P776">
        <v>36.1</v>
      </c>
      <c r="Q776">
        <v>31.7</v>
      </c>
      <c r="R776" t="b">
        <v>0</v>
      </c>
      <c r="S776">
        <v>0</v>
      </c>
      <c r="T776">
        <v>3942.97</v>
      </c>
      <c r="U776">
        <v>45672</v>
      </c>
      <c r="V776" t="s">
        <v>43</v>
      </c>
      <c r="W776" t="s">
        <v>44</v>
      </c>
      <c r="X776" t="s">
        <v>3047</v>
      </c>
      <c r="Y776">
        <v>87</v>
      </c>
      <c r="Z776">
        <v>81.5</v>
      </c>
      <c r="AA776">
        <v>48.38</v>
      </c>
    </row>
    <row r="777" spans="1:27" x14ac:dyDescent="0.25">
      <c r="A777" t="s">
        <v>3048</v>
      </c>
      <c r="B777">
        <v>45787</v>
      </c>
      <c r="C777">
        <v>45787.382638888892</v>
      </c>
      <c r="D777">
        <v>45787.402083333334</v>
      </c>
      <c r="E777" t="s">
        <v>1447</v>
      </c>
      <c r="F777" t="s">
        <v>81</v>
      </c>
      <c r="G777" t="s">
        <v>163</v>
      </c>
      <c r="H777" t="s">
        <v>83</v>
      </c>
      <c r="I777" t="s">
        <v>84</v>
      </c>
      <c r="J777" t="s">
        <v>85</v>
      </c>
      <c r="K777" t="s">
        <v>824</v>
      </c>
      <c r="L777">
        <v>18.899999999999999</v>
      </c>
      <c r="M777">
        <v>18</v>
      </c>
      <c r="N777">
        <v>4.53</v>
      </c>
      <c r="O777">
        <v>8.73</v>
      </c>
      <c r="P777">
        <v>31.5</v>
      </c>
      <c r="Q777">
        <v>11.9</v>
      </c>
      <c r="R777" t="b">
        <v>0</v>
      </c>
      <c r="S777">
        <v>1.1599999999999999</v>
      </c>
      <c r="T777">
        <v>830.89</v>
      </c>
      <c r="U777">
        <v>45788</v>
      </c>
      <c r="V777" t="s">
        <v>43</v>
      </c>
      <c r="W777" t="s">
        <v>44</v>
      </c>
      <c r="X777" t="s">
        <v>3049</v>
      </c>
      <c r="Y777">
        <v>28</v>
      </c>
      <c r="Z777">
        <v>16.84</v>
      </c>
      <c r="AA777">
        <v>49.34</v>
      </c>
    </row>
    <row r="778" spans="1:27" x14ac:dyDescent="0.25">
      <c r="A778" t="s">
        <v>3050</v>
      </c>
      <c r="B778">
        <v>45765</v>
      </c>
      <c r="C778">
        <v>45765.37777777778</v>
      </c>
      <c r="D778">
        <v>45765.38958333333</v>
      </c>
      <c r="E778" t="s">
        <v>1969</v>
      </c>
      <c r="F778" t="s">
        <v>234</v>
      </c>
      <c r="G778" t="s">
        <v>1972</v>
      </c>
      <c r="H778" t="s">
        <v>236</v>
      </c>
      <c r="I778" t="s">
        <v>237</v>
      </c>
      <c r="J778" t="s">
        <v>238</v>
      </c>
      <c r="K778" t="s">
        <v>574</v>
      </c>
      <c r="L778">
        <v>3.2</v>
      </c>
      <c r="M778">
        <v>116</v>
      </c>
      <c r="N778">
        <v>4.54</v>
      </c>
      <c r="O778">
        <v>8.8000000000000007</v>
      </c>
      <c r="P778">
        <v>29.4</v>
      </c>
      <c r="Q778">
        <v>7.1</v>
      </c>
      <c r="R778" t="b">
        <v>1</v>
      </c>
      <c r="S778">
        <v>0</v>
      </c>
      <c r="T778">
        <v>5753.6</v>
      </c>
      <c r="U778">
        <v>45765</v>
      </c>
      <c r="V778" t="s">
        <v>259</v>
      </c>
      <c r="W778" t="s">
        <v>44</v>
      </c>
      <c r="X778" t="s">
        <v>3051</v>
      </c>
      <c r="Y778">
        <v>17</v>
      </c>
      <c r="Z778">
        <v>116</v>
      </c>
      <c r="AA778">
        <v>49.6</v>
      </c>
    </row>
    <row r="779" spans="1:27" x14ac:dyDescent="0.25">
      <c r="A779" t="s">
        <v>3052</v>
      </c>
      <c r="B779">
        <v>45818</v>
      </c>
      <c r="C779">
        <v>45818.20416666667</v>
      </c>
      <c r="D779">
        <v>45818.284722222219</v>
      </c>
      <c r="E779" t="s">
        <v>3053</v>
      </c>
      <c r="F779" t="s">
        <v>309</v>
      </c>
      <c r="G779" t="s">
        <v>206</v>
      </c>
      <c r="H779" t="s">
        <v>311</v>
      </c>
      <c r="I779" t="s">
        <v>84</v>
      </c>
      <c r="J779" t="s">
        <v>85</v>
      </c>
      <c r="K779" t="s">
        <v>479</v>
      </c>
      <c r="L779">
        <v>10.3</v>
      </c>
      <c r="M779">
        <v>99</v>
      </c>
      <c r="N779">
        <v>4.54</v>
      </c>
      <c r="O779">
        <v>8.27</v>
      </c>
      <c r="P779">
        <v>30.1</v>
      </c>
      <c r="Q779">
        <v>9.6999999999999993</v>
      </c>
      <c r="R779" t="b">
        <v>1</v>
      </c>
      <c r="S779">
        <v>0.33</v>
      </c>
      <c r="T779">
        <v>4737.1499999999996</v>
      </c>
      <c r="U779">
        <v>45819</v>
      </c>
      <c r="V779" t="s">
        <v>43</v>
      </c>
      <c r="W779" t="s">
        <v>186</v>
      </c>
      <c r="X779" t="s">
        <v>3054</v>
      </c>
      <c r="Y779">
        <v>116</v>
      </c>
      <c r="Z779">
        <v>98.67</v>
      </c>
      <c r="AA779">
        <v>48.01</v>
      </c>
    </row>
    <row r="780" spans="1:27" x14ac:dyDescent="0.25">
      <c r="A780" t="s">
        <v>3055</v>
      </c>
      <c r="B780">
        <v>45682</v>
      </c>
      <c r="C780">
        <v>45682.326388888891</v>
      </c>
      <c r="D780">
        <v>45682.344444444447</v>
      </c>
      <c r="E780" t="s">
        <v>3056</v>
      </c>
      <c r="F780" t="s">
        <v>381</v>
      </c>
      <c r="G780" t="s">
        <v>618</v>
      </c>
      <c r="H780" t="s">
        <v>383</v>
      </c>
      <c r="I780" t="s">
        <v>84</v>
      </c>
      <c r="J780" t="s">
        <v>85</v>
      </c>
      <c r="K780" t="s">
        <v>591</v>
      </c>
      <c r="L780">
        <v>20.5</v>
      </c>
      <c r="M780">
        <v>130.5</v>
      </c>
      <c r="N780">
        <v>4.54</v>
      </c>
      <c r="O780">
        <v>9.15</v>
      </c>
      <c r="P780">
        <v>33.6</v>
      </c>
      <c r="Q780">
        <v>7.7</v>
      </c>
      <c r="R780" t="b">
        <v>1</v>
      </c>
      <c r="S780">
        <v>0.38</v>
      </c>
      <c r="T780">
        <v>6590.58</v>
      </c>
      <c r="U780">
        <v>45682</v>
      </c>
      <c r="V780" t="s">
        <v>259</v>
      </c>
      <c r="W780" t="s">
        <v>44</v>
      </c>
      <c r="X780" t="s">
        <v>3057</v>
      </c>
      <c r="Y780">
        <v>26</v>
      </c>
      <c r="Z780">
        <v>130.12</v>
      </c>
      <c r="AA780">
        <v>50.65</v>
      </c>
    </row>
    <row r="781" spans="1:27" x14ac:dyDescent="0.25">
      <c r="A781" t="s">
        <v>3058</v>
      </c>
      <c r="B781">
        <v>45758</v>
      </c>
      <c r="C781">
        <v>45758.405555555553</v>
      </c>
      <c r="D781">
        <v>45758.462500000001</v>
      </c>
      <c r="E781" t="s">
        <v>3059</v>
      </c>
      <c r="F781" t="s">
        <v>67</v>
      </c>
      <c r="G781" t="s">
        <v>1462</v>
      </c>
      <c r="H781" t="s">
        <v>69</v>
      </c>
      <c r="I781" t="s">
        <v>70</v>
      </c>
      <c r="J781" t="s">
        <v>71</v>
      </c>
      <c r="K781" t="s">
        <v>674</v>
      </c>
      <c r="L781">
        <v>18</v>
      </c>
      <c r="M781">
        <v>6.7</v>
      </c>
      <c r="N781">
        <v>4.54</v>
      </c>
      <c r="O781">
        <v>8.44</v>
      </c>
      <c r="P781">
        <v>36.700000000000003</v>
      </c>
      <c r="Q781">
        <v>34.5</v>
      </c>
      <c r="R781" t="b">
        <v>0</v>
      </c>
      <c r="S781">
        <v>1.7</v>
      </c>
      <c r="T781">
        <v>242.6</v>
      </c>
      <c r="U781">
        <v>45760</v>
      </c>
      <c r="V781" t="s">
        <v>259</v>
      </c>
      <c r="W781" t="s">
        <v>44</v>
      </c>
      <c r="X781" t="s">
        <v>3060</v>
      </c>
      <c r="Y781">
        <v>82</v>
      </c>
      <c r="Z781">
        <v>5</v>
      </c>
      <c r="AA781">
        <v>48.52</v>
      </c>
    </row>
    <row r="782" spans="1:27" x14ac:dyDescent="0.25">
      <c r="A782" t="s">
        <v>3061</v>
      </c>
      <c r="B782">
        <v>45836</v>
      </c>
      <c r="C782">
        <v>45836.368055555555</v>
      </c>
      <c r="D782">
        <v>45836.390277777777</v>
      </c>
      <c r="E782" t="s">
        <v>2605</v>
      </c>
      <c r="F782" t="s">
        <v>255</v>
      </c>
      <c r="G782" t="s">
        <v>2608</v>
      </c>
      <c r="H782" t="s">
        <v>257</v>
      </c>
      <c r="I782" t="s">
        <v>96</v>
      </c>
      <c r="J782" t="s">
        <v>97</v>
      </c>
      <c r="K782" t="s">
        <v>591</v>
      </c>
      <c r="L782">
        <v>2.1</v>
      </c>
      <c r="M782">
        <v>10.8</v>
      </c>
      <c r="N782">
        <v>4.54</v>
      </c>
      <c r="O782">
        <v>8.7200000000000006</v>
      </c>
      <c r="P782">
        <v>29.5</v>
      </c>
      <c r="Q782">
        <v>7.1</v>
      </c>
      <c r="R782" t="b">
        <v>1</v>
      </c>
      <c r="S782">
        <v>0</v>
      </c>
      <c r="T782">
        <v>533.09</v>
      </c>
      <c r="U782">
        <v>45836</v>
      </c>
      <c r="V782" t="s">
        <v>58</v>
      </c>
      <c r="W782" t="s">
        <v>44</v>
      </c>
      <c r="X782" t="s">
        <v>3062</v>
      </c>
      <c r="Y782">
        <v>32</v>
      </c>
      <c r="Z782">
        <v>10.8</v>
      </c>
      <c r="AA782">
        <v>49.36</v>
      </c>
    </row>
    <row r="783" spans="1:27" x14ac:dyDescent="0.25">
      <c r="A783" t="s">
        <v>3063</v>
      </c>
      <c r="B783">
        <v>45801</v>
      </c>
      <c r="C783">
        <v>45801.168749999997</v>
      </c>
      <c r="D783">
        <v>45801.209722222222</v>
      </c>
      <c r="E783" t="s">
        <v>1046</v>
      </c>
      <c r="F783" t="s">
        <v>52</v>
      </c>
      <c r="G783" t="s">
        <v>1048</v>
      </c>
      <c r="H783" t="s">
        <v>54</v>
      </c>
      <c r="I783" t="s">
        <v>55</v>
      </c>
      <c r="J783" t="s">
        <v>56</v>
      </c>
      <c r="K783" t="s">
        <v>492</v>
      </c>
      <c r="L783">
        <v>16.600000000000001</v>
      </c>
      <c r="M783">
        <v>17</v>
      </c>
      <c r="N783">
        <v>4.54</v>
      </c>
      <c r="O783">
        <v>8.9</v>
      </c>
      <c r="P783">
        <v>36.6</v>
      </c>
      <c r="Q783">
        <v>12</v>
      </c>
      <c r="R783" t="b">
        <v>0</v>
      </c>
      <c r="S783">
        <v>0</v>
      </c>
      <c r="T783">
        <v>848.3</v>
      </c>
      <c r="U783">
        <v>45801</v>
      </c>
      <c r="V783" t="s">
        <v>43</v>
      </c>
      <c r="W783" t="s">
        <v>186</v>
      </c>
      <c r="X783" t="s">
        <v>3064</v>
      </c>
      <c r="Y783">
        <v>59</v>
      </c>
      <c r="Z783">
        <v>17</v>
      </c>
      <c r="AA783">
        <v>49.9</v>
      </c>
    </row>
    <row r="784" spans="1:27" x14ac:dyDescent="0.25">
      <c r="A784" t="s">
        <v>3065</v>
      </c>
      <c r="B784">
        <v>45806</v>
      </c>
      <c r="C784">
        <v>45806.207638888889</v>
      </c>
      <c r="D784">
        <v>45806.274305555555</v>
      </c>
      <c r="E784" t="s">
        <v>475</v>
      </c>
      <c r="F784" t="s">
        <v>255</v>
      </c>
      <c r="G784" t="s">
        <v>478</v>
      </c>
      <c r="H784" t="s">
        <v>257</v>
      </c>
      <c r="I784" t="s">
        <v>96</v>
      </c>
      <c r="J784" t="s">
        <v>97</v>
      </c>
      <c r="K784" t="s">
        <v>302</v>
      </c>
      <c r="L784">
        <v>33.200000000000003</v>
      </c>
      <c r="M784">
        <v>96.3</v>
      </c>
      <c r="N784">
        <v>4.54</v>
      </c>
      <c r="O784">
        <v>8.1300000000000008</v>
      </c>
      <c r="P784">
        <v>36.6</v>
      </c>
      <c r="Q784">
        <v>12</v>
      </c>
      <c r="R784" t="b">
        <v>0</v>
      </c>
      <c r="S784">
        <v>2.7</v>
      </c>
      <c r="T784">
        <v>4454.42</v>
      </c>
      <c r="U784">
        <v>45806</v>
      </c>
      <c r="V784" t="s">
        <v>43</v>
      </c>
      <c r="W784" t="s">
        <v>208</v>
      </c>
      <c r="X784" t="s">
        <v>3066</v>
      </c>
      <c r="Y784">
        <v>96</v>
      </c>
      <c r="Z784">
        <v>93.6</v>
      </c>
      <c r="AA784">
        <v>47.59</v>
      </c>
    </row>
    <row r="785" spans="1:27" x14ac:dyDescent="0.25">
      <c r="A785" t="s">
        <v>3067</v>
      </c>
      <c r="B785">
        <v>45836</v>
      </c>
      <c r="C785">
        <v>45836.2</v>
      </c>
      <c r="D785">
        <v>45836.29583333333</v>
      </c>
      <c r="E785" t="s">
        <v>2112</v>
      </c>
      <c r="F785" t="s">
        <v>413</v>
      </c>
      <c r="G785" t="s">
        <v>2115</v>
      </c>
      <c r="H785" t="s">
        <v>414</v>
      </c>
      <c r="I785" t="s">
        <v>415</v>
      </c>
      <c r="J785" t="s">
        <v>416</v>
      </c>
      <c r="K785" t="s">
        <v>492</v>
      </c>
      <c r="L785">
        <v>4.9000000000000004</v>
      </c>
      <c r="M785">
        <v>87.4</v>
      </c>
      <c r="N785">
        <v>4.54</v>
      </c>
      <c r="O785">
        <v>8.65</v>
      </c>
      <c r="P785">
        <v>34.799999999999997</v>
      </c>
      <c r="Q785">
        <v>12</v>
      </c>
      <c r="R785" t="b">
        <v>1</v>
      </c>
      <c r="S785">
        <v>0</v>
      </c>
      <c r="T785">
        <v>4295.71</v>
      </c>
      <c r="U785">
        <v>45837</v>
      </c>
      <c r="V785" t="s">
        <v>73</v>
      </c>
      <c r="W785" t="s">
        <v>208</v>
      </c>
      <c r="X785" t="s">
        <v>3068</v>
      </c>
      <c r="Y785">
        <v>138</v>
      </c>
      <c r="Z785">
        <v>87.4</v>
      </c>
      <c r="AA785">
        <v>49.15</v>
      </c>
    </row>
    <row r="786" spans="1:27" x14ac:dyDescent="0.25">
      <c r="A786" t="s">
        <v>3069</v>
      </c>
      <c r="B786">
        <v>45790</v>
      </c>
      <c r="C786">
        <v>45790.310416666667</v>
      </c>
      <c r="D786">
        <v>45790.313888888886</v>
      </c>
      <c r="E786" t="s">
        <v>1231</v>
      </c>
      <c r="F786" t="s">
        <v>172</v>
      </c>
      <c r="G786" t="s">
        <v>1234</v>
      </c>
      <c r="H786" t="s">
        <v>174</v>
      </c>
      <c r="I786" t="s">
        <v>84</v>
      </c>
      <c r="J786" t="s">
        <v>85</v>
      </c>
      <c r="K786" t="s">
        <v>123</v>
      </c>
      <c r="L786">
        <v>27.6</v>
      </c>
      <c r="M786">
        <v>16.3</v>
      </c>
      <c r="N786">
        <v>4.54</v>
      </c>
      <c r="O786">
        <v>8.68</v>
      </c>
      <c r="P786">
        <v>30.5</v>
      </c>
      <c r="Q786">
        <v>7.7</v>
      </c>
      <c r="R786" t="b">
        <v>1</v>
      </c>
      <c r="S786">
        <v>0</v>
      </c>
      <c r="T786">
        <v>802.61</v>
      </c>
      <c r="U786">
        <v>45793</v>
      </c>
      <c r="V786" t="s">
        <v>43</v>
      </c>
      <c r="W786" t="s">
        <v>44</v>
      </c>
      <c r="X786" t="s">
        <v>3070</v>
      </c>
      <c r="Y786">
        <v>5</v>
      </c>
      <c r="Z786">
        <v>16.3</v>
      </c>
      <c r="AA786">
        <v>49.24</v>
      </c>
    </row>
    <row r="787" spans="1:27" x14ac:dyDescent="0.25">
      <c r="A787" t="s">
        <v>3071</v>
      </c>
      <c r="B787">
        <v>45695</v>
      </c>
      <c r="C787">
        <v>45695.286805555559</v>
      </c>
      <c r="D787">
        <v>45695.320138888892</v>
      </c>
      <c r="E787" t="s">
        <v>1344</v>
      </c>
      <c r="F787" t="s">
        <v>309</v>
      </c>
      <c r="G787" t="s">
        <v>932</v>
      </c>
      <c r="H787" t="s">
        <v>311</v>
      </c>
      <c r="I787" t="s">
        <v>84</v>
      </c>
      <c r="J787" t="s">
        <v>85</v>
      </c>
      <c r="K787" t="s">
        <v>433</v>
      </c>
      <c r="L787">
        <v>5.3</v>
      </c>
      <c r="M787">
        <v>38.299999999999997</v>
      </c>
      <c r="N787">
        <v>4.54</v>
      </c>
      <c r="O787">
        <v>8.48</v>
      </c>
      <c r="P787">
        <v>29.2</v>
      </c>
      <c r="Q787">
        <v>4</v>
      </c>
      <c r="R787" t="b">
        <v>1</v>
      </c>
      <c r="S787">
        <v>0</v>
      </c>
      <c r="T787">
        <v>1862.91</v>
      </c>
      <c r="U787">
        <v>45702</v>
      </c>
      <c r="V787" t="s">
        <v>259</v>
      </c>
      <c r="W787" t="s">
        <v>44</v>
      </c>
      <c r="X787" t="s">
        <v>3072</v>
      </c>
      <c r="Y787">
        <v>48</v>
      </c>
      <c r="Z787">
        <v>38.299999999999997</v>
      </c>
      <c r="AA787">
        <v>48.64</v>
      </c>
    </row>
    <row r="788" spans="1:27" x14ac:dyDescent="0.25">
      <c r="A788" t="s">
        <v>3073</v>
      </c>
      <c r="B788">
        <v>45698</v>
      </c>
      <c r="C788">
        <v>45698.394444444442</v>
      </c>
      <c r="D788">
        <v>45698.418749999997</v>
      </c>
      <c r="E788" t="s">
        <v>827</v>
      </c>
      <c r="F788" t="s">
        <v>292</v>
      </c>
      <c r="G788" t="s">
        <v>216</v>
      </c>
      <c r="H788" t="s">
        <v>294</v>
      </c>
      <c r="I788" t="s">
        <v>70</v>
      </c>
      <c r="J788" t="s">
        <v>71</v>
      </c>
      <c r="K788" t="s">
        <v>935</v>
      </c>
      <c r="L788">
        <v>14.3</v>
      </c>
      <c r="M788">
        <v>83.2</v>
      </c>
      <c r="N788">
        <v>4.55</v>
      </c>
      <c r="O788">
        <v>8.6</v>
      </c>
      <c r="P788">
        <v>32.5</v>
      </c>
      <c r="Q788">
        <v>9.6</v>
      </c>
      <c r="R788" t="b">
        <v>1</v>
      </c>
      <c r="S788">
        <v>0</v>
      </c>
      <c r="T788">
        <v>4080.96</v>
      </c>
      <c r="U788">
        <v>45700</v>
      </c>
      <c r="V788" t="s">
        <v>43</v>
      </c>
      <c r="W788" t="s">
        <v>208</v>
      </c>
      <c r="X788" t="s">
        <v>3074</v>
      </c>
      <c r="Y788">
        <v>35</v>
      </c>
      <c r="Z788">
        <v>83.2</v>
      </c>
      <c r="AA788">
        <v>49.05</v>
      </c>
    </row>
    <row r="789" spans="1:27" x14ac:dyDescent="0.25">
      <c r="A789" t="s">
        <v>3075</v>
      </c>
      <c r="B789">
        <v>45760</v>
      </c>
      <c r="C789">
        <v>45760.321527777778</v>
      </c>
      <c r="D789">
        <v>45760.375</v>
      </c>
      <c r="E789" t="s">
        <v>616</v>
      </c>
      <c r="F789" t="s">
        <v>318</v>
      </c>
      <c r="G789" t="s">
        <v>618</v>
      </c>
      <c r="H789" t="s">
        <v>320</v>
      </c>
      <c r="I789" t="s">
        <v>197</v>
      </c>
      <c r="J789" t="s">
        <v>198</v>
      </c>
      <c r="K789" t="s">
        <v>155</v>
      </c>
      <c r="L789">
        <v>3.2</v>
      </c>
      <c r="M789">
        <v>7.4</v>
      </c>
      <c r="N789">
        <v>4.55</v>
      </c>
      <c r="O789">
        <v>8.61</v>
      </c>
      <c r="P789">
        <v>35.4</v>
      </c>
      <c r="Q789">
        <v>12</v>
      </c>
      <c r="R789" t="b">
        <v>1</v>
      </c>
      <c r="S789">
        <v>0</v>
      </c>
      <c r="T789">
        <v>363.19</v>
      </c>
      <c r="U789">
        <v>45762</v>
      </c>
      <c r="V789" t="s">
        <v>58</v>
      </c>
      <c r="W789" t="s">
        <v>44</v>
      </c>
      <c r="X789" t="s">
        <v>672</v>
      </c>
      <c r="Y789">
        <v>77</v>
      </c>
      <c r="Z789">
        <v>7.4</v>
      </c>
      <c r="AA789">
        <v>49.08</v>
      </c>
    </row>
    <row r="790" spans="1:27" x14ac:dyDescent="0.25">
      <c r="A790" t="s">
        <v>3076</v>
      </c>
      <c r="B790">
        <v>45661</v>
      </c>
      <c r="C790">
        <v>45661.417361111111</v>
      </c>
      <c r="D790">
        <v>45661.455555555556</v>
      </c>
      <c r="E790" t="s">
        <v>2903</v>
      </c>
      <c r="F790" t="s">
        <v>138</v>
      </c>
      <c r="G790" t="s">
        <v>341</v>
      </c>
      <c r="H790" t="s">
        <v>140</v>
      </c>
      <c r="I790" t="s">
        <v>141</v>
      </c>
      <c r="J790" t="s">
        <v>142</v>
      </c>
      <c r="K790" t="s">
        <v>574</v>
      </c>
      <c r="L790">
        <v>2.8</v>
      </c>
      <c r="M790">
        <v>23.9</v>
      </c>
      <c r="N790">
        <v>4.55</v>
      </c>
      <c r="O790">
        <v>9.1199999999999992</v>
      </c>
      <c r="P790">
        <v>24.9</v>
      </c>
      <c r="Q790">
        <v>5.7</v>
      </c>
      <c r="R790" t="b">
        <v>1</v>
      </c>
      <c r="S790">
        <v>0</v>
      </c>
      <c r="T790">
        <v>1209.58</v>
      </c>
      <c r="U790">
        <v>45663</v>
      </c>
      <c r="V790" t="s">
        <v>43</v>
      </c>
      <c r="W790" t="s">
        <v>59</v>
      </c>
      <c r="X790" t="s">
        <v>3077</v>
      </c>
      <c r="Y790">
        <v>55</v>
      </c>
      <c r="Z790">
        <v>23.9</v>
      </c>
      <c r="AA790">
        <v>50.61</v>
      </c>
    </row>
    <row r="791" spans="1:27" x14ac:dyDescent="0.25">
      <c r="A791" t="s">
        <v>3078</v>
      </c>
      <c r="B791">
        <v>45787</v>
      </c>
      <c r="C791">
        <v>45787.383333333331</v>
      </c>
      <c r="D791">
        <v>45787.480555555558</v>
      </c>
      <c r="E791" t="s">
        <v>3079</v>
      </c>
      <c r="F791" t="s">
        <v>292</v>
      </c>
      <c r="G791" t="s">
        <v>362</v>
      </c>
      <c r="H791" t="s">
        <v>294</v>
      </c>
      <c r="I791" t="s">
        <v>70</v>
      </c>
      <c r="J791" t="s">
        <v>71</v>
      </c>
      <c r="K791" t="s">
        <v>1088</v>
      </c>
      <c r="L791">
        <v>30.5</v>
      </c>
      <c r="M791">
        <v>34</v>
      </c>
      <c r="N791">
        <v>4.5599999999999996</v>
      </c>
      <c r="O791">
        <v>8.58</v>
      </c>
      <c r="P791">
        <v>32.9</v>
      </c>
      <c r="Q791">
        <v>9.6999999999999993</v>
      </c>
      <c r="R791" t="b">
        <v>0</v>
      </c>
      <c r="S791">
        <v>2.52</v>
      </c>
      <c r="T791">
        <v>1543.78</v>
      </c>
      <c r="U791">
        <v>45787</v>
      </c>
      <c r="V791" t="s">
        <v>73</v>
      </c>
      <c r="W791" t="s">
        <v>44</v>
      </c>
      <c r="X791" t="s">
        <v>3081</v>
      </c>
      <c r="Y791">
        <v>140</v>
      </c>
      <c r="Z791">
        <v>31.48</v>
      </c>
      <c r="AA791">
        <v>49.04</v>
      </c>
    </row>
    <row r="792" spans="1:27" x14ac:dyDescent="0.25">
      <c r="A792" t="s">
        <v>3082</v>
      </c>
      <c r="B792">
        <v>45822</v>
      </c>
      <c r="C792">
        <v>45822.306944444441</v>
      </c>
      <c r="D792">
        <v>45822.362500000003</v>
      </c>
      <c r="E792" t="s">
        <v>168</v>
      </c>
      <c r="F792" t="s">
        <v>172</v>
      </c>
      <c r="G792" t="s">
        <v>173</v>
      </c>
      <c r="H792" t="s">
        <v>174</v>
      </c>
      <c r="I792" t="s">
        <v>84</v>
      </c>
      <c r="J792" t="s">
        <v>85</v>
      </c>
      <c r="K792" t="s">
        <v>876</v>
      </c>
      <c r="L792">
        <v>12.4</v>
      </c>
      <c r="M792">
        <v>51.4</v>
      </c>
      <c r="N792">
        <v>4.5599999999999996</v>
      </c>
      <c r="O792">
        <v>8.74</v>
      </c>
      <c r="P792">
        <v>32.299999999999997</v>
      </c>
      <c r="Q792">
        <v>10.3</v>
      </c>
      <c r="R792" t="b">
        <v>0</v>
      </c>
      <c r="S792">
        <v>2.4</v>
      </c>
      <c r="T792">
        <v>2426.48</v>
      </c>
      <c r="U792">
        <v>45825</v>
      </c>
      <c r="V792" t="s">
        <v>58</v>
      </c>
      <c r="W792" t="s">
        <v>200</v>
      </c>
      <c r="X792" t="s">
        <v>3083</v>
      </c>
      <c r="Y792">
        <v>80</v>
      </c>
      <c r="Z792">
        <v>49</v>
      </c>
      <c r="AA792">
        <v>49.52</v>
      </c>
    </row>
    <row r="793" spans="1:27" x14ac:dyDescent="0.25">
      <c r="A793" t="s">
        <v>3084</v>
      </c>
      <c r="B793">
        <v>45694</v>
      </c>
      <c r="C793">
        <v>45694.388888888891</v>
      </c>
      <c r="D793">
        <v>45694.454861111109</v>
      </c>
      <c r="E793" t="s">
        <v>1081</v>
      </c>
      <c r="F793" t="s">
        <v>309</v>
      </c>
      <c r="G793" t="s">
        <v>452</v>
      </c>
      <c r="H793" t="s">
        <v>311</v>
      </c>
      <c r="I793" t="s">
        <v>84</v>
      </c>
      <c r="J793" t="s">
        <v>85</v>
      </c>
      <c r="K793" t="s">
        <v>343</v>
      </c>
      <c r="L793">
        <v>38.9</v>
      </c>
      <c r="M793">
        <v>9.1</v>
      </c>
      <c r="N793">
        <v>4.5599999999999996</v>
      </c>
      <c r="O793">
        <v>8.11</v>
      </c>
      <c r="P793">
        <v>27.7</v>
      </c>
      <c r="Q793">
        <v>10.8</v>
      </c>
      <c r="R793" t="b">
        <v>1</v>
      </c>
      <c r="S793">
        <v>0.14000000000000001</v>
      </c>
      <c r="T793">
        <v>426.76</v>
      </c>
      <c r="U793">
        <v>45701</v>
      </c>
      <c r="V793" t="s">
        <v>43</v>
      </c>
      <c r="W793" t="s">
        <v>208</v>
      </c>
      <c r="X793" t="s">
        <v>3085</v>
      </c>
      <c r="Y793">
        <v>95</v>
      </c>
      <c r="Z793">
        <v>8.9599999999999902</v>
      </c>
      <c r="AA793">
        <v>47.63</v>
      </c>
    </row>
    <row r="794" spans="1:27" x14ac:dyDescent="0.25">
      <c r="A794" t="s">
        <v>3086</v>
      </c>
      <c r="B794">
        <v>45717</v>
      </c>
      <c r="C794">
        <v>45717.331944444442</v>
      </c>
      <c r="D794">
        <v>45717.411805555559</v>
      </c>
      <c r="E794" t="s">
        <v>665</v>
      </c>
      <c r="F794" t="s">
        <v>292</v>
      </c>
      <c r="G794" t="s">
        <v>667</v>
      </c>
      <c r="H794" t="s">
        <v>294</v>
      </c>
      <c r="I794" t="s">
        <v>70</v>
      </c>
      <c r="J794" t="s">
        <v>71</v>
      </c>
      <c r="K794" t="s">
        <v>909</v>
      </c>
      <c r="L794">
        <v>8.1999999999999993</v>
      </c>
      <c r="M794">
        <v>104.4</v>
      </c>
      <c r="N794">
        <v>4.5599999999999996</v>
      </c>
      <c r="O794">
        <v>8.4</v>
      </c>
      <c r="P794">
        <v>33.299999999999997</v>
      </c>
      <c r="Q794">
        <v>12</v>
      </c>
      <c r="R794" t="b">
        <v>0</v>
      </c>
      <c r="S794">
        <v>0</v>
      </c>
      <c r="T794">
        <v>5063.3999999999996</v>
      </c>
      <c r="U794">
        <v>45719</v>
      </c>
      <c r="V794" t="s">
        <v>43</v>
      </c>
      <c r="W794" t="s">
        <v>44</v>
      </c>
      <c r="X794" t="s">
        <v>3087</v>
      </c>
      <c r="Y794">
        <v>115</v>
      </c>
      <c r="Z794">
        <v>104.4</v>
      </c>
      <c r="AA794">
        <v>48.5</v>
      </c>
    </row>
    <row r="795" spans="1:27" x14ac:dyDescent="0.25">
      <c r="A795" t="s">
        <v>3088</v>
      </c>
      <c r="B795">
        <v>45798</v>
      </c>
      <c r="C795">
        <v>45798.265277777777</v>
      </c>
      <c r="D795">
        <v>45798.310416666667</v>
      </c>
      <c r="E795" t="s">
        <v>1036</v>
      </c>
      <c r="F795" t="s">
        <v>215</v>
      </c>
      <c r="G795" t="s">
        <v>1039</v>
      </c>
      <c r="H795" t="s">
        <v>217</v>
      </c>
      <c r="I795" t="s">
        <v>218</v>
      </c>
      <c r="J795" t="s">
        <v>219</v>
      </c>
      <c r="K795" t="s">
        <v>555</v>
      </c>
      <c r="L795">
        <v>6.2</v>
      </c>
      <c r="M795">
        <v>28.3</v>
      </c>
      <c r="N795">
        <v>4.5599999999999996</v>
      </c>
      <c r="O795">
        <v>8.42</v>
      </c>
      <c r="P795">
        <v>32</v>
      </c>
      <c r="Q795">
        <v>10.199999999999999</v>
      </c>
      <c r="R795" t="b">
        <v>0</v>
      </c>
      <c r="S795">
        <v>2.75</v>
      </c>
      <c r="T795">
        <v>1240.71</v>
      </c>
      <c r="U795">
        <v>45800</v>
      </c>
      <c r="V795" t="s">
        <v>259</v>
      </c>
      <c r="W795" t="s">
        <v>44</v>
      </c>
      <c r="X795" t="s">
        <v>3089</v>
      </c>
      <c r="Y795">
        <v>65</v>
      </c>
      <c r="Z795">
        <v>25.55</v>
      </c>
      <c r="AA795">
        <v>48.56</v>
      </c>
    </row>
    <row r="796" spans="1:27" x14ac:dyDescent="0.25">
      <c r="A796" t="s">
        <v>3090</v>
      </c>
      <c r="B796">
        <v>45704</v>
      </c>
      <c r="C796">
        <v>45704.292361111111</v>
      </c>
      <c r="D796">
        <v>45704.334722222222</v>
      </c>
      <c r="E796" t="s">
        <v>2682</v>
      </c>
      <c r="F796" t="s">
        <v>113</v>
      </c>
      <c r="G796" t="s">
        <v>612</v>
      </c>
      <c r="H796" t="s">
        <v>115</v>
      </c>
      <c r="I796" t="s">
        <v>84</v>
      </c>
      <c r="J796" t="s">
        <v>85</v>
      </c>
      <c r="K796" t="s">
        <v>363</v>
      </c>
      <c r="L796">
        <v>5.4</v>
      </c>
      <c r="M796">
        <v>89.2</v>
      </c>
      <c r="N796">
        <v>4.5599999999999996</v>
      </c>
      <c r="O796">
        <v>8.23</v>
      </c>
      <c r="P796">
        <v>29.9</v>
      </c>
      <c r="Q796">
        <v>5.7</v>
      </c>
      <c r="R796" t="b">
        <v>1</v>
      </c>
      <c r="S796">
        <v>0.43</v>
      </c>
      <c r="T796">
        <v>4260.07</v>
      </c>
      <c r="U796">
        <v>45707</v>
      </c>
      <c r="V796" t="s">
        <v>43</v>
      </c>
      <c r="W796" t="s">
        <v>208</v>
      </c>
      <c r="X796" t="s">
        <v>3091</v>
      </c>
      <c r="Y796">
        <v>61</v>
      </c>
      <c r="Z796">
        <v>88.77</v>
      </c>
      <c r="AA796">
        <v>47.99</v>
      </c>
    </row>
    <row r="797" spans="1:27" x14ac:dyDescent="0.25">
      <c r="A797" t="s">
        <v>3092</v>
      </c>
      <c r="B797">
        <v>45723</v>
      </c>
      <c r="C797">
        <v>45723.344444444447</v>
      </c>
      <c r="D797">
        <v>45723.362500000003</v>
      </c>
      <c r="E797" t="s">
        <v>1022</v>
      </c>
      <c r="F797" t="s">
        <v>172</v>
      </c>
      <c r="G797" t="s">
        <v>1025</v>
      </c>
      <c r="H797" t="s">
        <v>174</v>
      </c>
      <c r="I797" t="s">
        <v>84</v>
      </c>
      <c r="J797" t="s">
        <v>85</v>
      </c>
      <c r="K797" t="s">
        <v>1083</v>
      </c>
      <c r="L797">
        <v>4.7</v>
      </c>
      <c r="M797">
        <v>69.5</v>
      </c>
      <c r="N797">
        <v>4.5599999999999996</v>
      </c>
      <c r="O797">
        <v>8.6199999999999992</v>
      </c>
      <c r="P797">
        <v>29.6</v>
      </c>
      <c r="Q797">
        <v>9.3000000000000007</v>
      </c>
      <c r="R797" t="b">
        <v>1</v>
      </c>
      <c r="S797">
        <v>0.35</v>
      </c>
      <c r="T797">
        <v>3399.41</v>
      </c>
      <c r="U797">
        <v>45724</v>
      </c>
      <c r="V797" t="s">
        <v>259</v>
      </c>
      <c r="W797" t="s">
        <v>208</v>
      </c>
      <c r="X797" t="s">
        <v>3093</v>
      </c>
      <c r="Y797">
        <v>26</v>
      </c>
      <c r="Z797">
        <v>69.150000000000006</v>
      </c>
      <c r="AA797">
        <v>49.16</v>
      </c>
    </row>
    <row r="798" spans="1:27" x14ac:dyDescent="0.25">
      <c r="A798" t="s">
        <v>3094</v>
      </c>
      <c r="B798">
        <v>45730</v>
      </c>
      <c r="C798">
        <v>45730.456250000003</v>
      </c>
      <c r="D798">
        <v>45730.477777777778</v>
      </c>
      <c r="E798" t="s">
        <v>3095</v>
      </c>
      <c r="F798" t="s">
        <v>93</v>
      </c>
      <c r="G798" t="s">
        <v>3097</v>
      </c>
      <c r="H798" t="s">
        <v>95</v>
      </c>
      <c r="I798" t="s">
        <v>96</v>
      </c>
      <c r="J798" t="s">
        <v>97</v>
      </c>
      <c r="K798" t="s">
        <v>531</v>
      </c>
      <c r="L798">
        <v>22.7</v>
      </c>
      <c r="M798">
        <v>5.9</v>
      </c>
      <c r="N798">
        <v>4.5599999999999996</v>
      </c>
      <c r="O798">
        <v>8.1999999999999993</v>
      </c>
      <c r="P798">
        <v>30.7</v>
      </c>
      <c r="Q798">
        <v>27.5</v>
      </c>
      <c r="R798" t="b">
        <v>1</v>
      </c>
      <c r="S798">
        <v>0.14000000000000001</v>
      </c>
      <c r="T798">
        <v>275.89999999999998</v>
      </c>
      <c r="U798">
        <v>45737</v>
      </c>
      <c r="V798" t="s">
        <v>43</v>
      </c>
      <c r="W798" t="s">
        <v>44</v>
      </c>
      <c r="X798" t="s">
        <v>3098</v>
      </c>
      <c r="Y798">
        <v>31</v>
      </c>
      <c r="Z798">
        <v>5.76</v>
      </c>
      <c r="AA798">
        <v>47.9</v>
      </c>
    </row>
    <row r="799" spans="1:27" x14ac:dyDescent="0.25">
      <c r="A799" t="s">
        <v>3099</v>
      </c>
      <c r="B799">
        <v>45675</v>
      </c>
      <c r="C799">
        <v>45675.177777777775</v>
      </c>
      <c r="D799">
        <v>45675.181250000001</v>
      </c>
      <c r="E799" t="s">
        <v>3100</v>
      </c>
      <c r="F799" t="s">
        <v>381</v>
      </c>
      <c r="G799" t="s">
        <v>1319</v>
      </c>
      <c r="H799" t="s">
        <v>383</v>
      </c>
      <c r="I799" t="s">
        <v>84</v>
      </c>
      <c r="J799" t="s">
        <v>85</v>
      </c>
      <c r="K799" t="s">
        <v>248</v>
      </c>
      <c r="L799">
        <v>40.6</v>
      </c>
      <c r="M799">
        <v>90.7</v>
      </c>
      <c r="N799">
        <v>4.57</v>
      </c>
      <c r="O799">
        <v>8.9499999999999993</v>
      </c>
      <c r="P799">
        <v>30.6</v>
      </c>
      <c r="Q799">
        <v>12</v>
      </c>
      <c r="R799" t="b">
        <v>1</v>
      </c>
      <c r="S799">
        <v>0.56999999999999995</v>
      </c>
      <c r="T799">
        <v>4524.53</v>
      </c>
      <c r="U799">
        <v>45678</v>
      </c>
      <c r="V799" t="s">
        <v>43</v>
      </c>
      <c r="W799" t="s">
        <v>44</v>
      </c>
      <c r="X799" t="s">
        <v>3102</v>
      </c>
      <c r="Y799">
        <v>5</v>
      </c>
      <c r="Z799">
        <v>90.13</v>
      </c>
      <c r="AA799">
        <v>50.2</v>
      </c>
    </row>
    <row r="800" spans="1:27" x14ac:dyDescent="0.25">
      <c r="A800" t="s">
        <v>3103</v>
      </c>
      <c r="B800">
        <v>45666</v>
      </c>
      <c r="C800">
        <v>45666.350694444445</v>
      </c>
      <c r="D800">
        <v>45666.382638888892</v>
      </c>
      <c r="E800" t="s">
        <v>657</v>
      </c>
      <c r="F800" t="s">
        <v>234</v>
      </c>
      <c r="G800" t="s">
        <v>452</v>
      </c>
      <c r="H800" t="s">
        <v>236</v>
      </c>
      <c r="I800" t="s">
        <v>237</v>
      </c>
      <c r="J800" t="s">
        <v>238</v>
      </c>
      <c r="K800" t="s">
        <v>1095</v>
      </c>
      <c r="L800">
        <v>24.4</v>
      </c>
      <c r="M800">
        <v>36.5</v>
      </c>
      <c r="N800">
        <v>4.57</v>
      </c>
      <c r="O800">
        <v>8.36</v>
      </c>
      <c r="P800">
        <v>31.9</v>
      </c>
      <c r="Q800">
        <v>10.6</v>
      </c>
      <c r="R800" t="b">
        <v>1</v>
      </c>
      <c r="S800">
        <v>0.28000000000000003</v>
      </c>
      <c r="T800">
        <v>1754.13</v>
      </c>
      <c r="U800">
        <v>45668</v>
      </c>
      <c r="V800" t="s">
        <v>43</v>
      </c>
      <c r="W800" t="s">
        <v>44</v>
      </c>
      <c r="X800" t="s">
        <v>3104</v>
      </c>
      <c r="Y800">
        <v>46</v>
      </c>
      <c r="Z800">
        <v>36.22</v>
      </c>
      <c r="AA800">
        <v>48.43</v>
      </c>
    </row>
    <row r="801" spans="1:27" x14ac:dyDescent="0.25">
      <c r="A801" t="s">
        <v>3105</v>
      </c>
      <c r="B801">
        <v>45750</v>
      </c>
      <c r="C801">
        <v>45750.310416666667</v>
      </c>
      <c r="D801">
        <v>45750.334027777775</v>
      </c>
      <c r="E801" t="s">
        <v>3106</v>
      </c>
      <c r="F801" t="s">
        <v>52</v>
      </c>
      <c r="G801" t="s">
        <v>1094</v>
      </c>
      <c r="H801" t="s">
        <v>54</v>
      </c>
      <c r="I801" t="s">
        <v>55</v>
      </c>
      <c r="J801" t="s">
        <v>56</v>
      </c>
      <c r="K801" t="s">
        <v>285</v>
      </c>
      <c r="L801">
        <v>23.4</v>
      </c>
      <c r="M801">
        <v>7.4</v>
      </c>
      <c r="N801">
        <v>4.57</v>
      </c>
      <c r="O801">
        <v>8.16</v>
      </c>
      <c r="P801">
        <v>27.3</v>
      </c>
      <c r="Q801">
        <v>6.3</v>
      </c>
      <c r="R801" t="b">
        <v>1</v>
      </c>
      <c r="S801">
        <v>0.22</v>
      </c>
      <c r="T801">
        <v>343.42</v>
      </c>
      <c r="U801">
        <v>45753</v>
      </c>
      <c r="V801" t="s">
        <v>43</v>
      </c>
      <c r="W801" t="s">
        <v>186</v>
      </c>
      <c r="X801" t="s">
        <v>3107</v>
      </c>
      <c r="Y801">
        <v>34</v>
      </c>
      <c r="Z801">
        <v>7.18</v>
      </c>
      <c r="AA801">
        <v>47.83</v>
      </c>
    </row>
    <row r="802" spans="1:27" x14ac:dyDescent="0.25">
      <c r="A802" t="s">
        <v>3108</v>
      </c>
      <c r="B802">
        <v>45766</v>
      </c>
      <c r="C802">
        <v>45766.193749999999</v>
      </c>
      <c r="D802">
        <v>45766.24722222222</v>
      </c>
      <c r="E802" t="s">
        <v>2285</v>
      </c>
      <c r="F802" t="s">
        <v>37</v>
      </c>
      <c r="G802" t="s">
        <v>932</v>
      </c>
      <c r="H802" t="s">
        <v>39</v>
      </c>
      <c r="I802" t="s">
        <v>40</v>
      </c>
      <c r="J802" t="s">
        <v>41</v>
      </c>
      <c r="K802" t="s">
        <v>123</v>
      </c>
      <c r="L802">
        <v>3.6</v>
      </c>
      <c r="M802">
        <v>21.9</v>
      </c>
      <c r="N802">
        <v>4.57</v>
      </c>
      <c r="O802">
        <v>8.6300000000000008</v>
      </c>
      <c r="P802">
        <v>30.1</v>
      </c>
      <c r="Q802">
        <v>5.9</v>
      </c>
      <c r="R802" t="b">
        <v>1</v>
      </c>
      <c r="S802">
        <v>0</v>
      </c>
      <c r="T802">
        <v>1078.3599999999999</v>
      </c>
      <c r="U802">
        <v>45766</v>
      </c>
      <c r="V802" t="s">
        <v>43</v>
      </c>
      <c r="W802" t="s">
        <v>44</v>
      </c>
      <c r="X802" t="s">
        <v>3109</v>
      </c>
      <c r="Y802">
        <v>77</v>
      </c>
      <c r="Z802">
        <v>21.9</v>
      </c>
      <c r="AA802">
        <v>49.24</v>
      </c>
    </row>
    <row r="803" spans="1:27" x14ac:dyDescent="0.25">
      <c r="A803" t="s">
        <v>3110</v>
      </c>
      <c r="B803">
        <v>45789</v>
      </c>
      <c r="C803">
        <v>45789.249305555553</v>
      </c>
      <c r="D803">
        <v>45789.30972222222</v>
      </c>
      <c r="E803" t="s">
        <v>1365</v>
      </c>
      <c r="F803" t="s">
        <v>93</v>
      </c>
      <c r="G803" t="s">
        <v>1368</v>
      </c>
      <c r="H803" t="s">
        <v>95</v>
      </c>
      <c r="I803" t="s">
        <v>96</v>
      </c>
      <c r="J803" t="s">
        <v>97</v>
      </c>
      <c r="K803" t="s">
        <v>417</v>
      </c>
      <c r="L803">
        <v>5.8</v>
      </c>
      <c r="M803">
        <v>97.8</v>
      </c>
      <c r="N803">
        <v>4.57</v>
      </c>
      <c r="O803">
        <v>8.32</v>
      </c>
      <c r="P803">
        <v>26.7</v>
      </c>
      <c r="Q803">
        <v>6.6</v>
      </c>
      <c r="R803" t="b">
        <v>1</v>
      </c>
      <c r="S803">
        <v>0</v>
      </c>
      <c r="T803">
        <v>4724.72</v>
      </c>
      <c r="U803">
        <v>45789</v>
      </c>
      <c r="V803" t="s">
        <v>43</v>
      </c>
      <c r="W803" t="s">
        <v>200</v>
      </c>
      <c r="X803" t="s">
        <v>3111</v>
      </c>
      <c r="Y803">
        <v>87</v>
      </c>
      <c r="Z803">
        <v>97.8</v>
      </c>
      <c r="AA803">
        <v>48.31</v>
      </c>
    </row>
    <row r="804" spans="1:27" x14ac:dyDescent="0.25">
      <c r="A804" t="s">
        <v>3112</v>
      </c>
      <c r="B804">
        <v>45775</v>
      </c>
      <c r="C804">
        <v>45775.225694444445</v>
      </c>
      <c r="D804">
        <v>45775.249305555553</v>
      </c>
      <c r="E804" t="s">
        <v>3113</v>
      </c>
      <c r="F804" t="s">
        <v>234</v>
      </c>
      <c r="G804" t="s">
        <v>636</v>
      </c>
      <c r="H804" t="s">
        <v>236</v>
      </c>
      <c r="I804" t="s">
        <v>237</v>
      </c>
      <c r="J804" t="s">
        <v>238</v>
      </c>
      <c r="K804" t="s">
        <v>440</v>
      </c>
      <c r="L804">
        <v>16.600000000000001</v>
      </c>
      <c r="M804">
        <v>30.4</v>
      </c>
      <c r="N804">
        <v>4.57</v>
      </c>
      <c r="O804">
        <v>8.56</v>
      </c>
      <c r="P804">
        <v>29.5</v>
      </c>
      <c r="Q804">
        <v>5.8</v>
      </c>
      <c r="R804" t="b">
        <v>1</v>
      </c>
      <c r="S804">
        <v>0.25</v>
      </c>
      <c r="T804">
        <v>1478.25</v>
      </c>
      <c r="U804">
        <v>45776</v>
      </c>
      <c r="V804" t="s">
        <v>43</v>
      </c>
      <c r="W804" t="s">
        <v>44</v>
      </c>
      <c r="X804" t="s">
        <v>3115</v>
      </c>
      <c r="Y804">
        <v>34</v>
      </c>
      <c r="Z804">
        <v>30.15</v>
      </c>
      <c r="AA804">
        <v>49.03</v>
      </c>
    </row>
    <row r="805" spans="1:27" x14ac:dyDescent="0.25">
      <c r="A805" t="s">
        <v>3116</v>
      </c>
      <c r="B805">
        <v>45827</v>
      </c>
      <c r="C805">
        <v>45827.356249999997</v>
      </c>
      <c r="D805">
        <v>45827.359722222223</v>
      </c>
      <c r="E805" t="s">
        <v>3117</v>
      </c>
      <c r="F805" t="s">
        <v>234</v>
      </c>
      <c r="G805" t="s">
        <v>301</v>
      </c>
      <c r="H805" t="s">
        <v>236</v>
      </c>
      <c r="I805" t="s">
        <v>237</v>
      </c>
      <c r="J805" t="s">
        <v>238</v>
      </c>
      <c r="K805" t="s">
        <v>935</v>
      </c>
      <c r="L805">
        <v>20.5</v>
      </c>
      <c r="M805">
        <v>12.2</v>
      </c>
      <c r="N805">
        <v>4.58</v>
      </c>
      <c r="O805">
        <v>8.44</v>
      </c>
      <c r="P805">
        <v>30</v>
      </c>
      <c r="Q805">
        <v>11.6</v>
      </c>
      <c r="R805" t="b">
        <v>1</v>
      </c>
      <c r="S805">
        <v>0</v>
      </c>
      <c r="T805">
        <v>594.38</v>
      </c>
      <c r="U805">
        <v>45828</v>
      </c>
      <c r="V805" t="s">
        <v>43</v>
      </c>
      <c r="W805" t="s">
        <v>44</v>
      </c>
      <c r="X805" t="s">
        <v>3119</v>
      </c>
      <c r="Y805">
        <v>5</v>
      </c>
      <c r="Z805">
        <v>12.2</v>
      </c>
      <c r="AA805">
        <v>48.72</v>
      </c>
    </row>
    <row r="806" spans="1:27" x14ac:dyDescent="0.25">
      <c r="A806" t="s">
        <v>3120</v>
      </c>
      <c r="B806">
        <v>45663</v>
      </c>
      <c r="C806">
        <v>45663.331944444442</v>
      </c>
      <c r="D806">
        <v>45663.397916666669</v>
      </c>
      <c r="E806" t="s">
        <v>2751</v>
      </c>
      <c r="F806" t="s">
        <v>52</v>
      </c>
      <c r="G806" t="s">
        <v>2753</v>
      </c>
      <c r="H806" t="s">
        <v>54</v>
      </c>
      <c r="I806" t="s">
        <v>55</v>
      </c>
      <c r="J806" t="s">
        <v>56</v>
      </c>
      <c r="K806" t="s">
        <v>492</v>
      </c>
      <c r="L806">
        <v>21.3</v>
      </c>
      <c r="M806">
        <v>39.1</v>
      </c>
      <c r="N806">
        <v>4.58</v>
      </c>
      <c r="O806">
        <v>7.94</v>
      </c>
      <c r="P806">
        <v>32.6</v>
      </c>
      <c r="Q806">
        <v>9.6999999999999993</v>
      </c>
      <c r="R806" t="b">
        <v>1</v>
      </c>
      <c r="S806">
        <v>0</v>
      </c>
      <c r="T806">
        <v>1846.3</v>
      </c>
      <c r="U806">
        <v>45663</v>
      </c>
      <c r="V806" t="s">
        <v>43</v>
      </c>
      <c r="W806" t="s">
        <v>44</v>
      </c>
      <c r="X806" t="s">
        <v>3121</v>
      </c>
      <c r="Y806">
        <v>95</v>
      </c>
      <c r="Z806">
        <v>39.1</v>
      </c>
      <c r="AA806">
        <v>47.22</v>
      </c>
    </row>
    <row r="807" spans="1:27" x14ac:dyDescent="0.25">
      <c r="A807" t="s">
        <v>3122</v>
      </c>
      <c r="B807">
        <v>45818</v>
      </c>
      <c r="C807">
        <v>45818.34652777778</v>
      </c>
      <c r="D807">
        <v>45818.375</v>
      </c>
      <c r="E807" t="s">
        <v>3123</v>
      </c>
      <c r="F807" t="s">
        <v>113</v>
      </c>
      <c r="G807" t="s">
        <v>580</v>
      </c>
      <c r="H807" t="s">
        <v>115</v>
      </c>
      <c r="I807" t="s">
        <v>84</v>
      </c>
      <c r="J807" t="s">
        <v>85</v>
      </c>
      <c r="K807" t="s">
        <v>591</v>
      </c>
      <c r="L807">
        <v>33.299999999999997</v>
      </c>
      <c r="M807">
        <v>38.299999999999997</v>
      </c>
      <c r="N807">
        <v>4.58</v>
      </c>
      <c r="O807">
        <v>9.2200000000000006</v>
      </c>
      <c r="P807">
        <v>33.6</v>
      </c>
      <c r="Q807">
        <v>11.1</v>
      </c>
      <c r="R807" t="b">
        <v>0</v>
      </c>
      <c r="S807">
        <v>0.95</v>
      </c>
      <c r="T807">
        <v>1907.09</v>
      </c>
      <c r="U807">
        <v>45821</v>
      </c>
      <c r="V807" t="s">
        <v>259</v>
      </c>
      <c r="W807" t="s">
        <v>200</v>
      </c>
      <c r="X807" t="s">
        <v>3125</v>
      </c>
      <c r="Y807">
        <v>41</v>
      </c>
      <c r="Z807">
        <v>37.349999999999902</v>
      </c>
      <c r="AA807">
        <v>51.06</v>
      </c>
    </row>
    <row r="808" spans="1:27" x14ac:dyDescent="0.25">
      <c r="A808" t="s">
        <v>3126</v>
      </c>
      <c r="B808">
        <v>45740</v>
      </c>
      <c r="C808">
        <v>45740.191666666666</v>
      </c>
      <c r="D808">
        <v>45740.228472222225</v>
      </c>
      <c r="E808" t="s">
        <v>3127</v>
      </c>
      <c r="F808" t="s">
        <v>282</v>
      </c>
      <c r="G808" t="s">
        <v>2753</v>
      </c>
      <c r="H808" t="s">
        <v>284</v>
      </c>
      <c r="I808" t="s">
        <v>237</v>
      </c>
      <c r="J808" t="s">
        <v>238</v>
      </c>
      <c r="K808" t="s">
        <v>417</v>
      </c>
      <c r="L808">
        <v>11.2</v>
      </c>
      <c r="M808">
        <v>11.7</v>
      </c>
      <c r="N808">
        <v>4.58</v>
      </c>
      <c r="O808">
        <v>8.77</v>
      </c>
      <c r="P808">
        <v>30.1</v>
      </c>
      <c r="Q808">
        <v>6.7</v>
      </c>
      <c r="R808" t="b">
        <v>1</v>
      </c>
      <c r="S808">
        <v>0</v>
      </c>
      <c r="T808">
        <v>581.61</v>
      </c>
      <c r="U808">
        <v>45747</v>
      </c>
      <c r="V808" t="s">
        <v>73</v>
      </c>
      <c r="W808" t="s">
        <v>44</v>
      </c>
      <c r="X808" t="s">
        <v>3129</v>
      </c>
      <c r="Y808">
        <v>53</v>
      </c>
      <c r="Z808">
        <v>11.7</v>
      </c>
      <c r="AA808">
        <v>49.71</v>
      </c>
    </row>
    <row r="809" spans="1:27" x14ac:dyDescent="0.25">
      <c r="A809" t="s">
        <v>3130</v>
      </c>
      <c r="B809">
        <v>45741</v>
      </c>
      <c r="C809">
        <v>45741.339583333334</v>
      </c>
      <c r="D809">
        <v>45741.424305555556</v>
      </c>
      <c r="E809" t="s">
        <v>410</v>
      </c>
      <c r="F809" t="s">
        <v>413</v>
      </c>
      <c r="G809" t="s">
        <v>104</v>
      </c>
      <c r="H809" t="s">
        <v>414</v>
      </c>
      <c r="I809" t="s">
        <v>415</v>
      </c>
      <c r="J809" t="s">
        <v>416</v>
      </c>
      <c r="K809" t="s">
        <v>909</v>
      </c>
      <c r="L809">
        <v>10.6</v>
      </c>
      <c r="M809">
        <v>116</v>
      </c>
      <c r="N809">
        <v>4.58</v>
      </c>
      <c r="O809">
        <v>8.74</v>
      </c>
      <c r="P809">
        <v>27.5</v>
      </c>
      <c r="Q809">
        <v>6.7</v>
      </c>
      <c r="R809" t="b">
        <v>1</v>
      </c>
      <c r="S809">
        <v>0</v>
      </c>
      <c r="T809">
        <v>5755.92</v>
      </c>
      <c r="U809">
        <v>45742</v>
      </c>
      <c r="V809" t="s">
        <v>43</v>
      </c>
      <c r="W809" t="s">
        <v>44</v>
      </c>
      <c r="X809" t="s">
        <v>3131</v>
      </c>
      <c r="Y809">
        <v>122</v>
      </c>
      <c r="Z809">
        <v>116</v>
      </c>
      <c r="AA809">
        <v>49.62</v>
      </c>
    </row>
    <row r="810" spans="1:27" x14ac:dyDescent="0.25">
      <c r="A810" t="s">
        <v>3132</v>
      </c>
      <c r="B810">
        <v>45809</v>
      </c>
      <c r="C810">
        <v>45809.443055555559</v>
      </c>
      <c r="D810">
        <v>45809.508333333331</v>
      </c>
      <c r="E810" t="s">
        <v>836</v>
      </c>
      <c r="F810" t="s">
        <v>604</v>
      </c>
      <c r="G810" t="s">
        <v>465</v>
      </c>
      <c r="H810" t="s">
        <v>606</v>
      </c>
      <c r="I810" t="s">
        <v>153</v>
      </c>
      <c r="J810" t="s">
        <v>154</v>
      </c>
      <c r="K810" t="s">
        <v>1143</v>
      </c>
      <c r="L810">
        <v>7.9</v>
      </c>
      <c r="M810">
        <v>112.4</v>
      </c>
      <c r="N810">
        <v>4.58</v>
      </c>
      <c r="O810">
        <v>8.67</v>
      </c>
      <c r="P810">
        <v>29.7</v>
      </c>
      <c r="Q810">
        <v>4.8</v>
      </c>
      <c r="R810" t="b">
        <v>1</v>
      </c>
      <c r="S810">
        <v>0</v>
      </c>
      <c r="T810">
        <v>5553.68</v>
      </c>
      <c r="U810">
        <v>45811</v>
      </c>
      <c r="V810" t="s">
        <v>43</v>
      </c>
      <c r="W810" t="s">
        <v>44</v>
      </c>
      <c r="X810" t="s">
        <v>3133</v>
      </c>
      <c r="Y810">
        <v>94</v>
      </c>
      <c r="Z810">
        <v>112.4</v>
      </c>
      <c r="AA810">
        <v>49.41</v>
      </c>
    </row>
    <row r="811" spans="1:27" x14ac:dyDescent="0.25">
      <c r="A811" t="s">
        <v>3134</v>
      </c>
      <c r="B811">
        <v>45832</v>
      </c>
      <c r="C811">
        <v>45832.306250000001</v>
      </c>
      <c r="D811">
        <v>45832.372916666667</v>
      </c>
      <c r="E811" t="s">
        <v>3135</v>
      </c>
      <c r="F811" t="s">
        <v>182</v>
      </c>
      <c r="G811" t="s">
        <v>439</v>
      </c>
      <c r="H811" t="s">
        <v>184</v>
      </c>
      <c r="I811" t="s">
        <v>84</v>
      </c>
      <c r="J811" t="s">
        <v>85</v>
      </c>
      <c r="K811" t="s">
        <v>165</v>
      </c>
      <c r="L811">
        <v>1.9</v>
      </c>
      <c r="M811">
        <v>52.7</v>
      </c>
      <c r="N811">
        <v>4.59</v>
      </c>
      <c r="O811">
        <v>8.1999999999999993</v>
      </c>
      <c r="P811">
        <v>30.9</v>
      </c>
      <c r="Q811">
        <v>8</v>
      </c>
      <c r="R811" t="b">
        <v>1</v>
      </c>
      <c r="S811">
        <v>0.14000000000000001</v>
      </c>
      <c r="T811">
        <v>2525.5100000000002</v>
      </c>
      <c r="U811">
        <v>45833</v>
      </c>
      <c r="V811" t="s">
        <v>43</v>
      </c>
      <c r="W811" t="s">
        <v>44</v>
      </c>
      <c r="X811" t="s">
        <v>3136</v>
      </c>
      <c r="Y811">
        <v>96</v>
      </c>
      <c r="Z811">
        <v>52.56</v>
      </c>
      <c r="AA811">
        <v>48.05</v>
      </c>
    </row>
    <row r="812" spans="1:27" x14ac:dyDescent="0.25">
      <c r="A812" t="s">
        <v>3137</v>
      </c>
      <c r="B812">
        <v>45676</v>
      </c>
      <c r="C812">
        <v>45676.443749999999</v>
      </c>
      <c r="D812">
        <v>45676.513194444444</v>
      </c>
      <c r="E812" t="s">
        <v>3138</v>
      </c>
      <c r="F812" t="s">
        <v>245</v>
      </c>
      <c r="G812" t="s">
        <v>636</v>
      </c>
      <c r="H812" t="s">
        <v>247</v>
      </c>
      <c r="I812" t="s">
        <v>55</v>
      </c>
      <c r="J812" t="s">
        <v>56</v>
      </c>
      <c r="K812" t="s">
        <v>505</v>
      </c>
      <c r="L812">
        <v>5</v>
      </c>
      <c r="M812">
        <v>287.3</v>
      </c>
      <c r="N812">
        <v>4.59</v>
      </c>
      <c r="O812">
        <v>8.68</v>
      </c>
      <c r="P812">
        <v>28.2</v>
      </c>
      <c r="Q812">
        <v>4.9000000000000004</v>
      </c>
      <c r="R812" t="b">
        <v>1</v>
      </c>
      <c r="S812">
        <v>0</v>
      </c>
      <c r="T812">
        <v>14218.48</v>
      </c>
      <c r="U812">
        <v>45683</v>
      </c>
      <c r="V812" t="s">
        <v>58</v>
      </c>
      <c r="W812" t="s">
        <v>44</v>
      </c>
      <c r="X812" t="s">
        <v>3140</v>
      </c>
      <c r="Y812">
        <v>100</v>
      </c>
      <c r="Z812">
        <v>287.3</v>
      </c>
      <c r="AA812">
        <v>49.49</v>
      </c>
    </row>
    <row r="813" spans="1:27" x14ac:dyDescent="0.25">
      <c r="A813" t="s">
        <v>3141</v>
      </c>
      <c r="B813">
        <v>45715</v>
      </c>
      <c r="C813">
        <v>45715.1875</v>
      </c>
      <c r="D813">
        <v>45715.192361111112</v>
      </c>
      <c r="E813" t="s">
        <v>1803</v>
      </c>
      <c r="F813" t="s">
        <v>37</v>
      </c>
      <c r="G813" t="s">
        <v>1806</v>
      </c>
      <c r="H813" t="s">
        <v>39</v>
      </c>
      <c r="I813" t="s">
        <v>40</v>
      </c>
      <c r="J813" t="s">
        <v>41</v>
      </c>
      <c r="K813" t="s">
        <v>417</v>
      </c>
      <c r="L813">
        <v>19.7</v>
      </c>
      <c r="M813">
        <v>46.8</v>
      </c>
      <c r="N813">
        <v>4.59</v>
      </c>
      <c r="O813">
        <v>8.41</v>
      </c>
      <c r="P813">
        <v>28.8</v>
      </c>
      <c r="Q813">
        <v>7.8</v>
      </c>
      <c r="R813" t="b">
        <v>1</v>
      </c>
      <c r="S813">
        <v>0.35</v>
      </c>
      <c r="T813">
        <v>2261.19</v>
      </c>
      <c r="U813">
        <v>45717</v>
      </c>
      <c r="V813" t="s">
        <v>43</v>
      </c>
      <c r="W813" t="s">
        <v>44</v>
      </c>
      <c r="X813" t="s">
        <v>3142</v>
      </c>
      <c r="Y813">
        <v>7</v>
      </c>
      <c r="Z813">
        <v>46.449999999999903</v>
      </c>
      <c r="AA813">
        <v>48.68</v>
      </c>
    </row>
    <row r="814" spans="1:27" x14ac:dyDescent="0.25">
      <c r="A814" t="s">
        <v>3143</v>
      </c>
      <c r="B814">
        <v>45717</v>
      </c>
      <c r="C814">
        <v>45717.299305555556</v>
      </c>
      <c r="D814">
        <v>45717.379861111112</v>
      </c>
      <c r="E814" t="s">
        <v>1596</v>
      </c>
      <c r="F814" t="s">
        <v>194</v>
      </c>
      <c r="G814" t="s">
        <v>1368</v>
      </c>
      <c r="H814" t="s">
        <v>196</v>
      </c>
      <c r="I814" t="s">
        <v>197</v>
      </c>
      <c r="J814" t="s">
        <v>198</v>
      </c>
      <c r="K814" t="s">
        <v>1543</v>
      </c>
      <c r="L814">
        <v>14.3</v>
      </c>
      <c r="M814">
        <v>114.6</v>
      </c>
      <c r="N814">
        <v>4.59</v>
      </c>
      <c r="O814">
        <v>8.5500000000000007</v>
      </c>
      <c r="P814">
        <v>28.1</v>
      </c>
      <c r="Q814">
        <v>9.8000000000000007</v>
      </c>
      <c r="R814" t="b">
        <v>1</v>
      </c>
      <c r="S814">
        <v>0.39</v>
      </c>
      <c r="T814">
        <v>5607.71</v>
      </c>
      <c r="U814">
        <v>45717</v>
      </c>
      <c r="V814" t="s">
        <v>43</v>
      </c>
      <c r="W814" t="s">
        <v>208</v>
      </c>
      <c r="X814" t="s">
        <v>3144</v>
      </c>
      <c r="Y814">
        <v>116</v>
      </c>
      <c r="Z814">
        <v>114.21</v>
      </c>
      <c r="AA814">
        <v>49.1</v>
      </c>
    </row>
    <row r="815" spans="1:27" x14ac:dyDescent="0.25">
      <c r="A815" t="s">
        <v>3145</v>
      </c>
      <c r="B815">
        <v>45674</v>
      </c>
      <c r="C815">
        <v>45674.402777777781</v>
      </c>
      <c r="D815">
        <v>45674.486111111109</v>
      </c>
      <c r="E815" t="s">
        <v>1923</v>
      </c>
      <c r="F815" t="s">
        <v>309</v>
      </c>
      <c r="G815" t="s">
        <v>1926</v>
      </c>
      <c r="H815" t="s">
        <v>311</v>
      </c>
      <c r="I815" t="s">
        <v>84</v>
      </c>
      <c r="J815" t="s">
        <v>85</v>
      </c>
      <c r="K815" t="s">
        <v>350</v>
      </c>
      <c r="L815">
        <v>23.5</v>
      </c>
      <c r="M815">
        <v>19.600000000000001</v>
      </c>
      <c r="N815">
        <v>4.59</v>
      </c>
      <c r="O815">
        <v>8.27</v>
      </c>
      <c r="P815">
        <v>32.200000000000003</v>
      </c>
      <c r="Q815">
        <v>12</v>
      </c>
      <c r="R815" t="b">
        <v>1</v>
      </c>
      <c r="S815">
        <v>0</v>
      </c>
      <c r="T815">
        <v>945.9</v>
      </c>
      <c r="U815">
        <v>45676</v>
      </c>
      <c r="V815" t="s">
        <v>43</v>
      </c>
      <c r="W815" t="s">
        <v>44</v>
      </c>
      <c r="X815" t="s">
        <v>3146</v>
      </c>
      <c r="Y815">
        <v>120</v>
      </c>
      <c r="Z815">
        <v>19.600000000000001</v>
      </c>
      <c r="AA815">
        <v>48.26</v>
      </c>
    </row>
    <row r="816" spans="1:27" x14ac:dyDescent="0.25">
      <c r="A816" t="s">
        <v>3147</v>
      </c>
      <c r="B816">
        <v>45766</v>
      </c>
      <c r="C816">
        <v>45766.29791666667</v>
      </c>
      <c r="D816">
        <v>45766.365972222222</v>
      </c>
      <c r="E816" t="s">
        <v>3148</v>
      </c>
      <c r="F816" t="s">
        <v>194</v>
      </c>
      <c r="G816" t="s">
        <v>68</v>
      </c>
      <c r="H816" t="s">
        <v>196</v>
      </c>
      <c r="I816" t="s">
        <v>197</v>
      </c>
      <c r="J816" t="s">
        <v>198</v>
      </c>
      <c r="K816" t="s">
        <v>555</v>
      </c>
      <c r="L816">
        <v>3.1</v>
      </c>
      <c r="M816">
        <v>56.1</v>
      </c>
      <c r="N816">
        <v>4.59</v>
      </c>
      <c r="O816">
        <v>8.5399999999999991</v>
      </c>
      <c r="P816">
        <v>25.7</v>
      </c>
      <c r="Q816">
        <v>23.9</v>
      </c>
      <c r="R816" t="b">
        <v>0</v>
      </c>
      <c r="S816">
        <v>0</v>
      </c>
      <c r="T816">
        <v>2752.83</v>
      </c>
      <c r="U816">
        <v>45769</v>
      </c>
      <c r="V816" t="s">
        <v>43</v>
      </c>
      <c r="W816" t="s">
        <v>44</v>
      </c>
      <c r="X816" t="s">
        <v>3149</v>
      </c>
      <c r="Y816">
        <v>98</v>
      </c>
      <c r="Z816">
        <v>56.1</v>
      </c>
      <c r="AA816">
        <v>49.07</v>
      </c>
    </row>
    <row r="817" spans="1:27" x14ac:dyDescent="0.25">
      <c r="A817" t="s">
        <v>3150</v>
      </c>
      <c r="B817">
        <v>45820</v>
      </c>
      <c r="C817">
        <v>45820.177083333336</v>
      </c>
      <c r="D817">
        <v>45820.226388888892</v>
      </c>
      <c r="E817" t="s">
        <v>3151</v>
      </c>
      <c r="F817" t="s">
        <v>150</v>
      </c>
      <c r="G817" t="s">
        <v>3154</v>
      </c>
      <c r="H817" t="s">
        <v>152</v>
      </c>
      <c r="I817" t="s">
        <v>153</v>
      </c>
      <c r="J817" t="s">
        <v>154</v>
      </c>
      <c r="K817" t="s">
        <v>725</v>
      </c>
      <c r="L817">
        <v>14.7</v>
      </c>
      <c r="M817">
        <v>89.1</v>
      </c>
      <c r="N817">
        <v>4.5999999999999996</v>
      </c>
      <c r="O817">
        <v>8.51</v>
      </c>
      <c r="P817">
        <v>27.7</v>
      </c>
      <c r="Q817">
        <v>8.6999999999999993</v>
      </c>
      <c r="R817" t="b">
        <v>1</v>
      </c>
      <c r="S817">
        <v>0.62</v>
      </c>
      <c r="T817">
        <v>4338.17</v>
      </c>
      <c r="U817">
        <v>45827</v>
      </c>
      <c r="V817" t="s">
        <v>43</v>
      </c>
      <c r="W817" t="s">
        <v>200</v>
      </c>
      <c r="X817" t="s">
        <v>3155</v>
      </c>
      <c r="Y817">
        <v>71</v>
      </c>
      <c r="Z817">
        <v>88.479999999999905</v>
      </c>
      <c r="AA817">
        <v>49.03</v>
      </c>
    </row>
    <row r="818" spans="1:27" x14ac:dyDescent="0.25">
      <c r="A818" t="s">
        <v>3156</v>
      </c>
      <c r="B818">
        <v>45726</v>
      </c>
      <c r="C818">
        <v>45726.361805555556</v>
      </c>
      <c r="D818">
        <v>45726.429861111108</v>
      </c>
      <c r="E818" t="s">
        <v>3157</v>
      </c>
      <c r="F818" t="s">
        <v>536</v>
      </c>
      <c r="G818" t="s">
        <v>504</v>
      </c>
      <c r="H818" t="s">
        <v>537</v>
      </c>
      <c r="I818" t="s">
        <v>84</v>
      </c>
      <c r="J818" t="s">
        <v>85</v>
      </c>
      <c r="K818" t="s">
        <v>492</v>
      </c>
      <c r="L818">
        <v>8.4</v>
      </c>
      <c r="M818">
        <v>8.6</v>
      </c>
      <c r="N818">
        <v>4.5999999999999996</v>
      </c>
      <c r="O818">
        <v>9.1</v>
      </c>
      <c r="P818">
        <v>39.299999999999997</v>
      </c>
      <c r="Q818">
        <v>12</v>
      </c>
      <c r="R818" t="b">
        <v>1</v>
      </c>
      <c r="S818">
        <v>0.4</v>
      </c>
      <c r="T818">
        <v>416.56</v>
      </c>
      <c r="U818">
        <v>45729</v>
      </c>
      <c r="V818" t="s">
        <v>58</v>
      </c>
      <c r="W818" t="s">
        <v>44</v>
      </c>
      <c r="X818" t="s">
        <v>3159</v>
      </c>
      <c r="Y818">
        <v>98</v>
      </c>
      <c r="Z818">
        <v>8.1999999999999993</v>
      </c>
      <c r="AA818">
        <v>50.8</v>
      </c>
    </row>
    <row r="819" spans="1:27" x14ac:dyDescent="0.25">
      <c r="A819" t="s">
        <v>3160</v>
      </c>
      <c r="B819">
        <v>45696</v>
      </c>
      <c r="C819">
        <v>45696.229166666664</v>
      </c>
      <c r="D819">
        <v>45696.288194444445</v>
      </c>
      <c r="E819" t="s">
        <v>1262</v>
      </c>
      <c r="F819" t="s">
        <v>282</v>
      </c>
      <c r="G819" t="s">
        <v>618</v>
      </c>
      <c r="H819" t="s">
        <v>284</v>
      </c>
      <c r="I819" t="s">
        <v>237</v>
      </c>
      <c r="J819" t="s">
        <v>238</v>
      </c>
      <c r="K819" t="s">
        <v>123</v>
      </c>
      <c r="L819">
        <v>2.7</v>
      </c>
      <c r="M819">
        <v>74.099999999999994</v>
      </c>
      <c r="N819">
        <v>4.5999999999999996</v>
      </c>
      <c r="O819">
        <v>8.1300000000000008</v>
      </c>
      <c r="P819">
        <v>27.5</v>
      </c>
      <c r="Q819">
        <v>24.3</v>
      </c>
      <c r="R819" t="b">
        <v>1</v>
      </c>
      <c r="S819">
        <v>0.53</v>
      </c>
      <c r="T819">
        <v>3523.27</v>
      </c>
      <c r="U819">
        <v>45703</v>
      </c>
      <c r="V819" t="s">
        <v>58</v>
      </c>
      <c r="W819" t="s">
        <v>44</v>
      </c>
      <c r="X819" t="s">
        <v>3161</v>
      </c>
      <c r="Y819">
        <v>85</v>
      </c>
      <c r="Z819">
        <v>73.569999999999993</v>
      </c>
      <c r="AA819">
        <v>47.89</v>
      </c>
    </row>
    <row r="820" spans="1:27" x14ac:dyDescent="0.25">
      <c r="A820" t="s">
        <v>3162</v>
      </c>
      <c r="B820">
        <v>45817</v>
      </c>
      <c r="C820">
        <v>45817.243055555555</v>
      </c>
      <c r="D820">
        <v>45817.301388888889</v>
      </c>
      <c r="E820" t="s">
        <v>577</v>
      </c>
      <c r="F820" t="s">
        <v>67</v>
      </c>
      <c r="G820" t="s">
        <v>580</v>
      </c>
      <c r="H820" t="s">
        <v>69</v>
      </c>
      <c r="I820" t="s">
        <v>70</v>
      </c>
      <c r="J820" t="s">
        <v>71</v>
      </c>
      <c r="K820" t="s">
        <v>1543</v>
      </c>
      <c r="L820">
        <v>10.4</v>
      </c>
      <c r="M820">
        <v>28.2</v>
      </c>
      <c r="N820">
        <v>4.5999999999999996</v>
      </c>
      <c r="O820">
        <v>8.6</v>
      </c>
      <c r="P820">
        <v>28.2</v>
      </c>
      <c r="Q820">
        <v>6.6</v>
      </c>
      <c r="R820" t="b">
        <v>1</v>
      </c>
      <c r="S820">
        <v>0</v>
      </c>
      <c r="T820">
        <v>1390.26</v>
      </c>
      <c r="U820">
        <v>45819</v>
      </c>
      <c r="V820" t="s">
        <v>58</v>
      </c>
      <c r="W820" t="s">
        <v>44</v>
      </c>
      <c r="X820" t="s">
        <v>3163</v>
      </c>
      <c r="Y820">
        <v>84</v>
      </c>
      <c r="Z820">
        <v>28.2</v>
      </c>
      <c r="AA820">
        <v>49.3</v>
      </c>
    </row>
    <row r="821" spans="1:27" x14ac:dyDescent="0.25">
      <c r="A821" t="s">
        <v>3164</v>
      </c>
      <c r="B821">
        <v>45779</v>
      </c>
      <c r="C821">
        <v>45779.222916666666</v>
      </c>
      <c r="D821">
        <v>45779.277083333334</v>
      </c>
      <c r="E821" t="s">
        <v>627</v>
      </c>
      <c r="F821" t="s">
        <v>340</v>
      </c>
      <c r="G821" t="s">
        <v>630</v>
      </c>
      <c r="H821" t="s">
        <v>342</v>
      </c>
      <c r="I821" t="s">
        <v>197</v>
      </c>
      <c r="J821" t="s">
        <v>198</v>
      </c>
      <c r="K821" t="s">
        <v>275</v>
      </c>
      <c r="L821">
        <v>20.5</v>
      </c>
      <c r="M821">
        <v>22.2</v>
      </c>
      <c r="N821">
        <v>4.5999999999999996</v>
      </c>
      <c r="O821">
        <v>8.66</v>
      </c>
      <c r="P821">
        <v>29</v>
      </c>
      <c r="Q821">
        <v>6.2</v>
      </c>
      <c r="R821" t="b">
        <v>1</v>
      </c>
      <c r="S821">
        <v>0</v>
      </c>
      <c r="T821">
        <v>1098.46</v>
      </c>
      <c r="U821">
        <v>45779</v>
      </c>
      <c r="V821" t="s">
        <v>43</v>
      </c>
      <c r="W821" t="s">
        <v>44</v>
      </c>
      <c r="X821" t="s">
        <v>3165</v>
      </c>
      <c r="Y821">
        <v>78</v>
      </c>
      <c r="Z821">
        <v>22.2</v>
      </c>
      <c r="AA821">
        <v>49.48</v>
      </c>
    </row>
    <row r="822" spans="1:27" x14ac:dyDescent="0.25">
      <c r="A822" t="s">
        <v>3166</v>
      </c>
      <c r="B822">
        <v>45810</v>
      </c>
      <c r="C822">
        <v>45810.355555555558</v>
      </c>
      <c r="D822">
        <v>45810.371527777781</v>
      </c>
      <c r="E822" t="s">
        <v>2128</v>
      </c>
      <c r="F822" t="s">
        <v>245</v>
      </c>
      <c r="G822" t="s">
        <v>246</v>
      </c>
      <c r="H822" t="s">
        <v>247</v>
      </c>
      <c r="I822" t="s">
        <v>55</v>
      </c>
      <c r="J822" t="s">
        <v>56</v>
      </c>
      <c r="K822" t="s">
        <v>1033</v>
      </c>
      <c r="L822">
        <v>5</v>
      </c>
      <c r="M822">
        <v>53.7</v>
      </c>
      <c r="N822">
        <v>4.5999999999999996</v>
      </c>
      <c r="O822">
        <v>7.95</v>
      </c>
      <c r="P822">
        <v>30.8</v>
      </c>
      <c r="Q822">
        <v>8.6999999999999993</v>
      </c>
      <c r="R822" t="b">
        <v>0</v>
      </c>
      <c r="S822">
        <v>0</v>
      </c>
      <c r="T822">
        <v>2542.6999999999998</v>
      </c>
      <c r="U822">
        <v>45812</v>
      </c>
      <c r="V822" t="s">
        <v>58</v>
      </c>
      <c r="W822" t="s">
        <v>200</v>
      </c>
      <c r="X822" t="s">
        <v>3167</v>
      </c>
      <c r="Y822">
        <v>23</v>
      </c>
      <c r="Z822">
        <v>53.7</v>
      </c>
      <c r="AA822">
        <v>47.35</v>
      </c>
    </row>
    <row r="823" spans="1:27" x14ac:dyDescent="0.25">
      <c r="A823" t="s">
        <v>3168</v>
      </c>
      <c r="B823">
        <v>45696</v>
      </c>
      <c r="C823">
        <v>45696.220833333333</v>
      </c>
      <c r="D823">
        <v>45696.224305555559</v>
      </c>
      <c r="E823" t="s">
        <v>3169</v>
      </c>
      <c r="F823" t="s">
        <v>172</v>
      </c>
      <c r="G823" t="s">
        <v>754</v>
      </c>
      <c r="H823" t="s">
        <v>174</v>
      </c>
      <c r="I823" t="s">
        <v>84</v>
      </c>
      <c r="J823" t="s">
        <v>85</v>
      </c>
      <c r="K823" t="s">
        <v>725</v>
      </c>
      <c r="L823">
        <v>16</v>
      </c>
      <c r="M823">
        <v>9.8000000000000007</v>
      </c>
      <c r="N823">
        <v>4.6100000000000003</v>
      </c>
      <c r="O823">
        <v>8.8800000000000008</v>
      </c>
      <c r="P823">
        <v>32.4</v>
      </c>
      <c r="Q823">
        <v>11</v>
      </c>
      <c r="R823" t="b">
        <v>0</v>
      </c>
      <c r="S823">
        <v>4.79</v>
      </c>
      <c r="T823">
        <v>251.45</v>
      </c>
      <c r="U823">
        <v>45699</v>
      </c>
      <c r="V823" t="s">
        <v>58</v>
      </c>
      <c r="W823" t="s">
        <v>44</v>
      </c>
      <c r="X823" t="s">
        <v>3171</v>
      </c>
      <c r="Y823">
        <v>5</v>
      </c>
      <c r="Z823">
        <v>5.01</v>
      </c>
      <c r="AA823">
        <v>50.19</v>
      </c>
    </row>
    <row r="824" spans="1:27" x14ac:dyDescent="0.25">
      <c r="A824" t="s">
        <v>3172</v>
      </c>
      <c r="B824">
        <v>45719</v>
      </c>
      <c r="C824">
        <v>45719.253472222219</v>
      </c>
      <c r="D824">
        <v>45719.256944444445</v>
      </c>
      <c r="E824" t="s">
        <v>757</v>
      </c>
      <c r="F824" t="s">
        <v>413</v>
      </c>
      <c r="G824" t="s">
        <v>760</v>
      </c>
      <c r="H824" t="s">
        <v>414</v>
      </c>
      <c r="I824" t="s">
        <v>415</v>
      </c>
      <c r="J824" t="s">
        <v>416</v>
      </c>
      <c r="K824" t="s">
        <v>479</v>
      </c>
      <c r="L824">
        <v>3.7</v>
      </c>
      <c r="M824">
        <v>19.399999999999999</v>
      </c>
      <c r="N824">
        <v>4.6100000000000003</v>
      </c>
      <c r="O824">
        <v>8.4</v>
      </c>
      <c r="P824">
        <v>27.2</v>
      </c>
      <c r="Q824">
        <v>9.6999999999999993</v>
      </c>
      <c r="R824" t="b">
        <v>0</v>
      </c>
      <c r="S824">
        <v>0.13</v>
      </c>
      <c r="T824">
        <v>939.41</v>
      </c>
      <c r="U824">
        <v>45726</v>
      </c>
      <c r="V824" t="s">
        <v>259</v>
      </c>
      <c r="W824" t="s">
        <v>44</v>
      </c>
      <c r="X824" t="s">
        <v>3173</v>
      </c>
      <c r="Y824">
        <v>5</v>
      </c>
      <c r="Z824">
        <v>19.27</v>
      </c>
      <c r="AA824">
        <v>48.75</v>
      </c>
    </row>
    <row r="825" spans="1:27" x14ac:dyDescent="0.25">
      <c r="A825" t="s">
        <v>3174</v>
      </c>
      <c r="B825">
        <v>45733</v>
      </c>
      <c r="C825">
        <v>45733.327777777777</v>
      </c>
      <c r="D825">
        <v>45733.435416666667</v>
      </c>
      <c r="E825" t="s">
        <v>791</v>
      </c>
      <c r="F825" t="s">
        <v>340</v>
      </c>
      <c r="G825" t="s">
        <v>38</v>
      </c>
      <c r="H825" t="s">
        <v>342</v>
      </c>
      <c r="I825" t="s">
        <v>197</v>
      </c>
      <c r="J825" t="s">
        <v>198</v>
      </c>
      <c r="K825" t="s">
        <v>248</v>
      </c>
      <c r="L825">
        <v>34.1</v>
      </c>
      <c r="M825">
        <v>69.3</v>
      </c>
      <c r="N825">
        <v>4.6100000000000003</v>
      </c>
      <c r="O825">
        <v>8.5299999999999994</v>
      </c>
      <c r="P825">
        <v>34.200000000000003</v>
      </c>
      <c r="Q825">
        <v>12</v>
      </c>
      <c r="R825" t="b">
        <v>1</v>
      </c>
      <c r="S825">
        <v>0</v>
      </c>
      <c r="T825">
        <v>3405.4</v>
      </c>
      <c r="U825">
        <v>45740</v>
      </c>
      <c r="V825" t="s">
        <v>43</v>
      </c>
      <c r="W825" t="s">
        <v>208</v>
      </c>
      <c r="X825" t="s">
        <v>3175</v>
      </c>
      <c r="Y825">
        <v>155</v>
      </c>
      <c r="Z825">
        <v>69.3</v>
      </c>
      <c r="AA825">
        <v>49.14</v>
      </c>
    </row>
    <row r="826" spans="1:27" x14ac:dyDescent="0.25">
      <c r="A826" t="s">
        <v>3176</v>
      </c>
      <c r="B826">
        <v>45692</v>
      </c>
      <c r="C826">
        <v>45692.452777777777</v>
      </c>
      <c r="D826">
        <v>45692.552083333336</v>
      </c>
      <c r="E826" t="s">
        <v>2601</v>
      </c>
      <c r="F826" t="s">
        <v>52</v>
      </c>
      <c r="G826" t="s">
        <v>618</v>
      </c>
      <c r="H826" t="s">
        <v>54</v>
      </c>
      <c r="I826" t="s">
        <v>55</v>
      </c>
      <c r="J826" t="s">
        <v>56</v>
      </c>
      <c r="K826" t="s">
        <v>227</v>
      </c>
      <c r="L826">
        <v>7.4</v>
      </c>
      <c r="M826">
        <v>166.3</v>
      </c>
      <c r="N826">
        <v>4.6100000000000003</v>
      </c>
      <c r="O826">
        <v>7.88</v>
      </c>
      <c r="P826">
        <v>29.3</v>
      </c>
      <c r="Q826">
        <v>6.4</v>
      </c>
      <c r="R826" t="b">
        <v>1</v>
      </c>
      <c r="S826">
        <v>0.67</v>
      </c>
      <c r="T826">
        <v>7816.08</v>
      </c>
      <c r="U826">
        <v>45693</v>
      </c>
      <c r="V826" t="s">
        <v>58</v>
      </c>
      <c r="W826" t="s">
        <v>44</v>
      </c>
      <c r="X826" t="s">
        <v>3177</v>
      </c>
      <c r="Y826">
        <v>143</v>
      </c>
      <c r="Z826">
        <v>165.63</v>
      </c>
      <c r="AA826">
        <v>47.19</v>
      </c>
    </row>
    <row r="827" spans="1:27" x14ac:dyDescent="0.25">
      <c r="A827" t="s">
        <v>3178</v>
      </c>
      <c r="B827">
        <v>45743</v>
      </c>
      <c r="C827">
        <v>45743.301388888889</v>
      </c>
      <c r="D827">
        <v>45743.323611111111</v>
      </c>
      <c r="E827" t="s">
        <v>2132</v>
      </c>
      <c r="F827" t="s">
        <v>698</v>
      </c>
      <c r="G827" t="s">
        <v>94</v>
      </c>
      <c r="H827" t="s">
        <v>700</v>
      </c>
      <c r="I827" t="s">
        <v>141</v>
      </c>
      <c r="J827" t="s">
        <v>142</v>
      </c>
      <c r="K827" t="s">
        <v>555</v>
      </c>
      <c r="L827">
        <v>8.8000000000000007</v>
      </c>
      <c r="M827">
        <v>29.8</v>
      </c>
      <c r="N827">
        <v>4.6100000000000003</v>
      </c>
      <c r="O827">
        <v>8.34</v>
      </c>
      <c r="P827">
        <v>30</v>
      </c>
      <c r="Q827">
        <v>28.9</v>
      </c>
      <c r="R827" t="b">
        <v>0</v>
      </c>
      <c r="S827">
        <v>0</v>
      </c>
      <c r="T827">
        <v>1447.39</v>
      </c>
      <c r="U827">
        <v>45744</v>
      </c>
      <c r="V827" t="s">
        <v>43</v>
      </c>
      <c r="W827" t="s">
        <v>44</v>
      </c>
      <c r="X827" t="s">
        <v>3179</v>
      </c>
      <c r="Y827">
        <v>32</v>
      </c>
      <c r="Z827">
        <v>29.8</v>
      </c>
      <c r="AA827">
        <v>48.57</v>
      </c>
    </row>
    <row r="828" spans="1:27" x14ac:dyDescent="0.25">
      <c r="A828" t="s">
        <v>3180</v>
      </c>
      <c r="B828">
        <v>45812</v>
      </c>
      <c r="C828">
        <v>45812.447222222225</v>
      </c>
      <c r="D828">
        <v>45812.459722222222</v>
      </c>
      <c r="E828" t="s">
        <v>3181</v>
      </c>
      <c r="F828" t="s">
        <v>138</v>
      </c>
      <c r="G828" t="s">
        <v>597</v>
      </c>
      <c r="H828" t="s">
        <v>140</v>
      </c>
      <c r="I828" t="s">
        <v>141</v>
      </c>
      <c r="J828" t="s">
        <v>142</v>
      </c>
      <c r="K828" t="s">
        <v>1390</v>
      </c>
      <c r="L828">
        <v>8</v>
      </c>
      <c r="M828">
        <v>112.3</v>
      </c>
      <c r="N828">
        <v>4.6100000000000003</v>
      </c>
      <c r="O828">
        <v>8.6300000000000008</v>
      </c>
      <c r="P828">
        <v>32.4</v>
      </c>
      <c r="Q828">
        <v>7</v>
      </c>
      <c r="R828" t="b">
        <v>1</v>
      </c>
      <c r="S828">
        <v>0.28000000000000003</v>
      </c>
      <c r="T828">
        <v>5538.27</v>
      </c>
      <c r="U828">
        <v>45819</v>
      </c>
      <c r="V828" t="s">
        <v>43</v>
      </c>
      <c r="W828" t="s">
        <v>44</v>
      </c>
      <c r="X828" t="s">
        <v>3183</v>
      </c>
      <c r="Y828">
        <v>18</v>
      </c>
      <c r="Z828">
        <v>112.02</v>
      </c>
      <c r="AA828">
        <v>49.44</v>
      </c>
    </row>
    <row r="829" spans="1:27" x14ac:dyDescent="0.25">
      <c r="A829" t="s">
        <v>3184</v>
      </c>
      <c r="B829">
        <v>45770</v>
      </c>
      <c r="C829">
        <v>45770.390972222223</v>
      </c>
      <c r="D829">
        <v>45770.431250000001</v>
      </c>
      <c r="E829" t="s">
        <v>1935</v>
      </c>
      <c r="F829" t="s">
        <v>37</v>
      </c>
      <c r="G829" t="s">
        <v>605</v>
      </c>
      <c r="H829" t="s">
        <v>39</v>
      </c>
      <c r="I829" t="s">
        <v>40</v>
      </c>
      <c r="J829" t="s">
        <v>41</v>
      </c>
      <c r="K829" t="s">
        <v>1033</v>
      </c>
      <c r="L829">
        <v>32.200000000000003</v>
      </c>
      <c r="M829">
        <v>26.8</v>
      </c>
      <c r="N829">
        <v>4.6100000000000003</v>
      </c>
      <c r="O829">
        <v>8.3699999999999992</v>
      </c>
      <c r="P829">
        <v>33.200000000000003</v>
      </c>
      <c r="Q829">
        <v>10.4</v>
      </c>
      <c r="R829" t="b">
        <v>0</v>
      </c>
      <c r="S829">
        <v>0</v>
      </c>
      <c r="T829">
        <v>1304.0899999999999</v>
      </c>
      <c r="U829">
        <v>45773</v>
      </c>
      <c r="V829" t="s">
        <v>43</v>
      </c>
      <c r="W829" t="s">
        <v>44</v>
      </c>
      <c r="X829" t="s">
        <v>3185</v>
      </c>
      <c r="Y829">
        <v>58</v>
      </c>
      <c r="Z829">
        <v>26.8</v>
      </c>
      <c r="AA829">
        <v>48.66</v>
      </c>
    </row>
    <row r="830" spans="1:27" x14ac:dyDescent="0.25">
      <c r="A830" t="s">
        <v>3186</v>
      </c>
      <c r="B830">
        <v>45788</v>
      </c>
      <c r="C830">
        <v>45788.227083333331</v>
      </c>
      <c r="D830">
        <v>45788.254861111112</v>
      </c>
      <c r="E830" t="s">
        <v>3187</v>
      </c>
      <c r="F830" t="s">
        <v>172</v>
      </c>
      <c r="G830" t="s">
        <v>841</v>
      </c>
      <c r="H830" t="s">
        <v>174</v>
      </c>
      <c r="I830" t="s">
        <v>84</v>
      </c>
      <c r="J830" t="s">
        <v>85</v>
      </c>
      <c r="K830" t="s">
        <v>1953</v>
      </c>
      <c r="L830">
        <v>10.7</v>
      </c>
      <c r="M830">
        <v>68.3</v>
      </c>
      <c r="N830">
        <v>4.6100000000000003</v>
      </c>
      <c r="O830">
        <v>8.5399999999999991</v>
      </c>
      <c r="P830">
        <v>29.5</v>
      </c>
      <c r="Q830">
        <v>8.6</v>
      </c>
      <c r="R830" t="b">
        <v>1</v>
      </c>
      <c r="S830">
        <v>0.18</v>
      </c>
      <c r="T830">
        <v>3349.46</v>
      </c>
      <c r="U830">
        <v>45795</v>
      </c>
      <c r="V830" t="s">
        <v>58</v>
      </c>
      <c r="W830" t="s">
        <v>208</v>
      </c>
      <c r="X830" t="s">
        <v>3189</v>
      </c>
      <c r="Y830">
        <v>40</v>
      </c>
      <c r="Z830">
        <v>68.119999999999905</v>
      </c>
      <c r="AA830">
        <v>49.17</v>
      </c>
    </row>
    <row r="831" spans="1:27" x14ac:dyDescent="0.25">
      <c r="A831" t="s">
        <v>3190</v>
      </c>
      <c r="B831">
        <v>45746</v>
      </c>
      <c r="C831">
        <v>45746.429166666669</v>
      </c>
      <c r="D831">
        <v>45746.470138888886</v>
      </c>
      <c r="E831" t="s">
        <v>1840</v>
      </c>
      <c r="F831" t="s">
        <v>309</v>
      </c>
      <c r="G831" t="s">
        <v>1843</v>
      </c>
      <c r="H831" t="s">
        <v>311</v>
      </c>
      <c r="I831" t="s">
        <v>84</v>
      </c>
      <c r="J831" t="s">
        <v>85</v>
      </c>
      <c r="K831" t="s">
        <v>1070</v>
      </c>
      <c r="L831">
        <v>6.7</v>
      </c>
      <c r="M831">
        <v>119.4</v>
      </c>
      <c r="N831">
        <v>4.62</v>
      </c>
      <c r="O831">
        <v>8.3800000000000008</v>
      </c>
      <c r="P831">
        <v>31.4</v>
      </c>
      <c r="Q831">
        <v>7</v>
      </c>
      <c r="R831" t="b">
        <v>1</v>
      </c>
      <c r="S831">
        <v>7.0000000000000007E-2</v>
      </c>
      <c r="T831">
        <v>5816.14</v>
      </c>
      <c r="U831">
        <v>45749</v>
      </c>
      <c r="V831" t="s">
        <v>73</v>
      </c>
      <c r="W831" t="s">
        <v>186</v>
      </c>
      <c r="X831" t="s">
        <v>3191</v>
      </c>
      <c r="Y831">
        <v>59</v>
      </c>
      <c r="Z831">
        <v>119.33</v>
      </c>
      <c r="AA831">
        <v>48.74</v>
      </c>
    </row>
    <row r="832" spans="1:27" x14ac:dyDescent="0.25">
      <c r="A832" t="s">
        <v>3192</v>
      </c>
      <c r="B832">
        <v>45761</v>
      </c>
      <c r="C832">
        <v>45761.307638888888</v>
      </c>
      <c r="D832">
        <v>45761.34097222222</v>
      </c>
      <c r="E832" t="s">
        <v>2413</v>
      </c>
      <c r="F832" t="s">
        <v>698</v>
      </c>
      <c r="G832" t="s">
        <v>1325</v>
      </c>
      <c r="H832" t="s">
        <v>700</v>
      </c>
      <c r="I832" t="s">
        <v>141</v>
      </c>
      <c r="J832" t="s">
        <v>142</v>
      </c>
      <c r="K832" t="s">
        <v>321</v>
      </c>
      <c r="L832">
        <v>6.4</v>
      </c>
      <c r="M832">
        <v>11.8</v>
      </c>
      <c r="N832">
        <v>4.62</v>
      </c>
      <c r="O832">
        <v>9.01</v>
      </c>
      <c r="P832">
        <v>29.8</v>
      </c>
      <c r="Q832">
        <v>9.6</v>
      </c>
      <c r="R832" t="b">
        <v>1</v>
      </c>
      <c r="S832">
        <v>0.08</v>
      </c>
      <c r="T832">
        <v>593.38</v>
      </c>
      <c r="U832">
        <v>45768</v>
      </c>
      <c r="V832" t="s">
        <v>43</v>
      </c>
      <c r="W832" t="s">
        <v>44</v>
      </c>
      <c r="X832" t="s">
        <v>3193</v>
      </c>
      <c r="Y832">
        <v>48</v>
      </c>
      <c r="Z832">
        <v>11.72</v>
      </c>
      <c r="AA832">
        <v>50.63</v>
      </c>
    </row>
    <row r="833" spans="1:27" x14ac:dyDescent="0.25">
      <c r="A833" t="s">
        <v>3194</v>
      </c>
      <c r="B833">
        <v>45781</v>
      </c>
      <c r="C833">
        <v>45781.320138888892</v>
      </c>
      <c r="D833">
        <v>45781.37222222222</v>
      </c>
      <c r="E833" t="s">
        <v>2112</v>
      </c>
      <c r="F833" t="s">
        <v>413</v>
      </c>
      <c r="G833" t="s">
        <v>2115</v>
      </c>
      <c r="H833" t="s">
        <v>414</v>
      </c>
      <c r="I833" t="s">
        <v>415</v>
      </c>
      <c r="J833" t="s">
        <v>416</v>
      </c>
      <c r="K833" t="s">
        <v>370</v>
      </c>
      <c r="L833">
        <v>11</v>
      </c>
      <c r="M833">
        <v>75.8</v>
      </c>
      <c r="N833">
        <v>4.62</v>
      </c>
      <c r="O833">
        <v>8.07</v>
      </c>
      <c r="P833">
        <v>29.8</v>
      </c>
      <c r="Q833">
        <v>5.4</v>
      </c>
      <c r="R833" t="b">
        <v>1</v>
      </c>
      <c r="S833">
        <v>0</v>
      </c>
      <c r="T833">
        <v>3624</v>
      </c>
      <c r="U833">
        <v>45783</v>
      </c>
      <c r="V833" t="s">
        <v>43</v>
      </c>
      <c r="W833" t="s">
        <v>44</v>
      </c>
      <c r="X833" t="s">
        <v>3195</v>
      </c>
      <c r="Y833">
        <v>75</v>
      </c>
      <c r="Z833">
        <v>75.8</v>
      </c>
      <c r="AA833">
        <v>47.81</v>
      </c>
    </row>
    <row r="834" spans="1:27" x14ac:dyDescent="0.25">
      <c r="A834" t="s">
        <v>3196</v>
      </c>
      <c r="B834">
        <v>45819</v>
      </c>
      <c r="C834">
        <v>45819.275000000001</v>
      </c>
      <c r="D834">
        <v>45819.281944444447</v>
      </c>
      <c r="E834" t="s">
        <v>2520</v>
      </c>
      <c r="F834" t="s">
        <v>113</v>
      </c>
      <c r="G834" t="s">
        <v>1504</v>
      </c>
      <c r="H834" t="s">
        <v>115</v>
      </c>
      <c r="I834" t="s">
        <v>84</v>
      </c>
      <c r="J834" t="s">
        <v>85</v>
      </c>
      <c r="K834" t="s">
        <v>350</v>
      </c>
      <c r="L834">
        <v>11.2</v>
      </c>
      <c r="M834">
        <v>5.4</v>
      </c>
      <c r="N834">
        <v>4.62</v>
      </c>
      <c r="O834">
        <v>9.23</v>
      </c>
      <c r="P834">
        <v>33.700000000000003</v>
      </c>
      <c r="Q834">
        <v>29.1</v>
      </c>
      <c r="R834" t="b">
        <v>1</v>
      </c>
      <c r="S834">
        <v>0.84</v>
      </c>
      <c r="T834">
        <v>233.88</v>
      </c>
      <c r="U834">
        <v>45822</v>
      </c>
      <c r="V834" t="s">
        <v>43</v>
      </c>
      <c r="W834" t="s">
        <v>44</v>
      </c>
      <c r="X834" t="s">
        <v>3197</v>
      </c>
      <c r="Y834">
        <v>10</v>
      </c>
      <c r="Z834">
        <v>4.5599999999999996</v>
      </c>
      <c r="AA834">
        <v>51.29</v>
      </c>
    </row>
    <row r="835" spans="1:27" x14ac:dyDescent="0.25">
      <c r="A835" t="s">
        <v>3198</v>
      </c>
      <c r="B835">
        <v>45707</v>
      </c>
      <c r="C835">
        <v>45707.359027777777</v>
      </c>
      <c r="D835">
        <v>45707.376388888886</v>
      </c>
      <c r="E835" t="s">
        <v>3199</v>
      </c>
      <c r="F835" t="s">
        <v>381</v>
      </c>
      <c r="G835" t="s">
        <v>765</v>
      </c>
      <c r="H835" t="s">
        <v>383</v>
      </c>
      <c r="I835" t="s">
        <v>84</v>
      </c>
      <c r="J835" t="s">
        <v>85</v>
      </c>
      <c r="K835" t="s">
        <v>98</v>
      </c>
      <c r="L835">
        <v>7.5</v>
      </c>
      <c r="M835">
        <v>20.9</v>
      </c>
      <c r="N835">
        <v>4.62</v>
      </c>
      <c r="O835">
        <v>8.56</v>
      </c>
      <c r="P835">
        <v>29.9</v>
      </c>
      <c r="Q835">
        <v>10.9</v>
      </c>
      <c r="R835" t="b">
        <v>1</v>
      </c>
      <c r="S835">
        <v>0.56000000000000005</v>
      </c>
      <c r="T835">
        <v>1002.36</v>
      </c>
      <c r="U835">
        <v>45710</v>
      </c>
      <c r="V835" t="s">
        <v>43</v>
      </c>
      <c r="W835" t="s">
        <v>59</v>
      </c>
      <c r="X835" t="s">
        <v>3200</v>
      </c>
      <c r="Y835">
        <v>25</v>
      </c>
      <c r="Z835">
        <v>20.34</v>
      </c>
      <c r="AA835">
        <v>49.28</v>
      </c>
    </row>
    <row r="836" spans="1:27" x14ac:dyDescent="0.25">
      <c r="A836" t="s">
        <v>3201</v>
      </c>
      <c r="B836">
        <v>45705</v>
      </c>
      <c r="C836">
        <v>45705.402777777781</v>
      </c>
      <c r="D836">
        <v>45705.460416666669</v>
      </c>
      <c r="E836" t="s">
        <v>1907</v>
      </c>
      <c r="F836" t="s">
        <v>405</v>
      </c>
      <c r="G836" t="s">
        <v>1094</v>
      </c>
      <c r="H836" t="s">
        <v>407</v>
      </c>
      <c r="I836" t="s">
        <v>218</v>
      </c>
      <c r="J836" t="s">
        <v>219</v>
      </c>
      <c r="K836" t="s">
        <v>72</v>
      </c>
      <c r="L836">
        <v>9</v>
      </c>
      <c r="M836">
        <v>116.4</v>
      </c>
      <c r="N836">
        <v>4.63</v>
      </c>
      <c r="O836">
        <v>8.42</v>
      </c>
      <c r="P836">
        <v>31.2</v>
      </c>
      <c r="Q836">
        <v>6</v>
      </c>
      <c r="R836" t="b">
        <v>1</v>
      </c>
      <c r="S836">
        <v>0.02</v>
      </c>
      <c r="T836">
        <v>5692.15</v>
      </c>
      <c r="U836">
        <v>45712</v>
      </c>
      <c r="V836" t="s">
        <v>43</v>
      </c>
      <c r="W836" t="s">
        <v>44</v>
      </c>
      <c r="X836" t="s">
        <v>3202</v>
      </c>
      <c r="Y836">
        <v>83</v>
      </c>
      <c r="Z836">
        <v>116.38</v>
      </c>
      <c r="AA836">
        <v>48.91</v>
      </c>
    </row>
    <row r="837" spans="1:27" x14ac:dyDescent="0.25">
      <c r="A837" t="s">
        <v>3203</v>
      </c>
      <c r="B837">
        <v>45732</v>
      </c>
      <c r="C837">
        <v>45732.18472222222</v>
      </c>
      <c r="D837">
        <v>45732.229166666664</v>
      </c>
      <c r="E837" t="s">
        <v>3204</v>
      </c>
      <c r="F837" t="s">
        <v>255</v>
      </c>
      <c r="G837" t="s">
        <v>2896</v>
      </c>
      <c r="H837" t="s">
        <v>257</v>
      </c>
      <c r="I837" t="s">
        <v>96</v>
      </c>
      <c r="J837" t="s">
        <v>97</v>
      </c>
      <c r="K837" t="s">
        <v>220</v>
      </c>
      <c r="L837">
        <v>27.9</v>
      </c>
      <c r="M837">
        <v>11.1</v>
      </c>
      <c r="N837">
        <v>4.63</v>
      </c>
      <c r="O837">
        <v>8.82</v>
      </c>
      <c r="P837">
        <v>28.9</v>
      </c>
      <c r="Q837">
        <v>7.3</v>
      </c>
      <c r="R837" t="b">
        <v>1</v>
      </c>
      <c r="S837">
        <v>0.21</v>
      </c>
      <c r="T837">
        <v>545.70000000000005</v>
      </c>
      <c r="U837">
        <v>45732</v>
      </c>
      <c r="V837" t="s">
        <v>43</v>
      </c>
      <c r="W837" t="s">
        <v>44</v>
      </c>
      <c r="X837" t="s">
        <v>3205</v>
      </c>
      <c r="Y837">
        <v>64</v>
      </c>
      <c r="Z837">
        <v>10.889999999999899</v>
      </c>
      <c r="AA837">
        <v>50.11</v>
      </c>
    </row>
    <row r="838" spans="1:27" x14ac:dyDescent="0.25">
      <c r="A838" t="s">
        <v>3206</v>
      </c>
      <c r="B838">
        <v>45722</v>
      </c>
      <c r="C838">
        <v>45722.40902777778</v>
      </c>
      <c r="D838">
        <v>45722.429861111108</v>
      </c>
      <c r="E838" t="s">
        <v>987</v>
      </c>
      <c r="F838" t="s">
        <v>215</v>
      </c>
      <c r="G838" t="s">
        <v>990</v>
      </c>
      <c r="H838" t="s">
        <v>217</v>
      </c>
      <c r="I838" t="s">
        <v>218</v>
      </c>
      <c r="J838" t="s">
        <v>219</v>
      </c>
      <c r="K838" t="s">
        <v>824</v>
      </c>
      <c r="L838">
        <v>18.600000000000001</v>
      </c>
      <c r="M838">
        <v>114.7</v>
      </c>
      <c r="N838">
        <v>4.63</v>
      </c>
      <c r="O838">
        <v>8.7899999999999991</v>
      </c>
      <c r="P838">
        <v>32.5</v>
      </c>
      <c r="Q838">
        <v>12</v>
      </c>
      <c r="R838" t="b">
        <v>1</v>
      </c>
      <c r="S838">
        <v>0</v>
      </c>
      <c r="T838">
        <v>5737.29</v>
      </c>
      <c r="U838">
        <v>45729</v>
      </c>
      <c r="V838" t="s">
        <v>43</v>
      </c>
      <c r="W838" t="s">
        <v>59</v>
      </c>
      <c r="X838" t="s">
        <v>3207</v>
      </c>
      <c r="Y838">
        <v>30</v>
      </c>
      <c r="Z838">
        <v>114.7</v>
      </c>
      <c r="AA838">
        <v>50.02</v>
      </c>
    </row>
    <row r="839" spans="1:27" x14ac:dyDescent="0.25">
      <c r="A839" t="s">
        <v>3208</v>
      </c>
      <c r="B839">
        <v>45802</v>
      </c>
      <c r="C839">
        <v>45802.250694444447</v>
      </c>
      <c r="D839">
        <v>45802.269444444442</v>
      </c>
      <c r="E839" t="s">
        <v>3209</v>
      </c>
      <c r="F839" t="s">
        <v>698</v>
      </c>
      <c r="G839" t="s">
        <v>612</v>
      </c>
      <c r="H839" t="s">
        <v>700</v>
      </c>
      <c r="I839" t="s">
        <v>141</v>
      </c>
      <c r="J839" t="s">
        <v>142</v>
      </c>
      <c r="K839" t="s">
        <v>258</v>
      </c>
      <c r="L839">
        <v>8.6999999999999993</v>
      </c>
      <c r="M839">
        <v>95.5</v>
      </c>
      <c r="N839">
        <v>4.63</v>
      </c>
      <c r="O839">
        <v>9.1199999999999992</v>
      </c>
      <c r="P839">
        <v>27.6</v>
      </c>
      <c r="Q839">
        <v>9.1999999999999993</v>
      </c>
      <c r="R839" t="b">
        <v>1</v>
      </c>
      <c r="S839">
        <v>0.31</v>
      </c>
      <c r="T839">
        <v>4855.6400000000003</v>
      </c>
      <c r="U839">
        <v>45802</v>
      </c>
      <c r="V839" t="s">
        <v>58</v>
      </c>
      <c r="W839" t="s">
        <v>44</v>
      </c>
      <c r="X839" t="s">
        <v>3210</v>
      </c>
      <c r="Y839">
        <v>27</v>
      </c>
      <c r="Z839">
        <v>95.19</v>
      </c>
      <c r="AA839">
        <v>51.01</v>
      </c>
    </row>
    <row r="840" spans="1:27" x14ac:dyDescent="0.25">
      <c r="A840" t="s">
        <v>3211</v>
      </c>
      <c r="B840">
        <v>45788</v>
      </c>
      <c r="C840">
        <v>45788.174305555556</v>
      </c>
      <c r="D840">
        <v>45788.23333333333</v>
      </c>
      <c r="E840" t="s">
        <v>2542</v>
      </c>
      <c r="F840" t="s">
        <v>67</v>
      </c>
      <c r="G840" t="s">
        <v>1142</v>
      </c>
      <c r="H840" t="s">
        <v>69</v>
      </c>
      <c r="I840" t="s">
        <v>70</v>
      </c>
      <c r="J840" t="s">
        <v>71</v>
      </c>
      <c r="K840" t="s">
        <v>1083</v>
      </c>
      <c r="L840">
        <v>35.1</v>
      </c>
      <c r="M840">
        <v>25.8</v>
      </c>
      <c r="N840">
        <v>4.6399999999999997</v>
      </c>
      <c r="O840">
        <v>8.48</v>
      </c>
      <c r="P840">
        <v>28</v>
      </c>
      <c r="Q840">
        <v>4.2</v>
      </c>
      <c r="R840" t="b">
        <v>1</v>
      </c>
      <c r="S840">
        <v>0.54</v>
      </c>
      <c r="T840">
        <v>1241.28</v>
      </c>
      <c r="U840">
        <v>45788</v>
      </c>
      <c r="V840" t="s">
        <v>259</v>
      </c>
      <c r="W840" t="s">
        <v>44</v>
      </c>
      <c r="X840" t="s">
        <v>3212</v>
      </c>
      <c r="Y840">
        <v>85</v>
      </c>
      <c r="Z840">
        <v>25.26</v>
      </c>
      <c r="AA840">
        <v>49.14</v>
      </c>
    </row>
    <row r="841" spans="1:27" x14ac:dyDescent="0.25">
      <c r="A841" t="s">
        <v>3213</v>
      </c>
      <c r="B841">
        <v>45785</v>
      </c>
      <c r="C841">
        <v>45785.427083333336</v>
      </c>
      <c r="D841">
        <v>45785.466666666667</v>
      </c>
      <c r="E841" t="s">
        <v>3214</v>
      </c>
      <c r="F841" t="s">
        <v>182</v>
      </c>
      <c r="G841" t="s">
        <v>530</v>
      </c>
      <c r="H841" t="s">
        <v>184</v>
      </c>
      <c r="I841" t="s">
        <v>84</v>
      </c>
      <c r="J841" t="s">
        <v>85</v>
      </c>
      <c r="K841" t="s">
        <v>819</v>
      </c>
      <c r="L841">
        <v>93.7</v>
      </c>
      <c r="M841">
        <v>203.9</v>
      </c>
      <c r="N841">
        <v>4.6399999999999997</v>
      </c>
      <c r="O841">
        <v>8.32</v>
      </c>
      <c r="P841">
        <v>31.4</v>
      </c>
      <c r="Q841">
        <v>11.9</v>
      </c>
      <c r="R841" t="b">
        <v>1</v>
      </c>
      <c r="S841">
        <v>0</v>
      </c>
      <c r="T841">
        <v>9921.77</v>
      </c>
      <c r="U841">
        <v>45788</v>
      </c>
      <c r="V841" t="s">
        <v>259</v>
      </c>
      <c r="W841" t="s">
        <v>44</v>
      </c>
      <c r="X841" t="s">
        <v>3216</v>
      </c>
      <c r="Y841">
        <v>57</v>
      </c>
      <c r="Z841">
        <v>203.9</v>
      </c>
      <c r="AA841">
        <v>48.66</v>
      </c>
    </row>
    <row r="842" spans="1:27" x14ac:dyDescent="0.25">
      <c r="A842" t="s">
        <v>3217</v>
      </c>
      <c r="B842">
        <v>45771</v>
      </c>
      <c r="C842">
        <v>45771.411805555559</v>
      </c>
      <c r="D842">
        <v>45771.515972222223</v>
      </c>
      <c r="E842" t="s">
        <v>1868</v>
      </c>
      <c r="F842" t="s">
        <v>93</v>
      </c>
      <c r="G842" t="s">
        <v>1673</v>
      </c>
      <c r="H842" t="s">
        <v>95</v>
      </c>
      <c r="I842" t="s">
        <v>96</v>
      </c>
      <c r="J842" t="s">
        <v>97</v>
      </c>
      <c r="K842" t="s">
        <v>440</v>
      </c>
      <c r="L842">
        <v>18.3</v>
      </c>
      <c r="M842">
        <v>57.6</v>
      </c>
      <c r="N842">
        <v>4.6399999999999997</v>
      </c>
      <c r="O842">
        <v>8.83</v>
      </c>
      <c r="P842">
        <v>35.799999999999997</v>
      </c>
      <c r="Q842">
        <v>12</v>
      </c>
      <c r="R842" t="b">
        <v>1</v>
      </c>
      <c r="S842">
        <v>0</v>
      </c>
      <c r="T842">
        <v>2890.94</v>
      </c>
      <c r="U842">
        <v>45773</v>
      </c>
      <c r="V842" t="s">
        <v>259</v>
      </c>
      <c r="W842" t="s">
        <v>208</v>
      </c>
      <c r="X842" t="s">
        <v>3218</v>
      </c>
      <c r="Y842">
        <v>150</v>
      </c>
      <c r="Z842">
        <v>57.6</v>
      </c>
      <c r="AA842">
        <v>50.19</v>
      </c>
    </row>
    <row r="843" spans="1:27" x14ac:dyDescent="0.25">
      <c r="A843" t="s">
        <v>3219</v>
      </c>
      <c r="B843">
        <v>45749</v>
      </c>
      <c r="C843">
        <v>45749.286111111112</v>
      </c>
      <c r="D843">
        <v>45749.365277777775</v>
      </c>
      <c r="E843" t="s">
        <v>3220</v>
      </c>
      <c r="F843" t="s">
        <v>81</v>
      </c>
      <c r="G843" t="s">
        <v>329</v>
      </c>
      <c r="H843" t="s">
        <v>83</v>
      </c>
      <c r="I843" t="s">
        <v>84</v>
      </c>
      <c r="J843" t="s">
        <v>85</v>
      </c>
      <c r="K843" t="s">
        <v>363</v>
      </c>
      <c r="L843">
        <v>36.4</v>
      </c>
      <c r="M843">
        <v>39.200000000000003</v>
      </c>
      <c r="N843">
        <v>4.6399999999999997</v>
      </c>
      <c r="O843">
        <v>8.86</v>
      </c>
      <c r="P843">
        <v>28.5</v>
      </c>
      <c r="Q843">
        <v>7.3</v>
      </c>
      <c r="R843" t="b">
        <v>1</v>
      </c>
      <c r="S843">
        <v>0.17</v>
      </c>
      <c r="T843">
        <v>1962.43</v>
      </c>
      <c r="U843">
        <v>45750</v>
      </c>
      <c r="V843" t="s">
        <v>43</v>
      </c>
      <c r="W843" t="s">
        <v>44</v>
      </c>
      <c r="X843" t="s">
        <v>3221</v>
      </c>
      <c r="Y843">
        <v>114</v>
      </c>
      <c r="Z843">
        <v>39.03</v>
      </c>
      <c r="AA843">
        <v>50.28</v>
      </c>
    </row>
    <row r="844" spans="1:27" x14ac:dyDescent="0.25">
      <c r="A844" t="s">
        <v>3222</v>
      </c>
      <c r="B844">
        <v>45711</v>
      </c>
      <c r="C844">
        <v>45711.223611111112</v>
      </c>
      <c r="D844">
        <v>45711.241666666669</v>
      </c>
      <c r="E844" t="s">
        <v>2508</v>
      </c>
      <c r="F844" t="s">
        <v>162</v>
      </c>
      <c r="G844" t="s">
        <v>747</v>
      </c>
      <c r="H844" t="s">
        <v>164</v>
      </c>
      <c r="I844" t="s">
        <v>40</v>
      </c>
      <c r="J844" t="s">
        <v>41</v>
      </c>
      <c r="K844" t="s">
        <v>776</v>
      </c>
      <c r="L844">
        <v>16</v>
      </c>
      <c r="M844">
        <v>35.9</v>
      </c>
      <c r="N844">
        <v>4.6399999999999997</v>
      </c>
      <c r="O844">
        <v>8.4700000000000006</v>
      </c>
      <c r="P844">
        <v>30.4</v>
      </c>
      <c r="Q844">
        <v>7.9</v>
      </c>
      <c r="R844" t="b">
        <v>1</v>
      </c>
      <c r="S844">
        <v>0</v>
      </c>
      <c r="T844">
        <v>1763.05</v>
      </c>
      <c r="U844">
        <v>45718</v>
      </c>
      <c r="V844" t="s">
        <v>43</v>
      </c>
      <c r="W844" t="s">
        <v>44</v>
      </c>
      <c r="X844" t="s">
        <v>3223</v>
      </c>
      <c r="Y844">
        <v>26</v>
      </c>
      <c r="Z844">
        <v>35.9</v>
      </c>
      <c r="AA844">
        <v>49.11</v>
      </c>
    </row>
    <row r="845" spans="1:27" x14ac:dyDescent="0.25">
      <c r="A845" t="s">
        <v>3224</v>
      </c>
      <c r="B845">
        <v>45731</v>
      </c>
      <c r="C845">
        <v>45731.422222222223</v>
      </c>
      <c r="D845">
        <v>45731.467361111114</v>
      </c>
      <c r="E845" t="s">
        <v>3225</v>
      </c>
      <c r="F845" t="s">
        <v>245</v>
      </c>
      <c r="G845" t="s">
        <v>114</v>
      </c>
      <c r="H845" t="s">
        <v>247</v>
      </c>
      <c r="I845" t="s">
        <v>55</v>
      </c>
      <c r="J845" t="s">
        <v>56</v>
      </c>
      <c r="K845" t="s">
        <v>654</v>
      </c>
      <c r="L845">
        <v>35.6</v>
      </c>
      <c r="M845">
        <v>68.400000000000006</v>
      </c>
      <c r="N845">
        <v>4.6399999999999997</v>
      </c>
      <c r="O845">
        <v>8.11</v>
      </c>
      <c r="P845">
        <v>24.7</v>
      </c>
      <c r="Q845">
        <v>2.7</v>
      </c>
      <c r="R845" t="b">
        <v>1</v>
      </c>
      <c r="S845">
        <v>0.05</v>
      </c>
      <c r="T845">
        <v>3282.85</v>
      </c>
      <c r="U845">
        <v>45734</v>
      </c>
      <c r="V845" t="s">
        <v>43</v>
      </c>
      <c r="W845" t="s">
        <v>44</v>
      </c>
      <c r="X845" t="s">
        <v>3227</v>
      </c>
      <c r="Y845">
        <v>65</v>
      </c>
      <c r="Z845">
        <v>68.349999999999994</v>
      </c>
      <c r="AA845">
        <v>48.03</v>
      </c>
    </row>
    <row r="846" spans="1:27" x14ac:dyDescent="0.25">
      <c r="A846" t="s">
        <v>3228</v>
      </c>
      <c r="B846">
        <v>45763</v>
      </c>
      <c r="C846">
        <v>45763.276388888888</v>
      </c>
      <c r="D846">
        <v>45763.282638888886</v>
      </c>
      <c r="E846" t="s">
        <v>3229</v>
      </c>
      <c r="F846" t="s">
        <v>255</v>
      </c>
      <c r="G846" t="s">
        <v>1296</v>
      </c>
      <c r="H846" t="s">
        <v>257</v>
      </c>
      <c r="I846" t="s">
        <v>96</v>
      </c>
      <c r="J846" t="s">
        <v>97</v>
      </c>
      <c r="K846" t="s">
        <v>258</v>
      </c>
      <c r="L846">
        <v>2.5</v>
      </c>
      <c r="M846">
        <v>109.7</v>
      </c>
      <c r="N846">
        <v>4.6399999999999997</v>
      </c>
      <c r="O846">
        <v>7.92</v>
      </c>
      <c r="P846">
        <v>29.6</v>
      </c>
      <c r="Q846">
        <v>9.1</v>
      </c>
      <c r="R846" t="b">
        <v>0</v>
      </c>
      <c r="S846">
        <v>0</v>
      </c>
      <c r="T846">
        <v>5206.3599999999997</v>
      </c>
      <c r="U846">
        <v>45766</v>
      </c>
      <c r="V846" t="s">
        <v>43</v>
      </c>
      <c r="W846" t="s">
        <v>44</v>
      </c>
      <c r="X846" t="s">
        <v>3230</v>
      </c>
      <c r="Y846">
        <v>9</v>
      </c>
      <c r="Z846">
        <v>109.7</v>
      </c>
      <c r="AA846">
        <v>47.46</v>
      </c>
    </row>
    <row r="847" spans="1:27" x14ac:dyDescent="0.25">
      <c r="A847" t="s">
        <v>3231</v>
      </c>
      <c r="B847">
        <v>45699</v>
      </c>
      <c r="C847">
        <v>45699.255555555559</v>
      </c>
      <c r="D847">
        <v>45699.287499999999</v>
      </c>
      <c r="E847" t="s">
        <v>241</v>
      </c>
      <c r="F847" t="s">
        <v>245</v>
      </c>
      <c r="G847" t="s">
        <v>246</v>
      </c>
      <c r="H847" t="s">
        <v>247</v>
      </c>
      <c r="I847" t="s">
        <v>55</v>
      </c>
      <c r="J847" t="s">
        <v>56</v>
      </c>
      <c r="K847" t="s">
        <v>72</v>
      </c>
      <c r="L847">
        <v>29.6</v>
      </c>
      <c r="M847">
        <v>43.6</v>
      </c>
      <c r="N847">
        <v>4.6399999999999997</v>
      </c>
      <c r="O847">
        <v>8.44</v>
      </c>
      <c r="P847">
        <v>30.5</v>
      </c>
      <c r="Q847">
        <v>6.4</v>
      </c>
      <c r="R847" t="b">
        <v>1</v>
      </c>
      <c r="S847">
        <v>0</v>
      </c>
      <c r="T847">
        <v>2137.27</v>
      </c>
      <c r="U847">
        <v>45701</v>
      </c>
      <c r="V847" t="s">
        <v>43</v>
      </c>
      <c r="W847" t="s">
        <v>44</v>
      </c>
      <c r="X847" t="s">
        <v>3232</v>
      </c>
      <c r="Y847">
        <v>46</v>
      </c>
      <c r="Z847">
        <v>43.6</v>
      </c>
      <c r="AA847">
        <v>49.02</v>
      </c>
    </row>
    <row r="848" spans="1:27" x14ac:dyDescent="0.25">
      <c r="A848" t="s">
        <v>3233</v>
      </c>
      <c r="B848">
        <v>45705</v>
      </c>
      <c r="C848">
        <v>45705.446527777778</v>
      </c>
      <c r="D848">
        <v>45705.488194444442</v>
      </c>
      <c r="E848" t="s">
        <v>3234</v>
      </c>
      <c r="F848" t="s">
        <v>194</v>
      </c>
      <c r="G848" t="s">
        <v>1926</v>
      </c>
      <c r="H848" t="s">
        <v>196</v>
      </c>
      <c r="I848" t="s">
        <v>197</v>
      </c>
      <c r="J848" t="s">
        <v>198</v>
      </c>
      <c r="K848" t="s">
        <v>302</v>
      </c>
      <c r="L848">
        <v>20.100000000000001</v>
      </c>
      <c r="M848">
        <v>11.6</v>
      </c>
      <c r="N848">
        <v>4.6500000000000004</v>
      </c>
      <c r="O848">
        <v>8.57</v>
      </c>
      <c r="P848">
        <v>28.6</v>
      </c>
      <c r="Q848">
        <v>8.4</v>
      </c>
      <c r="R848" t="b">
        <v>0</v>
      </c>
      <c r="S848">
        <v>3.56</v>
      </c>
      <c r="T848">
        <v>397.66</v>
      </c>
      <c r="U848">
        <v>45712</v>
      </c>
      <c r="V848" t="s">
        <v>259</v>
      </c>
      <c r="W848" t="s">
        <v>44</v>
      </c>
      <c r="X848" t="s">
        <v>3236</v>
      </c>
      <c r="Y848">
        <v>60</v>
      </c>
      <c r="Z848">
        <v>8.0399999999999991</v>
      </c>
      <c r="AA848">
        <v>49.46</v>
      </c>
    </row>
    <row r="849" spans="1:27" x14ac:dyDescent="0.25">
      <c r="A849" t="s">
        <v>3237</v>
      </c>
      <c r="B849">
        <v>45758</v>
      </c>
      <c r="C849">
        <v>45758.386111111111</v>
      </c>
      <c r="D849">
        <v>45758.45</v>
      </c>
      <c r="E849" t="s">
        <v>3238</v>
      </c>
      <c r="F849" t="s">
        <v>37</v>
      </c>
      <c r="G849" t="s">
        <v>3154</v>
      </c>
      <c r="H849" t="s">
        <v>39</v>
      </c>
      <c r="I849" t="s">
        <v>40</v>
      </c>
      <c r="J849" t="s">
        <v>41</v>
      </c>
      <c r="K849" t="s">
        <v>417</v>
      </c>
      <c r="L849">
        <v>19.3</v>
      </c>
      <c r="M849">
        <v>96.7</v>
      </c>
      <c r="N849">
        <v>4.6500000000000004</v>
      </c>
      <c r="O849">
        <v>8.32</v>
      </c>
      <c r="P849">
        <v>28.2</v>
      </c>
      <c r="Q849">
        <v>5.0999999999999996</v>
      </c>
      <c r="R849" t="b">
        <v>1</v>
      </c>
      <c r="S849">
        <v>0</v>
      </c>
      <c r="T849">
        <v>4710.26</v>
      </c>
      <c r="U849">
        <v>45765</v>
      </c>
      <c r="V849" t="s">
        <v>43</v>
      </c>
      <c r="W849" t="s">
        <v>44</v>
      </c>
      <c r="X849" t="s">
        <v>3240</v>
      </c>
      <c r="Y849">
        <v>92</v>
      </c>
      <c r="Z849">
        <v>96.7</v>
      </c>
      <c r="AA849">
        <v>48.71</v>
      </c>
    </row>
    <row r="850" spans="1:27" x14ac:dyDescent="0.25">
      <c r="A850" t="s">
        <v>3241</v>
      </c>
      <c r="B850">
        <v>45792</v>
      </c>
      <c r="C850">
        <v>45792.339583333334</v>
      </c>
      <c r="D850">
        <v>45792.34375</v>
      </c>
      <c r="E850" t="s">
        <v>2128</v>
      </c>
      <c r="F850" t="s">
        <v>245</v>
      </c>
      <c r="G850" t="s">
        <v>246</v>
      </c>
      <c r="H850" t="s">
        <v>247</v>
      </c>
      <c r="I850" t="s">
        <v>55</v>
      </c>
      <c r="J850" t="s">
        <v>56</v>
      </c>
      <c r="K850" t="s">
        <v>440</v>
      </c>
      <c r="L850">
        <v>16.600000000000001</v>
      </c>
      <c r="M850">
        <v>33.6</v>
      </c>
      <c r="N850">
        <v>4.66</v>
      </c>
      <c r="O850">
        <v>8.4499999999999993</v>
      </c>
      <c r="P850">
        <v>30.8</v>
      </c>
      <c r="Q850">
        <v>8.6999999999999993</v>
      </c>
      <c r="R850" t="b">
        <v>1</v>
      </c>
      <c r="S850">
        <v>0.06</v>
      </c>
      <c r="T850">
        <v>1648.49</v>
      </c>
      <c r="U850">
        <v>45799</v>
      </c>
      <c r="V850" t="s">
        <v>43</v>
      </c>
      <c r="W850" t="s">
        <v>186</v>
      </c>
      <c r="X850" t="s">
        <v>3242</v>
      </c>
      <c r="Y850">
        <v>6</v>
      </c>
      <c r="Z850">
        <v>33.54</v>
      </c>
      <c r="AA850">
        <v>49.15</v>
      </c>
    </row>
    <row r="851" spans="1:27" x14ac:dyDescent="0.25">
      <c r="A851" t="s">
        <v>3243</v>
      </c>
      <c r="B851">
        <v>45804</v>
      </c>
      <c r="C851">
        <v>45804.256944444445</v>
      </c>
      <c r="D851">
        <v>45804.260416666664</v>
      </c>
      <c r="E851" t="s">
        <v>3244</v>
      </c>
      <c r="F851" t="s">
        <v>282</v>
      </c>
      <c r="G851" t="s">
        <v>1440</v>
      </c>
      <c r="H851" t="s">
        <v>284</v>
      </c>
      <c r="I851" t="s">
        <v>237</v>
      </c>
      <c r="J851" t="s">
        <v>238</v>
      </c>
      <c r="K851" t="s">
        <v>440</v>
      </c>
      <c r="L851">
        <v>11.6</v>
      </c>
      <c r="M851">
        <v>14.5</v>
      </c>
      <c r="N851">
        <v>4.66</v>
      </c>
      <c r="O851">
        <v>8.81</v>
      </c>
      <c r="P851">
        <v>30.8</v>
      </c>
      <c r="Q851">
        <v>6</v>
      </c>
      <c r="R851" t="b">
        <v>1</v>
      </c>
      <c r="S851">
        <v>0.18</v>
      </c>
      <c r="T851">
        <v>719.29</v>
      </c>
      <c r="U851">
        <v>45804</v>
      </c>
      <c r="V851" t="s">
        <v>43</v>
      </c>
      <c r="W851" t="s">
        <v>44</v>
      </c>
      <c r="X851" t="s">
        <v>3245</v>
      </c>
      <c r="Y851">
        <v>5</v>
      </c>
      <c r="Z851">
        <v>14.32</v>
      </c>
      <c r="AA851">
        <v>50.23</v>
      </c>
    </row>
    <row r="852" spans="1:27" x14ac:dyDescent="0.25">
      <c r="A852" t="s">
        <v>3246</v>
      </c>
      <c r="B852">
        <v>45786</v>
      </c>
      <c r="C852">
        <v>45786.170138888891</v>
      </c>
      <c r="D852">
        <v>45786.180555555555</v>
      </c>
      <c r="E852" t="s">
        <v>3247</v>
      </c>
      <c r="F852" t="s">
        <v>172</v>
      </c>
      <c r="G852" t="s">
        <v>2005</v>
      </c>
      <c r="H852" t="s">
        <v>174</v>
      </c>
      <c r="I852" t="s">
        <v>84</v>
      </c>
      <c r="J852" t="s">
        <v>85</v>
      </c>
      <c r="K852" t="s">
        <v>98</v>
      </c>
      <c r="L852">
        <v>3.6</v>
      </c>
      <c r="M852">
        <v>30.8</v>
      </c>
      <c r="N852">
        <v>4.66</v>
      </c>
      <c r="O852">
        <v>8.0299999999999994</v>
      </c>
      <c r="P852">
        <v>26.3</v>
      </c>
      <c r="Q852">
        <v>4.0999999999999996</v>
      </c>
      <c r="R852" t="b">
        <v>1</v>
      </c>
      <c r="S852">
        <v>7.0000000000000007E-2</v>
      </c>
      <c r="T852">
        <v>1471.66</v>
      </c>
      <c r="U852">
        <v>45789</v>
      </c>
      <c r="V852" t="s">
        <v>43</v>
      </c>
      <c r="W852" t="s">
        <v>44</v>
      </c>
      <c r="X852" t="s">
        <v>3248</v>
      </c>
      <c r="Y852">
        <v>15</v>
      </c>
      <c r="Z852">
        <v>30.73</v>
      </c>
      <c r="AA852">
        <v>47.89</v>
      </c>
    </row>
    <row r="853" spans="1:27" x14ac:dyDescent="0.25">
      <c r="A853" t="s">
        <v>3249</v>
      </c>
      <c r="B853">
        <v>45658</v>
      </c>
      <c r="C853">
        <v>45658.450694444444</v>
      </c>
      <c r="D853">
        <v>45658.488888888889</v>
      </c>
      <c r="E853" t="s">
        <v>1563</v>
      </c>
      <c r="F853" t="s">
        <v>81</v>
      </c>
      <c r="G853" t="s">
        <v>151</v>
      </c>
      <c r="H853" t="s">
        <v>83</v>
      </c>
      <c r="I853" t="s">
        <v>84</v>
      </c>
      <c r="J853" t="s">
        <v>85</v>
      </c>
      <c r="K853" t="s">
        <v>701</v>
      </c>
      <c r="L853">
        <v>1.9</v>
      </c>
      <c r="M853">
        <v>14.6</v>
      </c>
      <c r="N853">
        <v>4.66</v>
      </c>
      <c r="O853">
        <v>8.0299999999999994</v>
      </c>
      <c r="P853">
        <v>25.5</v>
      </c>
      <c r="Q853">
        <v>6.2</v>
      </c>
      <c r="R853" t="b">
        <v>1</v>
      </c>
      <c r="S853">
        <v>0</v>
      </c>
      <c r="T853">
        <v>699.19</v>
      </c>
      <c r="U853">
        <v>45660</v>
      </c>
      <c r="V853" t="s">
        <v>43</v>
      </c>
      <c r="W853" t="s">
        <v>44</v>
      </c>
      <c r="X853" t="s">
        <v>3250</v>
      </c>
      <c r="Y853">
        <v>55</v>
      </c>
      <c r="Z853">
        <v>14.6</v>
      </c>
      <c r="AA853">
        <v>47.89</v>
      </c>
    </row>
    <row r="854" spans="1:27" x14ac:dyDescent="0.25">
      <c r="A854" t="s">
        <v>3251</v>
      </c>
      <c r="B854">
        <v>45755</v>
      </c>
      <c r="C854">
        <v>45755.271527777775</v>
      </c>
      <c r="D854">
        <v>45755.342361111114</v>
      </c>
      <c r="E854" t="s">
        <v>3019</v>
      </c>
      <c r="F854" t="s">
        <v>282</v>
      </c>
      <c r="G854" t="s">
        <v>2753</v>
      </c>
      <c r="H854" t="s">
        <v>284</v>
      </c>
      <c r="I854" t="s">
        <v>237</v>
      </c>
      <c r="J854" t="s">
        <v>238</v>
      </c>
      <c r="K854" t="s">
        <v>1143</v>
      </c>
      <c r="L854">
        <v>16.899999999999999</v>
      </c>
      <c r="M854">
        <v>24.7</v>
      </c>
      <c r="N854">
        <v>4.67</v>
      </c>
      <c r="O854">
        <v>8.5</v>
      </c>
      <c r="P854">
        <v>32</v>
      </c>
      <c r="Q854">
        <v>11.8</v>
      </c>
      <c r="R854" t="b">
        <v>0</v>
      </c>
      <c r="S854">
        <v>0.43</v>
      </c>
      <c r="T854">
        <v>1197.72</v>
      </c>
      <c r="U854">
        <v>45758</v>
      </c>
      <c r="V854" t="s">
        <v>43</v>
      </c>
      <c r="W854" t="s">
        <v>186</v>
      </c>
      <c r="X854" t="s">
        <v>3252</v>
      </c>
      <c r="Y854">
        <v>102</v>
      </c>
      <c r="Z854">
        <v>24.27</v>
      </c>
      <c r="AA854">
        <v>49.35</v>
      </c>
    </row>
    <row r="855" spans="1:27" x14ac:dyDescent="0.25">
      <c r="A855" t="s">
        <v>3253</v>
      </c>
      <c r="B855">
        <v>45774</v>
      </c>
      <c r="C855">
        <v>45774.227083333331</v>
      </c>
      <c r="D855">
        <v>45774.273611111108</v>
      </c>
      <c r="E855" t="s">
        <v>1846</v>
      </c>
      <c r="F855" t="s">
        <v>113</v>
      </c>
      <c r="G855" t="s">
        <v>932</v>
      </c>
      <c r="H855" t="s">
        <v>115</v>
      </c>
      <c r="I855" t="s">
        <v>84</v>
      </c>
      <c r="J855" t="s">
        <v>85</v>
      </c>
      <c r="K855" t="s">
        <v>1033</v>
      </c>
      <c r="L855">
        <v>30.9</v>
      </c>
      <c r="M855">
        <v>221.5</v>
      </c>
      <c r="N855">
        <v>4.67</v>
      </c>
      <c r="O855">
        <v>8.27</v>
      </c>
      <c r="P855">
        <v>32</v>
      </c>
      <c r="Q855">
        <v>30</v>
      </c>
      <c r="R855" t="b">
        <v>0</v>
      </c>
      <c r="S855">
        <v>3.62</v>
      </c>
      <c r="T855">
        <v>10602.04</v>
      </c>
      <c r="U855">
        <v>45781</v>
      </c>
      <c r="V855" t="s">
        <v>259</v>
      </c>
      <c r="W855" t="s">
        <v>44</v>
      </c>
      <c r="X855" t="s">
        <v>3254</v>
      </c>
      <c r="Y855">
        <v>67</v>
      </c>
      <c r="Z855">
        <v>217.88</v>
      </c>
      <c r="AA855">
        <v>48.66</v>
      </c>
    </row>
    <row r="856" spans="1:27" x14ac:dyDescent="0.25">
      <c r="A856" t="s">
        <v>3255</v>
      </c>
      <c r="B856">
        <v>45802</v>
      </c>
      <c r="C856">
        <v>45802.354861111111</v>
      </c>
      <c r="D856">
        <v>45802.436111111114</v>
      </c>
      <c r="E856" t="s">
        <v>3204</v>
      </c>
      <c r="F856" t="s">
        <v>255</v>
      </c>
      <c r="G856" t="s">
        <v>2896</v>
      </c>
      <c r="H856" t="s">
        <v>257</v>
      </c>
      <c r="I856" t="s">
        <v>96</v>
      </c>
      <c r="J856" t="s">
        <v>97</v>
      </c>
      <c r="K856" t="s">
        <v>130</v>
      </c>
      <c r="L856">
        <v>6.7</v>
      </c>
      <c r="M856">
        <v>29.9</v>
      </c>
      <c r="N856">
        <v>4.67</v>
      </c>
      <c r="O856">
        <v>8</v>
      </c>
      <c r="P856">
        <v>29.1</v>
      </c>
      <c r="Q856">
        <v>10.4</v>
      </c>
      <c r="R856" t="b">
        <v>1</v>
      </c>
      <c r="S856">
        <v>0.09</v>
      </c>
      <c r="T856">
        <v>1426.41</v>
      </c>
      <c r="U856">
        <v>45805</v>
      </c>
      <c r="V856" t="s">
        <v>43</v>
      </c>
      <c r="W856" t="s">
        <v>44</v>
      </c>
      <c r="X856" t="s">
        <v>3256</v>
      </c>
      <c r="Y856">
        <v>117</v>
      </c>
      <c r="Z856">
        <v>29.81</v>
      </c>
      <c r="AA856">
        <v>47.85</v>
      </c>
    </row>
    <row r="857" spans="1:27" x14ac:dyDescent="0.25">
      <c r="A857" t="s">
        <v>3257</v>
      </c>
      <c r="B857">
        <v>45812</v>
      </c>
      <c r="C857">
        <v>45812.431944444441</v>
      </c>
      <c r="D857">
        <v>45812.489583333336</v>
      </c>
      <c r="E857" t="s">
        <v>2542</v>
      </c>
      <c r="F857" t="s">
        <v>67</v>
      </c>
      <c r="G857" t="s">
        <v>1142</v>
      </c>
      <c r="H857" t="s">
        <v>69</v>
      </c>
      <c r="I857" t="s">
        <v>70</v>
      </c>
      <c r="J857" t="s">
        <v>71</v>
      </c>
      <c r="K857" t="s">
        <v>674</v>
      </c>
      <c r="L857">
        <v>45.8</v>
      </c>
      <c r="M857">
        <v>101.3</v>
      </c>
      <c r="N857">
        <v>4.67</v>
      </c>
      <c r="O857">
        <v>9.02</v>
      </c>
      <c r="P857">
        <v>28.6</v>
      </c>
      <c r="Q857">
        <v>8.5</v>
      </c>
      <c r="R857" t="b">
        <v>1</v>
      </c>
      <c r="S857">
        <v>0</v>
      </c>
      <c r="T857">
        <v>5157.18</v>
      </c>
      <c r="U857">
        <v>45812</v>
      </c>
      <c r="V857" t="s">
        <v>43</v>
      </c>
      <c r="W857" t="s">
        <v>208</v>
      </c>
      <c r="X857" t="s">
        <v>3258</v>
      </c>
      <c r="Y857">
        <v>83</v>
      </c>
      <c r="Z857">
        <v>101.3</v>
      </c>
      <c r="AA857">
        <v>50.91</v>
      </c>
    </row>
    <row r="858" spans="1:27" x14ac:dyDescent="0.25">
      <c r="A858" t="s">
        <v>3259</v>
      </c>
      <c r="B858">
        <v>45701</v>
      </c>
      <c r="C858">
        <v>45701.226388888892</v>
      </c>
      <c r="D858">
        <v>45701.261111111111</v>
      </c>
      <c r="E858" t="s">
        <v>3260</v>
      </c>
      <c r="F858" t="s">
        <v>698</v>
      </c>
      <c r="G858" t="s">
        <v>3263</v>
      </c>
      <c r="H858" t="s">
        <v>700</v>
      </c>
      <c r="I858" t="s">
        <v>141</v>
      </c>
      <c r="J858" t="s">
        <v>142</v>
      </c>
      <c r="K858" t="s">
        <v>624</v>
      </c>
      <c r="L858">
        <v>21.4</v>
      </c>
      <c r="M858">
        <v>16.399999999999999</v>
      </c>
      <c r="N858">
        <v>4.68</v>
      </c>
      <c r="O858">
        <v>8.81</v>
      </c>
      <c r="P858">
        <v>31.7</v>
      </c>
      <c r="Q858">
        <v>8.1</v>
      </c>
      <c r="R858" t="b">
        <v>1</v>
      </c>
      <c r="S858">
        <v>0.51</v>
      </c>
      <c r="T858">
        <v>799.74</v>
      </c>
      <c r="U858">
        <v>45704</v>
      </c>
      <c r="V858" t="s">
        <v>58</v>
      </c>
      <c r="W858" t="s">
        <v>44</v>
      </c>
      <c r="X858" t="s">
        <v>3264</v>
      </c>
      <c r="Y858">
        <v>50</v>
      </c>
      <c r="Z858">
        <v>15.889999999999899</v>
      </c>
      <c r="AA858">
        <v>50.33</v>
      </c>
    </row>
    <row r="859" spans="1:27" x14ac:dyDescent="0.25">
      <c r="A859" t="s">
        <v>3265</v>
      </c>
      <c r="B859">
        <v>45785</v>
      </c>
      <c r="C859">
        <v>45785.30972222222</v>
      </c>
      <c r="D859">
        <v>45785.345138888886</v>
      </c>
      <c r="E859" t="s">
        <v>652</v>
      </c>
      <c r="F859" t="s">
        <v>37</v>
      </c>
      <c r="G859" t="s">
        <v>472</v>
      </c>
      <c r="H859" t="s">
        <v>39</v>
      </c>
      <c r="I859" t="s">
        <v>40</v>
      </c>
      <c r="J859" t="s">
        <v>41</v>
      </c>
      <c r="K859" t="s">
        <v>712</v>
      </c>
      <c r="L859">
        <v>38.1</v>
      </c>
      <c r="M859">
        <v>18.600000000000001</v>
      </c>
      <c r="N859">
        <v>4.68</v>
      </c>
      <c r="O859">
        <v>8.2899999999999991</v>
      </c>
      <c r="P859">
        <v>35.9</v>
      </c>
      <c r="Q859">
        <v>12</v>
      </c>
      <c r="R859" t="b">
        <v>0</v>
      </c>
      <c r="S859">
        <v>2.52</v>
      </c>
      <c r="T859">
        <v>784.22</v>
      </c>
      <c r="U859">
        <v>45786</v>
      </c>
      <c r="V859" t="s">
        <v>43</v>
      </c>
      <c r="W859" t="s">
        <v>44</v>
      </c>
      <c r="X859" t="s">
        <v>3266</v>
      </c>
      <c r="Y859">
        <v>51</v>
      </c>
      <c r="Z859">
        <v>16.079999999999998</v>
      </c>
      <c r="AA859">
        <v>48.77</v>
      </c>
    </row>
    <row r="860" spans="1:27" x14ac:dyDescent="0.25">
      <c r="A860" t="s">
        <v>3267</v>
      </c>
      <c r="B860">
        <v>45781</v>
      </c>
      <c r="C860">
        <v>45781.363194444442</v>
      </c>
      <c r="D860">
        <v>45781.381944444445</v>
      </c>
      <c r="E860" t="s">
        <v>558</v>
      </c>
      <c r="F860" t="s">
        <v>172</v>
      </c>
      <c r="G860" t="s">
        <v>561</v>
      </c>
      <c r="H860" t="s">
        <v>174</v>
      </c>
      <c r="I860" t="s">
        <v>84</v>
      </c>
      <c r="J860" t="s">
        <v>85</v>
      </c>
      <c r="K860" t="s">
        <v>479</v>
      </c>
      <c r="L860">
        <v>6</v>
      </c>
      <c r="M860">
        <v>16.100000000000001</v>
      </c>
      <c r="N860">
        <v>4.68</v>
      </c>
      <c r="O860">
        <v>8.76</v>
      </c>
      <c r="P860">
        <v>29.9</v>
      </c>
      <c r="Q860">
        <v>6</v>
      </c>
      <c r="R860" t="b">
        <v>1</v>
      </c>
      <c r="S860">
        <v>0.19</v>
      </c>
      <c r="T860">
        <v>798.36</v>
      </c>
      <c r="U860">
        <v>45788</v>
      </c>
      <c r="V860" t="s">
        <v>58</v>
      </c>
      <c r="W860" t="s">
        <v>44</v>
      </c>
      <c r="X860" t="s">
        <v>3268</v>
      </c>
      <c r="Y860">
        <v>27</v>
      </c>
      <c r="Z860">
        <v>15.91</v>
      </c>
      <c r="AA860">
        <v>50.18</v>
      </c>
    </row>
    <row r="861" spans="1:27" x14ac:dyDescent="0.25">
      <c r="A861" t="s">
        <v>3269</v>
      </c>
      <c r="B861">
        <v>45821</v>
      </c>
      <c r="C861">
        <v>45821.168749999997</v>
      </c>
      <c r="D861">
        <v>45821.231944444444</v>
      </c>
      <c r="E861" t="s">
        <v>3270</v>
      </c>
      <c r="F861" t="s">
        <v>194</v>
      </c>
      <c r="G861" t="s">
        <v>699</v>
      </c>
      <c r="H861" t="s">
        <v>196</v>
      </c>
      <c r="I861" t="s">
        <v>197</v>
      </c>
      <c r="J861" t="s">
        <v>198</v>
      </c>
      <c r="K861" t="s">
        <v>207</v>
      </c>
      <c r="L861">
        <v>2.8</v>
      </c>
      <c r="M861">
        <v>12.3</v>
      </c>
      <c r="N861">
        <v>4.68</v>
      </c>
      <c r="O861">
        <v>8.82</v>
      </c>
      <c r="P861">
        <v>30.6</v>
      </c>
      <c r="Q861">
        <v>9.5</v>
      </c>
      <c r="R861" t="b">
        <v>1</v>
      </c>
      <c r="S861">
        <v>0.25</v>
      </c>
      <c r="T861">
        <v>606.84</v>
      </c>
      <c r="U861">
        <v>45822</v>
      </c>
      <c r="V861" t="s">
        <v>43</v>
      </c>
      <c r="W861" t="s">
        <v>44</v>
      </c>
      <c r="X861" t="s">
        <v>3272</v>
      </c>
      <c r="Y861">
        <v>91</v>
      </c>
      <c r="Z861">
        <v>12.05</v>
      </c>
      <c r="AA861">
        <v>50.36</v>
      </c>
    </row>
    <row r="862" spans="1:27" x14ac:dyDescent="0.25">
      <c r="A862" t="s">
        <v>3273</v>
      </c>
      <c r="B862">
        <v>45802</v>
      </c>
      <c r="C862">
        <v>45802.242361111108</v>
      </c>
      <c r="D862">
        <v>45802.245833333334</v>
      </c>
      <c r="E862" t="s">
        <v>785</v>
      </c>
      <c r="F862" t="s">
        <v>81</v>
      </c>
      <c r="G862" t="s">
        <v>788</v>
      </c>
      <c r="H862" t="s">
        <v>83</v>
      </c>
      <c r="I862" t="s">
        <v>84</v>
      </c>
      <c r="J862" t="s">
        <v>85</v>
      </c>
      <c r="K862" t="s">
        <v>725</v>
      </c>
      <c r="L862">
        <v>12</v>
      </c>
      <c r="M862">
        <v>9.4</v>
      </c>
      <c r="N862">
        <v>4.68</v>
      </c>
      <c r="O862">
        <v>8.3800000000000008</v>
      </c>
      <c r="P862">
        <v>33.1</v>
      </c>
      <c r="Q862">
        <v>9.1</v>
      </c>
      <c r="R862" t="b">
        <v>0</v>
      </c>
      <c r="S862">
        <v>1.23</v>
      </c>
      <c r="T862">
        <v>400.66</v>
      </c>
      <c r="U862">
        <v>45809</v>
      </c>
      <c r="V862" t="s">
        <v>43</v>
      </c>
      <c r="W862" t="s">
        <v>208</v>
      </c>
      <c r="X862" t="s">
        <v>3274</v>
      </c>
      <c r="Y862">
        <v>5</v>
      </c>
      <c r="Z862">
        <v>8.17</v>
      </c>
      <c r="AA862">
        <v>49.04</v>
      </c>
    </row>
    <row r="863" spans="1:27" x14ac:dyDescent="0.25">
      <c r="A863" t="s">
        <v>3275</v>
      </c>
      <c r="B863">
        <v>45830</v>
      </c>
      <c r="C863">
        <v>45830.443749999999</v>
      </c>
      <c r="D863">
        <v>45830.513888888891</v>
      </c>
      <c r="E863" t="s">
        <v>2200</v>
      </c>
      <c r="F863" t="s">
        <v>405</v>
      </c>
      <c r="G863" t="s">
        <v>782</v>
      </c>
      <c r="H863" t="s">
        <v>407</v>
      </c>
      <c r="I863" t="s">
        <v>218</v>
      </c>
      <c r="J863" t="s">
        <v>219</v>
      </c>
      <c r="K863" t="s">
        <v>116</v>
      </c>
      <c r="L863">
        <v>2.7</v>
      </c>
      <c r="M863">
        <v>8</v>
      </c>
      <c r="N863">
        <v>4.68</v>
      </c>
      <c r="O863">
        <v>8.2200000000000006</v>
      </c>
      <c r="P863">
        <v>33.9</v>
      </c>
      <c r="Q863">
        <v>11.4</v>
      </c>
      <c r="R863" t="b">
        <v>0</v>
      </c>
      <c r="S863">
        <v>0.46</v>
      </c>
      <c r="T863">
        <v>366.14</v>
      </c>
      <c r="U863">
        <v>45833</v>
      </c>
      <c r="V863" t="s">
        <v>58</v>
      </c>
      <c r="W863" t="s">
        <v>44</v>
      </c>
      <c r="X863" t="s">
        <v>3276</v>
      </c>
      <c r="Y863">
        <v>101</v>
      </c>
      <c r="Z863">
        <v>7.54</v>
      </c>
      <c r="AA863">
        <v>48.56</v>
      </c>
    </row>
    <row r="864" spans="1:27" x14ac:dyDescent="0.25">
      <c r="A864" t="s">
        <v>3277</v>
      </c>
      <c r="B864">
        <v>45720</v>
      </c>
      <c r="C864">
        <v>45720.367361111108</v>
      </c>
      <c r="D864">
        <v>45720.40347222222</v>
      </c>
      <c r="E864" t="s">
        <v>2344</v>
      </c>
      <c r="F864" t="s">
        <v>255</v>
      </c>
      <c r="G864" t="s">
        <v>2274</v>
      </c>
      <c r="H864" t="s">
        <v>257</v>
      </c>
      <c r="I864" t="s">
        <v>96</v>
      </c>
      <c r="J864" t="s">
        <v>97</v>
      </c>
      <c r="K864" t="s">
        <v>1095</v>
      </c>
      <c r="L864">
        <v>2</v>
      </c>
      <c r="M864">
        <v>53</v>
      </c>
      <c r="N864">
        <v>4.6900000000000004</v>
      </c>
      <c r="O864">
        <v>8.51</v>
      </c>
      <c r="P864">
        <v>29.2</v>
      </c>
      <c r="Q864">
        <v>8.1</v>
      </c>
      <c r="R864" t="b">
        <v>0</v>
      </c>
      <c r="S864">
        <v>2.15</v>
      </c>
      <c r="T864">
        <v>2516.06</v>
      </c>
      <c r="U864">
        <v>45721</v>
      </c>
      <c r="V864" t="s">
        <v>73</v>
      </c>
      <c r="W864" t="s">
        <v>44</v>
      </c>
      <c r="X864" t="s">
        <v>3278</v>
      </c>
      <c r="Y864">
        <v>52</v>
      </c>
      <c r="Z864">
        <v>50.85</v>
      </c>
      <c r="AA864">
        <v>49.48</v>
      </c>
    </row>
    <row r="865" spans="1:27" x14ac:dyDescent="0.25">
      <c r="A865" t="s">
        <v>3279</v>
      </c>
      <c r="B865">
        <v>45786</v>
      </c>
      <c r="C865">
        <v>45786.173611111109</v>
      </c>
      <c r="D865">
        <v>45786.188194444447</v>
      </c>
      <c r="E865" t="s">
        <v>3280</v>
      </c>
      <c r="F865" t="s">
        <v>162</v>
      </c>
      <c r="G865" t="s">
        <v>406</v>
      </c>
      <c r="H865" t="s">
        <v>164</v>
      </c>
      <c r="I865" t="s">
        <v>40</v>
      </c>
      <c r="J865" t="s">
        <v>41</v>
      </c>
      <c r="K865" t="s">
        <v>1390</v>
      </c>
      <c r="L865">
        <v>1.3</v>
      </c>
      <c r="M865">
        <v>11.5</v>
      </c>
      <c r="N865">
        <v>4.6900000000000004</v>
      </c>
      <c r="O865">
        <v>8.36</v>
      </c>
      <c r="P865">
        <v>31.1</v>
      </c>
      <c r="Q865">
        <v>8.5</v>
      </c>
      <c r="R865" t="b">
        <v>1</v>
      </c>
      <c r="S865">
        <v>0.68</v>
      </c>
      <c r="T865">
        <v>530.5</v>
      </c>
      <c r="U865">
        <v>45787</v>
      </c>
      <c r="V865" t="s">
        <v>259</v>
      </c>
      <c r="W865" t="s">
        <v>200</v>
      </c>
      <c r="X865" t="s">
        <v>3282</v>
      </c>
      <c r="Y865">
        <v>21</v>
      </c>
      <c r="Z865">
        <v>10.82</v>
      </c>
      <c r="AA865">
        <v>49.03</v>
      </c>
    </row>
    <row r="866" spans="1:27" x14ac:dyDescent="0.25">
      <c r="A866" t="s">
        <v>3283</v>
      </c>
      <c r="B866">
        <v>45774</v>
      </c>
      <c r="C866">
        <v>45774.297222222223</v>
      </c>
      <c r="D866">
        <v>45774.34097222222</v>
      </c>
      <c r="E866" t="s">
        <v>264</v>
      </c>
      <c r="F866" t="s">
        <v>67</v>
      </c>
      <c r="G866" t="s">
        <v>267</v>
      </c>
      <c r="H866" t="s">
        <v>69</v>
      </c>
      <c r="I866" t="s">
        <v>70</v>
      </c>
      <c r="J866" t="s">
        <v>71</v>
      </c>
      <c r="K866" t="s">
        <v>1083</v>
      </c>
      <c r="L866">
        <v>27.3</v>
      </c>
      <c r="M866">
        <v>24</v>
      </c>
      <c r="N866">
        <v>4.6900000000000004</v>
      </c>
      <c r="O866">
        <v>8.15</v>
      </c>
      <c r="P866">
        <v>34.700000000000003</v>
      </c>
      <c r="Q866">
        <v>12</v>
      </c>
      <c r="R866" t="b">
        <v>0</v>
      </c>
      <c r="S866">
        <v>0</v>
      </c>
      <c r="T866">
        <v>1161.5999999999999</v>
      </c>
      <c r="U866">
        <v>45774</v>
      </c>
      <c r="V866" t="s">
        <v>43</v>
      </c>
      <c r="W866" t="s">
        <v>44</v>
      </c>
      <c r="X866" t="s">
        <v>3284</v>
      </c>
      <c r="Y866">
        <v>63</v>
      </c>
      <c r="Z866">
        <v>24</v>
      </c>
      <c r="AA866">
        <v>48.4</v>
      </c>
    </row>
    <row r="867" spans="1:27" x14ac:dyDescent="0.25">
      <c r="A867" t="s">
        <v>3285</v>
      </c>
      <c r="B867">
        <v>45710</v>
      </c>
      <c r="C867">
        <v>45710.181250000001</v>
      </c>
      <c r="D867">
        <v>45710.18472222222</v>
      </c>
      <c r="E867" t="s">
        <v>1399</v>
      </c>
      <c r="F867" t="s">
        <v>309</v>
      </c>
      <c r="G867" t="s">
        <v>446</v>
      </c>
      <c r="H867" t="s">
        <v>311</v>
      </c>
      <c r="I867" t="s">
        <v>84</v>
      </c>
      <c r="J867" t="s">
        <v>85</v>
      </c>
      <c r="K867" t="s">
        <v>350</v>
      </c>
      <c r="L867">
        <v>3.6</v>
      </c>
      <c r="M867">
        <v>32.6</v>
      </c>
      <c r="N867">
        <v>4.7</v>
      </c>
      <c r="O867">
        <v>8.6199999999999992</v>
      </c>
      <c r="P867">
        <v>25.7</v>
      </c>
      <c r="Q867">
        <v>23.1</v>
      </c>
      <c r="R867" t="b">
        <v>0</v>
      </c>
      <c r="S867">
        <v>2.96</v>
      </c>
      <c r="T867">
        <v>1477.85</v>
      </c>
      <c r="U867">
        <v>45717</v>
      </c>
      <c r="V867" t="s">
        <v>58</v>
      </c>
      <c r="W867" t="s">
        <v>44</v>
      </c>
      <c r="X867" t="s">
        <v>3286</v>
      </c>
      <c r="Y867">
        <v>5</v>
      </c>
      <c r="Z867">
        <v>29.64</v>
      </c>
      <c r="AA867">
        <v>49.86</v>
      </c>
    </row>
    <row r="868" spans="1:27" x14ac:dyDescent="0.25">
      <c r="A868" t="s">
        <v>3287</v>
      </c>
      <c r="B868">
        <v>45774</v>
      </c>
      <c r="C868">
        <v>45774.457638888889</v>
      </c>
      <c r="D868">
        <v>45774.54583333333</v>
      </c>
      <c r="E868" t="s">
        <v>3288</v>
      </c>
      <c r="F868" t="s">
        <v>698</v>
      </c>
      <c r="G868" t="s">
        <v>439</v>
      </c>
      <c r="H868" t="s">
        <v>700</v>
      </c>
      <c r="I868" t="s">
        <v>141</v>
      </c>
      <c r="J868" t="s">
        <v>142</v>
      </c>
      <c r="K868" t="s">
        <v>681</v>
      </c>
      <c r="L868">
        <v>6.5</v>
      </c>
      <c r="M868">
        <v>19.7</v>
      </c>
      <c r="N868">
        <v>4.7</v>
      </c>
      <c r="O868">
        <v>8.2799999999999994</v>
      </c>
      <c r="P868">
        <v>35</v>
      </c>
      <c r="Q868">
        <v>12</v>
      </c>
      <c r="R868" t="b">
        <v>1</v>
      </c>
      <c r="S868">
        <v>0.13</v>
      </c>
      <c r="T868">
        <v>955.8</v>
      </c>
      <c r="U868">
        <v>45774</v>
      </c>
      <c r="V868" t="s">
        <v>43</v>
      </c>
      <c r="W868" t="s">
        <v>44</v>
      </c>
      <c r="X868" t="s">
        <v>3290</v>
      </c>
      <c r="Y868">
        <v>127</v>
      </c>
      <c r="Z868">
        <v>19.57</v>
      </c>
      <c r="AA868">
        <v>48.84</v>
      </c>
    </row>
    <row r="869" spans="1:27" x14ac:dyDescent="0.25">
      <c r="A869" t="s">
        <v>3291</v>
      </c>
      <c r="B869">
        <v>45810</v>
      </c>
      <c r="C869">
        <v>45810.432638888888</v>
      </c>
      <c r="D869">
        <v>45810.486805555556</v>
      </c>
      <c r="E869" t="s">
        <v>3292</v>
      </c>
      <c r="F869" t="s">
        <v>309</v>
      </c>
      <c r="G869" t="s">
        <v>760</v>
      </c>
      <c r="H869" t="s">
        <v>311</v>
      </c>
      <c r="I869" t="s">
        <v>84</v>
      </c>
      <c r="J869" t="s">
        <v>85</v>
      </c>
      <c r="K869" t="s">
        <v>130</v>
      </c>
      <c r="L869">
        <v>7.1</v>
      </c>
      <c r="M869">
        <v>89.1</v>
      </c>
      <c r="N869">
        <v>4.7</v>
      </c>
      <c r="O869">
        <v>8.81</v>
      </c>
      <c r="P869">
        <v>28.4</v>
      </c>
      <c r="Q869">
        <v>10.199999999999999</v>
      </c>
      <c r="R869" t="b">
        <v>0</v>
      </c>
      <c r="S869">
        <v>3.68</v>
      </c>
      <c r="T869">
        <v>4307.7299999999996</v>
      </c>
      <c r="U869">
        <v>45810</v>
      </c>
      <c r="V869" t="s">
        <v>43</v>
      </c>
      <c r="W869" t="s">
        <v>44</v>
      </c>
      <c r="X869" t="s">
        <v>3293</v>
      </c>
      <c r="Y869">
        <v>78</v>
      </c>
      <c r="Z869">
        <v>85.419999999999902</v>
      </c>
      <c r="AA869">
        <v>50.43</v>
      </c>
    </row>
    <row r="870" spans="1:27" x14ac:dyDescent="0.25">
      <c r="A870" t="s">
        <v>3294</v>
      </c>
      <c r="B870">
        <v>45802</v>
      </c>
      <c r="C870">
        <v>45802.215277777781</v>
      </c>
      <c r="D870">
        <v>45802.21875</v>
      </c>
      <c r="E870" t="s">
        <v>1901</v>
      </c>
      <c r="F870" t="s">
        <v>282</v>
      </c>
      <c r="G870" t="s">
        <v>630</v>
      </c>
      <c r="H870" t="s">
        <v>284</v>
      </c>
      <c r="I870" t="s">
        <v>237</v>
      </c>
      <c r="J870" t="s">
        <v>238</v>
      </c>
      <c r="K870" t="s">
        <v>433</v>
      </c>
      <c r="L870">
        <v>5.8</v>
      </c>
      <c r="M870">
        <v>105.9</v>
      </c>
      <c r="N870">
        <v>4.71</v>
      </c>
      <c r="O870">
        <v>8.4700000000000006</v>
      </c>
      <c r="P870">
        <v>34</v>
      </c>
      <c r="Q870">
        <v>12</v>
      </c>
      <c r="R870" t="b">
        <v>1</v>
      </c>
      <c r="S870">
        <v>0</v>
      </c>
      <c r="T870">
        <v>5237.8100000000004</v>
      </c>
      <c r="U870">
        <v>45803</v>
      </c>
      <c r="V870" t="s">
        <v>43</v>
      </c>
      <c r="W870" t="s">
        <v>44</v>
      </c>
      <c r="X870" t="s">
        <v>3295</v>
      </c>
      <c r="Y870">
        <v>5</v>
      </c>
      <c r="Z870">
        <v>105.9</v>
      </c>
      <c r="AA870">
        <v>49.46</v>
      </c>
    </row>
    <row r="871" spans="1:27" x14ac:dyDescent="0.25">
      <c r="A871" t="s">
        <v>3296</v>
      </c>
      <c r="B871">
        <v>45798</v>
      </c>
      <c r="C871">
        <v>45798.396527777775</v>
      </c>
      <c r="D871">
        <v>45798.445138888892</v>
      </c>
      <c r="E871" t="s">
        <v>264</v>
      </c>
      <c r="F871" t="s">
        <v>67</v>
      </c>
      <c r="G871" t="s">
        <v>267</v>
      </c>
      <c r="H871" t="s">
        <v>69</v>
      </c>
      <c r="I871" t="s">
        <v>70</v>
      </c>
      <c r="J871" t="s">
        <v>71</v>
      </c>
      <c r="K871" t="s">
        <v>819</v>
      </c>
      <c r="L871">
        <v>9.5</v>
      </c>
      <c r="M871">
        <v>9.4</v>
      </c>
      <c r="N871">
        <v>4.71</v>
      </c>
      <c r="O871">
        <v>8.15</v>
      </c>
      <c r="P871">
        <v>29.2</v>
      </c>
      <c r="Q871">
        <v>5.9</v>
      </c>
      <c r="R871" t="b">
        <v>1</v>
      </c>
      <c r="S871">
        <v>0.18</v>
      </c>
      <c r="T871">
        <v>447.17</v>
      </c>
      <c r="U871">
        <v>45805</v>
      </c>
      <c r="V871" t="s">
        <v>43</v>
      </c>
      <c r="W871" t="s">
        <v>44</v>
      </c>
      <c r="X871" t="s">
        <v>3297</v>
      </c>
      <c r="Y871">
        <v>70</v>
      </c>
      <c r="Z871">
        <v>9.2200000000000006</v>
      </c>
      <c r="AA871">
        <v>48.5</v>
      </c>
    </row>
    <row r="872" spans="1:27" x14ac:dyDescent="0.25">
      <c r="A872" t="s">
        <v>3298</v>
      </c>
      <c r="B872">
        <v>45820</v>
      </c>
      <c r="C872">
        <v>45820.277777777781</v>
      </c>
      <c r="D872">
        <v>45820.300694444442</v>
      </c>
      <c r="E872" t="s">
        <v>2942</v>
      </c>
      <c r="F872" t="s">
        <v>138</v>
      </c>
      <c r="G872" t="s">
        <v>432</v>
      </c>
      <c r="H872" t="s">
        <v>140</v>
      </c>
      <c r="I872" t="s">
        <v>141</v>
      </c>
      <c r="J872" t="s">
        <v>142</v>
      </c>
      <c r="K872" t="s">
        <v>199</v>
      </c>
      <c r="L872">
        <v>13.9</v>
      </c>
      <c r="M872">
        <v>243.9</v>
      </c>
      <c r="N872">
        <v>4.72</v>
      </c>
      <c r="O872">
        <v>8.02</v>
      </c>
      <c r="P872">
        <v>28.8</v>
      </c>
      <c r="Q872">
        <v>7.1</v>
      </c>
      <c r="R872" t="b">
        <v>1</v>
      </c>
      <c r="S872">
        <v>0</v>
      </c>
      <c r="T872">
        <v>11746.22</v>
      </c>
      <c r="U872">
        <v>45820</v>
      </c>
      <c r="V872" t="s">
        <v>58</v>
      </c>
      <c r="W872" t="s">
        <v>208</v>
      </c>
      <c r="X872" t="s">
        <v>3299</v>
      </c>
      <c r="Y872">
        <v>33</v>
      </c>
      <c r="Z872">
        <v>243.9</v>
      </c>
      <c r="AA872">
        <v>48.16</v>
      </c>
    </row>
    <row r="873" spans="1:27" x14ac:dyDescent="0.25">
      <c r="A873" t="s">
        <v>3300</v>
      </c>
      <c r="B873">
        <v>45811</v>
      </c>
      <c r="C873">
        <v>45811.330555555556</v>
      </c>
      <c r="D873">
        <v>45811.350694444445</v>
      </c>
      <c r="E873" t="s">
        <v>866</v>
      </c>
      <c r="F873" t="s">
        <v>309</v>
      </c>
      <c r="G873" t="s">
        <v>869</v>
      </c>
      <c r="H873" t="s">
        <v>311</v>
      </c>
      <c r="I873" t="s">
        <v>84</v>
      </c>
      <c r="J873" t="s">
        <v>85</v>
      </c>
      <c r="K873" t="s">
        <v>1390</v>
      </c>
      <c r="L873">
        <v>12.3</v>
      </c>
      <c r="M873">
        <v>104.9</v>
      </c>
      <c r="N873">
        <v>4.72</v>
      </c>
      <c r="O873">
        <v>8.36</v>
      </c>
      <c r="P873">
        <v>24.6</v>
      </c>
      <c r="Q873">
        <v>2.2000000000000002</v>
      </c>
      <c r="R873" t="b">
        <v>1</v>
      </c>
      <c r="S873">
        <v>0</v>
      </c>
      <c r="T873">
        <v>5158.9799999999996</v>
      </c>
      <c r="U873">
        <v>45814</v>
      </c>
      <c r="V873" t="s">
        <v>58</v>
      </c>
      <c r="W873" t="s">
        <v>44</v>
      </c>
      <c r="X873" t="s">
        <v>2326</v>
      </c>
      <c r="Y873">
        <v>29</v>
      </c>
      <c r="Z873">
        <v>104.9</v>
      </c>
      <c r="AA873">
        <v>49.18</v>
      </c>
    </row>
    <row r="874" spans="1:27" x14ac:dyDescent="0.25">
      <c r="A874" t="s">
        <v>3301</v>
      </c>
      <c r="B874">
        <v>45700</v>
      </c>
      <c r="C874">
        <v>45700.311111111114</v>
      </c>
      <c r="D874">
        <v>45700.385416666664</v>
      </c>
      <c r="E874" t="s">
        <v>3302</v>
      </c>
      <c r="F874" t="s">
        <v>234</v>
      </c>
      <c r="G874" t="s">
        <v>1717</v>
      </c>
      <c r="H874" t="s">
        <v>236</v>
      </c>
      <c r="I874" t="s">
        <v>237</v>
      </c>
      <c r="J874" t="s">
        <v>238</v>
      </c>
      <c r="K874" t="s">
        <v>1095</v>
      </c>
      <c r="L874">
        <v>8.8000000000000007</v>
      </c>
      <c r="M874">
        <v>97.7</v>
      </c>
      <c r="N874">
        <v>4.72</v>
      </c>
      <c r="O874">
        <v>8.7200000000000006</v>
      </c>
      <c r="P874">
        <v>35.5</v>
      </c>
      <c r="Q874">
        <v>12</v>
      </c>
      <c r="R874" t="b">
        <v>0</v>
      </c>
      <c r="S874">
        <v>0</v>
      </c>
      <c r="T874">
        <v>4910.3999999999996</v>
      </c>
      <c r="U874">
        <v>45703</v>
      </c>
      <c r="V874" t="s">
        <v>43</v>
      </c>
      <c r="W874" t="s">
        <v>44</v>
      </c>
      <c r="X874" t="s">
        <v>3303</v>
      </c>
      <c r="Y874">
        <v>107</v>
      </c>
      <c r="Z874">
        <v>97.7</v>
      </c>
      <c r="AA874">
        <v>50.26</v>
      </c>
    </row>
    <row r="875" spans="1:27" x14ac:dyDescent="0.25">
      <c r="A875" t="s">
        <v>3304</v>
      </c>
      <c r="B875">
        <v>45716</v>
      </c>
      <c r="C875">
        <v>45716.427083333336</v>
      </c>
      <c r="D875">
        <v>45716.438194444447</v>
      </c>
      <c r="E875" t="s">
        <v>3305</v>
      </c>
      <c r="F875" t="s">
        <v>52</v>
      </c>
      <c r="G875" t="s">
        <v>2296</v>
      </c>
      <c r="H875" t="s">
        <v>54</v>
      </c>
      <c r="I875" t="s">
        <v>55</v>
      </c>
      <c r="J875" t="s">
        <v>56</v>
      </c>
      <c r="K875" t="s">
        <v>258</v>
      </c>
      <c r="L875">
        <v>1.5</v>
      </c>
      <c r="M875">
        <v>114</v>
      </c>
      <c r="N875">
        <v>4.7300000000000004</v>
      </c>
      <c r="O875">
        <v>8.84</v>
      </c>
      <c r="P875">
        <v>29.8</v>
      </c>
      <c r="Q875">
        <v>6.8</v>
      </c>
      <c r="R875" t="b">
        <v>1</v>
      </c>
      <c r="S875">
        <v>0</v>
      </c>
      <c r="T875">
        <v>5776.38</v>
      </c>
      <c r="U875">
        <v>45723</v>
      </c>
      <c r="V875" t="s">
        <v>43</v>
      </c>
      <c r="W875" t="s">
        <v>44</v>
      </c>
      <c r="X875" t="s">
        <v>3307</v>
      </c>
      <c r="Y875">
        <v>16</v>
      </c>
      <c r="Z875">
        <v>114</v>
      </c>
      <c r="AA875">
        <v>50.67</v>
      </c>
    </row>
    <row r="876" spans="1:27" x14ac:dyDescent="0.25">
      <c r="A876" t="s">
        <v>3308</v>
      </c>
      <c r="B876">
        <v>45711</v>
      </c>
      <c r="C876">
        <v>45711.409722222219</v>
      </c>
      <c r="D876">
        <v>45711.456944444442</v>
      </c>
      <c r="E876" t="s">
        <v>2025</v>
      </c>
      <c r="F876" t="s">
        <v>255</v>
      </c>
      <c r="G876" t="s">
        <v>1192</v>
      </c>
      <c r="H876" t="s">
        <v>257</v>
      </c>
      <c r="I876" t="s">
        <v>96</v>
      </c>
      <c r="J876" t="s">
        <v>97</v>
      </c>
      <c r="K876" t="s">
        <v>824</v>
      </c>
      <c r="L876">
        <v>7</v>
      </c>
      <c r="M876">
        <v>42.4</v>
      </c>
      <c r="N876">
        <v>4.7300000000000004</v>
      </c>
      <c r="O876">
        <v>8.56</v>
      </c>
      <c r="P876">
        <v>31.3</v>
      </c>
      <c r="Q876">
        <v>9.1999999999999993</v>
      </c>
      <c r="R876" t="b">
        <v>0</v>
      </c>
      <c r="S876">
        <v>0</v>
      </c>
      <c r="T876">
        <v>2112.79</v>
      </c>
      <c r="U876">
        <v>45711</v>
      </c>
      <c r="V876" t="s">
        <v>43</v>
      </c>
      <c r="W876" t="s">
        <v>44</v>
      </c>
      <c r="X876" t="s">
        <v>3309</v>
      </c>
      <c r="Y876">
        <v>68</v>
      </c>
      <c r="Z876">
        <v>42.4</v>
      </c>
      <c r="AA876">
        <v>49.83</v>
      </c>
    </row>
    <row r="877" spans="1:27" x14ac:dyDescent="0.25">
      <c r="A877" t="s">
        <v>3310</v>
      </c>
      <c r="B877">
        <v>45780</v>
      </c>
      <c r="C877">
        <v>45780.425000000003</v>
      </c>
      <c r="D877">
        <v>45780.469444444447</v>
      </c>
      <c r="E877" t="s">
        <v>1661</v>
      </c>
      <c r="F877" t="s">
        <v>340</v>
      </c>
      <c r="G877" t="s">
        <v>1663</v>
      </c>
      <c r="H877" t="s">
        <v>342</v>
      </c>
      <c r="I877" t="s">
        <v>197</v>
      </c>
      <c r="J877" t="s">
        <v>198</v>
      </c>
      <c r="K877" t="s">
        <v>302</v>
      </c>
      <c r="L877">
        <v>1.7</v>
      </c>
      <c r="M877">
        <v>14.9</v>
      </c>
      <c r="N877">
        <v>4.7300000000000004</v>
      </c>
      <c r="O877">
        <v>8.35</v>
      </c>
      <c r="P877">
        <v>31.7</v>
      </c>
      <c r="Q877">
        <v>31.9</v>
      </c>
      <c r="R877" t="b">
        <v>1</v>
      </c>
      <c r="S877">
        <v>0</v>
      </c>
      <c r="T877">
        <v>733.08</v>
      </c>
      <c r="U877">
        <v>45783</v>
      </c>
      <c r="V877" t="s">
        <v>43</v>
      </c>
      <c r="W877" t="s">
        <v>44</v>
      </c>
      <c r="X877" t="s">
        <v>3311</v>
      </c>
      <c r="Y877">
        <v>64</v>
      </c>
      <c r="Z877">
        <v>14.9</v>
      </c>
      <c r="AA877">
        <v>49.2</v>
      </c>
    </row>
    <row r="878" spans="1:27" x14ac:dyDescent="0.25">
      <c r="A878" t="s">
        <v>3312</v>
      </c>
      <c r="B878">
        <v>45816</v>
      </c>
      <c r="C878">
        <v>45816.37222222222</v>
      </c>
      <c r="D878">
        <v>45816.443749999999</v>
      </c>
      <c r="E878" t="s">
        <v>2688</v>
      </c>
      <c r="F878" t="s">
        <v>162</v>
      </c>
      <c r="G878" t="s">
        <v>667</v>
      </c>
      <c r="H878" t="s">
        <v>164</v>
      </c>
      <c r="I878" t="s">
        <v>40</v>
      </c>
      <c r="J878" t="s">
        <v>41</v>
      </c>
      <c r="K878" t="s">
        <v>185</v>
      </c>
      <c r="L878">
        <v>2.5</v>
      </c>
      <c r="M878">
        <v>11</v>
      </c>
      <c r="N878">
        <v>4.7300000000000004</v>
      </c>
      <c r="O878">
        <v>7.71</v>
      </c>
      <c r="P878">
        <v>30</v>
      </c>
      <c r="Q878">
        <v>6.5</v>
      </c>
      <c r="R878" t="b">
        <v>1</v>
      </c>
      <c r="S878">
        <v>0.77</v>
      </c>
      <c r="T878">
        <v>483.67</v>
      </c>
      <c r="U878">
        <v>45823</v>
      </c>
      <c r="V878" t="s">
        <v>259</v>
      </c>
      <c r="W878" t="s">
        <v>44</v>
      </c>
      <c r="X878" t="s">
        <v>3313</v>
      </c>
      <c r="Y878">
        <v>103</v>
      </c>
      <c r="Z878">
        <v>10.23</v>
      </c>
      <c r="AA878">
        <v>47.28</v>
      </c>
    </row>
    <row r="879" spans="1:27" x14ac:dyDescent="0.25">
      <c r="A879" t="s">
        <v>3314</v>
      </c>
      <c r="B879">
        <v>45741</v>
      </c>
      <c r="C879">
        <v>45741.274305555555</v>
      </c>
      <c r="D879">
        <v>45741.308333333334</v>
      </c>
      <c r="E879" t="s">
        <v>3315</v>
      </c>
      <c r="F879" t="s">
        <v>113</v>
      </c>
      <c r="G879" t="s">
        <v>680</v>
      </c>
      <c r="H879" t="s">
        <v>115</v>
      </c>
      <c r="I879" t="s">
        <v>84</v>
      </c>
      <c r="J879" t="s">
        <v>85</v>
      </c>
      <c r="K879" t="s">
        <v>909</v>
      </c>
      <c r="L879">
        <v>11.4</v>
      </c>
      <c r="M879">
        <v>16.5</v>
      </c>
      <c r="N879">
        <v>4.7300000000000004</v>
      </c>
      <c r="O879">
        <v>8.9700000000000006</v>
      </c>
      <c r="P879">
        <v>29.2</v>
      </c>
      <c r="Q879">
        <v>10.6</v>
      </c>
      <c r="R879" t="b">
        <v>0</v>
      </c>
      <c r="S879">
        <v>0</v>
      </c>
      <c r="T879">
        <v>842.49</v>
      </c>
      <c r="U879">
        <v>45743</v>
      </c>
      <c r="V879" t="s">
        <v>43</v>
      </c>
      <c r="W879" t="s">
        <v>208</v>
      </c>
      <c r="X879" t="s">
        <v>3317</v>
      </c>
      <c r="Y879">
        <v>49</v>
      </c>
      <c r="Z879">
        <v>16.5</v>
      </c>
      <c r="AA879">
        <v>51.06</v>
      </c>
    </row>
    <row r="880" spans="1:27" x14ac:dyDescent="0.25">
      <c r="A880" t="s">
        <v>3318</v>
      </c>
      <c r="B880">
        <v>45838</v>
      </c>
      <c r="C880">
        <v>45838.315972222219</v>
      </c>
      <c r="D880">
        <v>45838.388194444444</v>
      </c>
      <c r="E880" t="s">
        <v>2433</v>
      </c>
      <c r="F880" t="s">
        <v>67</v>
      </c>
      <c r="G880" t="s">
        <v>941</v>
      </c>
      <c r="H880" t="s">
        <v>69</v>
      </c>
      <c r="I880" t="s">
        <v>70</v>
      </c>
      <c r="J880" t="s">
        <v>71</v>
      </c>
      <c r="K880" t="s">
        <v>155</v>
      </c>
      <c r="L880">
        <v>1.3</v>
      </c>
      <c r="M880">
        <v>31.4</v>
      </c>
      <c r="N880">
        <v>4.7300000000000004</v>
      </c>
      <c r="O880">
        <v>8.5</v>
      </c>
      <c r="P880">
        <v>33.299999999999997</v>
      </c>
      <c r="Q880">
        <v>9</v>
      </c>
      <c r="R880" t="b">
        <v>1</v>
      </c>
      <c r="S880">
        <v>0.23</v>
      </c>
      <c r="T880">
        <v>1547.59</v>
      </c>
      <c r="U880">
        <v>45840</v>
      </c>
      <c r="V880" t="s">
        <v>43</v>
      </c>
      <c r="W880" t="s">
        <v>186</v>
      </c>
      <c r="X880" t="s">
        <v>3319</v>
      </c>
      <c r="Y880">
        <v>104</v>
      </c>
      <c r="Z880">
        <v>31.169999999999899</v>
      </c>
      <c r="AA880">
        <v>49.65</v>
      </c>
    </row>
    <row r="881" spans="1:27" x14ac:dyDescent="0.25">
      <c r="A881" t="s">
        <v>3320</v>
      </c>
      <c r="B881">
        <v>45801</v>
      </c>
      <c r="C881">
        <v>45801.241666666669</v>
      </c>
      <c r="D881">
        <v>45801.316666666666</v>
      </c>
      <c r="E881" t="s">
        <v>3321</v>
      </c>
      <c r="F881" t="s">
        <v>234</v>
      </c>
      <c r="G881" t="s">
        <v>741</v>
      </c>
      <c r="H881" t="s">
        <v>236</v>
      </c>
      <c r="I881" t="s">
        <v>237</v>
      </c>
      <c r="J881" t="s">
        <v>238</v>
      </c>
      <c r="K881" t="s">
        <v>105</v>
      </c>
      <c r="L881">
        <v>1.6</v>
      </c>
      <c r="M881">
        <v>17.7</v>
      </c>
      <c r="N881">
        <v>4.7300000000000004</v>
      </c>
      <c r="O881">
        <v>8.61</v>
      </c>
      <c r="P881">
        <v>31.8</v>
      </c>
      <c r="Q881">
        <v>12</v>
      </c>
      <c r="R881" t="b">
        <v>1</v>
      </c>
      <c r="S881">
        <v>0.03</v>
      </c>
      <c r="T881">
        <v>883.15</v>
      </c>
      <c r="U881">
        <v>45808</v>
      </c>
      <c r="V881" t="s">
        <v>43</v>
      </c>
      <c r="W881" t="s">
        <v>44</v>
      </c>
      <c r="X881" t="s">
        <v>3323</v>
      </c>
      <c r="Y881">
        <v>108</v>
      </c>
      <c r="Z881">
        <v>17.669999999999899</v>
      </c>
      <c r="AA881">
        <v>49.98</v>
      </c>
    </row>
    <row r="882" spans="1:27" x14ac:dyDescent="0.25">
      <c r="A882" t="s">
        <v>3324</v>
      </c>
      <c r="B882">
        <v>45743</v>
      </c>
      <c r="C882">
        <v>45743.319444444445</v>
      </c>
      <c r="D882">
        <v>45743.349305555559</v>
      </c>
      <c r="E882" t="s">
        <v>1525</v>
      </c>
      <c r="F882" t="s">
        <v>405</v>
      </c>
      <c r="G882" t="s">
        <v>1528</v>
      </c>
      <c r="H882" t="s">
        <v>407</v>
      </c>
      <c r="I882" t="s">
        <v>218</v>
      </c>
      <c r="J882" t="s">
        <v>219</v>
      </c>
      <c r="K882" t="s">
        <v>1095</v>
      </c>
      <c r="L882">
        <v>27.3</v>
      </c>
      <c r="M882">
        <v>107.3</v>
      </c>
      <c r="N882">
        <v>4.7300000000000004</v>
      </c>
      <c r="O882">
        <v>8.77</v>
      </c>
      <c r="P882">
        <v>30.4</v>
      </c>
      <c r="Q882">
        <v>6.7</v>
      </c>
      <c r="R882" t="b">
        <v>1</v>
      </c>
      <c r="S882">
        <v>0</v>
      </c>
      <c r="T882">
        <v>5414.36</v>
      </c>
      <c r="U882">
        <v>45746</v>
      </c>
      <c r="V882" t="s">
        <v>43</v>
      </c>
      <c r="W882" t="s">
        <v>208</v>
      </c>
      <c r="X882" t="s">
        <v>3325</v>
      </c>
      <c r="Y882">
        <v>43</v>
      </c>
      <c r="Z882">
        <v>107.3</v>
      </c>
      <c r="AA882">
        <v>50.46</v>
      </c>
    </row>
    <row r="883" spans="1:27" x14ac:dyDescent="0.25">
      <c r="A883" t="s">
        <v>3326</v>
      </c>
      <c r="B883">
        <v>45802</v>
      </c>
      <c r="C883">
        <v>45802.425694444442</v>
      </c>
      <c r="D883">
        <v>45802.486111111109</v>
      </c>
      <c r="E883" t="s">
        <v>1123</v>
      </c>
      <c r="F883" t="s">
        <v>215</v>
      </c>
      <c r="G883" t="s">
        <v>1126</v>
      </c>
      <c r="H883" t="s">
        <v>217</v>
      </c>
      <c r="I883" t="s">
        <v>218</v>
      </c>
      <c r="J883" t="s">
        <v>219</v>
      </c>
      <c r="K883" t="s">
        <v>643</v>
      </c>
      <c r="L883">
        <v>27.2</v>
      </c>
      <c r="M883">
        <v>27.2</v>
      </c>
      <c r="N883">
        <v>4.7300000000000004</v>
      </c>
      <c r="O883">
        <v>8.93</v>
      </c>
      <c r="P883">
        <v>30.9</v>
      </c>
      <c r="Q883">
        <v>8.3000000000000007</v>
      </c>
      <c r="R883" t="b">
        <v>1</v>
      </c>
      <c r="S883">
        <v>0</v>
      </c>
      <c r="T883">
        <v>1385.57</v>
      </c>
      <c r="U883">
        <v>45802</v>
      </c>
      <c r="V883" t="s">
        <v>259</v>
      </c>
      <c r="W883" t="s">
        <v>44</v>
      </c>
      <c r="X883" t="s">
        <v>3327</v>
      </c>
      <c r="Y883">
        <v>87</v>
      </c>
      <c r="Z883">
        <v>27.2</v>
      </c>
      <c r="AA883">
        <v>50.94</v>
      </c>
    </row>
    <row r="884" spans="1:27" x14ac:dyDescent="0.25">
      <c r="A884" t="s">
        <v>3328</v>
      </c>
      <c r="B884">
        <v>45695</v>
      </c>
      <c r="C884">
        <v>45695.427083333336</v>
      </c>
      <c r="D884">
        <v>45695.460416666669</v>
      </c>
      <c r="E884" t="s">
        <v>3329</v>
      </c>
      <c r="F884" t="s">
        <v>67</v>
      </c>
      <c r="G884" t="s">
        <v>1142</v>
      </c>
      <c r="H884" t="s">
        <v>69</v>
      </c>
      <c r="I884" t="s">
        <v>70</v>
      </c>
      <c r="J884" t="s">
        <v>71</v>
      </c>
      <c r="K884" t="s">
        <v>1358</v>
      </c>
      <c r="L884">
        <v>6.2</v>
      </c>
      <c r="M884">
        <v>29.6</v>
      </c>
      <c r="N884">
        <v>4.7300000000000004</v>
      </c>
      <c r="O884">
        <v>8.84</v>
      </c>
      <c r="P884">
        <v>30.6</v>
      </c>
      <c r="Q884">
        <v>8.6</v>
      </c>
      <c r="R884" t="b">
        <v>0</v>
      </c>
      <c r="S884">
        <v>7.28</v>
      </c>
      <c r="T884">
        <v>1130.95</v>
      </c>
      <c r="U884">
        <v>45702</v>
      </c>
      <c r="V884" t="s">
        <v>58</v>
      </c>
      <c r="W884" t="s">
        <v>44</v>
      </c>
      <c r="X884" t="s">
        <v>3330</v>
      </c>
      <c r="Y884">
        <v>48</v>
      </c>
      <c r="Z884">
        <v>22.32</v>
      </c>
      <c r="AA884">
        <v>50.67</v>
      </c>
    </row>
    <row r="885" spans="1:27" x14ac:dyDescent="0.25">
      <c r="A885" t="s">
        <v>3331</v>
      </c>
      <c r="B885">
        <v>45708</v>
      </c>
      <c r="C885">
        <v>45708.427083333336</v>
      </c>
      <c r="D885">
        <v>45708.48333333333</v>
      </c>
      <c r="E885" t="s">
        <v>3332</v>
      </c>
      <c r="F885" t="s">
        <v>413</v>
      </c>
      <c r="G885" t="s">
        <v>707</v>
      </c>
      <c r="H885" t="s">
        <v>414</v>
      </c>
      <c r="I885" t="s">
        <v>415</v>
      </c>
      <c r="J885" t="s">
        <v>416</v>
      </c>
      <c r="K885" t="s">
        <v>185</v>
      </c>
      <c r="L885">
        <v>9.1999999999999993</v>
      </c>
      <c r="M885">
        <v>84.1</v>
      </c>
      <c r="N885">
        <v>4.74</v>
      </c>
      <c r="O885">
        <v>8.4499999999999993</v>
      </c>
      <c r="P885">
        <v>27.6</v>
      </c>
      <c r="Q885">
        <v>7.9</v>
      </c>
      <c r="R885" t="b">
        <v>1</v>
      </c>
      <c r="S885">
        <v>0</v>
      </c>
      <c r="T885">
        <v>4167.1499999999996</v>
      </c>
      <c r="U885">
        <v>45711</v>
      </c>
      <c r="V885" t="s">
        <v>43</v>
      </c>
      <c r="W885" t="s">
        <v>44</v>
      </c>
      <c r="X885" t="s">
        <v>3333</v>
      </c>
      <c r="Y885">
        <v>81</v>
      </c>
      <c r="Z885">
        <v>84.1</v>
      </c>
      <c r="AA885">
        <v>49.55</v>
      </c>
    </row>
    <row r="886" spans="1:27" x14ac:dyDescent="0.25">
      <c r="A886" t="s">
        <v>3334</v>
      </c>
      <c r="B886">
        <v>45658</v>
      </c>
      <c r="C886">
        <v>45658.247916666667</v>
      </c>
      <c r="D886">
        <v>45658.275694444441</v>
      </c>
      <c r="E886" t="s">
        <v>3335</v>
      </c>
      <c r="F886" t="s">
        <v>113</v>
      </c>
      <c r="G886" t="s">
        <v>680</v>
      </c>
      <c r="H886" t="s">
        <v>115</v>
      </c>
      <c r="I886" t="s">
        <v>84</v>
      </c>
      <c r="J886" t="s">
        <v>85</v>
      </c>
      <c r="K886" t="s">
        <v>619</v>
      </c>
      <c r="L886">
        <v>1.5</v>
      </c>
      <c r="M886">
        <v>28</v>
      </c>
      <c r="N886">
        <v>4.74</v>
      </c>
      <c r="O886">
        <v>9.09</v>
      </c>
      <c r="P886">
        <v>31.2</v>
      </c>
      <c r="Q886">
        <v>7</v>
      </c>
      <c r="R886" t="b">
        <v>1</v>
      </c>
      <c r="S886">
        <v>0.33</v>
      </c>
      <c r="T886">
        <v>1424.17</v>
      </c>
      <c r="U886">
        <v>45665</v>
      </c>
      <c r="V886" t="s">
        <v>43</v>
      </c>
      <c r="W886" t="s">
        <v>44</v>
      </c>
      <c r="X886" t="s">
        <v>3337</v>
      </c>
      <c r="Y886">
        <v>40</v>
      </c>
      <c r="Z886">
        <v>27.67</v>
      </c>
      <c r="AA886">
        <v>51.47</v>
      </c>
    </row>
    <row r="887" spans="1:27" x14ac:dyDescent="0.25">
      <c r="A887" t="s">
        <v>3338</v>
      </c>
      <c r="B887">
        <v>45731</v>
      </c>
      <c r="C887">
        <v>45731.228472222225</v>
      </c>
      <c r="D887">
        <v>45731.256249999999</v>
      </c>
      <c r="E887" t="s">
        <v>1022</v>
      </c>
      <c r="F887" t="s">
        <v>172</v>
      </c>
      <c r="G887" t="s">
        <v>1025</v>
      </c>
      <c r="H887" t="s">
        <v>174</v>
      </c>
      <c r="I887" t="s">
        <v>84</v>
      </c>
      <c r="J887" t="s">
        <v>85</v>
      </c>
      <c r="K887" t="s">
        <v>123</v>
      </c>
      <c r="L887">
        <v>37.9</v>
      </c>
      <c r="M887">
        <v>217.3</v>
      </c>
      <c r="N887">
        <v>4.75</v>
      </c>
      <c r="O887">
        <v>8.86</v>
      </c>
      <c r="P887">
        <v>33.1</v>
      </c>
      <c r="Q887">
        <v>6</v>
      </c>
      <c r="R887" t="b">
        <v>1</v>
      </c>
      <c r="S887">
        <v>0.32</v>
      </c>
      <c r="T887">
        <v>11029.09</v>
      </c>
      <c r="U887">
        <v>45731</v>
      </c>
      <c r="V887" t="s">
        <v>58</v>
      </c>
      <c r="W887" t="s">
        <v>208</v>
      </c>
      <c r="X887" t="s">
        <v>3339</v>
      </c>
      <c r="Y887">
        <v>40</v>
      </c>
      <c r="Z887">
        <v>216.98</v>
      </c>
      <c r="AA887">
        <v>50.83</v>
      </c>
    </row>
    <row r="888" spans="1:27" x14ac:dyDescent="0.25">
      <c r="A888" t="s">
        <v>3340</v>
      </c>
      <c r="B888">
        <v>45793</v>
      </c>
      <c r="C888">
        <v>45793.328472222223</v>
      </c>
      <c r="D888">
        <v>45793.331944444442</v>
      </c>
      <c r="E888" t="s">
        <v>1803</v>
      </c>
      <c r="F888" t="s">
        <v>37</v>
      </c>
      <c r="G888" t="s">
        <v>1806</v>
      </c>
      <c r="H888" t="s">
        <v>39</v>
      </c>
      <c r="I888" t="s">
        <v>40</v>
      </c>
      <c r="J888" t="s">
        <v>41</v>
      </c>
      <c r="K888" t="s">
        <v>1953</v>
      </c>
      <c r="L888">
        <v>2.8</v>
      </c>
      <c r="M888">
        <v>21.6</v>
      </c>
      <c r="N888">
        <v>4.75</v>
      </c>
      <c r="O888">
        <v>8.92</v>
      </c>
      <c r="P888">
        <v>26</v>
      </c>
      <c r="Q888">
        <v>1.3</v>
      </c>
      <c r="R888" t="b">
        <v>1</v>
      </c>
      <c r="S888">
        <v>0</v>
      </c>
      <c r="T888">
        <v>1101.82</v>
      </c>
      <c r="U888">
        <v>45795</v>
      </c>
      <c r="V888" t="s">
        <v>43</v>
      </c>
      <c r="W888" t="s">
        <v>44</v>
      </c>
      <c r="X888" t="s">
        <v>3341</v>
      </c>
      <c r="Y888">
        <v>5</v>
      </c>
      <c r="Z888">
        <v>21.6</v>
      </c>
      <c r="AA888">
        <v>51.01</v>
      </c>
    </row>
    <row r="889" spans="1:27" x14ac:dyDescent="0.25">
      <c r="A889" t="s">
        <v>3342</v>
      </c>
      <c r="B889">
        <v>45800</v>
      </c>
      <c r="C889">
        <v>45800.338194444441</v>
      </c>
      <c r="D889">
        <v>45800.466666666667</v>
      </c>
      <c r="E889" t="s">
        <v>998</v>
      </c>
      <c r="F889" t="s">
        <v>536</v>
      </c>
      <c r="G889" t="s">
        <v>735</v>
      </c>
      <c r="H889" t="s">
        <v>537</v>
      </c>
      <c r="I889" t="s">
        <v>84</v>
      </c>
      <c r="J889" t="s">
        <v>85</v>
      </c>
      <c r="K889" t="s">
        <v>343</v>
      </c>
      <c r="L889">
        <v>7.7</v>
      </c>
      <c r="M889">
        <v>35.700000000000003</v>
      </c>
      <c r="N889">
        <v>4.75</v>
      </c>
      <c r="O889">
        <v>7.97</v>
      </c>
      <c r="P889">
        <v>29.1</v>
      </c>
      <c r="Q889">
        <v>9.4</v>
      </c>
      <c r="R889" t="b">
        <v>0</v>
      </c>
      <c r="S889">
        <v>1.68</v>
      </c>
      <c r="T889">
        <v>1638.4</v>
      </c>
      <c r="U889">
        <v>45802</v>
      </c>
      <c r="V889" t="s">
        <v>43</v>
      </c>
      <c r="W889" t="s">
        <v>44</v>
      </c>
      <c r="X889" t="s">
        <v>3343</v>
      </c>
      <c r="Y889">
        <v>185</v>
      </c>
      <c r="Z889">
        <v>34.020000000000003</v>
      </c>
      <c r="AA889">
        <v>48.16</v>
      </c>
    </row>
    <row r="890" spans="1:27" x14ac:dyDescent="0.25">
      <c r="A890" t="s">
        <v>3344</v>
      </c>
      <c r="B890">
        <v>45752</v>
      </c>
      <c r="C890">
        <v>45752.193055555559</v>
      </c>
      <c r="D890">
        <v>45752.236111111109</v>
      </c>
      <c r="E890" t="s">
        <v>2870</v>
      </c>
      <c r="F890" t="s">
        <v>604</v>
      </c>
      <c r="G890" t="s">
        <v>1470</v>
      </c>
      <c r="H890" t="s">
        <v>606</v>
      </c>
      <c r="I890" t="s">
        <v>153</v>
      </c>
      <c r="J890" t="s">
        <v>154</v>
      </c>
      <c r="K890" t="s">
        <v>1358</v>
      </c>
      <c r="L890">
        <v>18.399999999999999</v>
      </c>
      <c r="M890">
        <v>78.3</v>
      </c>
      <c r="N890">
        <v>4.76</v>
      </c>
      <c r="O890">
        <v>8.08</v>
      </c>
      <c r="P890">
        <v>25.1</v>
      </c>
      <c r="Q890">
        <v>5.4</v>
      </c>
      <c r="R890" t="b">
        <v>1</v>
      </c>
      <c r="S890">
        <v>0.32</v>
      </c>
      <c r="T890">
        <v>3785.15</v>
      </c>
      <c r="U890">
        <v>45754</v>
      </c>
      <c r="V890" t="s">
        <v>43</v>
      </c>
      <c r="W890" t="s">
        <v>44</v>
      </c>
      <c r="X890" t="s">
        <v>3345</v>
      </c>
      <c r="Y890">
        <v>62</v>
      </c>
      <c r="Z890">
        <v>77.98</v>
      </c>
      <c r="AA890">
        <v>48.54</v>
      </c>
    </row>
    <row r="891" spans="1:27" x14ac:dyDescent="0.25">
      <c r="A891" t="s">
        <v>3346</v>
      </c>
      <c r="B891">
        <v>45837</v>
      </c>
      <c r="C891">
        <v>45837.307638888888</v>
      </c>
      <c r="D891">
        <v>45837.324999999997</v>
      </c>
      <c r="E891" t="s">
        <v>3347</v>
      </c>
      <c r="F891" t="s">
        <v>340</v>
      </c>
      <c r="G891" t="s">
        <v>718</v>
      </c>
      <c r="H891" t="s">
        <v>342</v>
      </c>
      <c r="I891" t="s">
        <v>197</v>
      </c>
      <c r="J891" t="s">
        <v>198</v>
      </c>
      <c r="K891" t="s">
        <v>824</v>
      </c>
      <c r="L891">
        <v>27.7</v>
      </c>
      <c r="M891">
        <v>8.6</v>
      </c>
      <c r="N891">
        <v>4.76</v>
      </c>
      <c r="O891">
        <v>8.1</v>
      </c>
      <c r="P891">
        <v>27.5</v>
      </c>
      <c r="Q891">
        <v>4.5999999999999996</v>
      </c>
      <c r="R891" t="b">
        <v>1</v>
      </c>
      <c r="S891">
        <v>0</v>
      </c>
      <c r="T891">
        <v>417.96</v>
      </c>
      <c r="U891">
        <v>45838</v>
      </c>
      <c r="V891" t="s">
        <v>43</v>
      </c>
      <c r="W891" t="s">
        <v>200</v>
      </c>
      <c r="X891" t="s">
        <v>3349</v>
      </c>
      <c r="Y891">
        <v>25</v>
      </c>
      <c r="Z891">
        <v>8.6</v>
      </c>
      <c r="AA891">
        <v>48.6</v>
      </c>
    </row>
    <row r="892" spans="1:27" x14ac:dyDescent="0.25">
      <c r="A892" t="s">
        <v>3350</v>
      </c>
      <c r="B892">
        <v>45791</v>
      </c>
      <c r="C892">
        <v>45791.23333333333</v>
      </c>
      <c r="D892">
        <v>45791.299305555556</v>
      </c>
      <c r="E892" t="s">
        <v>3351</v>
      </c>
      <c r="F892" t="s">
        <v>234</v>
      </c>
      <c r="G892" t="s">
        <v>1142</v>
      </c>
      <c r="H892" t="s">
        <v>236</v>
      </c>
      <c r="I892" t="s">
        <v>237</v>
      </c>
      <c r="J892" t="s">
        <v>238</v>
      </c>
      <c r="K892" t="s">
        <v>384</v>
      </c>
      <c r="L892">
        <v>5.5</v>
      </c>
      <c r="M892">
        <v>34.200000000000003</v>
      </c>
      <c r="N892">
        <v>4.76</v>
      </c>
      <c r="O892">
        <v>8.69</v>
      </c>
      <c r="P892">
        <v>25.7</v>
      </c>
      <c r="Q892">
        <v>3.4</v>
      </c>
      <c r="R892" t="b">
        <v>1</v>
      </c>
      <c r="S892">
        <v>0</v>
      </c>
      <c r="T892">
        <v>1722.65</v>
      </c>
      <c r="U892">
        <v>45792</v>
      </c>
      <c r="V892" t="s">
        <v>259</v>
      </c>
      <c r="W892" t="s">
        <v>44</v>
      </c>
      <c r="X892" t="s">
        <v>3353</v>
      </c>
      <c r="Y892">
        <v>95</v>
      </c>
      <c r="Z892">
        <v>34.200000000000003</v>
      </c>
      <c r="AA892">
        <v>50.37</v>
      </c>
    </row>
    <row r="893" spans="1:27" x14ac:dyDescent="0.25">
      <c r="A893" t="s">
        <v>3354</v>
      </c>
      <c r="B893">
        <v>45705</v>
      </c>
      <c r="C893">
        <v>45705.316666666666</v>
      </c>
      <c r="D893">
        <v>45705.342361111114</v>
      </c>
      <c r="E893" t="s">
        <v>2025</v>
      </c>
      <c r="F893" t="s">
        <v>255</v>
      </c>
      <c r="G893" t="s">
        <v>1192</v>
      </c>
      <c r="H893" t="s">
        <v>257</v>
      </c>
      <c r="I893" t="s">
        <v>96</v>
      </c>
      <c r="J893" t="s">
        <v>97</v>
      </c>
      <c r="K893" t="s">
        <v>1543</v>
      </c>
      <c r="L893">
        <v>24.6</v>
      </c>
      <c r="M893">
        <v>53.8</v>
      </c>
      <c r="N893">
        <v>4.76</v>
      </c>
      <c r="O893">
        <v>8.5</v>
      </c>
      <c r="P893">
        <v>31.8</v>
      </c>
      <c r="Q893">
        <v>29.1</v>
      </c>
      <c r="R893" t="b">
        <v>1</v>
      </c>
      <c r="S893">
        <v>0.17</v>
      </c>
      <c r="T893">
        <v>2670.77</v>
      </c>
      <c r="U893">
        <v>45712</v>
      </c>
      <c r="V893" t="s">
        <v>58</v>
      </c>
      <c r="W893" t="s">
        <v>208</v>
      </c>
      <c r="X893" t="s">
        <v>1718</v>
      </c>
      <c r="Y893">
        <v>37</v>
      </c>
      <c r="Z893">
        <v>53.629999999999903</v>
      </c>
      <c r="AA893">
        <v>49.8</v>
      </c>
    </row>
    <row r="894" spans="1:27" x14ac:dyDescent="0.25">
      <c r="A894" t="s">
        <v>3355</v>
      </c>
      <c r="B894">
        <v>45685</v>
      </c>
      <c r="C894">
        <v>45685.298611111109</v>
      </c>
      <c r="D894">
        <v>45685.376388888886</v>
      </c>
      <c r="E894" t="s">
        <v>1189</v>
      </c>
      <c r="F894" t="s">
        <v>138</v>
      </c>
      <c r="G894" t="s">
        <v>1192</v>
      </c>
      <c r="H894" t="s">
        <v>140</v>
      </c>
      <c r="I894" t="s">
        <v>141</v>
      </c>
      <c r="J894" t="s">
        <v>142</v>
      </c>
      <c r="K894" t="s">
        <v>643</v>
      </c>
      <c r="L894">
        <v>5.3</v>
      </c>
      <c r="M894">
        <v>100.2</v>
      </c>
      <c r="N894">
        <v>4.76</v>
      </c>
      <c r="O894">
        <v>8.7899999999999991</v>
      </c>
      <c r="P894">
        <v>30</v>
      </c>
      <c r="Q894">
        <v>6</v>
      </c>
      <c r="R894" t="b">
        <v>1</v>
      </c>
      <c r="S894">
        <v>0.45</v>
      </c>
      <c r="T894">
        <v>5054.33</v>
      </c>
      <c r="U894">
        <v>45687</v>
      </c>
      <c r="V894" t="s">
        <v>43</v>
      </c>
      <c r="W894" t="s">
        <v>44</v>
      </c>
      <c r="X894" t="s">
        <v>3356</v>
      </c>
      <c r="Y894">
        <v>112</v>
      </c>
      <c r="Z894">
        <v>99.75</v>
      </c>
      <c r="AA894">
        <v>50.67</v>
      </c>
    </row>
    <row r="895" spans="1:27" x14ac:dyDescent="0.25">
      <c r="A895" t="s">
        <v>3357</v>
      </c>
      <c r="B895">
        <v>45721</v>
      </c>
      <c r="C895">
        <v>45721.361111111109</v>
      </c>
      <c r="D895">
        <v>45721.38958333333</v>
      </c>
      <c r="E895" t="s">
        <v>3247</v>
      </c>
      <c r="F895" t="s">
        <v>172</v>
      </c>
      <c r="G895" t="s">
        <v>2005</v>
      </c>
      <c r="H895" t="s">
        <v>174</v>
      </c>
      <c r="I895" t="s">
        <v>84</v>
      </c>
      <c r="J895" t="s">
        <v>85</v>
      </c>
      <c r="K895" t="s">
        <v>295</v>
      </c>
      <c r="L895">
        <v>73</v>
      </c>
      <c r="M895">
        <v>26.1</v>
      </c>
      <c r="N895">
        <v>4.76</v>
      </c>
      <c r="O895">
        <v>8.01</v>
      </c>
      <c r="P895">
        <v>33.799999999999997</v>
      </c>
      <c r="Q895">
        <v>6.2</v>
      </c>
      <c r="R895" t="b">
        <v>1</v>
      </c>
      <c r="S895">
        <v>0.19</v>
      </c>
      <c r="T895">
        <v>1252.23</v>
      </c>
      <c r="U895">
        <v>45723</v>
      </c>
      <c r="V895" t="s">
        <v>259</v>
      </c>
      <c r="W895" t="s">
        <v>44</v>
      </c>
      <c r="X895" t="s">
        <v>3358</v>
      </c>
      <c r="Y895">
        <v>41</v>
      </c>
      <c r="Z895">
        <v>25.91</v>
      </c>
      <c r="AA895">
        <v>48.33</v>
      </c>
    </row>
    <row r="896" spans="1:27" x14ac:dyDescent="0.25">
      <c r="A896" t="s">
        <v>3359</v>
      </c>
      <c r="B896">
        <v>45747</v>
      </c>
      <c r="C896">
        <v>45747.335416666669</v>
      </c>
      <c r="D896">
        <v>45747.364583333336</v>
      </c>
      <c r="E896" t="s">
        <v>1098</v>
      </c>
      <c r="F896" t="s">
        <v>52</v>
      </c>
      <c r="G896" t="s">
        <v>707</v>
      </c>
      <c r="H896" t="s">
        <v>54</v>
      </c>
      <c r="I896" t="s">
        <v>55</v>
      </c>
      <c r="J896" t="s">
        <v>56</v>
      </c>
      <c r="K896" t="s">
        <v>1270</v>
      </c>
      <c r="L896">
        <v>20.2</v>
      </c>
      <c r="M896">
        <v>102</v>
      </c>
      <c r="N896">
        <v>4.7699999999999996</v>
      </c>
      <c r="O896">
        <v>7.95</v>
      </c>
      <c r="P896">
        <v>30.6</v>
      </c>
      <c r="Q896">
        <v>8.9</v>
      </c>
      <c r="R896" t="b">
        <v>1</v>
      </c>
      <c r="S896">
        <v>0.42</v>
      </c>
      <c r="T896">
        <v>4896.16</v>
      </c>
      <c r="U896">
        <v>45747</v>
      </c>
      <c r="V896" t="s">
        <v>43</v>
      </c>
      <c r="W896" t="s">
        <v>208</v>
      </c>
      <c r="X896" t="s">
        <v>3360</v>
      </c>
      <c r="Y896">
        <v>42</v>
      </c>
      <c r="Z896">
        <v>101.58</v>
      </c>
      <c r="AA896">
        <v>48.2</v>
      </c>
    </row>
    <row r="897" spans="1:27" x14ac:dyDescent="0.25">
      <c r="A897" t="s">
        <v>3361</v>
      </c>
      <c r="B897">
        <v>45763</v>
      </c>
      <c r="C897">
        <v>45763.429166666669</v>
      </c>
      <c r="D897">
        <v>45763.475694444445</v>
      </c>
      <c r="E897" t="s">
        <v>1635</v>
      </c>
      <c r="F897" t="s">
        <v>162</v>
      </c>
      <c r="G897" t="s">
        <v>1637</v>
      </c>
      <c r="H897" t="s">
        <v>164</v>
      </c>
      <c r="I897" t="s">
        <v>40</v>
      </c>
      <c r="J897" t="s">
        <v>41</v>
      </c>
      <c r="K897" t="s">
        <v>275</v>
      </c>
      <c r="L897">
        <v>33.4</v>
      </c>
      <c r="M897">
        <v>23</v>
      </c>
      <c r="N897">
        <v>4.7699999999999996</v>
      </c>
      <c r="O897">
        <v>8.4700000000000006</v>
      </c>
      <c r="P897">
        <v>31.2</v>
      </c>
      <c r="Q897">
        <v>9.1999999999999993</v>
      </c>
      <c r="R897" t="b">
        <v>0</v>
      </c>
      <c r="S897">
        <v>0.42</v>
      </c>
      <c r="T897">
        <v>1123.58</v>
      </c>
      <c r="U897">
        <v>45763</v>
      </c>
      <c r="V897" t="s">
        <v>43</v>
      </c>
      <c r="W897" t="s">
        <v>208</v>
      </c>
      <c r="X897" t="s">
        <v>3362</v>
      </c>
      <c r="Y897">
        <v>67</v>
      </c>
      <c r="Z897">
        <v>22.58</v>
      </c>
      <c r="AA897">
        <v>49.76</v>
      </c>
    </row>
    <row r="898" spans="1:27" x14ac:dyDescent="0.25">
      <c r="A898" t="s">
        <v>3363</v>
      </c>
      <c r="B898">
        <v>45743</v>
      </c>
      <c r="C898">
        <v>45743.423611111109</v>
      </c>
      <c r="D898">
        <v>45743.453472222223</v>
      </c>
      <c r="E898" t="s">
        <v>3364</v>
      </c>
      <c r="F898" t="s">
        <v>282</v>
      </c>
      <c r="G898" t="s">
        <v>1626</v>
      </c>
      <c r="H898" t="s">
        <v>284</v>
      </c>
      <c r="I898" t="s">
        <v>237</v>
      </c>
      <c r="J898" t="s">
        <v>238</v>
      </c>
      <c r="K898" t="s">
        <v>748</v>
      </c>
      <c r="L898">
        <v>48.8</v>
      </c>
      <c r="M898">
        <v>87.1</v>
      </c>
      <c r="N898">
        <v>4.7699999999999996</v>
      </c>
      <c r="O898">
        <v>8.2200000000000006</v>
      </c>
      <c r="P898">
        <v>32.4</v>
      </c>
      <c r="Q898">
        <v>12</v>
      </c>
      <c r="R898" t="b">
        <v>1</v>
      </c>
      <c r="S898">
        <v>0.2</v>
      </c>
      <c r="T898">
        <v>4258.97</v>
      </c>
      <c r="U898">
        <v>45744</v>
      </c>
      <c r="V898" t="s">
        <v>43</v>
      </c>
      <c r="W898" t="s">
        <v>44</v>
      </c>
      <c r="X898" t="s">
        <v>3366</v>
      </c>
      <c r="Y898">
        <v>43</v>
      </c>
      <c r="Z898">
        <v>86.899999999999906</v>
      </c>
      <c r="AA898">
        <v>49.01</v>
      </c>
    </row>
    <row r="899" spans="1:27" x14ac:dyDescent="0.25">
      <c r="A899" t="s">
        <v>3367</v>
      </c>
      <c r="B899">
        <v>45732</v>
      </c>
      <c r="C899">
        <v>45732.218055555553</v>
      </c>
      <c r="D899">
        <v>45732.23541666667</v>
      </c>
      <c r="E899" t="s">
        <v>2077</v>
      </c>
      <c r="F899" t="s">
        <v>215</v>
      </c>
      <c r="G899" t="s">
        <v>1378</v>
      </c>
      <c r="H899" t="s">
        <v>217</v>
      </c>
      <c r="I899" t="s">
        <v>218</v>
      </c>
      <c r="J899" t="s">
        <v>219</v>
      </c>
      <c r="K899" t="s">
        <v>155</v>
      </c>
      <c r="L899">
        <v>2.6</v>
      </c>
      <c r="M899">
        <v>103.7</v>
      </c>
      <c r="N899">
        <v>4.7699999999999996</v>
      </c>
      <c r="O899">
        <v>8.0399999999999991</v>
      </c>
      <c r="P899">
        <v>23.4</v>
      </c>
      <c r="Q899">
        <v>1</v>
      </c>
      <c r="R899" t="b">
        <v>1</v>
      </c>
      <c r="S899">
        <v>0.38</v>
      </c>
      <c r="T899">
        <v>5007.92</v>
      </c>
      <c r="U899">
        <v>45739</v>
      </c>
      <c r="V899" t="s">
        <v>43</v>
      </c>
      <c r="W899" t="s">
        <v>44</v>
      </c>
      <c r="X899" t="s">
        <v>3368</v>
      </c>
      <c r="Y899">
        <v>25</v>
      </c>
      <c r="Z899">
        <v>103.32</v>
      </c>
      <c r="AA899">
        <v>48.47</v>
      </c>
    </row>
    <row r="900" spans="1:27" x14ac:dyDescent="0.25">
      <c r="A900" t="s">
        <v>3369</v>
      </c>
      <c r="B900">
        <v>45730</v>
      </c>
      <c r="C900">
        <v>45730.254861111112</v>
      </c>
      <c r="D900">
        <v>45730.325694444444</v>
      </c>
      <c r="E900" t="s">
        <v>3370</v>
      </c>
      <c r="F900" t="s">
        <v>81</v>
      </c>
      <c r="G900" t="s">
        <v>195</v>
      </c>
      <c r="H900" t="s">
        <v>83</v>
      </c>
      <c r="I900" t="s">
        <v>84</v>
      </c>
      <c r="J900" t="s">
        <v>85</v>
      </c>
      <c r="K900" t="s">
        <v>453</v>
      </c>
      <c r="L900">
        <v>5.9</v>
      </c>
      <c r="M900">
        <v>231.4</v>
      </c>
      <c r="N900">
        <v>4.78</v>
      </c>
      <c r="O900">
        <v>8.31</v>
      </c>
      <c r="P900">
        <v>31.4</v>
      </c>
      <c r="Q900">
        <v>7.1</v>
      </c>
      <c r="R900" t="b">
        <v>1</v>
      </c>
      <c r="S900">
        <v>0.14000000000000001</v>
      </c>
      <c r="T900">
        <v>11408.06</v>
      </c>
      <c r="U900">
        <v>45731</v>
      </c>
      <c r="V900" t="s">
        <v>43</v>
      </c>
      <c r="W900" t="s">
        <v>208</v>
      </c>
      <c r="X900" t="s">
        <v>3372</v>
      </c>
      <c r="Y900">
        <v>102</v>
      </c>
      <c r="Z900">
        <v>231.26</v>
      </c>
      <c r="AA900">
        <v>49.33</v>
      </c>
    </row>
    <row r="901" spans="1:27" x14ac:dyDescent="0.25">
      <c r="A901" t="s">
        <v>3373</v>
      </c>
      <c r="B901">
        <v>45747</v>
      </c>
      <c r="C901">
        <v>45747.425000000003</v>
      </c>
      <c r="D901">
        <v>45747.495138888888</v>
      </c>
      <c r="E901" t="s">
        <v>1022</v>
      </c>
      <c r="F901" t="s">
        <v>172</v>
      </c>
      <c r="G901" t="s">
        <v>1025</v>
      </c>
      <c r="H901" t="s">
        <v>174</v>
      </c>
      <c r="I901" t="s">
        <v>84</v>
      </c>
      <c r="J901" t="s">
        <v>85</v>
      </c>
      <c r="K901" t="s">
        <v>275</v>
      </c>
      <c r="L901">
        <v>7.1</v>
      </c>
      <c r="M901">
        <v>19.3</v>
      </c>
      <c r="N901">
        <v>4.78</v>
      </c>
      <c r="O901">
        <v>8.51</v>
      </c>
      <c r="P901">
        <v>31</v>
      </c>
      <c r="Q901">
        <v>30.6</v>
      </c>
      <c r="R901" t="b">
        <v>1</v>
      </c>
      <c r="S901">
        <v>0.08</v>
      </c>
      <c r="T901">
        <v>959.65</v>
      </c>
      <c r="U901">
        <v>45750</v>
      </c>
      <c r="V901" t="s">
        <v>43</v>
      </c>
      <c r="W901" t="s">
        <v>44</v>
      </c>
      <c r="X901" t="s">
        <v>3374</v>
      </c>
      <c r="Y901">
        <v>101</v>
      </c>
      <c r="Z901">
        <v>19.22</v>
      </c>
      <c r="AA901">
        <v>49.93</v>
      </c>
    </row>
    <row r="902" spans="1:27" x14ac:dyDescent="0.25">
      <c r="A902" t="s">
        <v>3375</v>
      </c>
      <c r="B902">
        <v>45752</v>
      </c>
      <c r="C902">
        <v>45752.307638888888</v>
      </c>
      <c r="D902">
        <v>45752.339583333334</v>
      </c>
      <c r="E902" t="s">
        <v>1623</v>
      </c>
      <c r="F902" t="s">
        <v>37</v>
      </c>
      <c r="G902" t="s">
        <v>1626</v>
      </c>
      <c r="H902" t="s">
        <v>39</v>
      </c>
      <c r="I902" t="s">
        <v>40</v>
      </c>
      <c r="J902" t="s">
        <v>41</v>
      </c>
      <c r="K902" t="s">
        <v>199</v>
      </c>
      <c r="L902">
        <v>5.9</v>
      </c>
      <c r="M902">
        <v>66.7</v>
      </c>
      <c r="N902">
        <v>4.78</v>
      </c>
      <c r="O902">
        <v>9.33</v>
      </c>
      <c r="P902">
        <v>29.1</v>
      </c>
      <c r="Q902">
        <v>9.4</v>
      </c>
      <c r="R902" t="b">
        <v>1</v>
      </c>
      <c r="S902">
        <v>0.54</v>
      </c>
      <c r="T902">
        <v>3466.12</v>
      </c>
      <c r="U902">
        <v>45753</v>
      </c>
      <c r="V902" t="s">
        <v>43</v>
      </c>
      <c r="W902" t="s">
        <v>44</v>
      </c>
      <c r="X902" t="s">
        <v>3376</v>
      </c>
      <c r="Y902">
        <v>46</v>
      </c>
      <c r="Z902">
        <v>66.16</v>
      </c>
      <c r="AA902">
        <v>52.39</v>
      </c>
    </row>
    <row r="903" spans="1:27" x14ac:dyDescent="0.25">
      <c r="A903" t="s">
        <v>3377</v>
      </c>
      <c r="B903">
        <v>45738</v>
      </c>
      <c r="C903">
        <v>45738.23333333333</v>
      </c>
      <c r="D903">
        <v>45738.248611111114</v>
      </c>
      <c r="E903" t="s">
        <v>564</v>
      </c>
      <c r="F903" t="s">
        <v>282</v>
      </c>
      <c r="G903" t="s">
        <v>567</v>
      </c>
      <c r="H903" t="s">
        <v>284</v>
      </c>
      <c r="I903" t="s">
        <v>237</v>
      </c>
      <c r="J903" t="s">
        <v>238</v>
      </c>
      <c r="K903" t="s">
        <v>424</v>
      </c>
      <c r="L903">
        <v>10.4</v>
      </c>
      <c r="M903">
        <v>112.5</v>
      </c>
      <c r="N903">
        <v>4.78</v>
      </c>
      <c r="O903">
        <v>8.4499999999999993</v>
      </c>
      <c r="P903">
        <v>31.3</v>
      </c>
      <c r="Q903">
        <v>30</v>
      </c>
      <c r="R903" t="b">
        <v>1</v>
      </c>
      <c r="S903">
        <v>0.04</v>
      </c>
      <c r="T903">
        <v>5594.88</v>
      </c>
      <c r="U903">
        <v>45741</v>
      </c>
      <c r="V903" t="s">
        <v>259</v>
      </c>
      <c r="W903" t="s">
        <v>44</v>
      </c>
      <c r="X903" t="s">
        <v>3378</v>
      </c>
      <c r="Y903">
        <v>22</v>
      </c>
      <c r="Z903">
        <v>112.46</v>
      </c>
      <c r="AA903">
        <v>49.75</v>
      </c>
    </row>
    <row r="904" spans="1:27" x14ac:dyDescent="0.25">
      <c r="A904" t="s">
        <v>3379</v>
      </c>
      <c r="B904">
        <v>45799</v>
      </c>
      <c r="C904">
        <v>45799.347916666666</v>
      </c>
      <c r="D904">
        <v>45799.351388888892</v>
      </c>
      <c r="E904" t="s">
        <v>1036</v>
      </c>
      <c r="F904" t="s">
        <v>215</v>
      </c>
      <c r="G904" t="s">
        <v>1039</v>
      </c>
      <c r="H904" t="s">
        <v>217</v>
      </c>
      <c r="I904" t="s">
        <v>218</v>
      </c>
      <c r="J904" t="s">
        <v>219</v>
      </c>
      <c r="K904" t="s">
        <v>175</v>
      </c>
      <c r="L904">
        <v>18.5</v>
      </c>
      <c r="M904">
        <v>35</v>
      </c>
      <c r="N904">
        <v>4.78</v>
      </c>
      <c r="O904">
        <v>8.1</v>
      </c>
      <c r="P904">
        <v>29.1</v>
      </c>
      <c r="Q904">
        <v>9</v>
      </c>
      <c r="R904" t="b">
        <v>1</v>
      </c>
      <c r="S904">
        <v>0.36</v>
      </c>
      <c r="T904">
        <v>1686.97</v>
      </c>
      <c r="U904">
        <v>45800</v>
      </c>
      <c r="V904" t="s">
        <v>43</v>
      </c>
      <c r="W904" t="s">
        <v>44</v>
      </c>
      <c r="X904" t="s">
        <v>3380</v>
      </c>
      <c r="Y904">
        <v>5</v>
      </c>
      <c r="Z904">
        <v>34.64</v>
      </c>
      <c r="AA904">
        <v>48.7</v>
      </c>
    </row>
    <row r="905" spans="1:27" x14ac:dyDescent="0.25">
      <c r="A905" t="s">
        <v>3381</v>
      </c>
      <c r="B905">
        <v>45726</v>
      </c>
      <c r="C905">
        <v>45726.205555555556</v>
      </c>
      <c r="D905">
        <v>45726.211805555555</v>
      </c>
      <c r="E905" t="s">
        <v>2072</v>
      </c>
      <c r="F905" t="s">
        <v>194</v>
      </c>
      <c r="G905" t="s">
        <v>869</v>
      </c>
      <c r="H905" t="s">
        <v>196</v>
      </c>
      <c r="I905" t="s">
        <v>197</v>
      </c>
      <c r="J905" t="s">
        <v>198</v>
      </c>
      <c r="K905" t="s">
        <v>591</v>
      </c>
      <c r="L905">
        <v>16.899999999999999</v>
      </c>
      <c r="M905">
        <v>21.8</v>
      </c>
      <c r="N905">
        <v>4.78</v>
      </c>
      <c r="O905">
        <v>8.09</v>
      </c>
      <c r="P905">
        <v>35.1</v>
      </c>
      <c r="Q905">
        <v>12</v>
      </c>
      <c r="R905" t="b">
        <v>1</v>
      </c>
      <c r="S905">
        <v>0.27</v>
      </c>
      <c r="T905">
        <v>1047.8699999999999</v>
      </c>
      <c r="U905">
        <v>45727</v>
      </c>
      <c r="V905" t="s">
        <v>259</v>
      </c>
      <c r="W905" t="s">
        <v>208</v>
      </c>
      <c r="X905" t="s">
        <v>3382</v>
      </c>
      <c r="Y905">
        <v>9</v>
      </c>
      <c r="Z905">
        <v>21.53</v>
      </c>
      <c r="AA905">
        <v>48.67</v>
      </c>
    </row>
    <row r="906" spans="1:27" x14ac:dyDescent="0.25">
      <c r="A906" t="s">
        <v>3383</v>
      </c>
      <c r="B906">
        <v>45729</v>
      </c>
      <c r="C906">
        <v>45729.375694444447</v>
      </c>
      <c r="D906">
        <v>45729.435416666667</v>
      </c>
      <c r="E906" t="s">
        <v>1740</v>
      </c>
      <c r="F906" t="s">
        <v>81</v>
      </c>
      <c r="G906" t="s">
        <v>951</v>
      </c>
      <c r="H906" t="s">
        <v>83</v>
      </c>
      <c r="I906" t="s">
        <v>84</v>
      </c>
      <c r="J906" t="s">
        <v>85</v>
      </c>
      <c r="K906" t="s">
        <v>207</v>
      </c>
      <c r="L906">
        <v>21.4</v>
      </c>
      <c r="M906">
        <v>11.2</v>
      </c>
      <c r="N906">
        <v>4.79</v>
      </c>
      <c r="O906">
        <v>8.6</v>
      </c>
      <c r="P906">
        <v>30.1</v>
      </c>
      <c r="Q906">
        <v>5.9</v>
      </c>
      <c r="R906" t="b">
        <v>1</v>
      </c>
      <c r="S906">
        <v>0</v>
      </c>
      <c r="T906">
        <v>562.79999999999995</v>
      </c>
      <c r="U906">
        <v>45736</v>
      </c>
      <c r="V906" t="s">
        <v>43</v>
      </c>
      <c r="W906" t="s">
        <v>208</v>
      </c>
      <c r="X906" t="s">
        <v>3384</v>
      </c>
      <c r="Y906">
        <v>86</v>
      </c>
      <c r="Z906">
        <v>11.2</v>
      </c>
      <c r="AA906">
        <v>50.25</v>
      </c>
    </row>
    <row r="907" spans="1:27" x14ac:dyDescent="0.25">
      <c r="A907" t="s">
        <v>3385</v>
      </c>
      <c r="B907">
        <v>45720</v>
      </c>
      <c r="C907">
        <v>45720.260416666664</v>
      </c>
      <c r="D907">
        <v>45720.313888888886</v>
      </c>
      <c r="E907" t="s">
        <v>3386</v>
      </c>
      <c r="F907" t="s">
        <v>318</v>
      </c>
      <c r="G907" t="s">
        <v>1025</v>
      </c>
      <c r="H907" t="s">
        <v>320</v>
      </c>
      <c r="I907" t="s">
        <v>197</v>
      </c>
      <c r="J907" t="s">
        <v>198</v>
      </c>
      <c r="K907" t="s">
        <v>1270</v>
      </c>
      <c r="L907">
        <v>6.5</v>
      </c>
      <c r="M907">
        <v>64.5</v>
      </c>
      <c r="N907">
        <v>4.8</v>
      </c>
      <c r="O907">
        <v>8.65</v>
      </c>
      <c r="P907">
        <v>36.9</v>
      </c>
      <c r="Q907">
        <v>12</v>
      </c>
      <c r="R907" t="b">
        <v>1</v>
      </c>
      <c r="S907">
        <v>0.03</v>
      </c>
      <c r="T907">
        <v>3252.51</v>
      </c>
      <c r="U907">
        <v>45722</v>
      </c>
      <c r="V907" t="s">
        <v>43</v>
      </c>
      <c r="W907" t="s">
        <v>208</v>
      </c>
      <c r="X907" t="s">
        <v>3387</v>
      </c>
      <c r="Y907">
        <v>77</v>
      </c>
      <c r="Z907">
        <v>64.47</v>
      </c>
      <c r="AA907">
        <v>50.45</v>
      </c>
    </row>
    <row r="908" spans="1:27" x14ac:dyDescent="0.25">
      <c r="A908" t="s">
        <v>3388</v>
      </c>
      <c r="B908">
        <v>45678</v>
      </c>
      <c r="C908">
        <v>45678.250694444447</v>
      </c>
      <c r="D908">
        <v>45678.353472222225</v>
      </c>
      <c r="E908" t="s">
        <v>1823</v>
      </c>
      <c r="F908" t="s">
        <v>340</v>
      </c>
      <c r="G908" t="s">
        <v>586</v>
      </c>
      <c r="H908" t="s">
        <v>342</v>
      </c>
      <c r="I908" t="s">
        <v>197</v>
      </c>
      <c r="J908" t="s">
        <v>198</v>
      </c>
      <c r="K908" t="s">
        <v>1270</v>
      </c>
      <c r="L908">
        <v>10.9</v>
      </c>
      <c r="M908">
        <v>27.8</v>
      </c>
      <c r="N908">
        <v>4.8</v>
      </c>
      <c r="O908">
        <v>8.2799999999999994</v>
      </c>
      <c r="P908">
        <v>26.7</v>
      </c>
      <c r="Q908">
        <v>23.8</v>
      </c>
      <c r="R908" t="b">
        <v>1</v>
      </c>
      <c r="S908">
        <v>0</v>
      </c>
      <c r="T908">
        <v>1371.65</v>
      </c>
      <c r="U908">
        <v>45681</v>
      </c>
      <c r="V908" t="s">
        <v>43</v>
      </c>
      <c r="W908" t="s">
        <v>44</v>
      </c>
      <c r="X908" t="s">
        <v>3389</v>
      </c>
      <c r="Y908">
        <v>148</v>
      </c>
      <c r="Z908">
        <v>27.8</v>
      </c>
      <c r="AA908">
        <v>49.34</v>
      </c>
    </row>
    <row r="909" spans="1:27" x14ac:dyDescent="0.25">
      <c r="A909" t="s">
        <v>3390</v>
      </c>
      <c r="B909">
        <v>45687</v>
      </c>
      <c r="C909">
        <v>45687.429166666669</v>
      </c>
      <c r="D909">
        <v>45687.432638888888</v>
      </c>
      <c r="E909" t="s">
        <v>3288</v>
      </c>
      <c r="F909" t="s">
        <v>698</v>
      </c>
      <c r="G909" t="s">
        <v>439</v>
      </c>
      <c r="H909" t="s">
        <v>700</v>
      </c>
      <c r="I909" t="s">
        <v>141</v>
      </c>
      <c r="J909" t="s">
        <v>142</v>
      </c>
      <c r="K909" t="s">
        <v>1033</v>
      </c>
      <c r="L909">
        <v>2.1</v>
      </c>
      <c r="M909">
        <v>64.099999999999994</v>
      </c>
      <c r="N909">
        <v>4.8</v>
      </c>
      <c r="O909">
        <v>8.48</v>
      </c>
      <c r="P909">
        <v>38.200000000000003</v>
      </c>
      <c r="Q909">
        <v>12</v>
      </c>
      <c r="R909" t="b">
        <v>1</v>
      </c>
      <c r="S909">
        <v>0</v>
      </c>
      <c r="T909">
        <v>3201.15</v>
      </c>
      <c r="U909">
        <v>45689</v>
      </c>
      <c r="V909" t="s">
        <v>73</v>
      </c>
      <c r="W909" t="s">
        <v>208</v>
      </c>
      <c r="X909" t="s">
        <v>3391</v>
      </c>
      <c r="Y909">
        <v>5</v>
      </c>
      <c r="Z909">
        <v>64.099999999999994</v>
      </c>
      <c r="AA909">
        <v>49.94</v>
      </c>
    </row>
    <row r="910" spans="1:27" x14ac:dyDescent="0.25">
      <c r="A910" t="s">
        <v>3392</v>
      </c>
      <c r="B910">
        <v>45821</v>
      </c>
      <c r="C910">
        <v>45821.457638888889</v>
      </c>
      <c r="D910">
        <v>45821.499305555553</v>
      </c>
      <c r="E910" t="s">
        <v>2190</v>
      </c>
      <c r="F910" t="s">
        <v>604</v>
      </c>
      <c r="G910" t="s">
        <v>875</v>
      </c>
      <c r="H910" t="s">
        <v>606</v>
      </c>
      <c r="I910" t="s">
        <v>153</v>
      </c>
      <c r="J910" t="s">
        <v>154</v>
      </c>
      <c r="K910" t="s">
        <v>505</v>
      </c>
      <c r="L910">
        <v>1.8</v>
      </c>
      <c r="M910">
        <v>118.5</v>
      </c>
      <c r="N910">
        <v>4.8099999999999996</v>
      </c>
      <c r="O910">
        <v>8.41</v>
      </c>
      <c r="P910">
        <v>29.6</v>
      </c>
      <c r="Q910">
        <v>27.6</v>
      </c>
      <c r="R910" t="b">
        <v>1</v>
      </c>
      <c r="S910">
        <v>0.04</v>
      </c>
      <c r="T910">
        <v>5896.94</v>
      </c>
      <c r="U910">
        <v>45828</v>
      </c>
      <c r="V910" t="s">
        <v>43</v>
      </c>
      <c r="W910" t="s">
        <v>44</v>
      </c>
      <c r="X910" t="s">
        <v>3393</v>
      </c>
      <c r="Y910">
        <v>60</v>
      </c>
      <c r="Z910">
        <v>118.46</v>
      </c>
      <c r="AA910">
        <v>49.78</v>
      </c>
    </row>
    <row r="911" spans="1:27" x14ac:dyDescent="0.25">
      <c r="A911" t="s">
        <v>3394</v>
      </c>
      <c r="B911">
        <v>45789</v>
      </c>
      <c r="C911">
        <v>45789.337500000001</v>
      </c>
      <c r="D911">
        <v>45789.379166666666</v>
      </c>
      <c r="E911" t="s">
        <v>3395</v>
      </c>
      <c r="F911" t="s">
        <v>604</v>
      </c>
      <c r="G911" t="s">
        <v>760</v>
      </c>
      <c r="H911" t="s">
        <v>606</v>
      </c>
      <c r="I911" t="s">
        <v>153</v>
      </c>
      <c r="J911" t="s">
        <v>154</v>
      </c>
      <c r="K911" t="s">
        <v>824</v>
      </c>
      <c r="L911">
        <v>4.7</v>
      </c>
      <c r="M911">
        <v>31.2</v>
      </c>
      <c r="N911">
        <v>4.8099999999999996</v>
      </c>
      <c r="O911">
        <v>8.3800000000000008</v>
      </c>
      <c r="P911">
        <v>28.2</v>
      </c>
      <c r="Q911">
        <v>4.5999999999999996</v>
      </c>
      <c r="R911" t="b">
        <v>1</v>
      </c>
      <c r="S911">
        <v>0</v>
      </c>
      <c r="T911">
        <v>1550.33</v>
      </c>
      <c r="U911">
        <v>45789</v>
      </c>
      <c r="V911" t="s">
        <v>43</v>
      </c>
      <c r="W911" t="s">
        <v>44</v>
      </c>
      <c r="X911" t="s">
        <v>3396</v>
      </c>
      <c r="Y911">
        <v>60</v>
      </c>
      <c r="Z911">
        <v>31.2</v>
      </c>
      <c r="AA911">
        <v>49.69</v>
      </c>
    </row>
    <row r="912" spans="1:27" x14ac:dyDescent="0.25">
      <c r="A912" t="s">
        <v>3397</v>
      </c>
      <c r="B912">
        <v>45764</v>
      </c>
      <c r="C912">
        <v>45764.450694444444</v>
      </c>
      <c r="D912">
        <v>45764.506249999999</v>
      </c>
      <c r="E912" t="s">
        <v>893</v>
      </c>
      <c r="F912" t="s">
        <v>604</v>
      </c>
      <c r="G912" t="s">
        <v>896</v>
      </c>
      <c r="H912" t="s">
        <v>606</v>
      </c>
      <c r="I912" t="s">
        <v>153</v>
      </c>
      <c r="J912" t="s">
        <v>154</v>
      </c>
      <c r="K912" t="s">
        <v>185</v>
      </c>
      <c r="L912">
        <v>17.3</v>
      </c>
      <c r="M912">
        <v>82.7</v>
      </c>
      <c r="N912">
        <v>4.82</v>
      </c>
      <c r="O912">
        <v>8.5500000000000007</v>
      </c>
      <c r="P912">
        <v>30.7</v>
      </c>
      <c r="Q912">
        <v>10.5</v>
      </c>
      <c r="R912" t="b">
        <v>0</v>
      </c>
      <c r="S912">
        <v>0</v>
      </c>
      <c r="T912">
        <v>4155.68</v>
      </c>
      <c r="U912">
        <v>45766</v>
      </c>
      <c r="V912" t="s">
        <v>43</v>
      </c>
      <c r="W912" t="s">
        <v>186</v>
      </c>
      <c r="X912" t="s">
        <v>3398</v>
      </c>
      <c r="Y912">
        <v>80</v>
      </c>
      <c r="Z912">
        <v>82.7</v>
      </c>
      <c r="AA912">
        <v>50.25</v>
      </c>
    </row>
    <row r="913" spans="1:27" x14ac:dyDescent="0.25">
      <c r="A913" t="s">
        <v>3399</v>
      </c>
      <c r="B913">
        <v>45659</v>
      </c>
      <c r="C913">
        <v>45659.172222222223</v>
      </c>
      <c r="D913">
        <v>45659.206250000003</v>
      </c>
      <c r="E913" t="s">
        <v>3400</v>
      </c>
      <c r="F913" t="s">
        <v>37</v>
      </c>
      <c r="G913" t="s">
        <v>68</v>
      </c>
      <c r="H913" t="s">
        <v>39</v>
      </c>
      <c r="I913" t="s">
        <v>40</v>
      </c>
      <c r="J913" t="s">
        <v>41</v>
      </c>
      <c r="K913" t="s">
        <v>363</v>
      </c>
      <c r="L913">
        <v>8.6999999999999993</v>
      </c>
      <c r="M913">
        <v>13.7</v>
      </c>
      <c r="N913">
        <v>4.82</v>
      </c>
      <c r="O913">
        <v>8.9499999999999993</v>
      </c>
      <c r="P913">
        <v>32.6</v>
      </c>
      <c r="Q913">
        <v>12</v>
      </c>
      <c r="R913" t="b">
        <v>0</v>
      </c>
      <c r="S913">
        <v>3.95</v>
      </c>
      <c r="T913">
        <v>501.64</v>
      </c>
      <c r="U913">
        <v>45662</v>
      </c>
      <c r="V913" t="s">
        <v>43</v>
      </c>
      <c r="W913" t="s">
        <v>44</v>
      </c>
      <c r="X913" t="s">
        <v>3401</v>
      </c>
      <c r="Y913">
        <v>49</v>
      </c>
      <c r="Z913">
        <v>9.75</v>
      </c>
      <c r="AA913">
        <v>51.45</v>
      </c>
    </row>
    <row r="914" spans="1:27" x14ac:dyDescent="0.25">
      <c r="A914" t="s">
        <v>3402</v>
      </c>
      <c r="B914">
        <v>45682</v>
      </c>
      <c r="C914">
        <v>45682.182638888888</v>
      </c>
      <c r="D914">
        <v>45682.216666666667</v>
      </c>
      <c r="E914" t="s">
        <v>2861</v>
      </c>
      <c r="F914" t="s">
        <v>340</v>
      </c>
      <c r="G914" t="s">
        <v>1009</v>
      </c>
      <c r="H914" t="s">
        <v>342</v>
      </c>
      <c r="I914" t="s">
        <v>197</v>
      </c>
      <c r="J914" t="s">
        <v>198</v>
      </c>
      <c r="K914" t="s">
        <v>909</v>
      </c>
      <c r="L914">
        <v>33.5</v>
      </c>
      <c r="M914">
        <v>87.7</v>
      </c>
      <c r="N914">
        <v>4.82</v>
      </c>
      <c r="O914">
        <v>8.42</v>
      </c>
      <c r="P914">
        <v>28</v>
      </c>
      <c r="Q914">
        <v>7.9</v>
      </c>
      <c r="R914" t="b">
        <v>1</v>
      </c>
      <c r="S914">
        <v>0.03</v>
      </c>
      <c r="T914">
        <v>4371.2299999999996</v>
      </c>
      <c r="U914">
        <v>45682</v>
      </c>
      <c r="V914" t="s">
        <v>43</v>
      </c>
      <c r="W914" t="s">
        <v>59</v>
      </c>
      <c r="X914" t="s">
        <v>3403</v>
      </c>
      <c r="Y914">
        <v>49</v>
      </c>
      <c r="Z914">
        <v>87.67</v>
      </c>
      <c r="AA914">
        <v>49.86</v>
      </c>
    </row>
    <row r="915" spans="1:27" x14ac:dyDescent="0.25">
      <c r="A915" t="s">
        <v>3404</v>
      </c>
      <c r="B915">
        <v>45719</v>
      </c>
      <c r="C915">
        <v>45719.29791666667</v>
      </c>
      <c r="D915">
        <v>45719.301388888889</v>
      </c>
      <c r="E915" t="s">
        <v>2340</v>
      </c>
      <c r="F915" t="s">
        <v>328</v>
      </c>
      <c r="G915" t="s">
        <v>195</v>
      </c>
      <c r="H915" t="s">
        <v>330</v>
      </c>
      <c r="I915" t="s">
        <v>331</v>
      </c>
      <c r="J915" t="s">
        <v>332</v>
      </c>
      <c r="K915" t="s">
        <v>295</v>
      </c>
      <c r="L915">
        <v>11.4</v>
      </c>
      <c r="M915">
        <v>32.799999999999997</v>
      </c>
      <c r="N915">
        <v>4.83</v>
      </c>
      <c r="O915">
        <v>8.5500000000000007</v>
      </c>
      <c r="P915">
        <v>27.5</v>
      </c>
      <c r="Q915">
        <v>5.6</v>
      </c>
      <c r="R915" t="b">
        <v>1</v>
      </c>
      <c r="S915">
        <v>0.16</v>
      </c>
      <c r="T915">
        <v>1641.79</v>
      </c>
      <c r="U915">
        <v>45726</v>
      </c>
      <c r="V915" t="s">
        <v>43</v>
      </c>
      <c r="W915" t="s">
        <v>44</v>
      </c>
      <c r="X915" t="s">
        <v>3405</v>
      </c>
      <c r="Y915">
        <v>5</v>
      </c>
      <c r="Z915">
        <v>32.64</v>
      </c>
      <c r="AA915">
        <v>50.3</v>
      </c>
    </row>
    <row r="916" spans="1:27" x14ac:dyDescent="0.25">
      <c r="A916" t="s">
        <v>3406</v>
      </c>
      <c r="B916">
        <v>45755</v>
      </c>
      <c r="C916">
        <v>45755.368750000001</v>
      </c>
      <c r="D916">
        <v>45755.404166666667</v>
      </c>
      <c r="E916" t="s">
        <v>3407</v>
      </c>
      <c r="F916" t="s">
        <v>536</v>
      </c>
      <c r="G916" t="s">
        <v>206</v>
      </c>
      <c r="H916" t="s">
        <v>537</v>
      </c>
      <c r="I916" t="s">
        <v>84</v>
      </c>
      <c r="J916" t="s">
        <v>85</v>
      </c>
      <c r="K916" t="s">
        <v>453</v>
      </c>
      <c r="L916">
        <v>11.8</v>
      </c>
      <c r="M916">
        <v>25</v>
      </c>
      <c r="N916">
        <v>4.83</v>
      </c>
      <c r="O916">
        <v>8.33</v>
      </c>
      <c r="P916">
        <v>30.1</v>
      </c>
      <c r="Q916">
        <v>7.5</v>
      </c>
      <c r="R916" t="b">
        <v>1</v>
      </c>
      <c r="S916">
        <v>0.2</v>
      </c>
      <c r="T916">
        <v>1231.07</v>
      </c>
      <c r="U916">
        <v>45758</v>
      </c>
      <c r="V916" t="s">
        <v>73</v>
      </c>
      <c r="W916" t="s">
        <v>44</v>
      </c>
      <c r="X916" t="s">
        <v>3408</v>
      </c>
      <c r="Y916">
        <v>51</v>
      </c>
      <c r="Z916">
        <v>24.8</v>
      </c>
      <c r="AA916">
        <v>49.64</v>
      </c>
    </row>
    <row r="917" spans="1:27" x14ac:dyDescent="0.25">
      <c r="A917" t="s">
        <v>3409</v>
      </c>
      <c r="B917">
        <v>45757</v>
      </c>
      <c r="C917">
        <v>45757.365972222222</v>
      </c>
      <c r="D917">
        <v>45757.415972222225</v>
      </c>
      <c r="E917" t="s">
        <v>1243</v>
      </c>
      <c r="F917" t="s">
        <v>536</v>
      </c>
      <c r="G917" t="s">
        <v>1246</v>
      </c>
      <c r="H917" t="s">
        <v>537</v>
      </c>
      <c r="I917" t="s">
        <v>84</v>
      </c>
      <c r="J917" t="s">
        <v>85</v>
      </c>
      <c r="K917" t="s">
        <v>343</v>
      </c>
      <c r="L917">
        <v>13.3</v>
      </c>
      <c r="M917">
        <v>26.6</v>
      </c>
      <c r="N917">
        <v>4.84</v>
      </c>
      <c r="O917">
        <v>8.7100000000000009</v>
      </c>
      <c r="P917">
        <v>32.9</v>
      </c>
      <c r="Q917">
        <v>8.6</v>
      </c>
      <c r="R917" t="b">
        <v>0</v>
      </c>
      <c r="S917">
        <v>3.01</v>
      </c>
      <c r="T917">
        <v>1199.08</v>
      </c>
      <c r="U917">
        <v>45764</v>
      </c>
      <c r="V917" t="s">
        <v>43</v>
      </c>
      <c r="W917" t="s">
        <v>44</v>
      </c>
      <c r="X917" t="s">
        <v>3410</v>
      </c>
      <c r="Y917">
        <v>72</v>
      </c>
      <c r="Z917">
        <v>23.59</v>
      </c>
      <c r="AA917">
        <v>50.83</v>
      </c>
    </row>
    <row r="918" spans="1:27" x14ac:dyDescent="0.25">
      <c r="A918" t="s">
        <v>3411</v>
      </c>
      <c r="B918">
        <v>45818</v>
      </c>
      <c r="C918">
        <v>45818.313194444447</v>
      </c>
      <c r="D918">
        <v>45818.36041666667</v>
      </c>
      <c r="E918" t="s">
        <v>1537</v>
      </c>
      <c r="F918" t="s">
        <v>604</v>
      </c>
      <c r="G918" t="s">
        <v>630</v>
      </c>
      <c r="H918" t="s">
        <v>606</v>
      </c>
      <c r="I918" t="s">
        <v>153</v>
      </c>
      <c r="J918" t="s">
        <v>154</v>
      </c>
      <c r="K918" t="s">
        <v>654</v>
      </c>
      <c r="L918">
        <v>22.3</v>
      </c>
      <c r="M918">
        <v>11.3</v>
      </c>
      <c r="N918">
        <v>4.84</v>
      </c>
      <c r="O918">
        <v>8.65</v>
      </c>
      <c r="P918">
        <v>29.9</v>
      </c>
      <c r="Q918">
        <v>8.8000000000000007</v>
      </c>
      <c r="R918" t="b">
        <v>1</v>
      </c>
      <c r="S918">
        <v>0</v>
      </c>
      <c r="T918">
        <v>572.35</v>
      </c>
      <c r="U918">
        <v>45821</v>
      </c>
      <c r="V918" t="s">
        <v>43</v>
      </c>
      <c r="W918" t="s">
        <v>44</v>
      </c>
      <c r="X918" t="s">
        <v>3412</v>
      </c>
      <c r="Y918">
        <v>68</v>
      </c>
      <c r="Z918">
        <v>11.3</v>
      </c>
      <c r="AA918">
        <v>50.65</v>
      </c>
    </row>
    <row r="919" spans="1:27" x14ac:dyDescent="0.25">
      <c r="A919" t="s">
        <v>3413</v>
      </c>
      <c r="B919">
        <v>45772</v>
      </c>
      <c r="C919">
        <v>45772.2</v>
      </c>
      <c r="D919">
        <v>45772.206250000003</v>
      </c>
      <c r="E919" t="s">
        <v>203</v>
      </c>
      <c r="F919" t="s">
        <v>162</v>
      </c>
      <c r="G919" t="s">
        <v>206</v>
      </c>
      <c r="H919" t="s">
        <v>164</v>
      </c>
      <c r="I919" t="s">
        <v>40</v>
      </c>
      <c r="J919" t="s">
        <v>41</v>
      </c>
      <c r="K919" t="s">
        <v>155</v>
      </c>
      <c r="L919">
        <v>18.3</v>
      </c>
      <c r="M919">
        <v>111.5</v>
      </c>
      <c r="N919">
        <v>4.84</v>
      </c>
      <c r="O919">
        <v>8.66</v>
      </c>
      <c r="P919">
        <v>24.8</v>
      </c>
      <c r="Q919">
        <v>6.4</v>
      </c>
      <c r="R919" t="b">
        <v>1</v>
      </c>
      <c r="S919">
        <v>0</v>
      </c>
      <c r="T919">
        <v>5650.82</v>
      </c>
      <c r="U919">
        <v>45773</v>
      </c>
      <c r="V919" t="s">
        <v>43</v>
      </c>
      <c r="W919" t="s">
        <v>44</v>
      </c>
      <c r="X919" t="s">
        <v>3414</v>
      </c>
      <c r="Y919">
        <v>9</v>
      </c>
      <c r="Z919">
        <v>111.5</v>
      </c>
      <c r="AA919">
        <v>50.68</v>
      </c>
    </row>
    <row r="920" spans="1:27" x14ac:dyDescent="0.25">
      <c r="A920" t="s">
        <v>3415</v>
      </c>
      <c r="B920">
        <v>45750</v>
      </c>
      <c r="C920">
        <v>45750.286805555559</v>
      </c>
      <c r="D920">
        <v>45750.320833333331</v>
      </c>
      <c r="E920" t="s">
        <v>899</v>
      </c>
      <c r="F920" t="s">
        <v>234</v>
      </c>
      <c r="G920" t="s">
        <v>902</v>
      </c>
      <c r="H920" t="s">
        <v>236</v>
      </c>
      <c r="I920" t="s">
        <v>237</v>
      </c>
      <c r="J920" t="s">
        <v>238</v>
      </c>
      <c r="K920" t="s">
        <v>1083</v>
      </c>
      <c r="L920">
        <v>28.6</v>
      </c>
      <c r="M920">
        <v>18.2</v>
      </c>
      <c r="N920">
        <v>4.8499999999999996</v>
      </c>
      <c r="O920">
        <v>7.94</v>
      </c>
      <c r="P920">
        <v>28.9</v>
      </c>
      <c r="Q920">
        <v>4.0999999999999996</v>
      </c>
      <c r="R920" t="b">
        <v>1</v>
      </c>
      <c r="S920">
        <v>0.1</v>
      </c>
      <c r="T920">
        <v>879.12</v>
      </c>
      <c r="U920">
        <v>45752</v>
      </c>
      <c r="V920" t="s">
        <v>43</v>
      </c>
      <c r="W920" t="s">
        <v>44</v>
      </c>
      <c r="X920" t="s">
        <v>3416</v>
      </c>
      <c r="Y920">
        <v>49</v>
      </c>
      <c r="Z920">
        <v>18.099999999999898</v>
      </c>
      <c r="AA920">
        <v>48.57</v>
      </c>
    </row>
    <row r="921" spans="1:27" x14ac:dyDescent="0.25">
      <c r="A921" t="s">
        <v>3417</v>
      </c>
      <c r="B921">
        <v>45826</v>
      </c>
      <c r="C921">
        <v>45826.427777777775</v>
      </c>
      <c r="D921">
        <v>45826.47152777778</v>
      </c>
      <c r="E921" t="s">
        <v>3418</v>
      </c>
      <c r="F921" t="s">
        <v>282</v>
      </c>
      <c r="G921" t="s">
        <v>2274</v>
      </c>
      <c r="H921" t="s">
        <v>284</v>
      </c>
      <c r="I921" t="s">
        <v>237</v>
      </c>
      <c r="J921" t="s">
        <v>238</v>
      </c>
      <c r="K921" t="s">
        <v>712</v>
      </c>
      <c r="L921">
        <v>33.5</v>
      </c>
      <c r="M921">
        <v>32.1</v>
      </c>
      <c r="N921">
        <v>4.8499999999999996</v>
      </c>
      <c r="O921">
        <v>8.2899999999999991</v>
      </c>
      <c r="P921">
        <v>26.4</v>
      </c>
      <c r="Q921">
        <v>8.3000000000000007</v>
      </c>
      <c r="R921" t="b">
        <v>0</v>
      </c>
      <c r="S921">
        <v>2</v>
      </c>
      <c r="T921">
        <v>1493.56</v>
      </c>
      <c r="U921">
        <v>45828</v>
      </c>
      <c r="V921" t="s">
        <v>43</v>
      </c>
      <c r="W921" t="s">
        <v>44</v>
      </c>
      <c r="X921" t="s">
        <v>3420</v>
      </c>
      <c r="Y921">
        <v>63</v>
      </c>
      <c r="Z921">
        <v>30.1</v>
      </c>
      <c r="AA921">
        <v>49.62</v>
      </c>
    </row>
    <row r="922" spans="1:27" x14ac:dyDescent="0.25">
      <c r="A922" t="s">
        <v>3421</v>
      </c>
      <c r="B922">
        <v>45715</v>
      </c>
      <c r="C922">
        <v>45715.425694444442</v>
      </c>
      <c r="D922">
        <v>45715.488888888889</v>
      </c>
      <c r="E922" t="s">
        <v>3148</v>
      </c>
      <c r="F922" t="s">
        <v>194</v>
      </c>
      <c r="G922" t="s">
        <v>68</v>
      </c>
      <c r="H922" t="s">
        <v>196</v>
      </c>
      <c r="I922" t="s">
        <v>197</v>
      </c>
      <c r="J922" t="s">
        <v>198</v>
      </c>
      <c r="K922" t="s">
        <v>98</v>
      </c>
      <c r="L922">
        <v>4.8</v>
      </c>
      <c r="M922">
        <v>10.5</v>
      </c>
      <c r="N922">
        <v>4.8499999999999996</v>
      </c>
      <c r="O922">
        <v>8.24</v>
      </c>
      <c r="P922">
        <v>30.3</v>
      </c>
      <c r="Q922">
        <v>9.1999999999999993</v>
      </c>
      <c r="R922" t="b">
        <v>1</v>
      </c>
      <c r="S922">
        <v>7.0000000000000007E-2</v>
      </c>
      <c r="T922">
        <v>515.97</v>
      </c>
      <c r="U922">
        <v>45717</v>
      </c>
      <c r="V922" t="s">
        <v>43</v>
      </c>
      <c r="W922" t="s">
        <v>44</v>
      </c>
      <c r="X922" t="s">
        <v>3422</v>
      </c>
      <c r="Y922">
        <v>91</v>
      </c>
      <c r="Z922">
        <v>10.43</v>
      </c>
      <c r="AA922">
        <v>49.47</v>
      </c>
    </row>
    <row r="923" spans="1:27" x14ac:dyDescent="0.25">
      <c r="A923" t="s">
        <v>3423</v>
      </c>
      <c r="B923">
        <v>45765</v>
      </c>
      <c r="C923">
        <v>45765.234027777777</v>
      </c>
      <c r="D923">
        <v>45765.254861111112</v>
      </c>
      <c r="E923" t="s">
        <v>3424</v>
      </c>
      <c r="F923" t="s">
        <v>282</v>
      </c>
      <c r="G923" t="s">
        <v>1325</v>
      </c>
      <c r="H923" t="s">
        <v>284</v>
      </c>
      <c r="I923" t="s">
        <v>237</v>
      </c>
      <c r="J923" t="s">
        <v>238</v>
      </c>
      <c r="K923" t="s">
        <v>258</v>
      </c>
      <c r="L923">
        <v>17.600000000000001</v>
      </c>
      <c r="M923">
        <v>27.2</v>
      </c>
      <c r="N923">
        <v>4.8499999999999996</v>
      </c>
      <c r="O923">
        <v>8.68</v>
      </c>
      <c r="P923">
        <v>27.8</v>
      </c>
      <c r="Q923">
        <v>5.3</v>
      </c>
      <c r="R923" t="b">
        <v>1</v>
      </c>
      <c r="S923">
        <v>0</v>
      </c>
      <c r="T923">
        <v>1381.49</v>
      </c>
      <c r="U923">
        <v>45767</v>
      </c>
      <c r="V923" t="s">
        <v>43</v>
      </c>
      <c r="W923" t="s">
        <v>44</v>
      </c>
      <c r="X923" t="s">
        <v>3425</v>
      </c>
      <c r="Y923">
        <v>30</v>
      </c>
      <c r="Z923">
        <v>27.2</v>
      </c>
      <c r="AA923">
        <v>50.79</v>
      </c>
    </row>
    <row r="924" spans="1:27" x14ac:dyDescent="0.25">
      <c r="A924" t="s">
        <v>3426</v>
      </c>
      <c r="B924">
        <v>45794</v>
      </c>
      <c r="C924">
        <v>45794.243750000001</v>
      </c>
      <c r="D924">
        <v>45794.29791666667</v>
      </c>
      <c r="E924" t="s">
        <v>2542</v>
      </c>
      <c r="F924" t="s">
        <v>67</v>
      </c>
      <c r="G924" t="s">
        <v>1142</v>
      </c>
      <c r="H924" t="s">
        <v>69</v>
      </c>
      <c r="I924" t="s">
        <v>70</v>
      </c>
      <c r="J924" t="s">
        <v>71</v>
      </c>
      <c r="K924" t="s">
        <v>591</v>
      </c>
      <c r="L924">
        <v>11.6</v>
      </c>
      <c r="M924">
        <v>208.8</v>
      </c>
      <c r="N924">
        <v>4.8499999999999996</v>
      </c>
      <c r="O924">
        <v>8.18</v>
      </c>
      <c r="P924">
        <v>28.9</v>
      </c>
      <c r="Q924">
        <v>6.9</v>
      </c>
      <c r="R924" t="b">
        <v>1</v>
      </c>
      <c r="S924">
        <v>0</v>
      </c>
      <c r="T924">
        <v>10291.75</v>
      </c>
      <c r="U924">
        <v>45797</v>
      </c>
      <c r="V924" t="s">
        <v>43</v>
      </c>
      <c r="W924" t="s">
        <v>44</v>
      </c>
      <c r="X924" t="s">
        <v>3427</v>
      </c>
      <c r="Y924">
        <v>78</v>
      </c>
      <c r="Z924">
        <v>208.8</v>
      </c>
      <c r="AA924">
        <v>49.29</v>
      </c>
    </row>
    <row r="925" spans="1:27" x14ac:dyDescent="0.25">
      <c r="A925" t="s">
        <v>3428</v>
      </c>
      <c r="B925">
        <v>45742</v>
      </c>
      <c r="C925">
        <v>45742.244444444441</v>
      </c>
      <c r="D925">
        <v>45742.256944444445</v>
      </c>
      <c r="E925" t="s">
        <v>3429</v>
      </c>
      <c r="F925" t="s">
        <v>93</v>
      </c>
      <c r="G925" t="s">
        <v>1246</v>
      </c>
      <c r="H925" t="s">
        <v>95</v>
      </c>
      <c r="I925" t="s">
        <v>96</v>
      </c>
      <c r="J925" t="s">
        <v>97</v>
      </c>
      <c r="K925" t="s">
        <v>674</v>
      </c>
      <c r="L925">
        <v>7.6</v>
      </c>
      <c r="M925">
        <v>48.6</v>
      </c>
      <c r="N925">
        <v>4.8499999999999996</v>
      </c>
      <c r="O925">
        <v>8.5399999999999991</v>
      </c>
      <c r="P925">
        <v>27.9</v>
      </c>
      <c r="Q925">
        <v>6.3</v>
      </c>
      <c r="R925" t="b">
        <v>1</v>
      </c>
      <c r="S925">
        <v>0.61</v>
      </c>
      <c r="T925">
        <v>2417.2600000000002</v>
      </c>
      <c r="U925">
        <v>45742</v>
      </c>
      <c r="V925" t="s">
        <v>43</v>
      </c>
      <c r="W925" t="s">
        <v>208</v>
      </c>
      <c r="X925" t="s">
        <v>3431</v>
      </c>
      <c r="Y925">
        <v>18</v>
      </c>
      <c r="Z925">
        <v>47.99</v>
      </c>
      <c r="AA925">
        <v>50.37</v>
      </c>
    </row>
    <row r="926" spans="1:27" x14ac:dyDescent="0.25">
      <c r="A926" t="s">
        <v>3432</v>
      </c>
      <c r="B926">
        <v>45836</v>
      </c>
      <c r="C926">
        <v>45836.26666666667</v>
      </c>
      <c r="D926">
        <v>45836.271527777775</v>
      </c>
      <c r="E926" t="s">
        <v>3433</v>
      </c>
      <c r="F926" t="s">
        <v>318</v>
      </c>
      <c r="G926" t="s">
        <v>1240</v>
      </c>
      <c r="H926" t="s">
        <v>320</v>
      </c>
      <c r="I926" t="s">
        <v>197</v>
      </c>
      <c r="J926" t="s">
        <v>198</v>
      </c>
      <c r="K926" t="s">
        <v>295</v>
      </c>
      <c r="L926">
        <v>6.6</v>
      </c>
      <c r="M926">
        <v>113.4</v>
      </c>
      <c r="N926">
        <v>4.8499999999999996</v>
      </c>
      <c r="O926">
        <v>8.6199999999999992</v>
      </c>
      <c r="P926">
        <v>28.7</v>
      </c>
      <c r="Q926">
        <v>28.4</v>
      </c>
      <c r="R926" t="b">
        <v>0</v>
      </c>
      <c r="S926">
        <v>0.16</v>
      </c>
      <c r="T926">
        <v>5731.08</v>
      </c>
      <c r="U926">
        <v>45843</v>
      </c>
      <c r="V926" t="s">
        <v>43</v>
      </c>
      <c r="W926" t="s">
        <v>44</v>
      </c>
      <c r="X926" t="s">
        <v>3434</v>
      </c>
      <c r="Y926">
        <v>7</v>
      </c>
      <c r="Z926">
        <v>113.24</v>
      </c>
      <c r="AA926">
        <v>50.61</v>
      </c>
    </row>
    <row r="927" spans="1:27" x14ac:dyDescent="0.25">
      <c r="A927" t="s">
        <v>3435</v>
      </c>
      <c r="B927">
        <v>45764</v>
      </c>
      <c r="C927">
        <v>45764.21875</v>
      </c>
      <c r="D927">
        <v>45764.265972222223</v>
      </c>
      <c r="E927" t="s">
        <v>3436</v>
      </c>
      <c r="F927" t="s">
        <v>282</v>
      </c>
      <c r="G927" t="s">
        <v>3263</v>
      </c>
      <c r="H927" t="s">
        <v>284</v>
      </c>
      <c r="I927" t="s">
        <v>237</v>
      </c>
      <c r="J927" t="s">
        <v>238</v>
      </c>
      <c r="K927" t="s">
        <v>1033</v>
      </c>
      <c r="L927">
        <v>23.5</v>
      </c>
      <c r="M927">
        <v>20.8</v>
      </c>
      <c r="N927">
        <v>4.8499999999999996</v>
      </c>
      <c r="O927">
        <v>8.1999999999999993</v>
      </c>
      <c r="P927">
        <v>26.8</v>
      </c>
      <c r="Q927">
        <v>4.0999999999999996</v>
      </c>
      <c r="R927" t="b">
        <v>1</v>
      </c>
      <c r="S927">
        <v>0</v>
      </c>
      <c r="T927">
        <v>1026.48</v>
      </c>
      <c r="U927">
        <v>45765</v>
      </c>
      <c r="V927" t="s">
        <v>43</v>
      </c>
      <c r="W927" t="s">
        <v>44</v>
      </c>
      <c r="X927" t="s">
        <v>3438</v>
      </c>
      <c r="Y927">
        <v>68</v>
      </c>
      <c r="Z927">
        <v>20.8</v>
      </c>
      <c r="AA927">
        <v>49.35</v>
      </c>
    </row>
    <row r="928" spans="1:27" x14ac:dyDescent="0.25">
      <c r="A928" t="s">
        <v>3439</v>
      </c>
      <c r="B928">
        <v>45804</v>
      </c>
      <c r="C928">
        <v>45804.40347222222</v>
      </c>
      <c r="D928">
        <v>45804.461805555555</v>
      </c>
      <c r="E928" t="s">
        <v>2828</v>
      </c>
      <c r="F928" t="s">
        <v>309</v>
      </c>
      <c r="G928" t="s">
        <v>1234</v>
      </c>
      <c r="H928" t="s">
        <v>311</v>
      </c>
      <c r="I928" t="s">
        <v>84</v>
      </c>
      <c r="J928" t="s">
        <v>85</v>
      </c>
      <c r="K928" t="s">
        <v>725</v>
      </c>
      <c r="L928">
        <v>11.4</v>
      </c>
      <c r="M928">
        <v>31.7</v>
      </c>
      <c r="N928">
        <v>4.8600000000000003</v>
      </c>
      <c r="O928">
        <v>8.82</v>
      </c>
      <c r="P928">
        <v>40.1</v>
      </c>
      <c r="Q928">
        <v>35</v>
      </c>
      <c r="R928" t="b">
        <v>0</v>
      </c>
      <c r="S928">
        <v>3.59</v>
      </c>
      <c r="T928">
        <v>1440.92</v>
      </c>
      <c r="U928">
        <v>45804</v>
      </c>
      <c r="V928" t="s">
        <v>259</v>
      </c>
      <c r="W928" t="s">
        <v>44</v>
      </c>
      <c r="X928" t="s">
        <v>1342</v>
      </c>
      <c r="Y928">
        <v>84</v>
      </c>
      <c r="Z928">
        <v>28.11</v>
      </c>
      <c r="AA928">
        <v>51.26</v>
      </c>
    </row>
    <row r="929" spans="1:27" x14ac:dyDescent="0.25">
      <c r="A929" t="s">
        <v>3440</v>
      </c>
      <c r="B929">
        <v>45833</v>
      </c>
      <c r="C929">
        <v>45833.455555555556</v>
      </c>
      <c r="D929">
        <v>45833.53402777778</v>
      </c>
      <c r="E929" t="s">
        <v>1607</v>
      </c>
      <c r="F929" t="s">
        <v>245</v>
      </c>
      <c r="G929" t="s">
        <v>1440</v>
      </c>
      <c r="H929" t="s">
        <v>247</v>
      </c>
      <c r="I929" t="s">
        <v>55</v>
      </c>
      <c r="J929" t="s">
        <v>56</v>
      </c>
      <c r="K929" t="s">
        <v>824</v>
      </c>
      <c r="L929">
        <v>15.5</v>
      </c>
      <c r="M929">
        <v>9.5</v>
      </c>
      <c r="N929">
        <v>4.8600000000000003</v>
      </c>
      <c r="O929">
        <v>8.4600000000000009</v>
      </c>
      <c r="P929">
        <v>32.5</v>
      </c>
      <c r="Q929">
        <v>12</v>
      </c>
      <c r="R929" t="b">
        <v>1</v>
      </c>
      <c r="S929">
        <v>0</v>
      </c>
      <c r="T929">
        <v>476.71</v>
      </c>
      <c r="U929">
        <v>45840</v>
      </c>
      <c r="V929" t="s">
        <v>58</v>
      </c>
      <c r="W929" t="s">
        <v>200</v>
      </c>
      <c r="X929" t="s">
        <v>3441</v>
      </c>
      <c r="Y929">
        <v>113</v>
      </c>
      <c r="Z929">
        <v>9.5</v>
      </c>
      <c r="AA929">
        <v>50.18</v>
      </c>
    </row>
    <row r="930" spans="1:27" x14ac:dyDescent="0.25">
      <c r="A930" t="s">
        <v>3442</v>
      </c>
      <c r="B930">
        <v>45809</v>
      </c>
      <c r="C930">
        <v>45809.372916666667</v>
      </c>
      <c r="D930">
        <v>45809.425694444442</v>
      </c>
      <c r="E930" t="s">
        <v>2988</v>
      </c>
      <c r="F930" t="s">
        <v>215</v>
      </c>
      <c r="G930" t="s">
        <v>504</v>
      </c>
      <c r="H930" t="s">
        <v>217</v>
      </c>
      <c r="I930" t="s">
        <v>218</v>
      </c>
      <c r="J930" t="s">
        <v>219</v>
      </c>
      <c r="K930" t="s">
        <v>363</v>
      </c>
      <c r="L930">
        <v>2.2000000000000002</v>
      </c>
      <c r="M930">
        <v>110.9</v>
      </c>
      <c r="N930">
        <v>4.8600000000000003</v>
      </c>
      <c r="O930">
        <v>9.02</v>
      </c>
      <c r="P930">
        <v>25.6</v>
      </c>
      <c r="Q930">
        <v>2.1</v>
      </c>
      <c r="R930" t="b">
        <v>1</v>
      </c>
      <c r="S930">
        <v>0.02</v>
      </c>
      <c r="T930">
        <v>5750.24</v>
      </c>
      <c r="U930">
        <v>45812</v>
      </c>
      <c r="V930" t="s">
        <v>43</v>
      </c>
      <c r="W930" t="s">
        <v>44</v>
      </c>
      <c r="X930" t="s">
        <v>3443</v>
      </c>
      <c r="Y930">
        <v>76</v>
      </c>
      <c r="Z930">
        <v>110.88</v>
      </c>
      <c r="AA930">
        <v>51.86</v>
      </c>
    </row>
    <row r="931" spans="1:27" x14ac:dyDescent="0.25">
      <c r="A931" t="s">
        <v>3444</v>
      </c>
      <c r="B931">
        <v>45702</v>
      </c>
      <c r="C931">
        <v>45702.398611111108</v>
      </c>
      <c r="D931">
        <v>45702.402083333334</v>
      </c>
      <c r="E931" t="s">
        <v>1051</v>
      </c>
      <c r="F931" t="s">
        <v>138</v>
      </c>
      <c r="G931" t="s">
        <v>586</v>
      </c>
      <c r="H931" t="s">
        <v>140</v>
      </c>
      <c r="I931" t="s">
        <v>141</v>
      </c>
      <c r="J931" t="s">
        <v>142</v>
      </c>
      <c r="K931" t="s">
        <v>1070</v>
      </c>
      <c r="L931">
        <v>21.1</v>
      </c>
      <c r="M931">
        <v>80.2</v>
      </c>
      <c r="N931">
        <v>4.87</v>
      </c>
      <c r="O931">
        <v>8.85</v>
      </c>
      <c r="P931">
        <v>36.200000000000003</v>
      </c>
      <c r="Q931">
        <v>12</v>
      </c>
      <c r="R931" t="b">
        <v>0</v>
      </c>
      <c r="S931">
        <v>1.54</v>
      </c>
      <c r="T931">
        <v>4043.12</v>
      </c>
      <c r="U931">
        <v>45702</v>
      </c>
      <c r="V931" t="s">
        <v>259</v>
      </c>
      <c r="W931" t="s">
        <v>44</v>
      </c>
      <c r="X931" t="s">
        <v>3445</v>
      </c>
      <c r="Y931">
        <v>5</v>
      </c>
      <c r="Z931">
        <v>78.66</v>
      </c>
      <c r="AA931">
        <v>51.4</v>
      </c>
    </row>
    <row r="932" spans="1:27" x14ac:dyDescent="0.25">
      <c r="A932" t="s">
        <v>3446</v>
      </c>
      <c r="B932">
        <v>45671</v>
      </c>
      <c r="C932">
        <v>45671.38958333333</v>
      </c>
      <c r="D932">
        <v>45671.393750000003</v>
      </c>
      <c r="E932" t="s">
        <v>3447</v>
      </c>
      <c r="F932" t="s">
        <v>604</v>
      </c>
      <c r="G932" t="s">
        <v>173</v>
      </c>
      <c r="H932" t="s">
        <v>606</v>
      </c>
      <c r="I932" t="s">
        <v>153</v>
      </c>
      <c r="J932" t="s">
        <v>154</v>
      </c>
      <c r="K932" t="s">
        <v>819</v>
      </c>
      <c r="L932">
        <v>1.4</v>
      </c>
      <c r="M932">
        <v>43.9</v>
      </c>
      <c r="N932">
        <v>4.87</v>
      </c>
      <c r="O932">
        <v>8.52</v>
      </c>
      <c r="P932">
        <v>28.6</v>
      </c>
      <c r="Q932">
        <v>6.5</v>
      </c>
      <c r="R932" t="b">
        <v>1</v>
      </c>
      <c r="S932">
        <v>0.14000000000000001</v>
      </c>
      <c r="T932">
        <v>2205.94</v>
      </c>
      <c r="U932">
        <v>45678</v>
      </c>
      <c r="V932" t="s">
        <v>58</v>
      </c>
      <c r="W932" t="s">
        <v>208</v>
      </c>
      <c r="X932" t="s">
        <v>3448</v>
      </c>
      <c r="Y932">
        <v>6</v>
      </c>
      <c r="Z932">
        <v>43.76</v>
      </c>
      <c r="AA932">
        <v>50.41</v>
      </c>
    </row>
    <row r="933" spans="1:27" x14ac:dyDescent="0.25">
      <c r="A933" t="s">
        <v>3449</v>
      </c>
      <c r="B933">
        <v>45682</v>
      </c>
      <c r="C933">
        <v>45682.198611111111</v>
      </c>
      <c r="D933">
        <v>45682.238888888889</v>
      </c>
      <c r="E933" t="s">
        <v>3450</v>
      </c>
      <c r="F933" t="s">
        <v>234</v>
      </c>
      <c r="G933" t="s">
        <v>765</v>
      </c>
      <c r="H933" t="s">
        <v>236</v>
      </c>
      <c r="I933" t="s">
        <v>237</v>
      </c>
      <c r="J933" t="s">
        <v>238</v>
      </c>
      <c r="K933" t="s">
        <v>819</v>
      </c>
      <c r="L933">
        <v>8.4</v>
      </c>
      <c r="M933">
        <v>107.7</v>
      </c>
      <c r="N933">
        <v>4.87</v>
      </c>
      <c r="O933">
        <v>8.99</v>
      </c>
      <c r="P933">
        <v>32.700000000000003</v>
      </c>
      <c r="Q933">
        <v>8.4</v>
      </c>
      <c r="R933" t="b">
        <v>1</v>
      </c>
      <c r="S933">
        <v>0</v>
      </c>
      <c r="T933">
        <v>5581.01</v>
      </c>
      <c r="U933">
        <v>45685</v>
      </c>
      <c r="V933" t="s">
        <v>43</v>
      </c>
      <c r="W933" t="s">
        <v>44</v>
      </c>
      <c r="X933" t="s">
        <v>3452</v>
      </c>
      <c r="Y933">
        <v>58</v>
      </c>
      <c r="Z933">
        <v>107.7</v>
      </c>
      <c r="AA933">
        <v>51.82</v>
      </c>
    </row>
    <row r="934" spans="1:27" x14ac:dyDescent="0.25">
      <c r="A934" t="s">
        <v>3453</v>
      </c>
      <c r="B934">
        <v>45682</v>
      </c>
      <c r="C934">
        <v>45682.28402777778</v>
      </c>
      <c r="D934">
        <v>45682.314583333333</v>
      </c>
      <c r="E934" t="s">
        <v>1695</v>
      </c>
      <c r="F934" t="s">
        <v>381</v>
      </c>
      <c r="G934" t="s">
        <v>1192</v>
      </c>
      <c r="H934" t="s">
        <v>383</v>
      </c>
      <c r="I934" t="s">
        <v>84</v>
      </c>
      <c r="J934" t="s">
        <v>85</v>
      </c>
      <c r="K934" t="s">
        <v>1070</v>
      </c>
      <c r="L934">
        <v>8.6999999999999993</v>
      </c>
      <c r="M934">
        <v>13</v>
      </c>
      <c r="N934">
        <v>4.87</v>
      </c>
      <c r="O934">
        <v>8.59</v>
      </c>
      <c r="P934">
        <v>29.4</v>
      </c>
      <c r="Q934">
        <v>7.7</v>
      </c>
      <c r="R934" t="b">
        <v>1</v>
      </c>
      <c r="S934">
        <v>0.39</v>
      </c>
      <c r="T934">
        <v>638.32000000000005</v>
      </c>
      <c r="U934">
        <v>45685</v>
      </c>
      <c r="V934" t="s">
        <v>58</v>
      </c>
      <c r="W934" t="s">
        <v>44</v>
      </c>
      <c r="X934" t="s">
        <v>3454</v>
      </c>
      <c r="Y934">
        <v>44</v>
      </c>
      <c r="Z934">
        <v>12.61</v>
      </c>
      <c r="AA934">
        <v>50.62</v>
      </c>
    </row>
    <row r="935" spans="1:27" x14ac:dyDescent="0.25">
      <c r="A935" t="s">
        <v>3455</v>
      </c>
      <c r="B935">
        <v>45691</v>
      </c>
      <c r="C935">
        <v>45691.293055555558</v>
      </c>
      <c r="D935">
        <v>45691.344444444447</v>
      </c>
      <c r="E935" t="s">
        <v>1091</v>
      </c>
      <c r="F935" t="s">
        <v>67</v>
      </c>
      <c r="G935" t="s">
        <v>1094</v>
      </c>
      <c r="H935" t="s">
        <v>69</v>
      </c>
      <c r="I935" t="s">
        <v>70</v>
      </c>
      <c r="J935" t="s">
        <v>71</v>
      </c>
      <c r="K935" t="s">
        <v>748</v>
      </c>
      <c r="L935">
        <v>8.6999999999999993</v>
      </c>
      <c r="M935">
        <v>32.1</v>
      </c>
      <c r="N935">
        <v>4.87</v>
      </c>
      <c r="O935">
        <v>8.7899999999999991</v>
      </c>
      <c r="P935">
        <v>28.5</v>
      </c>
      <c r="Q935">
        <v>7.1</v>
      </c>
      <c r="R935" t="b">
        <v>1</v>
      </c>
      <c r="S935">
        <v>0.17</v>
      </c>
      <c r="T935">
        <v>1635.45</v>
      </c>
      <c r="U935">
        <v>45698</v>
      </c>
      <c r="V935" t="s">
        <v>58</v>
      </c>
      <c r="W935" t="s">
        <v>44</v>
      </c>
      <c r="X935" t="s">
        <v>1441</v>
      </c>
      <c r="Y935">
        <v>74</v>
      </c>
      <c r="Z935">
        <v>31.93</v>
      </c>
      <c r="AA935">
        <v>51.22</v>
      </c>
    </row>
    <row r="936" spans="1:27" x14ac:dyDescent="0.25">
      <c r="A936" t="s">
        <v>3456</v>
      </c>
      <c r="B936">
        <v>45727</v>
      </c>
      <c r="C936">
        <v>45727.166666666664</v>
      </c>
      <c r="D936">
        <v>45727.203472222223</v>
      </c>
      <c r="E936" t="s">
        <v>3457</v>
      </c>
      <c r="F936" t="s">
        <v>245</v>
      </c>
      <c r="G936" t="s">
        <v>1896</v>
      </c>
      <c r="H936" t="s">
        <v>247</v>
      </c>
      <c r="I936" t="s">
        <v>55</v>
      </c>
      <c r="J936" t="s">
        <v>56</v>
      </c>
      <c r="K936" t="s">
        <v>105</v>
      </c>
      <c r="L936">
        <v>44.8</v>
      </c>
      <c r="M936">
        <v>13.8</v>
      </c>
      <c r="N936">
        <v>4.87</v>
      </c>
      <c r="O936">
        <v>8.4499999999999993</v>
      </c>
      <c r="P936">
        <v>29.9</v>
      </c>
      <c r="Q936">
        <v>11.6</v>
      </c>
      <c r="R936" t="b">
        <v>0</v>
      </c>
      <c r="S936">
        <v>2.85</v>
      </c>
      <c r="T936">
        <v>549.69000000000005</v>
      </c>
      <c r="U936">
        <v>45734</v>
      </c>
      <c r="V936" t="s">
        <v>259</v>
      </c>
      <c r="W936" t="s">
        <v>44</v>
      </c>
      <c r="X936" t="s">
        <v>3459</v>
      </c>
      <c r="Y936">
        <v>53</v>
      </c>
      <c r="Z936">
        <v>10.95</v>
      </c>
      <c r="AA936">
        <v>50.2</v>
      </c>
    </row>
    <row r="937" spans="1:27" x14ac:dyDescent="0.25">
      <c r="A937" t="s">
        <v>3460</v>
      </c>
      <c r="B937">
        <v>45817</v>
      </c>
      <c r="C937">
        <v>45817.452777777777</v>
      </c>
      <c r="D937">
        <v>45817.500694444447</v>
      </c>
      <c r="E937" t="s">
        <v>2148</v>
      </c>
      <c r="F937" t="s">
        <v>37</v>
      </c>
      <c r="G937" t="s">
        <v>1048</v>
      </c>
      <c r="H937" t="s">
        <v>39</v>
      </c>
      <c r="I937" t="s">
        <v>40</v>
      </c>
      <c r="J937" t="s">
        <v>41</v>
      </c>
      <c r="K937" t="s">
        <v>295</v>
      </c>
      <c r="L937">
        <v>2.7</v>
      </c>
      <c r="M937">
        <v>81.599999999999994</v>
      </c>
      <c r="N937">
        <v>4.88</v>
      </c>
      <c r="O937">
        <v>8.6199999999999992</v>
      </c>
      <c r="P937">
        <v>28.5</v>
      </c>
      <c r="Q937">
        <v>6.8</v>
      </c>
      <c r="R937" t="b">
        <v>1</v>
      </c>
      <c r="S937">
        <v>0.09</v>
      </c>
      <c r="T937">
        <v>4137.45</v>
      </c>
      <c r="U937">
        <v>45818</v>
      </c>
      <c r="V937" t="s">
        <v>58</v>
      </c>
      <c r="W937" t="s">
        <v>208</v>
      </c>
      <c r="X937" t="s">
        <v>3461</v>
      </c>
      <c r="Y937">
        <v>69</v>
      </c>
      <c r="Z937">
        <v>81.509999999999906</v>
      </c>
      <c r="AA937">
        <v>50.76</v>
      </c>
    </row>
    <row r="938" spans="1:27" x14ac:dyDescent="0.25">
      <c r="A938" t="s">
        <v>3462</v>
      </c>
      <c r="B938">
        <v>45767</v>
      </c>
      <c r="C938">
        <v>45767.197222222225</v>
      </c>
      <c r="D938">
        <v>45767.223611111112</v>
      </c>
      <c r="E938" t="s">
        <v>336</v>
      </c>
      <c r="F938" t="s">
        <v>340</v>
      </c>
      <c r="G938" t="s">
        <v>341</v>
      </c>
      <c r="H938" t="s">
        <v>342</v>
      </c>
      <c r="I938" t="s">
        <v>197</v>
      </c>
      <c r="J938" t="s">
        <v>198</v>
      </c>
      <c r="K938" t="s">
        <v>505</v>
      </c>
      <c r="L938">
        <v>9.6</v>
      </c>
      <c r="M938">
        <v>106.2</v>
      </c>
      <c r="N938">
        <v>4.8899999999999997</v>
      </c>
      <c r="O938">
        <v>8.32</v>
      </c>
      <c r="P938">
        <v>26.7</v>
      </c>
      <c r="Q938">
        <v>5.9</v>
      </c>
      <c r="R938" t="b">
        <v>1</v>
      </c>
      <c r="S938">
        <v>0.16</v>
      </c>
      <c r="T938">
        <v>5292.46</v>
      </c>
      <c r="U938">
        <v>45767</v>
      </c>
      <c r="V938" t="s">
        <v>43</v>
      </c>
      <c r="W938" t="s">
        <v>44</v>
      </c>
      <c r="X938" t="s">
        <v>3463</v>
      </c>
      <c r="Y938">
        <v>38</v>
      </c>
      <c r="Z938">
        <v>106.04</v>
      </c>
      <c r="AA938">
        <v>49.91</v>
      </c>
    </row>
    <row r="939" spans="1:27" x14ac:dyDescent="0.25">
      <c r="A939" t="s">
        <v>3464</v>
      </c>
      <c r="B939">
        <v>45829</v>
      </c>
      <c r="C939">
        <v>45829.345138888886</v>
      </c>
      <c r="D939">
        <v>45829.421527777777</v>
      </c>
      <c r="E939" t="s">
        <v>1293</v>
      </c>
      <c r="F939" t="s">
        <v>318</v>
      </c>
      <c r="G939" t="s">
        <v>1296</v>
      </c>
      <c r="H939" t="s">
        <v>320</v>
      </c>
      <c r="I939" t="s">
        <v>197</v>
      </c>
      <c r="J939" t="s">
        <v>198</v>
      </c>
      <c r="K939" t="s">
        <v>268</v>
      </c>
      <c r="L939">
        <v>7.9</v>
      </c>
      <c r="M939">
        <v>12.3</v>
      </c>
      <c r="N939">
        <v>4.8899999999999997</v>
      </c>
      <c r="O939">
        <v>8.48</v>
      </c>
      <c r="P939">
        <v>28.6</v>
      </c>
      <c r="Q939">
        <v>8.1999999999999993</v>
      </c>
      <c r="R939" t="b">
        <v>1</v>
      </c>
      <c r="S939">
        <v>0.16</v>
      </c>
      <c r="T939">
        <v>611.73</v>
      </c>
      <c r="U939">
        <v>45831</v>
      </c>
      <c r="V939" t="s">
        <v>58</v>
      </c>
      <c r="W939" t="s">
        <v>44</v>
      </c>
      <c r="X939" t="s">
        <v>3465</v>
      </c>
      <c r="Y939">
        <v>110</v>
      </c>
      <c r="Z939">
        <v>12.14</v>
      </c>
      <c r="AA939">
        <v>50.39</v>
      </c>
    </row>
    <row r="940" spans="1:27" x14ac:dyDescent="0.25">
      <c r="A940" t="s">
        <v>3466</v>
      </c>
      <c r="B940">
        <v>45770</v>
      </c>
      <c r="C940">
        <v>45770.343055555553</v>
      </c>
      <c r="D940">
        <v>45770.395138888889</v>
      </c>
      <c r="E940" t="s">
        <v>751</v>
      </c>
      <c r="F940" t="s">
        <v>138</v>
      </c>
      <c r="G940" t="s">
        <v>754</v>
      </c>
      <c r="H940" t="s">
        <v>140</v>
      </c>
      <c r="I940" t="s">
        <v>141</v>
      </c>
      <c r="J940" t="s">
        <v>142</v>
      </c>
      <c r="K940" t="s">
        <v>321</v>
      </c>
      <c r="L940">
        <v>6.1</v>
      </c>
      <c r="M940">
        <v>10.1</v>
      </c>
      <c r="N940">
        <v>4.91</v>
      </c>
      <c r="O940">
        <v>8.65</v>
      </c>
      <c r="P940">
        <v>33.4</v>
      </c>
      <c r="Q940">
        <v>11.5</v>
      </c>
      <c r="R940" t="b">
        <v>1</v>
      </c>
      <c r="S940">
        <v>0.35</v>
      </c>
      <c r="T940">
        <v>497.25</v>
      </c>
      <c r="U940">
        <v>45772</v>
      </c>
      <c r="V940" t="s">
        <v>43</v>
      </c>
      <c r="W940" t="s">
        <v>208</v>
      </c>
      <c r="X940" t="s">
        <v>3467</v>
      </c>
      <c r="Y940">
        <v>75</v>
      </c>
      <c r="Z940">
        <v>9.75</v>
      </c>
      <c r="AA940">
        <v>51</v>
      </c>
    </row>
    <row r="941" spans="1:27" x14ac:dyDescent="0.25">
      <c r="A941" t="s">
        <v>3468</v>
      </c>
      <c r="B941">
        <v>45662</v>
      </c>
      <c r="C941">
        <v>45662.234027777777</v>
      </c>
      <c r="D941">
        <v>45662.273611111108</v>
      </c>
      <c r="E941" t="s">
        <v>2033</v>
      </c>
      <c r="F941" t="s">
        <v>138</v>
      </c>
      <c r="G941" t="s">
        <v>806</v>
      </c>
      <c r="H941" t="s">
        <v>140</v>
      </c>
      <c r="I941" t="s">
        <v>141</v>
      </c>
      <c r="J941" t="s">
        <v>142</v>
      </c>
      <c r="K941" t="s">
        <v>935</v>
      </c>
      <c r="L941">
        <v>34</v>
      </c>
      <c r="M941">
        <v>15.4</v>
      </c>
      <c r="N941">
        <v>4.91</v>
      </c>
      <c r="O941">
        <v>8.08</v>
      </c>
      <c r="P941">
        <v>35.6</v>
      </c>
      <c r="Q941">
        <v>34.200000000000003</v>
      </c>
      <c r="R941" t="b">
        <v>1</v>
      </c>
      <c r="S941">
        <v>0</v>
      </c>
      <c r="T941">
        <v>759.07</v>
      </c>
      <c r="U941">
        <v>45663</v>
      </c>
      <c r="V941" t="s">
        <v>43</v>
      </c>
      <c r="W941" t="s">
        <v>44</v>
      </c>
      <c r="X941" t="s">
        <v>3469</v>
      </c>
      <c r="Y941">
        <v>57</v>
      </c>
      <c r="Z941">
        <v>15.4</v>
      </c>
      <c r="AA941">
        <v>49.29</v>
      </c>
    </row>
    <row r="942" spans="1:27" x14ac:dyDescent="0.25">
      <c r="A942" t="s">
        <v>3470</v>
      </c>
      <c r="B942">
        <v>45736</v>
      </c>
      <c r="C942">
        <v>45736.168749999997</v>
      </c>
      <c r="D942">
        <v>45736.172222222223</v>
      </c>
      <c r="E942" t="s">
        <v>3471</v>
      </c>
      <c r="F942" t="s">
        <v>604</v>
      </c>
      <c r="G942" t="s">
        <v>1094</v>
      </c>
      <c r="H942" t="s">
        <v>606</v>
      </c>
      <c r="I942" t="s">
        <v>153</v>
      </c>
      <c r="J942" t="s">
        <v>154</v>
      </c>
      <c r="K942" t="s">
        <v>654</v>
      </c>
      <c r="L942">
        <v>13.6</v>
      </c>
      <c r="M942">
        <v>25.3</v>
      </c>
      <c r="N942">
        <v>4.91</v>
      </c>
      <c r="O942">
        <v>8.4</v>
      </c>
      <c r="P942">
        <v>29.9</v>
      </c>
      <c r="Q942">
        <v>10.1</v>
      </c>
      <c r="R942" t="b">
        <v>0</v>
      </c>
      <c r="S942">
        <v>5.69</v>
      </c>
      <c r="T942">
        <v>985.4</v>
      </c>
      <c r="U942">
        <v>45736</v>
      </c>
      <c r="V942" t="s">
        <v>73</v>
      </c>
      <c r="W942" t="s">
        <v>44</v>
      </c>
      <c r="X942" t="s">
        <v>3472</v>
      </c>
      <c r="Y942">
        <v>5</v>
      </c>
      <c r="Z942">
        <v>19.61</v>
      </c>
      <c r="AA942">
        <v>50.25</v>
      </c>
    </row>
    <row r="943" spans="1:27" x14ac:dyDescent="0.25">
      <c r="A943" t="s">
        <v>3473</v>
      </c>
      <c r="B943">
        <v>45791</v>
      </c>
      <c r="C943">
        <v>45791.429861111108</v>
      </c>
      <c r="D943">
        <v>45791.446527777778</v>
      </c>
      <c r="E943" t="s">
        <v>738</v>
      </c>
      <c r="F943" t="s">
        <v>405</v>
      </c>
      <c r="G943" t="s">
        <v>741</v>
      </c>
      <c r="H943" t="s">
        <v>407</v>
      </c>
      <c r="I943" t="s">
        <v>218</v>
      </c>
      <c r="J943" t="s">
        <v>219</v>
      </c>
      <c r="K943" t="s">
        <v>295</v>
      </c>
      <c r="L943">
        <v>20.5</v>
      </c>
      <c r="M943">
        <v>97</v>
      </c>
      <c r="N943">
        <v>4.91</v>
      </c>
      <c r="O943">
        <v>8.4700000000000006</v>
      </c>
      <c r="P943">
        <v>28.6</v>
      </c>
      <c r="Q943">
        <v>8.1</v>
      </c>
      <c r="R943" t="b">
        <v>1</v>
      </c>
      <c r="S943">
        <v>0</v>
      </c>
      <c r="T943">
        <v>4894.62</v>
      </c>
      <c r="U943">
        <v>45791</v>
      </c>
      <c r="V943" t="s">
        <v>43</v>
      </c>
      <c r="W943" t="s">
        <v>44</v>
      </c>
      <c r="X943" t="s">
        <v>3474</v>
      </c>
      <c r="Y943">
        <v>24</v>
      </c>
      <c r="Z943">
        <v>97</v>
      </c>
      <c r="AA943">
        <v>50.46</v>
      </c>
    </row>
    <row r="944" spans="1:27" x14ac:dyDescent="0.25">
      <c r="A944" t="s">
        <v>3475</v>
      </c>
      <c r="B944">
        <v>45696</v>
      </c>
      <c r="C944">
        <v>45696.237500000003</v>
      </c>
      <c r="D944">
        <v>45696.265277777777</v>
      </c>
      <c r="E944" t="s">
        <v>1022</v>
      </c>
      <c r="F944" t="s">
        <v>172</v>
      </c>
      <c r="G944" t="s">
        <v>1025</v>
      </c>
      <c r="H944" t="s">
        <v>174</v>
      </c>
      <c r="I944" t="s">
        <v>84</v>
      </c>
      <c r="J944" t="s">
        <v>85</v>
      </c>
      <c r="K944" t="s">
        <v>227</v>
      </c>
      <c r="L944">
        <v>21.2</v>
      </c>
      <c r="M944">
        <v>92.4</v>
      </c>
      <c r="N944">
        <v>4.92</v>
      </c>
      <c r="O944">
        <v>8.2899999999999991</v>
      </c>
      <c r="P944">
        <v>28.5</v>
      </c>
      <c r="Q944">
        <v>10.199999999999999</v>
      </c>
      <c r="R944" t="b">
        <v>1</v>
      </c>
      <c r="S944">
        <v>0.2</v>
      </c>
      <c r="T944">
        <v>4607.2299999999996</v>
      </c>
      <c r="U944">
        <v>45703</v>
      </c>
      <c r="V944" t="s">
        <v>43</v>
      </c>
      <c r="W944" t="s">
        <v>44</v>
      </c>
      <c r="X944" t="s">
        <v>3476</v>
      </c>
      <c r="Y944">
        <v>40</v>
      </c>
      <c r="Z944">
        <v>92.2</v>
      </c>
      <c r="AA944">
        <v>49.97</v>
      </c>
    </row>
    <row r="945" spans="1:27" x14ac:dyDescent="0.25">
      <c r="A945" t="s">
        <v>3477</v>
      </c>
      <c r="B945">
        <v>45817</v>
      </c>
      <c r="C945">
        <v>45817.392361111109</v>
      </c>
      <c r="D945">
        <v>45817.407638888886</v>
      </c>
      <c r="E945" t="s">
        <v>2053</v>
      </c>
      <c r="F945" t="s">
        <v>318</v>
      </c>
      <c r="G945" t="s">
        <v>1978</v>
      </c>
      <c r="H945" t="s">
        <v>320</v>
      </c>
      <c r="I945" t="s">
        <v>197</v>
      </c>
      <c r="J945" t="s">
        <v>198</v>
      </c>
      <c r="K945" t="s">
        <v>86</v>
      </c>
      <c r="L945">
        <v>28.4</v>
      </c>
      <c r="M945">
        <v>74.599999999999994</v>
      </c>
      <c r="N945">
        <v>4.92</v>
      </c>
      <c r="O945">
        <v>8.6</v>
      </c>
      <c r="P945">
        <v>25.3</v>
      </c>
      <c r="Q945">
        <v>5.8</v>
      </c>
      <c r="R945" t="b">
        <v>1</v>
      </c>
      <c r="S945">
        <v>0.45</v>
      </c>
      <c r="T945">
        <v>3774.23</v>
      </c>
      <c r="U945">
        <v>45819</v>
      </c>
      <c r="V945" t="s">
        <v>73</v>
      </c>
      <c r="W945" t="s">
        <v>200</v>
      </c>
      <c r="X945" t="s">
        <v>3478</v>
      </c>
      <c r="Y945">
        <v>22</v>
      </c>
      <c r="Z945">
        <v>74.149999999999906</v>
      </c>
      <c r="AA945">
        <v>50.9</v>
      </c>
    </row>
    <row r="946" spans="1:27" x14ac:dyDescent="0.25">
      <c r="A946" t="s">
        <v>3479</v>
      </c>
      <c r="B946">
        <v>45801</v>
      </c>
      <c r="C946">
        <v>45801.34652777778</v>
      </c>
      <c r="D946">
        <v>45801.415972222225</v>
      </c>
      <c r="E946" t="s">
        <v>3480</v>
      </c>
      <c r="F946" t="s">
        <v>318</v>
      </c>
      <c r="G946" t="s">
        <v>2760</v>
      </c>
      <c r="H946" t="s">
        <v>320</v>
      </c>
      <c r="I946" t="s">
        <v>197</v>
      </c>
      <c r="J946" t="s">
        <v>198</v>
      </c>
      <c r="K946" t="s">
        <v>130</v>
      </c>
      <c r="L946">
        <v>5.4</v>
      </c>
      <c r="M946">
        <v>33.4</v>
      </c>
      <c r="N946">
        <v>4.92</v>
      </c>
      <c r="O946">
        <v>8.49</v>
      </c>
      <c r="P946">
        <v>29.7</v>
      </c>
      <c r="Q946">
        <v>9.3000000000000007</v>
      </c>
      <c r="R946" t="b">
        <v>1</v>
      </c>
      <c r="S946">
        <v>0</v>
      </c>
      <c r="T946">
        <v>1689.04</v>
      </c>
      <c r="U946">
        <v>45808</v>
      </c>
      <c r="V946" t="s">
        <v>43</v>
      </c>
      <c r="W946" t="s">
        <v>186</v>
      </c>
      <c r="X946" t="s">
        <v>3482</v>
      </c>
      <c r="Y946">
        <v>100</v>
      </c>
      <c r="Z946">
        <v>33.4</v>
      </c>
      <c r="AA946">
        <v>50.57</v>
      </c>
    </row>
    <row r="947" spans="1:27" x14ac:dyDescent="0.25">
      <c r="A947" t="s">
        <v>3483</v>
      </c>
      <c r="B947">
        <v>45698</v>
      </c>
      <c r="C947">
        <v>45698.319444444445</v>
      </c>
      <c r="D947">
        <v>45698.354166666664</v>
      </c>
      <c r="E947" t="s">
        <v>3484</v>
      </c>
      <c r="F947" t="s">
        <v>234</v>
      </c>
      <c r="G947" t="s">
        <v>1171</v>
      </c>
      <c r="H947" t="s">
        <v>236</v>
      </c>
      <c r="I947" t="s">
        <v>237</v>
      </c>
      <c r="J947" t="s">
        <v>238</v>
      </c>
      <c r="K947" t="s">
        <v>275</v>
      </c>
      <c r="L947">
        <v>2.5</v>
      </c>
      <c r="M947">
        <v>103.4</v>
      </c>
      <c r="N947">
        <v>4.93</v>
      </c>
      <c r="O947">
        <v>8.64</v>
      </c>
      <c r="P947">
        <v>33</v>
      </c>
      <c r="Q947">
        <v>12</v>
      </c>
      <c r="R947" t="b">
        <v>0</v>
      </c>
      <c r="S947">
        <v>0</v>
      </c>
      <c r="T947">
        <v>5280.64</v>
      </c>
      <c r="U947">
        <v>45698</v>
      </c>
      <c r="V947" t="s">
        <v>43</v>
      </c>
      <c r="W947" t="s">
        <v>200</v>
      </c>
      <c r="X947" t="s">
        <v>3486</v>
      </c>
      <c r="Y947">
        <v>50</v>
      </c>
      <c r="Z947">
        <v>103.4</v>
      </c>
      <c r="AA947">
        <v>51.07</v>
      </c>
    </row>
    <row r="948" spans="1:27" x14ac:dyDescent="0.25">
      <c r="A948" t="s">
        <v>3487</v>
      </c>
      <c r="B948">
        <v>45683</v>
      </c>
      <c r="C948">
        <v>45683.19027777778</v>
      </c>
      <c r="D948">
        <v>45683.248611111114</v>
      </c>
      <c r="E948" t="s">
        <v>652</v>
      </c>
      <c r="F948" t="s">
        <v>37</v>
      </c>
      <c r="G948" t="s">
        <v>472</v>
      </c>
      <c r="H948" t="s">
        <v>39</v>
      </c>
      <c r="I948" t="s">
        <v>40</v>
      </c>
      <c r="J948" t="s">
        <v>41</v>
      </c>
      <c r="K948" t="s">
        <v>492</v>
      </c>
      <c r="L948">
        <v>1.4</v>
      </c>
      <c r="M948">
        <v>94.9</v>
      </c>
      <c r="N948">
        <v>4.93</v>
      </c>
      <c r="O948">
        <v>8.16</v>
      </c>
      <c r="P948">
        <v>32.700000000000003</v>
      </c>
      <c r="Q948">
        <v>9.1999999999999993</v>
      </c>
      <c r="R948" t="b">
        <v>1</v>
      </c>
      <c r="S948">
        <v>0.4</v>
      </c>
      <c r="T948">
        <v>4690.03</v>
      </c>
      <c r="U948">
        <v>45686</v>
      </c>
      <c r="V948" t="s">
        <v>58</v>
      </c>
      <c r="W948" t="s">
        <v>200</v>
      </c>
      <c r="X948" t="s">
        <v>3488</v>
      </c>
      <c r="Y948">
        <v>84</v>
      </c>
      <c r="Z948">
        <v>94.5</v>
      </c>
      <c r="AA948">
        <v>49.63</v>
      </c>
    </row>
    <row r="949" spans="1:27" x14ac:dyDescent="0.25">
      <c r="A949" t="s">
        <v>3489</v>
      </c>
      <c r="B949">
        <v>45725</v>
      </c>
      <c r="C949">
        <v>45725.297222222223</v>
      </c>
      <c r="D949">
        <v>45725.363194444442</v>
      </c>
      <c r="E949" t="s">
        <v>3490</v>
      </c>
      <c r="F949" t="s">
        <v>292</v>
      </c>
      <c r="G949" t="s">
        <v>2760</v>
      </c>
      <c r="H949" t="s">
        <v>294</v>
      </c>
      <c r="I949" t="s">
        <v>70</v>
      </c>
      <c r="J949" t="s">
        <v>71</v>
      </c>
      <c r="K949" t="s">
        <v>492</v>
      </c>
      <c r="L949">
        <v>6</v>
      </c>
      <c r="M949">
        <v>119.2</v>
      </c>
      <c r="N949">
        <v>4.9400000000000004</v>
      </c>
      <c r="O949">
        <v>8.17</v>
      </c>
      <c r="P949">
        <v>26.2</v>
      </c>
      <c r="Q949">
        <v>6</v>
      </c>
      <c r="R949" t="b">
        <v>1</v>
      </c>
      <c r="S949">
        <v>0</v>
      </c>
      <c r="T949">
        <v>5925.43</v>
      </c>
      <c r="U949">
        <v>45732</v>
      </c>
      <c r="V949" t="s">
        <v>43</v>
      </c>
      <c r="W949" t="s">
        <v>44</v>
      </c>
      <c r="X949" t="s">
        <v>3492</v>
      </c>
      <c r="Y949">
        <v>95</v>
      </c>
      <c r="Z949">
        <v>119.2</v>
      </c>
      <c r="AA949">
        <v>49.71</v>
      </c>
    </row>
    <row r="950" spans="1:27" x14ac:dyDescent="0.25">
      <c r="A950" t="s">
        <v>3493</v>
      </c>
      <c r="B950">
        <v>45777</v>
      </c>
      <c r="C950">
        <v>45777.365972222222</v>
      </c>
      <c r="D950">
        <v>45777.395833333336</v>
      </c>
      <c r="E950" t="s">
        <v>987</v>
      </c>
      <c r="F950" t="s">
        <v>215</v>
      </c>
      <c r="G950" t="s">
        <v>990</v>
      </c>
      <c r="H950" t="s">
        <v>217</v>
      </c>
      <c r="I950" t="s">
        <v>218</v>
      </c>
      <c r="J950" t="s">
        <v>219</v>
      </c>
      <c r="K950" t="s">
        <v>574</v>
      </c>
      <c r="L950">
        <v>30.3</v>
      </c>
      <c r="M950">
        <v>85.2</v>
      </c>
      <c r="N950">
        <v>4.9400000000000004</v>
      </c>
      <c r="O950">
        <v>8.89</v>
      </c>
      <c r="P950">
        <v>31.1</v>
      </c>
      <c r="Q950">
        <v>27.6</v>
      </c>
      <c r="R950" t="b">
        <v>1</v>
      </c>
      <c r="S950">
        <v>0</v>
      </c>
      <c r="T950">
        <v>4419.32</v>
      </c>
      <c r="U950">
        <v>45784</v>
      </c>
      <c r="V950" t="s">
        <v>43</v>
      </c>
      <c r="W950" t="s">
        <v>44</v>
      </c>
      <c r="X950" t="s">
        <v>3494</v>
      </c>
      <c r="Y950">
        <v>43</v>
      </c>
      <c r="Z950">
        <v>85.2</v>
      </c>
      <c r="AA950">
        <v>51.87</v>
      </c>
    </row>
    <row r="951" spans="1:27" x14ac:dyDescent="0.25">
      <c r="A951" t="s">
        <v>3495</v>
      </c>
      <c r="B951">
        <v>45735</v>
      </c>
      <c r="C951">
        <v>45735.174305555556</v>
      </c>
      <c r="D951">
        <v>45735.197916666664</v>
      </c>
      <c r="E951" t="s">
        <v>3496</v>
      </c>
      <c r="F951" t="s">
        <v>194</v>
      </c>
      <c r="G951" t="s">
        <v>369</v>
      </c>
      <c r="H951" t="s">
        <v>196</v>
      </c>
      <c r="I951" t="s">
        <v>197</v>
      </c>
      <c r="J951" t="s">
        <v>198</v>
      </c>
      <c r="K951" t="s">
        <v>918</v>
      </c>
      <c r="L951">
        <v>1.2</v>
      </c>
      <c r="M951">
        <v>14.2</v>
      </c>
      <c r="N951">
        <v>4.9400000000000004</v>
      </c>
      <c r="O951">
        <v>8.49</v>
      </c>
      <c r="P951">
        <v>22.9</v>
      </c>
      <c r="Q951">
        <v>1.9</v>
      </c>
      <c r="R951" t="b">
        <v>1</v>
      </c>
      <c r="S951">
        <v>0</v>
      </c>
      <c r="T951">
        <v>719.51</v>
      </c>
      <c r="U951">
        <v>45736</v>
      </c>
      <c r="V951" t="s">
        <v>259</v>
      </c>
      <c r="W951" t="s">
        <v>200</v>
      </c>
      <c r="X951" t="s">
        <v>3498</v>
      </c>
      <c r="Y951">
        <v>34</v>
      </c>
      <c r="Z951">
        <v>14.2</v>
      </c>
      <c r="AA951">
        <v>50.67</v>
      </c>
    </row>
    <row r="952" spans="1:27" x14ac:dyDescent="0.25">
      <c r="A952" t="s">
        <v>3499</v>
      </c>
      <c r="B952">
        <v>45774</v>
      </c>
      <c r="C952">
        <v>45774.181250000001</v>
      </c>
      <c r="D952">
        <v>45774.211805555555</v>
      </c>
      <c r="E952" t="s">
        <v>3500</v>
      </c>
      <c r="F952" t="s">
        <v>162</v>
      </c>
      <c r="G952" t="s">
        <v>747</v>
      </c>
      <c r="H952" t="s">
        <v>164</v>
      </c>
      <c r="I952" t="s">
        <v>40</v>
      </c>
      <c r="J952" t="s">
        <v>41</v>
      </c>
      <c r="K952" t="s">
        <v>440</v>
      </c>
      <c r="L952">
        <v>6.2</v>
      </c>
      <c r="M952">
        <v>100.7</v>
      </c>
      <c r="N952">
        <v>4.9400000000000004</v>
      </c>
      <c r="O952">
        <v>8.1</v>
      </c>
      <c r="P952">
        <v>29.3</v>
      </c>
      <c r="Q952">
        <v>26.7</v>
      </c>
      <c r="R952" t="b">
        <v>0</v>
      </c>
      <c r="S952">
        <v>1.4</v>
      </c>
      <c r="T952">
        <v>4915.3500000000004</v>
      </c>
      <c r="U952">
        <v>45781</v>
      </c>
      <c r="V952" t="s">
        <v>43</v>
      </c>
      <c r="W952" t="s">
        <v>44</v>
      </c>
      <c r="X952" t="s">
        <v>3502</v>
      </c>
      <c r="Y952">
        <v>44</v>
      </c>
      <c r="Z952">
        <v>99.3</v>
      </c>
      <c r="AA952">
        <v>49.5</v>
      </c>
    </row>
    <row r="953" spans="1:27" x14ac:dyDescent="0.25">
      <c r="A953" t="s">
        <v>3503</v>
      </c>
      <c r="B953">
        <v>45760</v>
      </c>
      <c r="C953">
        <v>45760.413888888892</v>
      </c>
      <c r="D953">
        <v>45760.417361111111</v>
      </c>
      <c r="E953" t="s">
        <v>2053</v>
      </c>
      <c r="F953" t="s">
        <v>318</v>
      </c>
      <c r="G953" t="s">
        <v>1978</v>
      </c>
      <c r="H953" t="s">
        <v>320</v>
      </c>
      <c r="I953" t="s">
        <v>197</v>
      </c>
      <c r="J953" t="s">
        <v>198</v>
      </c>
      <c r="K953" t="s">
        <v>370</v>
      </c>
      <c r="L953">
        <v>15.3</v>
      </c>
      <c r="M953">
        <v>203.2</v>
      </c>
      <c r="N953">
        <v>4.95</v>
      </c>
      <c r="O953">
        <v>8.5500000000000007</v>
      </c>
      <c r="P953">
        <v>37.9</v>
      </c>
      <c r="Q953">
        <v>12</v>
      </c>
      <c r="R953" t="b">
        <v>1</v>
      </c>
      <c r="S953">
        <v>0.32</v>
      </c>
      <c r="T953">
        <v>10326.59</v>
      </c>
      <c r="U953">
        <v>45767</v>
      </c>
      <c r="V953" t="s">
        <v>259</v>
      </c>
      <c r="W953" t="s">
        <v>44</v>
      </c>
      <c r="X953" t="s">
        <v>3504</v>
      </c>
      <c r="Y953">
        <v>5</v>
      </c>
      <c r="Z953">
        <v>202.88</v>
      </c>
      <c r="AA953">
        <v>50.9</v>
      </c>
    </row>
    <row r="954" spans="1:27" x14ac:dyDescent="0.25">
      <c r="A954" t="s">
        <v>3505</v>
      </c>
      <c r="B954">
        <v>45766</v>
      </c>
      <c r="C954">
        <v>45766.447222222225</v>
      </c>
      <c r="D954">
        <v>45766.450694444444</v>
      </c>
      <c r="E954" t="s">
        <v>1352</v>
      </c>
      <c r="F954" t="s">
        <v>381</v>
      </c>
      <c r="G954" t="s">
        <v>283</v>
      </c>
      <c r="H954" t="s">
        <v>383</v>
      </c>
      <c r="I954" t="s">
        <v>84</v>
      </c>
      <c r="J954" t="s">
        <v>85</v>
      </c>
      <c r="K954" t="s">
        <v>725</v>
      </c>
      <c r="L954">
        <v>23.6</v>
      </c>
      <c r="M954">
        <v>21.6</v>
      </c>
      <c r="N954">
        <v>4.95</v>
      </c>
      <c r="O954">
        <v>8.3800000000000008</v>
      </c>
      <c r="P954">
        <v>32.700000000000003</v>
      </c>
      <c r="Q954">
        <v>8.6999999999999993</v>
      </c>
      <c r="R954" t="b">
        <v>0</v>
      </c>
      <c r="S954">
        <v>1.21</v>
      </c>
      <c r="T954">
        <v>1027.45</v>
      </c>
      <c r="U954">
        <v>45767</v>
      </c>
      <c r="V954" t="s">
        <v>43</v>
      </c>
      <c r="W954" t="s">
        <v>208</v>
      </c>
      <c r="X954" t="s">
        <v>3506</v>
      </c>
      <c r="Y954">
        <v>5</v>
      </c>
      <c r="Z954">
        <v>20.39</v>
      </c>
      <c r="AA954">
        <v>50.39</v>
      </c>
    </row>
    <row r="955" spans="1:27" x14ac:dyDescent="0.25">
      <c r="A955" t="s">
        <v>3507</v>
      </c>
      <c r="B955">
        <v>45822</v>
      </c>
      <c r="C955">
        <v>45822.225694444445</v>
      </c>
      <c r="D955">
        <v>45822.256249999999</v>
      </c>
      <c r="E955" t="s">
        <v>809</v>
      </c>
      <c r="F955" t="s">
        <v>37</v>
      </c>
      <c r="G955" t="s">
        <v>517</v>
      </c>
      <c r="H955" t="s">
        <v>39</v>
      </c>
      <c r="I955" t="s">
        <v>40</v>
      </c>
      <c r="J955" t="s">
        <v>41</v>
      </c>
      <c r="K955" t="s">
        <v>42</v>
      </c>
      <c r="L955">
        <v>2.6</v>
      </c>
      <c r="M955">
        <v>21.9</v>
      </c>
      <c r="N955">
        <v>4.95</v>
      </c>
      <c r="O955">
        <v>8.86</v>
      </c>
      <c r="P955">
        <v>34.6</v>
      </c>
      <c r="Q955">
        <v>12</v>
      </c>
      <c r="R955" t="b">
        <v>1</v>
      </c>
      <c r="S955">
        <v>0.25</v>
      </c>
      <c r="T955">
        <v>1122.1199999999999</v>
      </c>
      <c r="U955">
        <v>45829</v>
      </c>
      <c r="V955" t="s">
        <v>58</v>
      </c>
      <c r="W955" t="s">
        <v>44</v>
      </c>
      <c r="X955" t="s">
        <v>3508</v>
      </c>
      <c r="Y955">
        <v>44</v>
      </c>
      <c r="Z955">
        <v>21.65</v>
      </c>
      <c r="AA955">
        <v>51.83</v>
      </c>
    </row>
    <row r="956" spans="1:27" x14ac:dyDescent="0.25">
      <c r="A956" t="s">
        <v>3509</v>
      </c>
      <c r="B956">
        <v>45775</v>
      </c>
      <c r="C956">
        <v>45775.294444444444</v>
      </c>
      <c r="D956">
        <v>45775.368055555555</v>
      </c>
      <c r="E956" t="s">
        <v>1123</v>
      </c>
      <c r="F956" t="s">
        <v>215</v>
      </c>
      <c r="G956" t="s">
        <v>1126</v>
      </c>
      <c r="H956" t="s">
        <v>217</v>
      </c>
      <c r="I956" t="s">
        <v>218</v>
      </c>
      <c r="J956" t="s">
        <v>219</v>
      </c>
      <c r="K956" t="s">
        <v>613</v>
      </c>
      <c r="L956">
        <v>4.4000000000000004</v>
      </c>
      <c r="M956">
        <v>62.6</v>
      </c>
      <c r="N956">
        <v>4.95</v>
      </c>
      <c r="O956">
        <v>8.25</v>
      </c>
      <c r="P956">
        <v>29.2</v>
      </c>
      <c r="Q956">
        <v>8</v>
      </c>
      <c r="R956" t="b">
        <v>1</v>
      </c>
      <c r="S956">
        <v>0.11</v>
      </c>
      <c r="T956">
        <v>3124.5</v>
      </c>
      <c r="U956">
        <v>45778</v>
      </c>
      <c r="V956" t="s">
        <v>73</v>
      </c>
      <c r="W956" t="s">
        <v>44</v>
      </c>
      <c r="X956" t="s">
        <v>3510</v>
      </c>
      <c r="Y956">
        <v>106</v>
      </c>
      <c r="Z956">
        <v>62.49</v>
      </c>
      <c r="AA956">
        <v>50</v>
      </c>
    </row>
    <row r="957" spans="1:27" x14ac:dyDescent="0.25">
      <c r="A957" t="s">
        <v>3511</v>
      </c>
      <c r="B957">
        <v>45791</v>
      </c>
      <c r="C957">
        <v>45791.341666666667</v>
      </c>
      <c r="D957">
        <v>45791.404166666667</v>
      </c>
      <c r="E957" t="s">
        <v>1498</v>
      </c>
      <c r="F957" t="s">
        <v>328</v>
      </c>
      <c r="G957" t="s">
        <v>491</v>
      </c>
      <c r="H957" t="s">
        <v>330</v>
      </c>
      <c r="I957" t="s">
        <v>331</v>
      </c>
      <c r="J957" t="s">
        <v>332</v>
      </c>
      <c r="K957" t="s">
        <v>479</v>
      </c>
      <c r="L957">
        <v>14.9</v>
      </c>
      <c r="M957">
        <v>15.8</v>
      </c>
      <c r="N957">
        <v>4.97</v>
      </c>
      <c r="O957">
        <v>8.36</v>
      </c>
      <c r="P957">
        <v>30.4</v>
      </c>
      <c r="Q957">
        <v>10.7</v>
      </c>
      <c r="R957" t="b">
        <v>1</v>
      </c>
      <c r="S957">
        <v>0</v>
      </c>
      <c r="T957">
        <v>796.79</v>
      </c>
      <c r="U957">
        <v>45798</v>
      </c>
      <c r="V957" t="s">
        <v>43</v>
      </c>
      <c r="W957" t="s">
        <v>44</v>
      </c>
      <c r="X957" t="s">
        <v>3512</v>
      </c>
      <c r="Y957">
        <v>90</v>
      </c>
      <c r="Z957">
        <v>15.8</v>
      </c>
      <c r="AA957">
        <v>50.43</v>
      </c>
    </row>
    <row r="958" spans="1:27" x14ac:dyDescent="0.25">
      <c r="A958" t="s">
        <v>3513</v>
      </c>
      <c r="B958">
        <v>45758</v>
      </c>
      <c r="C958">
        <v>45758.206250000003</v>
      </c>
      <c r="D958">
        <v>45758.250694444447</v>
      </c>
      <c r="E958" t="s">
        <v>3514</v>
      </c>
      <c r="F958" t="s">
        <v>340</v>
      </c>
      <c r="G958" t="s">
        <v>718</v>
      </c>
      <c r="H958" t="s">
        <v>342</v>
      </c>
      <c r="I958" t="s">
        <v>197</v>
      </c>
      <c r="J958" t="s">
        <v>198</v>
      </c>
      <c r="K958" t="s">
        <v>725</v>
      </c>
      <c r="L958">
        <v>19.2</v>
      </c>
      <c r="M958">
        <v>67.8</v>
      </c>
      <c r="N958">
        <v>4.97</v>
      </c>
      <c r="O958">
        <v>8.8000000000000007</v>
      </c>
      <c r="P958">
        <v>26.6</v>
      </c>
      <c r="Q958">
        <v>22.9</v>
      </c>
      <c r="R958" t="b">
        <v>0</v>
      </c>
      <c r="S958">
        <v>1.99</v>
      </c>
      <c r="T958">
        <v>3405.67</v>
      </c>
      <c r="U958">
        <v>45761</v>
      </c>
      <c r="V958" t="s">
        <v>43</v>
      </c>
      <c r="W958" t="s">
        <v>208</v>
      </c>
      <c r="X958" t="s">
        <v>3515</v>
      </c>
      <c r="Y958">
        <v>64</v>
      </c>
      <c r="Z958">
        <v>65.81</v>
      </c>
      <c r="AA958">
        <v>51.75</v>
      </c>
    </row>
    <row r="959" spans="1:27" x14ac:dyDescent="0.25">
      <c r="A959" t="s">
        <v>3516</v>
      </c>
      <c r="B959">
        <v>45711</v>
      </c>
      <c r="C959">
        <v>45711.17291666667</v>
      </c>
      <c r="D959">
        <v>45711.176388888889</v>
      </c>
      <c r="E959" t="s">
        <v>1385</v>
      </c>
      <c r="F959" t="s">
        <v>318</v>
      </c>
      <c r="G959" t="s">
        <v>1171</v>
      </c>
      <c r="H959" t="s">
        <v>320</v>
      </c>
      <c r="I959" t="s">
        <v>197</v>
      </c>
      <c r="J959" t="s">
        <v>198</v>
      </c>
      <c r="K959" t="s">
        <v>42</v>
      </c>
      <c r="L959">
        <v>39.799999999999997</v>
      </c>
      <c r="M959">
        <v>6.5</v>
      </c>
      <c r="N959">
        <v>4.97</v>
      </c>
      <c r="O959">
        <v>8.44</v>
      </c>
      <c r="P959">
        <v>27.1</v>
      </c>
      <c r="Q959">
        <v>25.8</v>
      </c>
      <c r="R959" t="b">
        <v>1</v>
      </c>
      <c r="S959">
        <v>0.28000000000000003</v>
      </c>
      <c r="T959">
        <v>315.17</v>
      </c>
      <c r="U959">
        <v>45711</v>
      </c>
      <c r="V959" t="s">
        <v>259</v>
      </c>
      <c r="W959" t="s">
        <v>208</v>
      </c>
      <c r="X959" t="s">
        <v>3517</v>
      </c>
      <c r="Y959">
        <v>5</v>
      </c>
      <c r="Z959">
        <v>6.22</v>
      </c>
      <c r="AA959">
        <v>50.67</v>
      </c>
    </row>
    <row r="960" spans="1:27" x14ac:dyDescent="0.25">
      <c r="A960" t="s">
        <v>3518</v>
      </c>
      <c r="B960">
        <v>45801</v>
      </c>
      <c r="C960">
        <v>45801.31527777778</v>
      </c>
      <c r="D960">
        <v>45801.368055555555</v>
      </c>
      <c r="E960" t="s">
        <v>3302</v>
      </c>
      <c r="F960" t="s">
        <v>234</v>
      </c>
      <c r="G960" t="s">
        <v>1717</v>
      </c>
      <c r="H960" t="s">
        <v>236</v>
      </c>
      <c r="I960" t="s">
        <v>237</v>
      </c>
      <c r="J960" t="s">
        <v>238</v>
      </c>
      <c r="K960" t="s">
        <v>555</v>
      </c>
      <c r="L960">
        <v>13</v>
      </c>
      <c r="M960">
        <v>14.6</v>
      </c>
      <c r="N960">
        <v>4.9800000000000004</v>
      </c>
      <c r="O960">
        <v>7.88</v>
      </c>
      <c r="P960">
        <v>29</v>
      </c>
      <c r="Q960">
        <v>7.1</v>
      </c>
      <c r="R960" t="b">
        <v>1</v>
      </c>
      <c r="S960">
        <v>0.39</v>
      </c>
      <c r="T960">
        <v>696.86</v>
      </c>
      <c r="U960">
        <v>45804</v>
      </c>
      <c r="V960" t="s">
        <v>43</v>
      </c>
      <c r="W960" t="s">
        <v>44</v>
      </c>
      <c r="X960" t="s">
        <v>3519</v>
      </c>
      <c r="Y960">
        <v>76</v>
      </c>
      <c r="Z960">
        <v>14.2099999999999</v>
      </c>
      <c r="AA960">
        <v>49.04</v>
      </c>
    </row>
    <row r="961" spans="1:27" x14ac:dyDescent="0.25">
      <c r="A961" t="s">
        <v>3520</v>
      </c>
      <c r="B961">
        <v>45716</v>
      </c>
      <c r="C961">
        <v>45716.211805555555</v>
      </c>
      <c r="D961">
        <v>45716.215277777781</v>
      </c>
      <c r="E961" t="s">
        <v>2263</v>
      </c>
      <c r="F961" t="s">
        <v>234</v>
      </c>
      <c r="G961" t="s">
        <v>699</v>
      </c>
      <c r="H961" t="s">
        <v>236</v>
      </c>
      <c r="I961" t="s">
        <v>237</v>
      </c>
      <c r="J961" t="s">
        <v>238</v>
      </c>
      <c r="K961" t="s">
        <v>440</v>
      </c>
      <c r="L961">
        <v>15.3</v>
      </c>
      <c r="M961">
        <v>15.5</v>
      </c>
      <c r="N961">
        <v>4.9800000000000004</v>
      </c>
      <c r="O961">
        <v>8.6199999999999992</v>
      </c>
      <c r="P961">
        <v>31.7</v>
      </c>
      <c r="Q961">
        <v>6.6</v>
      </c>
      <c r="R961" t="b">
        <v>1</v>
      </c>
      <c r="S961">
        <v>0.1</v>
      </c>
      <c r="T961">
        <v>789.4</v>
      </c>
      <c r="U961">
        <v>45723</v>
      </c>
      <c r="V961" t="s">
        <v>259</v>
      </c>
      <c r="W961" t="s">
        <v>44</v>
      </c>
      <c r="X961" t="s">
        <v>3521</v>
      </c>
      <c r="Y961">
        <v>5</v>
      </c>
      <c r="Z961">
        <v>15.4</v>
      </c>
      <c r="AA961">
        <v>51.26</v>
      </c>
    </row>
    <row r="962" spans="1:27" x14ac:dyDescent="0.25">
      <c r="A962" t="s">
        <v>3522</v>
      </c>
      <c r="B962">
        <v>45731</v>
      </c>
      <c r="C962">
        <v>45731.175000000003</v>
      </c>
      <c r="D962">
        <v>45731.213888888888</v>
      </c>
      <c r="E962" t="s">
        <v>1647</v>
      </c>
      <c r="F962" t="s">
        <v>413</v>
      </c>
      <c r="G962" t="s">
        <v>841</v>
      </c>
      <c r="H962" t="s">
        <v>414</v>
      </c>
      <c r="I962" t="s">
        <v>415</v>
      </c>
      <c r="J962" t="s">
        <v>416</v>
      </c>
      <c r="K962" t="s">
        <v>824</v>
      </c>
      <c r="L962">
        <v>40.299999999999997</v>
      </c>
      <c r="M962">
        <v>10.199999999999999</v>
      </c>
      <c r="N962">
        <v>4.99</v>
      </c>
      <c r="O962">
        <v>8.19</v>
      </c>
      <c r="P962">
        <v>33.9</v>
      </c>
      <c r="Q962">
        <v>29.3</v>
      </c>
      <c r="R962" t="b">
        <v>0</v>
      </c>
      <c r="S962">
        <v>2.2200000000000002</v>
      </c>
      <c r="T962">
        <v>399.16</v>
      </c>
      <c r="U962">
        <v>45733</v>
      </c>
      <c r="V962" t="s">
        <v>58</v>
      </c>
      <c r="W962" t="s">
        <v>44</v>
      </c>
      <c r="X962" t="s">
        <v>3523</v>
      </c>
      <c r="Y962">
        <v>56</v>
      </c>
      <c r="Z962">
        <v>7.9799999999999898</v>
      </c>
      <c r="AA962">
        <v>50.02</v>
      </c>
    </row>
    <row r="963" spans="1:27" x14ac:dyDescent="0.25">
      <c r="A963" t="s">
        <v>3524</v>
      </c>
      <c r="B963">
        <v>45747</v>
      </c>
      <c r="C963">
        <v>45747.370833333334</v>
      </c>
      <c r="D963">
        <v>45747.431250000001</v>
      </c>
      <c r="E963" t="s">
        <v>1365</v>
      </c>
      <c r="F963" t="s">
        <v>93</v>
      </c>
      <c r="G963" t="s">
        <v>1368</v>
      </c>
      <c r="H963" t="s">
        <v>95</v>
      </c>
      <c r="I963" t="s">
        <v>96</v>
      </c>
      <c r="J963" t="s">
        <v>97</v>
      </c>
      <c r="K963" t="s">
        <v>748</v>
      </c>
      <c r="L963">
        <v>24.9</v>
      </c>
      <c r="M963">
        <v>16.399999999999999</v>
      </c>
      <c r="N963">
        <v>4.99</v>
      </c>
      <c r="O963">
        <v>8.66</v>
      </c>
      <c r="P963">
        <v>30.1</v>
      </c>
      <c r="Q963">
        <v>29.4</v>
      </c>
      <c r="R963" t="b">
        <v>0</v>
      </c>
      <c r="S963">
        <v>1.92</v>
      </c>
      <c r="T963">
        <v>744.71</v>
      </c>
      <c r="U963">
        <v>45749</v>
      </c>
      <c r="V963" t="s">
        <v>58</v>
      </c>
      <c r="W963" t="s">
        <v>44</v>
      </c>
      <c r="X963" t="s">
        <v>3525</v>
      </c>
      <c r="Y963">
        <v>87</v>
      </c>
      <c r="Z963">
        <v>14.479999999999899</v>
      </c>
      <c r="AA963">
        <v>51.43</v>
      </c>
    </row>
    <row r="964" spans="1:27" x14ac:dyDescent="0.25">
      <c r="A964" t="s">
        <v>3526</v>
      </c>
      <c r="B964">
        <v>45781</v>
      </c>
      <c r="C964">
        <v>45781.368055555555</v>
      </c>
      <c r="D964">
        <v>45781.425000000003</v>
      </c>
      <c r="E964" t="s">
        <v>1840</v>
      </c>
      <c r="F964" t="s">
        <v>309</v>
      </c>
      <c r="G964" t="s">
        <v>1843</v>
      </c>
      <c r="H964" t="s">
        <v>311</v>
      </c>
      <c r="I964" t="s">
        <v>84</v>
      </c>
      <c r="J964" t="s">
        <v>85</v>
      </c>
      <c r="K964" t="s">
        <v>681</v>
      </c>
      <c r="L964">
        <v>1.8</v>
      </c>
      <c r="M964">
        <v>61.9</v>
      </c>
      <c r="N964">
        <v>5.01</v>
      </c>
      <c r="O964">
        <v>8.17</v>
      </c>
      <c r="P964">
        <v>27.9</v>
      </c>
      <c r="Q964">
        <v>7.4</v>
      </c>
      <c r="R964" t="b">
        <v>1</v>
      </c>
      <c r="S964">
        <v>0</v>
      </c>
      <c r="T964">
        <v>3098.71</v>
      </c>
      <c r="U964">
        <v>45788</v>
      </c>
      <c r="V964" t="s">
        <v>58</v>
      </c>
      <c r="W964" t="s">
        <v>44</v>
      </c>
      <c r="X964" t="s">
        <v>3527</v>
      </c>
      <c r="Y964">
        <v>82</v>
      </c>
      <c r="Z964">
        <v>61.9</v>
      </c>
      <c r="AA964">
        <v>50.06</v>
      </c>
    </row>
    <row r="965" spans="1:27" x14ac:dyDescent="0.25">
      <c r="A965" t="s">
        <v>3528</v>
      </c>
      <c r="B965">
        <v>45818</v>
      </c>
      <c r="C965">
        <v>45818.369444444441</v>
      </c>
      <c r="D965">
        <v>45818.384027777778</v>
      </c>
      <c r="E965" t="s">
        <v>1840</v>
      </c>
      <c r="F965" t="s">
        <v>309</v>
      </c>
      <c r="G965" t="s">
        <v>1843</v>
      </c>
      <c r="H965" t="s">
        <v>311</v>
      </c>
      <c r="I965" t="s">
        <v>84</v>
      </c>
      <c r="J965" t="s">
        <v>85</v>
      </c>
      <c r="K965" t="s">
        <v>123</v>
      </c>
      <c r="L965">
        <v>11.8</v>
      </c>
      <c r="M965">
        <v>9.6999999999999993</v>
      </c>
      <c r="N965">
        <v>5.01</v>
      </c>
      <c r="O965">
        <v>8.91</v>
      </c>
      <c r="P965">
        <v>26.5</v>
      </c>
      <c r="Q965">
        <v>3.3</v>
      </c>
      <c r="R965" t="b">
        <v>1</v>
      </c>
      <c r="S965">
        <v>0</v>
      </c>
      <c r="T965">
        <v>507.12</v>
      </c>
      <c r="U965">
        <v>45820</v>
      </c>
      <c r="V965" t="s">
        <v>43</v>
      </c>
      <c r="W965" t="s">
        <v>44</v>
      </c>
      <c r="X965" t="s">
        <v>3529</v>
      </c>
      <c r="Y965">
        <v>21</v>
      </c>
      <c r="Z965">
        <v>9.6999999999999993</v>
      </c>
      <c r="AA965">
        <v>52.28</v>
      </c>
    </row>
    <row r="966" spans="1:27" x14ac:dyDescent="0.25">
      <c r="A966" t="s">
        <v>3530</v>
      </c>
      <c r="B966">
        <v>45808</v>
      </c>
      <c r="C966">
        <v>45808.285416666666</v>
      </c>
      <c r="D966">
        <v>45808.345833333333</v>
      </c>
      <c r="E966" t="s">
        <v>3531</v>
      </c>
      <c r="F966" t="s">
        <v>604</v>
      </c>
      <c r="G966" t="s">
        <v>301</v>
      </c>
      <c r="H966" t="s">
        <v>606</v>
      </c>
      <c r="I966" t="s">
        <v>153</v>
      </c>
      <c r="J966" t="s">
        <v>154</v>
      </c>
      <c r="K966" t="s">
        <v>42</v>
      </c>
      <c r="L966">
        <v>5.8</v>
      </c>
      <c r="M966">
        <v>17.5</v>
      </c>
      <c r="N966">
        <v>5.0199999999999996</v>
      </c>
      <c r="O966">
        <v>7.95</v>
      </c>
      <c r="P966">
        <v>32.700000000000003</v>
      </c>
      <c r="Q966">
        <v>12</v>
      </c>
      <c r="R966" t="b">
        <v>1</v>
      </c>
      <c r="S966">
        <v>0</v>
      </c>
      <c r="T966">
        <v>865.38</v>
      </c>
      <c r="U966">
        <v>45808</v>
      </c>
      <c r="V966" t="s">
        <v>43</v>
      </c>
      <c r="W966" t="s">
        <v>44</v>
      </c>
      <c r="X966" t="s">
        <v>3533</v>
      </c>
      <c r="Y966">
        <v>87</v>
      </c>
      <c r="Z966">
        <v>17.5</v>
      </c>
      <c r="AA966">
        <v>49.45</v>
      </c>
    </row>
    <row r="967" spans="1:27" x14ac:dyDescent="0.25">
      <c r="A967" t="s">
        <v>3534</v>
      </c>
      <c r="B967">
        <v>45711</v>
      </c>
      <c r="C967">
        <v>45711.355555555558</v>
      </c>
      <c r="D967">
        <v>45711.405555555553</v>
      </c>
      <c r="E967" t="s">
        <v>998</v>
      </c>
      <c r="F967" t="s">
        <v>536</v>
      </c>
      <c r="G967" t="s">
        <v>735</v>
      </c>
      <c r="H967" t="s">
        <v>537</v>
      </c>
      <c r="I967" t="s">
        <v>84</v>
      </c>
      <c r="J967" t="s">
        <v>85</v>
      </c>
      <c r="K967" t="s">
        <v>748</v>
      </c>
      <c r="L967">
        <v>18.100000000000001</v>
      </c>
      <c r="M967">
        <v>279.2</v>
      </c>
      <c r="N967">
        <v>5.03</v>
      </c>
      <c r="O967">
        <v>8.9600000000000009</v>
      </c>
      <c r="P967">
        <v>37.200000000000003</v>
      </c>
      <c r="Q967">
        <v>12</v>
      </c>
      <c r="R967" t="b">
        <v>1</v>
      </c>
      <c r="S967">
        <v>0</v>
      </c>
      <c r="T967">
        <v>14666.38</v>
      </c>
      <c r="U967">
        <v>45712</v>
      </c>
      <c r="V967" t="s">
        <v>58</v>
      </c>
      <c r="W967" t="s">
        <v>44</v>
      </c>
      <c r="X967" t="s">
        <v>3535</v>
      </c>
      <c r="Y967">
        <v>72</v>
      </c>
      <c r="Z967">
        <v>279.2</v>
      </c>
      <c r="AA967">
        <v>52.53</v>
      </c>
    </row>
    <row r="968" spans="1:27" x14ac:dyDescent="0.25">
      <c r="A968" t="s">
        <v>3536</v>
      </c>
      <c r="B968">
        <v>45785</v>
      </c>
      <c r="C968">
        <v>45785.355555555558</v>
      </c>
      <c r="D968">
        <v>45785.376388888886</v>
      </c>
      <c r="E968" t="s">
        <v>1006</v>
      </c>
      <c r="F968" t="s">
        <v>282</v>
      </c>
      <c r="G968" t="s">
        <v>1009</v>
      </c>
      <c r="H968" t="s">
        <v>284</v>
      </c>
      <c r="I968" t="s">
        <v>237</v>
      </c>
      <c r="J968" t="s">
        <v>238</v>
      </c>
      <c r="K968" t="s">
        <v>748</v>
      </c>
      <c r="L968">
        <v>11.6</v>
      </c>
      <c r="M968">
        <v>9.8000000000000007</v>
      </c>
      <c r="N968">
        <v>5.03</v>
      </c>
      <c r="O968">
        <v>8.59</v>
      </c>
      <c r="P968">
        <v>40.299999999999997</v>
      </c>
      <c r="Q968">
        <v>35</v>
      </c>
      <c r="R968" t="b">
        <v>0</v>
      </c>
      <c r="S968">
        <v>0.96</v>
      </c>
      <c r="T968">
        <v>454.55</v>
      </c>
      <c r="U968">
        <v>45785</v>
      </c>
      <c r="V968" t="s">
        <v>43</v>
      </c>
      <c r="W968" t="s">
        <v>186</v>
      </c>
      <c r="X968" t="s">
        <v>3537</v>
      </c>
      <c r="Y968">
        <v>30</v>
      </c>
      <c r="Z968">
        <v>8.84</v>
      </c>
      <c r="AA968">
        <v>51.42</v>
      </c>
    </row>
    <row r="969" spans="1:27" x14ac:dyDescent="0.25">
      <c r="A969" t="s">
        <v>3538</v>
      </c>
      <c r="B969">
        <v>45661</v>
      </c>
      <c r="C969">
        <v>45661.24722222222</v>
      </c>
      <c r="D969">
        <v>45661.296527777777</v>
      </c>
      <c r="E969" t="s">
        <v>1781</v>
      </c>
      <c r="F969" t="s">
        <v>138</v>
      </c>
      <c r="G969" t="s">
        <v>394</v>
      </c>
      <c r="H969" t="s">
        <v>140</v>
      </c>
      <c r="I969" t="s">
        <v>141</v>
      </c>
      <c r="J969" t="s">
        <v>142</v>
      </c>
      <c r="K969" t="s">
        <v>1088</v>
      </c>
      <c r="L969">
        <v>24.7</v>
      </c>
      <c r="M969">
        <v>23.5</v>
      </c>
      <c r="N969">
        <v>5.03</v>
      </c>
      <c r="O969">
        <v>8.59</v>
      </c>
      <c r="P969">
        <v>23.5</v>
      </c>
      <c r="Q969">
        <v>2.6</v>
      </c>
      <c r="R969" t="b">
        <v>1</v>
      </c>
      <c r="S969">
        <v>0</v>
      </c>
      <c r="T969">
        <v>1208.3699999999999</v>
      </c>
      <c r="U969">
        <v>45662</v>
      </c>
      <c r="V969" t="s">
        <v>43</v>
      </c>
      <c r="W969" t="s">
        <v>44</v>
      </c>
      <c r="X969" t="s">
        <v>3539</v>
      </c>
      <c r="Y969">
        <v>71</v>
      </c>
      <c r="Z969">
        <v>23.5</v>
      </c>
      <c r="AA969">
        <v>51.42</v>
      </c>
    </row>
    <row r="970" spans="1:27" x14ac:dyDescent="0.25">
      <c r="A970" t="s">
        <v>3540</v>
      </c>
      <c r="B970">
        <v>45727</v>
      </c>
      <c r="C970">
        <v>45727.225694444445</v>
      </c>
      <c r="D970">
        <v>45727.284722222219</v>
      </c>
      <c r="E970" t="s">
        <v>3541</v>
      </c>
      <c r="F970" t="s">
        <v>604</v>
      </c>
      <c r="G970" t="s">
        <v>2377</v>
      </c>
      <c r="H970" t="s">
        <v>606</v>
      </c>
      <c r="I970" t="s">
        <v>153</v>
      </c>
      <c r="J970" t="s">
        <v>154</v>
      </c>
      <c r="K970" t="s">
        <v>624</v>
      </c>
      <c r="L970">
        <v>38.1</v>
      </c>
      <c r="M970">
        <v>36.1</v>
      </c>
      <c r="N970">
        <v>5.05</v>
      </c>
      <c r="O970">
        <v>8.2100000000000009</v>
      </c>
      <c r="P970">
        <v>31.9</v>
      </c>
      <c r="Q970">
        <v>10.199999999999999</v>
      </c>
      <c r="R970" t="b">
        <v>0</v>
      </c>
      <c r="S970">
        <v>1.48</v>
      </c>
      <c r="T970">
        <v>1744.16</v>
      </c>
      <c r="U970">
        <v>45727</v>
      </c>
      <c r="V970" t="s">
        <v>259</v>
      </c>
      <c r="W970" t="s">
        <v>200</v>
      </c>
      <c r="X970" t="s">
        <v>3542</v>
      </c>
      <c r="Y970">
        <v>85</v>
      </c>
      <c r="Z970">
        <v>34.619999999999997</v>
      </c>
      <c r="AA970">
        <v>50.38</v>
      </c>
    </row>
    <row r="971" spans="1:27" x14ac:dyDescent="0.25">
      <c r="A971" t="s">
        <v>3543</v>
      </c>
      <c r="B971">
        <v>45661</v>
      </c>
      <c r="C971">
        <v>45661.243055555555</v>
      </c>
      <c r="D971">
        <v>45661.270138888889</v>
      </c>
      <c r="E971" t="s">
        <v>1106</v>
      </c>
      <c r="F971" t="s">
        <v>536</v>
      </c>
      <c r="G971" t="s">
        <v>1109</v>
      </c>
      <c r="H971" t="s">
        <v>537</v>
      </c>
      <c r="I971" t="s">
        <v>84</v>
      </c>
      <c r="J971" t="s">
        <v>85</v>
      </c>
      <c r="K971" t="s">
        <v>343</v>
      </c>
      <c r="L971">
        <v>18.600000000000001</v>
      </c>
      <c r="M971">
        <v>15.3</v>
      </c>
      <c r="N971">
        <v>5.0599999999999996</v>
      </c>
      <c r="O971">
        <v>8.49</v>
      </c>
      <c r="P971">
        <v>28.1</v>
      </c>
      <c r="Q971">
        <v>8.4</v>
      </c>
      <c r="R971" t="b">
        <v>0</v>
      </c>
      <c r="S971">
        <v>0</v>
      </c>
      <c r="T971">
        <v>784.43</v>
      </c>
      <c r="U971">
        <v>45663</v>
      </c>
      <c r="V971" t="s">
        <v>43</v>
      </c>
      <c r="W971" t="s">
        <v>200</v>
      </c>
      <c r="X971" t="s">
        <v>3544</v>
      </c>
      <c r="Y971">
        <v>39</v>
      </c>
      <c r="Z971">
        <v>15.3</v>
      </c>
      <c r="AA971">
        <v>51.27</v>
      </c>
    </row>
    <row r="972" spans="1:27" x14ac:dyDescent="0.25">
      <c r="A972" t="s">
        <v>3545</v>
      </c>
      <c r="B972">
        <v>45659</v>
      </c>
      <c r="C972">
        <v>45659.262499999997</v>
      </c>
      <c r="D972">
        <v>45659.265972222223</v>
      </c>
      <c r="E972" t="s">
        <v>2019</v>
      </c>
      <c r="F972" t="s">
        <v>536</v>
      </c>
      <c r="G972" t="s">
        <v>1368</v>
      </c>
      <c r="H972" t="s">
        <v>537</v>
      </c>
      <c r="I972" t="s">
        <v>84</v>
      </c>
      <c r="J972" t="s">
        <v>85</v>
      </c>
      <c r="K972" t="s">
        <v>98</v>
      </c>
      <c r="L972">
        <v>4.7</v>
      </c>
      <c r="M972">
        <v>36.200000000000003</v>
      </c>
      <c r="N972">
        <v>5.08</v>
      </c>
      <c r="O972">
        <v>8.34</v>
      </c>
      <c r="P972">
        <v>33.1</v>
      </c>
      <c r="Q972">
        <v>12</v>
      </c>
      <c r="R972" t="b">
        <v>1</v>
      </c>
      <c r="S972">
        <v>0</v>
      </c>
      <c r="T972">
        <v>1843.3</v>
      </c>
      <c r="U972">
        <v>45660</v>
      </c>
      <c r="V972" t="s">
        <v>58</v>
      </c>
      <c r="W972" t="s">
        <v>44</v>
      </c>
      <c r="X972" t="s">
        <v>3546</v>
      </c>
      <c r="Y972">
        <v>5</v>
      </c>
      <c r="Z972">
        <v>36.200000000000003</v>
      </c>
      <c r="AA972">
        <v>50.92</v>
      </c>
    </row>
    <row r="973" spans="1:27" x14ac:dyDescent="0.25">
      <c r="A973" t="s">
        <v>3547</v>
      </c>
      <c r="B973">
        <v>45745</v>
      </c>
      <c r="C973">
        <v>45745.240972222222</v>
      </c>
      <c r="D973">
        <v>45745.246527777781</v>
      </c>
      <c r="E973" t="s">
        <v>2172</v>
      </c>
      <c r="F973" t="s">
        <v>234</v>
      </c>
      <c r="G973" t="s">
        <v>1470</v>
      </c>
      <c r="H973" t="s">
        <v>236</v>
      </c>
      <c r="I973" t="s">
        <v>237</v>
      </c>
      <c r="J973" t="s">
        <v>238</v>
      </c>
      <c r="K973" t="s">
        <v>258</v>
      </c>
      <c r="L973">
        <v>25.3</v>
      </c>
      <c r="M973">
        <v>24.3</v>
      </c>
      <c r="N973">
        <v>5.08</v>
      </c>
      <c r="O973">
        <v>7.97</v>
      </c>
      <c r="P973">
        <v>28.4</v>
      </c>
      <c r="Q973">
        <v>3.2</v>
      </c>
      <c r="R973" t="b">
        <v>1</v>
      </c>
      <c r="S973">
        <v>0.22</v>
      </c>
      <c r="T973">
        <v>1199.42</v>
      </c>
      <c r="U973">
        <v>45748</v>
      </c>
      <c r="V973" t="s">
        <v>43</v>
      </c>
      <c r="W973" t="s">
        <v>200</v>
      </c>
      <c r="X973" t="s">
        <v>3548</v>
      </c>
      <c r="Y973">
        <v>8</v>
      </c>
      <c r="Z973">
        <v>24.08</v>
      </c>
      <c r="AA973">
        <v>49.81</v>
      </c>
    </row>
    <row r="974" spans="1:27" x14ac:dyDescent="0.25">
      <c r="A974" t="s">
        <v>3549</v>
      </c>
      <c r="B974">
        <v>45664</v>
      </c>
      <c r="C974">
        <v>45664.283333333333</v>
      </c>
      <c r="D974">
        <v>45664.332638888889</v>
      </c>
      <c r="E974" t="s">
        <v>616</v>
      </c>
      <c r="F974" t="s">
        <v>318</v>
      </c>
      <c r="G974" t="s">
        <v>618</v>
      </c>
      <c r="H974" t="s">
        <v>320</v>
      </c>
      <c r="I974" t="s">
        <v>197</v>
      </c>
      <c r="J974" t="s">
        <v>198</v>
      </c>
      <c r="K974" t="s">
        <v>995</v>
      </c>
      <c r="L974">
        <v>8.1999999999999993</v>
      </c>
      <c r="M974">
        <v>270.5</v>
      </c>
      <c r="N974">
        <v>5.08</v>
      </c>
      <c r="O974">
        <v>8.61</v>
      </c>
      <c r="P974">
        <v>31</v>
      </c>
      <c r="Q974">
        <v>10.7</v>
      </c>
      <c r="R974" t="b">
        <v>1</v>
      </c>
      <c r="S974">
        <v>0</v>
      </c>
      <c r="T974">
        <v>13992.96</v>
      </c>
      <c r="U974">
        <v>45665</v>
      </c>
      <c r="V974" t="s">
        <v>259</v>
      </c>
      <c r="W974" t="s">
        <v>208</v>
      </c>
      <c r="X974" t="s">
        <v>3550</v>
      </c>
      <c r="Y974">
        <v>71</v>
      </c>
      <c r="Z974">
        <v>270.5</v>
      </c>
      <c r="AA974">
        <v>51.73</v>
      </c>
    </row>
    <row r="975" spans="1:27" x14ac:dyDescent="0.25">
      <c r="A975" t="s">
        <v>3551</v>
      </c>
      <c r="B975">
        <v>45741</v>
      </c>
      <c r="C975">
        <v>45741.379166666666</v>
      </c>
      <c r="D975">
        <v>45741.402777777781</v>
      </c>
      <c r="E975" t="s">
        <v>3552</v>
      </c>
      <c r="F975" t="s">
        <v>282</v>
      </c>
      <c r="G975" t="s">
        <v>642</v>
      </c>
      <c r="H975" t="s">
        <v>284</v>
      </c>
      <c r="I975" t="s">
        <v>237</v>
      </c>
      <c r="J975" t="s">
        <v>238</v>
      </c>
      <c r="K975" t="s">
        <v>116</v>
      </c>
      <c r="L975">
        <v>21.7</v>
      </c>
      <c r="M975">
        <v>93.8</v>
      </c>
      <c r="N975">
        <v>5.09</v>
      </c>
      <c r="O975">
        <v>8.2200000000000006</v>
      </c>
      <c r="P975">
        <v>26.7</v>
      </c>
      <c r="Q975">
        <v>4.5999999999999996</v>
      </c>
      <c r="R975" t="b">
        <v>1</v>
      </c>
      <c r="S975">
        <v>0.02</v>
      </c>
      <c r="T975">
        <v>4746.21</v>
      </c>
      <c r="U975">
        <v>45742</v>
      </c>
      <c r="V975" t="s">
        <v>43</v>
      </c>
      <c r="W975" t="s">
        <v>44</v>
      </c>
      <c r="X975" t="s">
        <v>3554</v>
      </c>
      <c r="Y975">
        <v>34</v>
      </c>
      <c r="Z975">
        <v>93.78</v>
      </c>
      <c r="AA975">
        <v>50.61</v>
      </c>
    </row>
    <row r="976" spans="1:27" x14ac:dyDescent="0.25">
      <c r="A976" t="s">
        <v>3555</v>
      </c>
      <c r="B976">
        <v>45784</v>
      </c>
      <c r="C976">
        <v>45784.193055555559</v>
      </c>
      <c r="D976">
        <v>45784.203472222223</v>
      </c>
      <c r="E976" t="s">
        <v>2390</v>
      </c>
      <c r="F976" t="s">
        <v>234</v>
      </c>
      <c r="G976" t="s">
        <v>801</v>
      </c>
      <c r="H976" t="s">
        <v>236</v>
      </c>
      <c r="I976" t="s">
        <v>237</v>
      </c>
      <c r="J976" t="s">
        <v>238</v>
      </c>
      <c r="K976" t="s">
        <v>674</v>
      </c>
      <c r="L976">
        <v>16.7</v>
      </c>
      <c r="M976">
        <v>22.1</v>
      </c>
      <c r="N976">
        <v>5.09</v>
      </c>
      <c r="O976">
        <v>8.39</v>
      </c>
      <c r="P976">
        <v>29.8</v>
      </c>
      <c r="Q976">
        <v>9.6</v>
      </c>
      <c r="R976" t="b">
        <v>1</v>
      </c>
      <c r="S976">
        <v>0.25</v>
      </c>
      <c r="T976">
        <v>1116.97</v>
      </c>
      <c r="U976">
        <v>45787</v>
      </c>
      <c r="V976" t="s">
        <v>43</v>
      </c>
      <c r="W976" t="s">
        <v>44</v>
      </c>
      <c r="X976" t="s">
        <v>3556</v>
      </c>
      <c r="Y976">
        <v>15</v>
      </c>
      <c r="Z976">
        <v>21.85</v>
      </c>
      <c r="AA976">
        <v>51.12</v>
      </c>
    </row>
    <row r="977" spans="1:27" x14ac:dyDescent="0.25">
      <c r="A977" t="s">
        <v>3557</v>
      </c>
      <c r="B977">
        <v>45756</v>
      </c>
      <c r="C977">
        <v>45756.339583333334</v>
      </c>
      <c r="D977">
        <v>45756.38958333333</v>
      </c>
      <c r="E977" t="s">
        <v>288</v>
      </c>
      <c r="F977" t="s">
        <v>292</v>
      </c>
      <c r="G977" t="s">
        <v>293</v>
      </c>
      <c r="H977" t="s">
        <v>294</v>
      </c>
      <c r="I977" t="s">
        <v>70</v>
      </c>
      <c r="J977" t="s">
        <v>71</v>
      </c>
      <c r="K977" t="s">
        <v>542</v>
      </c>
      <c r="L977">
        <v>5</v>
      </c>
      <c r="M977">
        <v>22.8</v>
      </c>
      <c r="N977">
        <v>5.09</v>
      </c>
      <c r="O977">
        <v>8.74</v>
      </c>
      <c r="P977">
        <v>28.6</v>
      </c>
      <c r="Q977">
        <v>27.8</v>
      </c>
      <c r="R977" t="b">
        <v>0</v>
      </c>
      <c r="S977">
        <v>0</v>
      </c>
      <c r="T977">
        <v>1189.48</v>
      </c>
      <c r="U977">
        <v>45759</v>
      </c>
      <c r="V977" t="s">
        <v>43</v>
      </c>
      <c r="W977" t="s">
        <v>44</v>
      </c>
      <c r="X977" t="s">
        <v>3558</v>
      </c>
      <c r="Y977">
        <v>72</v>
      </c>
      <c r="Z977">
        <v>22.8</v>
      </c>
      <c r="AA977">
        <v>52.17</v>
      </c>
    </row>
    <row r="978" spans="1:27" x14ac:dyDescent="0.25">
      <c r="A978" t="s">
        <v>3559</v>
      </c>
      <c r="B978">
        <v>45698</v>
      </c>
      <c r="C978">
        <v>45698.43472222222</v>
      </c>
      <c r="D978">
        <v>45698.51666666667</v>
      </c>
      <c r="E978" t="s">
        <v>3560</v>
      </c>
      <c r="F978" t="s">
        <v>162</v>
      </c>
      <c r="G978" t="s">
        <v>649</v>
      </c>
      <c r="H978" t="s">
        <v>164</v>
      </c>
      <c r="I978" t="s">
        <v>40</v>
      </c>
      <c r="J978" t="s">
        <v>41</v>
      </c>
      <c r="K978" t="s">
        <v>363</v>
      </c>
      <c r="L978">
        <v>4.0999999999999996</v>
      </c>
      <c r="M978">
        <v>99.8</v>
      </c>
      <c r="N978">
        <v>5.0999999999999996</v>
      </c>
      <c r="O978">
        <v>8.66</v>
      </c>
      <c r="P978">
        <v>33.200000000000003</v>
      </c>
      <c r="Q978">
        <v>12</v>
      </c>
      <c r="R978" t="b">
        <v>1</v>
      </c>
      <c r="S978">
        <v>0.04</v>
      </c>
      <c r="T978">
        <v>5185.5200000000004</v>
      </c>
      <c r="U978">
        <v>45698</v>
      </c>
      <c r="V978" t="s">
        <v>43</v>
      </c>
      <c r="W978" t="s">
        <v>44</v>
      </c>
      <c r="X978" t="s">
        <v>3561</v>
      </c>
      <c r="Y978">
        <v>118</v>
      </c>
      <c r="Z978">
        <v>99.759999999999906</v>
      </c>
      <c r="AA978">
        <v>51.98</v>
      </c>
    </row>
    <row r="979" spans="1:27" x14ac:dyDescent="0.25">
      <c r="A979" t="s">
        <v>3562</v>
      </c>
      <c r="B979">
        <v>45817</v>
      </c>
      <c r="C979">
        <v>45817.265972222223</v>
      </c>
      <c r="D979">
        <v>45817.321527777778</v>
      </c>
      <c r="E979" t="s">
        <v>3563</v>
      </c>
      <c r="F979" t="s">
        <v>413</v>
      </c>
      <c r="G979" t="s">
        <v>775</v>
      </c>
      <c r="H979" t="s">
        <v>414</v>
      </c>
      <c r="I979" t="s">
        <v>415</v>
      </c>
      <c r="J979" t="s">
        <v>416</v>
      </c>
      <c r="K979" t="s">
        <v>613</v>
      </c>
      <c r="L979">
        <v>14.5</v>
      </c>
      <c r="M979">
        <v>68.7</v>
      </c>
      <c r="N979">
        <v>5.0999999999999996</v>
      </c>
      <c r="O979">
        <v>8.39</v>
      </c>
      <c r="P979">
        <v>31.4</v>
      </c>
      <c r="Q979">
        <v>27.3</v>
      </c>
      <c r="R979" t="b">
        <v>1</v>
      </c>
      <c r="S979">
        <v>0.47</v>
      </c>
      <c r="T979">
        <v>3491.33</v>
      </c>
      <c r="U979">
        <v>45824</v>
      </c>
      <c r="V979" t="s">
        <v>43</v>
      </c>
      <c r="W979" t="s">
        <v>44</v>
      </c>
      <c r="X979" t="s">
        <v>3565</v>
      </c>
      <c r="Y979">
        <v>80</v>
      </c>
      <c r="Z979">
        <v>68.23</v>
      </c>
      <c r="AA979">
        <v>51.17</v>
      </c>
    </row>
    <row r="980" spans="1:27" x14ac:dyDescent="0.25">
      <c r="A980" t="s">
        <v>3566</v>
      </c>
      <c r="B980">
        <v>45665</v>
      </c>
      <c r="C980">
        <v>45665.425000000003</v>
      </c>
      <c r="D980">
        <v>45665.46875</v>
      </c>
      <c r="E980" t="s">
        <v>2567</v>
      </c>
      <c r="F980" t="s">
        <v>309</v>
      </c>
      <c r="G980" t="s">
        <v>139</v>
      </c>
      <c r="H980" t="s">
        <v>311</v>
      </c>
      <c r="I980" t="s">
        <v>84</v>
      </c>
      <c r="J980" t="s">
        <v>85</v>
      </c>
      <c r="K980" t="s">
        <v>1270</v>
      </c>
      <c r="L980">
        <v>22.9</v>
      </c>
      <c r="M980">
        <v>26.2</v>
      </c>
      <c r="N980">
        <v>5.0999999999999996</v>
      </c>
      <c r="O980">
        <v>8.8800000000000008</v>
      </c>
      <c r="P980">
        <v>29.5</v>
      </c>
      <c r="Q980">
        <v>5.0999999999999996</v>
      </c>
      <c r="R980" t="b">
        <v>1</v>
      </c>
      <c r="S980">
        <v>0.19</v>
      </c>
      <c r="T980">
        <v>1369.17</v>
      </c>
      <c r="U980">
        <v>45668</v>
      </c>
      <c r="V980" t="s">
        <v>43</v>
      </c>
      <c r="W980" t="s">
        <v>44</v>
      </c>
      <c r="X980" t="s">
        <v>3567</v>
      </c>
      <c r="Y980">
        <v>63</v>
      </c>
      <c r="Z980">
        <v>26.009999999999899</v>
      </c>
      <c r="AA980">
        <v>52.64</v>
      </c>
    </row>
    <row r="981" spans="1:27" x14ac:dyDescent="0.25">
      <c r="A981" t="s">
        <v>3568</v>
      </c>
      <c r="B981">
        <v>45694</v>
      </c>
      <c r="C981">
        <v>45694.270833333336</v>
      </c>
      <c r="D981">
        <v>45694.363888888889</v>
      </c>
      <c r="E981" t="s">
        <v>3292</v>
      </c>
      <c r="F981" t="s">
        <v>309</v>
      </c>
      <c r="G981" t="s">
        <v>760</v>
      </c>
      <c r="H981" t="s">
        <v>311</v>
      </c>
      <c r="I981" t="s">
        <v>84</v>
      </c>
      <c r="J981" t="s">
        <v>85</v>
      </c>
      <c r="K981" t="s">
        <v>227</v>
      </c>
      <c r="L981">
        <v>2</v>
      </c>
      <c r="M981">
        <v>88.3</v>
      </c>
      <c r="N981">
        <v>5.14</v>
      </c>
      <c r="O981">
        <v>8.81</v>
      </c>
      <c r="P981">
        <v>31.8</v>
      </c>
      <c r="Q981">
        <v>11.9</v>
      </c>
      <c r="R981" t="b">
        <v>1</v>
      </c>
      <c r="S981">
        <v>0.49</v>
      </c>
      <c r="T981">
        <v>4621.4399999999996</v>
      </c>
      <c r="U981">
        <v>45697</v>
      </c>
      <c r="V981" t="s">
        <v>43</v>
      </c>
      <c r="W981" t="s">
        <v>44</v>
      </c>
      <c r="X981" t="s">
        <v>3569</v>
      </c>
      <c r="Y981">
        <v>134</v>
      </c>
      <c r="Z981">
        <v>87.81</v>
      </c>
      <c r="AA981">
        <v>52.63</v>
      </c>
    </row>
    <row r="982" spans="1:27" x14ac:dyDescent="0.25">
      <c r="A982" t="s">
        <v>3570</v>
      </c>
      <c r="B982">
        <v>45701</v>
      </c>
      <c r="C982">
        <v>45701.206944444442</v>
      </c>
      <c r="D982">
        <v>45701.246527777781</v>
      </c>
      <c r="E982" t="s">
        <v>1028</v>
      </c>
      <c r="F982" t="s">
        <v>292</v>
      </c>
      <c r="G982" t="s">
        <v>452</v>
      </c>
      <c r="H982" t="s">
        <v>294</v>
      </c>
      <c r="I982" t="s">
        <v>70</v>
      </c>
      <c r="J982" t="s">
        <v>71</v>
      </c>
      <c r="K982" t="s">
        <v>1543</v>
      </c>
      <c r="L982">
        <v>1.9</v>
      </c>
      <c r="M982">
        <v>8.3000000000000007</v>
      </c>
      <c r="N982">
        <v>5.14</v>
      </c>
      <c r="O982">
        <v>8.26</v>
      </c>
      <c r="P982">
        <v>30.7</v>
      </c>
      <c r="Q982">
        <v>7.7</v>
      </c>
      <c r="R982" t="b">
        <v>1</v>
      </c>
      <c r="S982">
        <v>0.27</v>
      </c>
      <c r="T982">
        <v>409.37</v>
      </c>
      <c r="U982">
        <v>45701</v>
      </c>
      <c r="V982" t="s">
        <v>259</v>
      </c>
      <c r="W982" t="s">
        <v>44</v>
      </c>
      <c r="X982" t="s">
        <v>3571</v>
      </c>
      <c r="Y982">
        <v>57</v>
      </c>
      <c r="Z982">
        <v>8.0299999999999994</v>
      </c>
      <c r="AA982">
        <v>50.98</v>
      </c>
    </row>
    <row r="983" spans="1:27" x14ac:dyDescent="0.25">
      <c r="A983" t="s">
        <v>3572</v>
      </c>
      <c r="B983">
        <v>45684</v>
      </c>
      <c r="C983">
        <v>45684.399305555555</v>
      </c>
      <c r="D983">
        <v>45684.428472222222</v>
      </c>
      <c r="E983" t="s">
        <v>3407</v>
      </c>
      <c r="F983" t="s">
        <v>536</v>
      </c>
      <c r="G983" t="s">
        <v>206</v>
      </c>
      <c r="H983" t="s">
        <v>537</v>
      </c>
      <c r="I983" t="s">
        <v>84</v>
      </c>
      <c r="J983" t="s">
        <v>85</v>
      </c>
      <c r="K983" t="s">
        <v>492</v>
      </c>
      <c r="L983">
        <v>8.4</v>
      </c>
      <c r="M983">
        <v>72.900000000000006</v>
      </c>
      <c r="N983">
        <v>5.21</v>
      </c>
      <c r="O983">
        <v>8.69</v>
      </c>
      <c r="P983">
        <v>36.200000000000003</v>
      </c>
      <c r="Q983">
        <v>12</v>
      </c>
      <c r="R983" t="b">
        <v>1</v>
      </c>
      <c r="S983">
        <v>0.12</v>
      </c>
      <c r="T983">
        <v>3829.68</v>
      </c>
      <c r="U983">
        <v>45685</v>
      </c>
      <c r="V983" t="s">
        <v>58</v>
      </c>
      <c r="W983" t="s">
        <v>186</v>
      </c>
      <c r="X983" t="s">
        <v>3573</v>
      </c>
      <c r="Y983">
        <v>42</v>
      </c>
      <c r="Z983">
        <v>72.78</v>
      </c>
      <c r="AA983">
        <v>52.62</v>
      </c>
    </row>
    <row r="984" spans="1:27" x14ac:dyDescent="0.25">
      <c r="A984" t="s">
        <v>3574</v>
      </c>
      <c r="B984">
        <v>45704</v>
      </c>
      <c r="C984">
        <v>45704.234027777777</v>
      </c>
      <c r="D984">
        <v>45704.237500000003</v>
      </c>
      <c r="E984" t="s">
        <v>3035</v>
      </c>
      <c r="F984" t="s">
        <v>405</v>
      </c>
      <c r="G984" t="s">
        <v>2360</v>
      </c>
      <c r="H984" t="s">
        <v>407</v>
      </c>
      <c r="I984" t="s">
        <v>218</v>
      </c>
      <c r="J984" t="s">
        <v>219</v>
      </c>
      <c r="K984" t="s">
        <v>384</v>
      </c>
      <c r="L984">
        <v>2.4</v>
      </c>
      <c r="M984">
        <v>48.5</v>
      </c>
      <c r="N984">
        <v>5.22</v>
      </c>
      <c r="O984">
        <v>8.77</v>
      </c>
      <c r="P984">
        <v>31.1</v>
      </c>
      <c r="Q984">
        <v>6.6</v>
      </c>
      <c r="R984" t="b">
        <v>1</v>
      </c>
      <c r="S984">
        <v>0.16</v>
      </c>
      <c r="T984">
        <v>2557.67</v>
      </c>
      <c r="U984">
        <v>45711</v>
      </c>
      <c r="V984" t="s">
        <v>259</v>
      </c>
      <c r="W984" t="s">
        <v>44</v>
      </c>
      <c r="X984" t="s">
        <v>3575</v>
      </c>
      <c r="Y984">
        <v>5</v>
      </c>
      <c r="Z984">
        <v>48.34</v>
      </c>
      <c r="AA984">
        <v>52.91</v>
      </c>
    </row>
    <row r="985" spans="1:27" x14ac:dyDescent="0.25">
      <c r="A985" t="s">
        <v>3576</v>
      </c>
      <c r="B985">
        <v>45820</v>
      </c>
      <c r="C985">
        <v>45820.224999999999</v>
      </c>
      <c r="D985">
        <v>45820.23541666667</v>
      </c>
      <c r="E985" t="s">
        <v>3577</v>
      </c>
      <c r="F985" t="s">
        <v>405</v>
      </c>
      <c r="G985" t="s">
        <v>1132</v>
      </c>
      <c r="H985" t="s">
        <v>407</v>
      </c>
      <c r="I985" t="s">
        <v>218</v>
      </c>
      <c r="J985" t="s">
        <v>219</v>
      </c>
      <c r="K985" t="s">
        <v>295</v>
      </c>
      <c r="L985">
        <v>2.9</v>
      </c>
      <c r="M985">
        <v>98.1</v>
      </c>
      <c r="N985">
        <v>5.22</v>
      </c>
      <c r="O985">
        <v>8.59</v>
      </c>
      <c r="P985">
        <v>34.799999999999997</v>
      </c>
      <c r="Q985">
        <v>33.9</v>
      </c>
      <c r="R985" t="b">
        <v>1</v>
      </c>
      <c r="S985">
        <v>0.16</v>
      </c>
      <c r="T985">
        <v>5129.12</v>
      </c>
      <c r="U985">
        <v>45823</v>
      </c>
      <c r="V985" t="s">
        <v>43</v>
      </c>
      <c r="W985" t="s">
        <v>44</v>
      </c>
      <c r="X985" t="s">
        <v>3155</v>
      </c>
      <c r="Y985">
        <v>15</v>
      </c>
      <c r="Z985">
        <v>97.94</v>
      </c>
      <c r="AA985">
        <v>52.37</v>
      </c>
    </row>
    <row r="986" spans="1:27" x14ac:dyDescent="0.25">
      <c r="A986" t="s">
        <v>3579</v>
      </c>
      <c r="B986">
        <v>45823</v>
      </c>
      <c r="C986">
        <v>45823.200694444444</v>
      </c>
      <c r="D986">
        <v>45823.26458333333</v>
      </c>
      <c r="E986" t="s">
        <v>2247</v>
      </c>
      <c r="F986" t="s">
        <v>255</v>
      </c>
      <c r="G986" t="s">
        <v>504</v>
      </c>
      <c r="H986" t="s">
        <v>257</v>
      </c>
      <c r="I986" t="s">
        <v>96</v>
      </c>
      <c r="J986" t="s">
        <v>97</v>
      </c>
      <c r="K986" t="s">
        <v>57</v>
      </c>
      <c r="L986">
        <v>4.5</v>
      </c>
      <c r="M986">
        <v>40.9</v>
      </c>
      <c r="N986">
        <v>5.23</v>
      </c>
      <c r="O986">
        <v>8.2200000000000006</v>
      </c>
      <c r="P986">
        <v>34.4</v>
      </c>
      <c r="Q986">
        <v>10.1</v>
      </c>
      <c r="R986" t="b">
        <v>1</v>
      </c>
      <c r="S986">
        <v>0.47</v>
      </c>
      <c r="T986">
        <v>2074.46</v>
      </c>
      <c r="U986">
        <v>45826</v>
      </c>
      <c r="V986" t="s">
        <v>43</v>
      </c>
      <c r="W986" t="s">
        <v>44</v>
      </c>
      <c r="X986" t="s">
        <v>3580</v>
      </c>
      <c r="Y986">
        <v>92</v>
      </c>
      <c r="Z986">
        <v>40.43</v>
      </c>
      <c r="AA986">
        <v>51.31</v>
      </c>
    </row>
    <row r="987" spans="1:27" x14ac:dyDescent="0.25">
      <c r="A987" t="s">
        <v>3581</v>
      </c>
      <c r="B987">
        <v>45808</v>
      </c>
      <c r="C987">
        <v>45808.177777777775</v>
      </c>
      <c r="D987">
        <v>45808.181250000001</v>
      </c>
      <c r="E987" t="s">
        <v>627</v>
      </c>
      <c r="F987" t="s">
        <v>340</v>
      </c>
      <c r="G987" t="s">
        <v>630</v>
      </c>
      <c r="H987" t="s">
        <v>342</v>
      </c>
      <c r="I987" t="s">
        <v>197</v>
      </c>
      <c r="J987" t="s">
        <v>198</v>
      </c>
      <c r="K987" t="s">
        <v>165</v>
      </c>
      <c r="L987">
        <v>22</v>
      </c>
      <c r="M987">
        <v>27.6</v>
      </c>
      <c r="N987">
        <v>5.25</v>
      </c>
      <c r="O987">
        <v>8.4700000000000006</v>
      </c>
      <c r="P987">
        <v>29.2</v>
      </c>
      <c r="Q987">
        <v>9</v>
      </c>
      <c r="R987" t="b">
        <v>1</v>
      </c>
      <c r="S987">
        <v>0</v>
      </c>
      <c r="T987">
        <v>1439.62</v>
      </c>
      <c r="U987">
        <v>45808</v>
      </c>
      <c r="V987" t="s">
        <v>73</v>
      </c>
      <c r="W987" t="s">
        <v>200</v>
      </c>
      <c r="X987" t="s">
        <v>3582</v>
      </c>
      <c r="Y987">
        <v>5</v>
      </c>
      <c r="Z987">
        <v>27.6</v>
      </c>
      <c r="AA987">
        <v>52.16</v>
      </c>
    </row>
    <row r="988" spans="1:27" x14ac:dyDescent="0.25">
      <c r="A988" t="s">
        <v>3583</v>
      </c>
      <c r="B988">
        <v>45832</v>
      </c>
      <c r="C988">
        <v>45832.231249999997</v>
      </c>
      <c r="D988">
        <v>45832.272222222222</v>
      </c>
      <c r="E988" t="s">
        <v>2142</v>
      </c>
      <c r="F988" t="s">
        <v>292</v>
      </c>
      <c r="G988" t="s">
        <v>82</v>
      </c>
      <c r="H988" t="s">
        <v>294</v>
      </c>
      <c r="I988" t="s">
        <v>70</v>
      </c>
      <c r="J988" t="s">
        <v>71</v>
      </c>
      <c r="K988" t="s">
        <v>72</v>
      </c>
      <c r="L988">
        <v>3.7</v>
      </c>
      <c r="M988">
        <v>24.4</v>
      </c>
      <c r="N988">
        <v>5.27</v>
      </c>
      <c r="O988">
        <v>8.2200000000000006</v>
      </c>
      <c r="P988">
        <v>32.299999999999997</v>
      </c>
      <c r="Q988">
        <v>7.4</v>
      </c>
      <c r="R988" t="b">
        <v>1</v>
      </c>
      <c r="S988">
        <v>0.14000000000000001</v>
      </c>
      <c r="T988">
        <v>1249.6300000000001</v>
      </c>
      <c r="U988">
        <v>45833</v>
      </c>
      <c r="V988" t="s">
        <v>43</v>
      </c>
      <c r="W988" t="s">
        <v>44</v>
      </c>
      <c r="X988" t="s">
        <v>3584</v>
      </c>
      <c r="Y988">
        <v>59</v>
      </c>
      <c r="Z988">
        <v>24.259999999999899</v>
      </c>
      <c r="AA988">
        <v>51.51</v>
      </c>
    </row>
    <row r="989" spans="1:27" x14ac:dyDescent="0.25">
      <c r="A989" t="s">
        <v>3585</v>
      </c>
      <c r="B989">
        <v>45807</v>
      </c>
      <c r="C989">
        <v>45807.302083333336</v>
      </c>
      <c r="D989">
        <v>45807.331250000003</v>
      </c>
      <c r="E989" t="s">
        <v>3586</v>
      </c>
      <c r="F989" t="s">
        <v>113</v>
      </c>
      <c r="G989" t="s">
        <v>908</v>
      </c>
      <c r="H989" t="s">
        <v>115</v>
      </c>
      <c r="I989" t="s">
        <v>84</v>
      </c>
      <c r="J989" t="s">
        <v>85</v>
      </c>
      <c r="K989" t="s">
        <v>143</v>
      </c>
      <c r="L989">
        <v>15.2</v>
      </c>
      <c r="M989">
        <v>36.799999999999997</v>
      </c>
      <c r="N989">
        <v>5.29</v>
      </c>
      <c r="O989">
        <v>8.08</v>
      </c>
      <c r="P989">
        <v>28.4</v>
      </c>
      <c r="Q989">
        <v>24.4</v>
      </c>
      <c r="R989" t="b">
        <v>1</v>
      </c>
      <c r="S989">
        <v>0</v>
      </c>
      <c r="T989">
        <v>1883.79</v>
      </c>
      <c r="U989">
        <v>45814</v>
      </c>
      <c r="V989" t="s">
        <v>58</v>
      </c>
      <c r="W989" t="s">
        <v>44</v>
      </c>
      <c r="X989" t="s">
        <v>3587</v>
      </c>
      <c r="Y989">
        <v>42</v>
      </c>
      <c r="Z989">
        <v>36.799999999999997</v>
      </c>
      <c r="AA989">
        <v>51.19</v>
      </c>
    </row>
    <row r="990" spans="1:27" x14ac:dyDescent="0.25">
      <c r="A990" t="s">
        <v>3588</v>
      </c>
      <c r="B990">
        <v>45818</v>
      </c>
      <c r="C990">
        <v>45818.256249999999</v>
      </c>
      <c r="D990">
        <v>45818.275000000001</v>
      </c>
      <c r="E990" t="s">
        <v>3589</v>
      </c>
      <c r="F990" t="s">
        <v>138</v>
      </c>
      <c r="G990" t="s">
        <v>1534</v>
      </c>
      <c r="H990" t="s">
        <v>140</v>
      </c>
      <c r="I990" t="s">
        <v>141</v>
      </c>
      <c r="J990" t="s">
        <v>142</v>
      </c>
      <c r="K990" t="s">
        <v>123</v>
      </c>
      <c r="L990">
        <v>7.3</v>
      </c>
      <c r="M990">
        <v>36.299999999999997</v>
      </c>
      <c r="N990">
        <v>5.3</v>
      </c>
      <c r="O990">
        <v>8.8699999999999992</v>
      </c>
      <c r="P990">
        <v>30</v>
      </c>
      <c r="Q990">
        <v>5</v>
      </c>
      <c r="R990" t="b">
        <v>1</v>
      </c>
      <c r="S990">
        <v>0</v>
      </c>
      <c r="T990">
        <v>1946.04</v>
      </c>
      <c r="U990">
        <v>45825</v>
      </c>
      <c r="V990" t="s">
        <v>58</v>
      </c>
      <c r="W990" t="s">
        <v>44</v>
      </c>
      <c r="X990" t="s">
        <v>3590</v>
      </c>
      <c r="Y990">
        <v>27</v>
      </c>
      <c r="Z990">
        <v>36.299999999999997</v>
      </c>
      <c r="AA990">
        <v>53.61</v>
      </c>
    </row>
    <row r="991" spans="1:27" x14ac:dyDescent="0.25">
      <c r="A991" t="s">
        <v>3591</v>
      </c>
      <c r="B991">
        <v>45761</v>
      </c>
      <c r="C991">
        <v>45761.17083333333</v>
      </c>
      <c r="D991">
        <v>45761.261805555558</v>
      </c>
      <c r="E991" t="s">
        <v>1215</v>
      </c>
      <c r="F991" t="s">
        <v>81</v>
      </c>
      <c r="G991" t="s">
        <v>1218</v>
      </c>
      <c r="H991" t="s">
        <v>83</v>
      </c>
      <c r="I991" t="s">
        <v>84</v>
      </c>
      <c r="J991" t="s">
        <v>85</v>
      </c>
      <c r="K991" t="s">
        <v>1390</v>
      </c>
      <c r="L991">
        <v>9.1999999999999993</v>
      </c>
      <c r="M991">
        <v>85.2</v>
      </c>
      <c r="N991">
        <v>5.34</v>
      </c>
      <c r="O991">
        <v>8.57</v>
      </c>
      <c r="P991">
        <v>30.9</v>
      </c>
      <c r="Q991">
        <v>6</v>
      </c>
      <c r="R991" t="b">
        <v>1</v>
      </c>
      <c r="S991">
        <v>0</v>
      </c>
      <c r="T991">
        <v>4507.93</v>
      </c>
      <c r="U991">
        <v>45768</v>
      </c>
      <c r="V991" t="s">
        <v>43</v>
      </c>
      <c r="W991" t="s">
        <v>44</v>
      </c>
      <c r="X991" t="s">
        <v>3592</v>
      </c>
      <c r="Y991">
        <v>131</v>
      </c>
      <c r="Z991">
        <v>85.2</v>
      </c>
      <c r="AA991">
        <v>52.91</v>
      </c>
    </row>
    <row r="992" spans="1:27" x14ac:dyDescent="0.25">
      <c r="A992" t="s">
        <v>3593</v>
      </c>
      <c r="B992">
        <v>45712</v>
      </c>
      <c r="C992">
        <v>45712.325694444444</v>
      </c>
      <c r="D992">
        <v>45712.397222222222</v>
      </c>
      <c r="E992" t="s">
        <v>3594</v>
      </c>
      <c r="F992" t="s">
        <v>604</v>
      </c>
      <c r="G992" t="s">
        <v>406</v>
      </c>
      <c r="H992" t="s">
        <v>606</v>
      </c>
      <c r="I992" t="s">
        <v>153</v>
      </c>
      <c r="J992" t="s">
        <v>154</v>
      </c>
      <c r="K992" t="s">
        <v>433</v>
      </c>
      <c r="L992">
        <v>6.2</v>
      </c>
      <c r="M992">
        <v>20.9</v>
      </c>
      <c r="N992">
        <v>5.38</v>
      </c>
      <c r="O992">
        <v>8.52</v>
      </c>
      <c r="P992">
        <v>25.1</v>
      </c>
      <c r="Q992">
        <v>4.8</v>
      </c>
      <c r="R992" t="b">
        <v>1</v>
      </c>
      <c r="S992">
        <v>0.09</v>
      </c>
      <c r="T992">
        <v>1102.0999999999999</v>
      </c>
      <c r="U992">
        <v>45715</v>
      </c>
      <c r="V992" t="s">
        <v>43</v>
      </c>
      <c r="W992" t="s">
        <v>44</v>
      </c>
      <c r="X992" t="s">
        <v>3595</v>
      </c>
      <c r="Y992">
        <v>103</v>
      </c>
      <c r="Z992">
        <v>20.81</v>
      </c>
      <c r="AA992">
        <v>52.96</v>
      </c>
    </row>
    <row r="993" spans="1:27" x14ac:dyDescent="0.25">
      <c r="A993" t="s">
        <v>3596</v>
      </c>
      <c r="B993">
        <v>45834</v>
      </c>
      <c r="C993">
        <v>45834.298611111109</v>
      </c>
      <c r="D993">
        <v>45834.345138888886</v>
      </c>
      <c r="E993" t="s">
        <v>3597</v>
      </c>
      <c r="F993" t="s">
        <v>309</v>
      </c>
      <c r="G993" t="s">
        <v>478</v>
      </c>
      <c r="H993" t="s">
        <v>311</v>
      </c>
      <c r="I993" t="s">
        <v>84</v>
      </c>
      <c r="J993" t="s">
        <v>85</v>
      </c>
      <c r="K993" t="s">
        <v>433</v>
      </c>
      <c r="L993">
        <v>8.5</v>
      </c>
      <c r="M993">
        <v>24.1</v>
      </c>
      <c r="N993">
        <v>5.4</v>
      </c>
      <c r="O993">
        <v>8.3000000000000007</v>
      </c>
      <c r="P993">
        <v>31.1</v>
      </c>
      <c r="Q993">
        <v>30.2</v>
      </c>
      <c r="R993" t="b">
        <v>1</v>
      </c>
      <c r="S993">
        <v>0.27</v>
      </c>
      <c r="T993">
        <v>1248.69</v>
      </c>
      <c r="U993">
        <v>45841</v>
      </c>
      <c r="V993" t="s">
        <v>58</v>
      </c>
      <c r="W993" t="s">
        <v>200</v>
      </c>
      <c r="X993" t="s">
        <v>3598</v>
      </c>
      <c r="Y993">
        <v>67</v>
      </c>
      <c r="Z993">
        <v>23.83</v>
      </c>
      <c r="AA993">
        <v>52.4</v>
      </c>
    </row>
    <row r="994" spans="1:27" x14ac:dyDescent="0.25">
      <c r="A994" t="s">
        <v>3599</v>
      </c>
      <c r="B994">
        <v>45797</v>
      </c>
      <c r="C994">
        <v>45797.38958333333</v>
      </c>
      <c r="D994">
        <v>45797.44027777778</v>
      </c>
      <c r="E994" t="s">
        <v>1375</v>
      </c>
      <c r="F994" t="s">
        <v>405</v>
      </c>
      <c r="G994" t="s">
        <v>1378</v>
      </c>
      <c r="H994" t="s">
        <v>407</v>
      </c>
      <c r="I994" t="s">
        <v>218</v>
      </c>
      <c r="J994" t="s">
        <v>219</v>
      </c>
      <c r="K994" t="s">
        <v>424</v>
      </c>
      <c r="L994">
        <v>3</v>
      </c>
      <c r="M994">
        <v>29.3</v>
      </c>
      <c r="N994">
        <v>5.45</v>
      </c>
      <c r="O994">
        <v>8.4700000000000006</v>
      </c>
      <c r="P994">
        <v>29.4</v>
      </c>
      <c r="Q994">
        <v>6.9</v>
      </c>
      <c r="R994" t="b">
        <v>1</v>
      </c>
      <c r="S994">
        <v>0</v>
      </c>
      <c r="T994">
        <v>1557.59</v>
      </c>
      <c r="U994">
        <v>45797</v>
      </c>
      <c r="V994" t="s">
        <v>73</v>
      </c>
      <c r="W994" t="s">
        <v>186</v>
      </c>
      <c r="X994" t="s">
        <v>3600</v>
      </c>
      <c r="Y994">
        <v>73</v>
      </c>
      <c r="Z994">
        <v>29.3</v>
      </c>
      <c r="AA994">
        <v>53.16</v>
      </c>
    </row>
    <row r="995" spans="1:27" x14ac:dyDescent="0.25">
      <c r="A995" t="s">
        <v>3601</v>
      </c>
      <c r="B995">
        <v>45802</v>
      </c>
      <c r="C995">
        <v>45802.371527777781</v>
      </c>
      <c r="D995">
        <v>45802.382638888892</v>
      </c>
      <c r="E995" t="s">
        <v>836</v>
      </c>
      <c r="F995" t="s">
        <v>604</v>
      </c>
      <c r="G995" t="s">
        <v>465</v>
      </c>
      <c r="H995" t="s">
        <v>606</v>
      </c>
      <c r="I995" t="s">
        <v>153</v>
      </c>
      <c r="J995" t="s">
        <v>154</v>
      </c>
      <c r="K995" t="s">
        <v>1083</v>
      </c>
      <c r="L995">
        <v>7.9</v>
      </c>
      <c r="M995">
        <v>22.4</v>
      </c>
      <c r="N995">
        <v>5.48</v>
      </c>
      <c r="O995">
        <v>8.3800000000000008</v>
      </c>
      <c r="P995">
        <v>32.9</v>
      </c>
      <c r="Q995">
        <v>30.7</v>
      </c>
      <c r="R995" t="b">
        <v>1</v>
      </c>
      <c r="S995">
        <v>0</v>
      </c>
      <c r="T995">
        <v>1188.0999999999999</v>
      </c>
      <c r="U995">
        <v>45805</v>
      </c>
      <c r="V995" t="s">
        <v>43</v>
      </c>
      <c r="W995" t="s">
        <v>200</v>
      </c>
      <c r="X995" t="s">
        <v>3602</v>
      </c>
      <c r="Y995">
        <v>16</v>
      </c>
      <c r="Z995">
        <v>22.4</v>
      </c>
      <c r="AA995">
        <v>53.04</v>
      </c>
    </row>
    <row r="996" spans="1:27" x14ac:dyDescent="0.25">
      <c r="A996" t="s">
        <v>3603</v>
      </c>
      <c r="B996">
        <v>45774</v>
      </c>
      <c r="C996">
        <v>45774.433333333334</v>
      </c>
      <c r="D996">
        <v>45774.510416666664</v>
      </c>
      <c r="E996" t="s">
        <v>3604</v>
      </c>
      <c r="F996" t="s">
        <v>150</v>
      </c>
      <c r="G996" t="s">
        <v>1637</v>
      </c>
      <c r="H996" t="s">
        <v>152</v>
      </c>
      <c r="I996" t="s">
        <v>153</v>
      </c>
      <c r="J996" t="s">
        <v>154</v>
      </c>
      <c r="K996" t="s">
        <v>321</v>
      </c>
      <c r="L996">
        <v>10.4</v>
      </c>
      <c r="M996">
        <v>27.9</v>
      </c>
      <c r="N996">
        <v>5.49</v>
      </c>
      <c r="O996">
        <v>8.65</v>
      </c>
      <c r="P996">
        <v>28.9</v>
      </c>
      <c r="Q996">
        <v>7.3</v>
      </c>
      <c r="R996" t="b">
        <v>1</v>
      </c>
      <c r="S996">
        <v>0</v>
      </c>
      <c r="T996">
        <v>1503.81</v>
      </c>
      <c r="U996">
        <v>45781</v>
      </c>
      <c r="V996" t="s">
        <v>43</v>
      </c>
      <c r="W996" t="s">
        <v>44</v>
      </c>
      <c r="X996" t="s">
        <v>3605</v>
      </c>
      <c r="Y996">
        <v>111</v>
      </c>
      <c r="Z996">
        <v>27.9</v>
      </c>
      <c r="AA996">
        <v>53.9</v>
      </c>
    </row>
    <row r="997" spans="1:27" x14ac:dyDescent="0.25">
      <c r="A997" t="s">
        <v>3606</v>
      </c>
      <c r="B997">
        <v>45665</v>
      </c>
      <c r="C997">
        <v>45665.347916666666</v>
      </c>
      <c r="D997">
        <v>45665.390277777777</v>
      </c>
      <c r="E997" t="s">
        <v>3607</v>
      </c>
      <c r="F997" t="s">
        <v>215</v>
      </c>
      <c r="G997" t="s">
        <v>3609</v>
      </c>
      <c r="H997" t="s">
        <v>217</v>
      </c>
      <c r="I997" t="s">
        <v>218</v>
      </c>
      <c r="J997" t="s">
        <v>219</v>
      </c>
      <c r="K997" t="s">
        <v>285</v>
      </c>
      <c r="L997">
        <v>21.8</v>
      </c>
      <c r="M997">
        <v>35.6</v>
      </c>
      <c r="N997">
        <v>5.52</v>
      </c>
      <c r="O997">
        <v>8.57</v>
      </c>
      <c r="P997">
        <v>29.7</v>
      </c>
      <c r="Q997">
        <v>27.4</v>
      </c>
      <c r="R997" t="b">
        <v>1</v>
      </c>
      <c r="S997">
        <v>0.15</v>
      </c>
      <c r="T997">
        <v>1907.56</v>
      </c>
      <c r="U997">
        <v>45665</v>
      </c>
      <c r="V997" t="s">
        <v>43</v>
      </c>
      <c r="W997" t="s">
        <v>44</v>
      </c>
      <c r="X997" t="s">
        <v>3610</v>
      </c>
      <c r="Y997">
        <v>61</v>
      </c>
      <c r="Z997">
        <v>35.450000000000003</v>
      </c>
      <c r="AA997">
        <v>53.81</v>
      </c>
    </row>
    <row r="998" spans="1:27" x14ac:dyDescent="0.25">
      <c r="A998" t="s">
        <v>3611</v>
      </c>
      <c r="B998">
        <v>45821</v>
      </c>
      <c r="C998">
        <v>45821.416666666664</v>
      </c>
      <c r="D998">
        <v>45821.463194444441</v>
      </c>
      <c r="E998" t="s">
        <v>2694</v>
      </c>
      <c r="F998" t="s">
        <v>413</v>
      </c>
      <c r="G998" t="s">
        <v>310</v>
      </c>
      <c r="H998" t="s">
        <v>414</v>
      </c>
      <c r="I998" t="s">
        <v>415</v>
      </c>
      <c r="J998" t="s">
        <v>416</v>
      </c>
      <c r="K998" t="s">
        <v>175</v>
      </c>
      <c r="L998">
        <v>5.4</v>
      </c>
      <c r="M998">
        <v>51.5</v>
      </c>
      <c r="N998">
        <v>5.55</v>
      </c>
      <c r="O998">
        <v>8.07</v>
      </c>
      <c r="P998">
        <v>32.299999999999997</v>
      </c>
      <c r="Q998">
        <v>10.8</v>
      </c>
      <c r="R998" t="b">
        <v>1</v>
      </c>
      <c r="S998">
        <v>0</v>
      </c>
      <c r="T998">
        <v>2701.69</v>
      </c>
      <c r="U998">
        <v>45828</v>
      </c>
      <c r="V998" t="s">
        <v>43</v>
      </c>
      <c r="W998" t="s">
        <v>44</v>
      </c>
      <c r="X998" t="s">
        <v>3612</v>
      </c>
      <c r="Y998">
        <v>67</v>
      </c>
      <c r="Z998">
        <v>51.5</v>
      </c>
      <c r="AA998">
        <v>52.46</v>
      </c>
    </row>
    <row r="999" spans="1:27" x14ac:dyDescent="0.25">
      <c r="A999" t="s">
        <v>3613</v>
      </c>
      <c r="B999">
        <v>45702</v>
      </c>
      <c r="C999">
        <v>45702.402777777781</v>
      </c>
      <c r="D999">
        <v>45702.457638888889</v>
      </c>
      <c r="E999" t="s">
        <v>3614</v>
      </c>
      <c r="F999" t="s">
        <v>698</v>
      </c>
      <c r="G999" t="s">
        <v>990</v>
      </c>
      <c r="H999" t="s">
        <v>700</v>
      </c>
      <c r="I999" t="s">
        <v>141</v>
      </c>
      <c r="J999" t="s">
        <v>142</v>
      </c>
      <c r="K999" t="s">
        <v>935</v>
      </c>
      <c r="L999">
        <v>6.1</v>
      </c>
      <c r="M999">
        <v>15.3</v>
      </c>
      <c r="N999">
        <v>5.57</v>
      </c>
      <c r="O999">
        <v>8.4499999999999993</v>
      </c>
      <c r="P999">
        <v>32</v>
      </c>
      <c r="Q999">
        <v>12</v>
      </c>
      <c r="R999" t="b">
        <v>1</v>
      </c>
      <c r="S999">
        <v>0.18</v>
      </c>
      <c r="T999">
        <v>811.94</v>
      </c>
      <c r="U999">
        <v>45705</v>
      </c>
      <c r="V999" t="s">
        <v>43</v>
      </c>
      <c r="W999" t="s">
        <v>44</v>
      </c>
      <c r="X999" t="s">
        <v>3616</v>
      </c>
      <c r="Y999">
        <v>79</v>
      </c>
      <c r="Z999">
        <v>15.12</v>
      </c>
      <c r="AA999">
        <v>53.7</v>
      </c>
    </row>
    <row r="1000" spans="1:27" x14ac:dyDescent="0.25">
      <c r="A1000" t="s">
        <v>3617</v>
      </c>
      <c r="B1000">
        <v>45681</v>
      </c>
      <c r="C1000">
        <v>45681.350694444445</v>
      </c>
      <c r="D1000">
        <v>45681.40902777778</v>
      </c>
      <c r="E1000" t="s">
        <v>3029</v>
      </c>
      <c r="F1000" t="s">
        <v>52</v>
      </c>
      <c r="G1000" t="s">
        <v>2377</v>
      </c>
      <c r="H1000" t="s">
        <v>54</v>
      </c>
      <c r="I1000" t="s">
        <v>55</v>
      </c>
      <c r="J1000" t="s">
        <v>56</v>
      </c>
      <c r="K1000" t="s">
        <v>295</v>
      </c>
      <c r="L1000">
        <v>2.2000000000000002</v>
      </c>
      <c r="M1000">
        <v>46.8</v>
      </c>
      <c r="N1000">
        <v>5.58</v>
      </c>
      <c r="O1000">
        <v>7.85</v>
      </c>
      <c r="P1000">
        <v>35.5</v>
      </c>
      <c r="Q1000">
        <v>31.7</v>
      </c>
      <c r="R1000" t="b">
        <v>1</v>
      </c>
      <c r="S1000">
        <v>0</v>
      </c>
      <c r="T1000">
        <v>2431.2600000000002</v>
      </c>
      <c r="U1000">
        <v>45681</v>
      </c>
      <c r="V1000" t="s">
        <v>43</v>
      </c>
      <c r="W1000" t="s">
        <v>208</v>
      </c>
      <c r="X1000" t="s">
        <v>3618</v>
      </c>
      <c r="Y1000">
        <v>84</v>
      </c>
      <c r="Z1000">
        <v>46.8</v>
      </c>
      <c r="AA1000">
        <v>51.95</v>
      </c>
    </row>
    <row r="1001" spans="1:27" x14ac:dyDescent="0.25">
      <c r="A1001" t="s">
        <v>3619</v>
      </c>
      <c r="B1001">
        <v>45711</v>
      </c>
      <c r="C1001">
        <v>45711.265972222223</v>
      </c>
      <c r="D1001">
        <v>45711.279861111114</v>
      </c>
      <c r="E1001" t="s">
        <v>905</v>
      </c>
      <c r="F1001" t="s">
        <v>138</v>
      </c>
      <c r="G1001" t="s">
        <v>908</v>
      </c>
      <c r="H1001" t="s">
        <v>140</v>
      </c>
      <c r="I1001" t="s">
        <v>141</v>
      </c>
      <c r="J1001" t="s">
        <v>142</v>
      </c>
      <c r="K1001" t="s">
        <v>1270</v>
      </c>
      <c r="L1001">
        <v>11.8</v>
      </c>
      <c r="M1001">
        <v>19.100000000000001</v>
      </c>
      <c r="N1001">
        <v>5.73</v>
      </c>
      <c r="O1001">
        <v>8.57</v>
      </c>
      <c r="P1001">
        <v>26.5</v>
      </c>
      <c r="Q1001">
        <v>6.7</v>
      </c>
      <c r="R1001" t="b">
        <v>1</v>
      </c>
      <c r="S1001">
        <v>0.33</v>
      </c>
      <c r="T1001">
        <v>1029.72</v>
      </c>
      <c r="U1001">
        <v>45712</v>
      </c>
      <c r="V1001" t="s">
        <v>43</v>
      </c>
      <c r="W1001" t="s">
        <v>200</v>
      </c>
      <c r="X1001" t="s">
        <v>3620</v>
      </c>
      <c r="Y1001">
        <v>20</v>
      </c>
      <c r="Z1001">
        <v>18.77</v>
      </c>
      <c r="AA1001">
        <v>54.86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0525-3A4B-4399-BD82-C0D94C5712F1}">
  <dimension ref="A1:G801"/>
  <sheetViews>
    <sheetView workbookViewId="0"/>
  </sheetViews>
  <sheetFormatPr defaultRowHeight="15" x14ac:dyDescent="0.25"/>
  <cols>
    <col min="1" max="1" width="10" bestFit="1" customWidth="1"/>
    <col min="2" max="2" width="15.140625" bestFit="1" customWidth="1"/>
    <col min="3" max="3" width="10.85546875" bestFit="1" customWidth="1"/>
    <col min="4" max="4" width="17.5703125" bestFit="1" customWidth="1"/>
    <col min="5" max="5" width="12.42578125" bestFit="1" customWidth="1"/>
    <col min="6" max="6" width="20.7109375" bestFit="1" customWidth="1"/>
    <col min="7" max="7" width="22" bestFit="1" customWidth="1"/>
  </cols>
  <sheetData>
    <row r="1" spans="1:7" x14ac:dyDescent="0.25">
      <c r="A1" t="s">
        <v>4</v>
      </c>
      <c r="B1" t="s">
        <v>5</v>
      </c>
      <c r="C1" t="s">
        <v>6</v>
      </c>
      <c r="D1" t="s">
        <v>7</v>
      </c>
      <c r="E1" t="s">
        <v>8</v>
      </c>
      <c r="F1" t="s">
        <v>3623</v>
      </c>
      <c r="G1" t="s">
        <v>3624</v>
      </c>
    </row>
    <row r="2" spans="1:7" x14ac:dyDescent="0.25">
      <c r="A2" t="s">
        <v>3364</v>
      </c>
      <c r="B2" t="s">
        <v>3365</v>
      </c>
      <c r="C2" t="s">
        <v>1625</v>
      </c>
      <c r="D2" t="s">
        <v>281</v>
      </c>
      <c r="E2" t="s">
        <v>66</v>
      </c>
      <c r="F2" t="s">
        <v>3625</v>
      </c>
      <c r="G2">
        <v>138.69999999999999</v>
      </c>
    </row>
    <row r="3" spans="1:7" x14ac:dyDescent="0.25">
      <c r="A3" t="s">
        <v>3626</v>
      </c>
      <c r="B3" t="s">
        <v>976</v>
      </c>
      <c r="C3" t="s">
        <v>1416</v>
      </c>
      <c r="D3" t="s">
        <v>233</v>
      </c>
      <c r="E3" t="s">
        <v>66</v>
      </c>
      <c r="F3" t="s">
        <v>3627</v>
      </c>
      <c r="G3">
        <v>140.30000000000001</v>
      </c>
    </row>
    <row r="4" spans="1:7" x14ac:dyDescent="0.25">
      <c r="A4" t="s">
        <v>3628</v>
      </c>
      <c r="B4" t="s">
        <v>2655</v>
      </c>
      <c r="C4" t="s">
        <v>901</v>
      </c>
      <c r="D4" t="s">
        <v>535</v>
      </c>
      <c r="E4" t="s">
        <v>80</v>
      </c>
      <c r="F4" t="s">
        <v>3629</v>
      </c>
      <c r="G4">
        <v>40.1</v>
      </c>
    </row>
    <row r="5" spans="1:7" x14ac:dyDescent="0.25">
      <c r="A5" t="s">
        <v>520</v>
      </c>
      <c r="B5" t="s">
        <v>521</v>
      </c>
      <c r="C5" t="s">
        <v>522</v>
      </c>
      <c r="D5" t="s">
        <v>79</v>
      </c>
      <c r="E5" t="s">
        <v>80</v>
      </c>
      <c r="F5" t="s">
        <v>3625</v>
      </c>
      <c r="G5">
        <v>120.7</v>
      </c>
    </row>
    <row r="6" spans="1:7" x14ac:dyDescent="0.25">
      <c r="A6" t="s">
        <v>854</v>
      </c>
      <c r="B6" t="s">
        <v>855</v>
      </c>
      <c r="C6" t="s">
        <v>856</v>
      </c>
      <c r="D6" t="s">
        <v>171</v>
      </c>
      <c r="E6" t="s">
        <v>112</v>
      </c>
      <c r="F6" t="s">
        <v>3625</v>
      </c>
      <c r="G6">
        <v>67.8</v>
      </c>
    </row>
    <row r="7" spans="1:7" x14ac:dyDescent="0.25">
      <c r="A7" t="s">
        <v>1344</v>
      </c>
      <c r="B7" t="s">
        <v>1345</v>
      </c>
      <c r="C7" t="s">
        <v>931</v>
      </c>
      <c r="D7" t="s">
        <v>308</v>
      </c>
      <c r="E7" t="s">
        <v>112</v>
      </c>
      <c r="F7" t="s">
        <v>3625</v>
      </c>
      <c r="G7">
        <v>138</v>
      </c>
    </row>
    <row r="8" spans="1:7" x14ac:dyDescent="0.25">
      <c r="A8" t="s">
        <v>3614</v>
      </c>
      <c r="B8" t="s">
        <v>3615</v>
      </c>
      <c r="C8" t="s">
        <v>989</v>
      </c>
      <c r="D8" t="s">
        <v>697</v>
      </c>
      <c r="E8" t="s">
        <v>137</v>
      </c>
      <c r="F8" t="s">
        <v>3627</v>
      </c>
      <c r="G8">
        <v>70.3</v>
      </c>
    </row>
    <row r="9" spans="1:7" x14ac:dyDescent="0.25">
      <c r="A9" t="s">
        <v>3630</v>
      </c>
      <c r="B9" t="s">
        <v>3036</v>
      </c>
      <c r="C9" t="s">
        <v>393</v>
      </c>
      <c r="D9" t="s">
        <v>35</v>
      </c>
      <c r="E9" t="s">
        <v>36</v>
      </c>
      <c r="F9" t="s">
        <v>3627</v>
      </c>
      <c r="G9">
        <v>112.9</v>
      </c>
    </row>
    <row r="10" spans="1:7" x14ac:dyDescent="0.25">
      <c r="A10" t="s">
        <v>3631</v>
      </c>
      <c r="B10" t="s">
        <v>3124</v>
      </c>
      <c r="C10" t="s">
        <v>723</v>
      </c>
      <c r="D10" t="s">
        <v>192</v>
      </c>
      <c r="E10" t="s">
        <v>193</v>
      </c>
      <c r="F10" t="s">
        <v>3625</v>
      </c>
      <c r="G10">
        <v>72.7</v>
      </c>
    </row>
    <row r="11" spans="1:7" x14ac:dyDescent="0.25">
      <c r="A11" t="s">
        <v>2307</v>
      </c>
      <c r="B11" t="s">
        <v>2308</v>
      </c>
      <c r="C11" t="s">
        <v>1828</v>
      </c>
      <c r="D11" t="s">
        <v>181</v>
      </c>
      <c r="E11" t="s">
        <v>80</v>
      </c>
      <c r="F11" t="s">
        <v>3625</v>
      </c>
      <c r="G11">
        <v>38</v>
      </c>
    </row>
    <row r="12" spans="1:7" x14ac:dyDescent="0.25">
      <c r="A12" t="s">
        <v>768</v>
      </c>
      <c r="B12" t="s">
        <v>769</v>
      </c>
      <c r="C12" t="s">
        <v>232</v>
      </c>
      <c r="D12" t="s">
        <v>192</v>
      </c>
      <c r="E12" t="s">
        <v>193</v>
      </c>
      <c r="F12" t="s">
        <v>3625</v>
      </c>
      <c r="G12">
        <v>33.9</v>
      </c>
    </row>
    <row r="13" spans="1:7" x14ac:dyDescent="0.25">
      <c r="A13" t="s">
        <v>1309</v>
      </c>
      <c r="B13" t="s">
        <v>1310</v>
      </c>
      <c r="C13" t="s">
        <v>438</v>
      </c>
      <c r="D13" t="s">
        <v>214</v>
      </c>
      <c r="E13" t="s">
        <v>51</v>
      </c>
      <c r="F13" t="s">
        <v>3625</v>
      </c>
      <c r="G13">
        <v>66.7</v>
      </c>
    </row>
    <row r="14" spans="1:7" x14ac:dyDescent="0.25">
      <c r="A14" t="s">
        <v>670</v>
      </c>
      <c r="B14" t="s">
        <v>671</v>
      </c>
      <c r="C14" t="s">
        <v>307</v>
      </c>
      <c r="D14" t="s">
        <v>380</v>
      </c>
      <c r="E14" t="s">
        <v>112</v>
      </c>
      <c r="F14" t="s">
        <v>3625</v>
      </c>
      <c r="G14">
        <v>114.5</v>
      </c>
    </row>
    <row r="15" spans="1:7" x14ac:dyDescent="0.25">
      <c r="A15" t="s">
        <v>3632</v>
      </c>
      <c r="B15" t="s">
        <v>3633</v>
      </c>
      <c r="C15" t="s">
        <v>49</v>
      </c>
      <c r="D15" t="s">
        <v>149</v>
      </c>
      <c r="E15" t="s">
        <v>137</v>
      </c>
      <c r="F15" t="s">
        <v>3629</v>
      </c>
      <c r="G15">
        <v>92.7</v>
      </c>
    </row>
    <row r="16" spans="1:7" x14ac:dyDescent="0.25">
      <c r="A16" t="s">
        <v>1328</v>
      </c>
      <c r="B16" t="s">
        <v>1329</v>
      </c>
      <c r="C16" t="s">
        <v>121</v>
      </c>
      <c r="D16" t="s">
        <v>161</v>
      </c>
      <c r="E16" t="s">
        <v>36</v>
      </c>
      <c r="F16" t="s">
        <v>3625</v>
      </c>
      <c r="G16">
        <v>104.9</v>
      </c>
    </row>
    <row r="17" spans="1:7" x14ac:dyDescent="0.25">
      <c r="A17" t="s">
        <v>3351</v>
      </c>
      <c r="B17" t="s">
        <v>3352</v>
      </c>
      <c r="C17" t="s">
        <v>1141</v>
      </c>
      <c r="D17" t="s">
        <v>233</v>
      </c>
      <c r="E17" t="s">
        <v>66</v>
      </c>
      <c r="F17" t="s">
        <v>3629</v>
      </c>
      <c r="G17">
        <v>45.9</v>
      </c>
    </row>
    <row r="18" spans="1:7" x14ac:dyDescent="0.25">
      <c r="A18" t="s">
        <v>1815</v>
      </c>
      <c r="B18" t="s">
        <v>1816</v>
      </c>
      <c r="C18" t="s">
        <v>1817</v>
      </c>
      <c r="D18" t="s">
        <v>233</v>
      </c>
      <c r="E18" t="s">
        <v>66</v>
      </c>
      <c r="F18" t="s">
        <v>3625</v>
      </c>
      <c r="G18">
        <v>74.8</v>
      </c>
    </row>
    <row r="19" spans="1:7" x14ac:dyDescent="0.25">
      <c r="A19" t="s">
        <v>3634</v>
      </c>
      <c r="B19" t="s">
        <v>3635</v>
      </c>
      <c r="C19" t="s">
        <v>280</v>
      </c>
      <c r="D19" t="s">
        <v>291</v>
      </c>
      <c r="E19" t="s">
        <v>66</v>
      </c>
      <c r="F19" t="s">
        <v>3625</v>
      </c>
      <c r="G19">
        <v>11.4</v>
      </c>
    </row>
    <row r="20" spans="1:7" x14ac:dyDescent="0.25">
      <c r="A20" t="s">
        <v>3636</v>
      </c>
      <c r="B20" t="s">
        <v>2716</v>
      </c>
      <c r="C20" t="s">
        <v>393</v>
      </c>
      <c r="D20" t="s">
        <v>149</v>
      </c>
      <c r="E20" t="s">
        <v>137</v>
      </c>
      <c r="F20" t="s">
        <v>3629</v>
      </c>
      <c r="G20">
        <v>123.5</v>
      </c>
    </row>
    <row r="21" spans="1:7" x14ac:dyDescent="0.25">
      <c r="A21" t="s">
        <v>3637</v>
      </c>
      <c r="B21" t="s">
        <v>1376</v>
      </c>
      <c r="C21" t="s">
        <v>110</v>
      </c>
      <c r="D21" t="s">
        <v>327</v>
      </c>
      <c r="E21" t="s">
        <v>80</v>
      </c>
      <c r="F21" t="s">
        <v>3629</v>
      </c>
      <c r="G21">
        <v>148.5</v>
      </c>
    </row>
    <row r="22" spans="1:7" x14ac:dyDescent="0.25">
      <c r="A22" t="s">
        <v>1969</v>
      </c>
      <c r="B22" t="s">
        <v>1970</v>
      </c>
      <c r="C22" t="s">
        <v>1971</v>
      </c>
      <c r="D22" t="s">
        <v>233</v>
      </c>
      <c r="E22" t="s">
        <v>66</v>
      </c>
      <c r="F22" t="s">
        <v>3629</v>
      </c>
      <c r="G22">
        <v>64</v>
      </c>
    </row>
    <row r="23" spans="1:7" x14ac:dyDescent="0.25">
      <c r="A23" t="s">
        <v>1129</v>
      </c>
      <c r="B23" t="s">
        <v>1130</v>
      </c>
      <c r="C23" t="s">
        <v>1131</v>
      </c>
      <c r="D23" t="s">
        <v>233</v>
      </c>
      <c r="E23" t="s">
        <v>66</v>
      </c>
      <c r="F23" t="s">
        <v>3625</v>
      </c>
      <c r="G23">
        <v>6.6</v>
      </c>
    </row>
    <row r="24" spans="1:7" x14ac:dyDescent="0.25">
      <c r="A24" t="s">
        <v>3638</v>
      </c>
      <c r="B24" t="s">
        <v>2034</v>
      </c>
      <c r="C24" t="s">
        <v>3639</v>
      </c>
      <c r="D24" t="s">
        <v>327</v>
      </c>
      <c r="E24" t="s">
        <v>80</v>
      </c>
      <c r="F24" t="s">
        <v>3629</v>
      </c>
      <c r="G24">
        <v>29.6</v>
      </c>
    </row>
    <row r="25" spans="1:7" x14ac:dyDescent="0.25">
      <c r="A25" t="s">
        <v>3199</v>
      </c>
      <c r="B25" t="s">
        <v>2557</v>
      </c>
      <c r="C25" t="s">
        <v>764</v>
      </c>
      <c r="D25" t="s">
        <v>380</v>
      </c>
      <c r="E25" t="s">
        <v>112</v>
      </c>
      <c r="F25" t="s">
        <v>3627</v>
      </c>
      <c r="G25">
        <v>99.6</v>
      </c>
    </row>
    <row r="26" spans="1:7" x14ac:dyDescent="0.25">
      <c r="A26" t="s">
        <v>3640</v>
      </c>
      <c r="B26" t="s">
        <v>3641</v>
      </c>
      <c r="C26" t="s">
        <v>1404</v>
      </c>
      <c r="D26" t="s">
        <v>254</v>
      </c>
      <c r="E26" t="s">
        <v>36</v>
      </c>
      <c r="F26" t="s">
        <v>3625</v>
      </c>
      <c r="G26">
        <v>93.8</v>
      </c>
    </row>
    <row r="27" spans="1:7" x14ac:dyDescent="0.25">
      <c r="A27" t="s">
        <v>2180</v>
      </c>
      <c r="B27" t="s">
        <v>2181</v>
      </c>
      <c r="C27" t="s">
        <v>931</v>
      </c>
      <c r="D27" t="s">
        <v>50</v>
      </c>
      <c r="E27" t="s">
        <v>51</v>
      </c>
      <c r="F27" t="s">
        <v>3629</v>
      </c>
      <c r="G27">
        <v>119.2</v>
      </c>
    </row>
    <row r="28" spans="1:7" x14ac:dyDescent="0.25">
      <c r="A28" t="s">
        <v>1596</v>
      </c>
      <c r="B28" t="s">
        <v>1597</v>
      </c>
      <c r="C28" t="s">
        <v>1367</v>
      </c>
      <c r="D28" t="s">
        <v>192</v>
      </c>
      <c r="E28" t="s">
        <v>193</v>
      </c>
      <c r="F28" t="s">
        <v>3629</v>
      </c>
      <c r="G28">
        <v>41.8</v>
      </c>
    </row>
    <row r="29" spans="1:7" x14ac:dyDescent="0.25">
      <c r="A29" t="s">
        <v>2357</v>
      </c>
      <c r="B29" t="s">
        <v>2358</v>
      </c>
      <c r="C29" t="s">
        <v>2359</v>
      </c>
      <c r="D29" t="s">
        <v>192</v>
      </c>
      <c r="E29" t="s">
        <v>193</v>
      </c>
      <c r="F29" t="s">
        <v>3625</v>
      </c>
      <c r="G29">
        <v>115.7</v>
      </c>
    </row>
    <row r="30" spans="1:7" x14ac:dyDescent="0.25">
      <c r="A30" t="s">
        <v>3642</v>
      </c>
      <c r="B30" t="s">
        <v>3643</v>
      </c>
      <c r="C30" t="s">
        <v>1057</v>
      </c>
      <c r="D30" t="s">
        <v>50</v>
      </c>
      <c r="E30" t="s">
        <v>51</v>
      </c>
      <c r="F30" t="s">
        <v>3625</v>
      </c>
      <c r="G30">
        <v>104.8</v>
      </c>
    </row>
    <row r="31" spans="1:7" x14ac:dyDescent="0.25">
      <c r="A31" t="s">
        <v>1651</v>
      </c>
      <c r="B31" t="s">
        <v>1652</v>
      </c>
      <c r="C31" t="s">
        <v>522</v>
      </c>
      <c r="D31" t="s">
        <v>291</v>
      </c>
      <c r="E31" t="s">
        <v>66</v>
      </c>
      <c r="F31" t="s">
        <v>3625</v>
      </c>
      <c r="G31">
        <v>51.8</v>
      </c>
    </row>
    <row r="32" spans="1:7" x14ac:dyDescent="0.25">
      <c r="A32" t="s">
        <v>872</v>
      </c>
      <c r="B32" t="s">
        <v>873</v>
      </c>
      <c r="C32" t="s">
        <v>874</v>
      </c>
      <c r="D32" t="s">
        <v>79</v>
      </c>
      <c r="E32" t="s">
        <v>80</v>
      </c>
      <c r="F32" t="s">
        <v>3625</v>
      </c>
      <c r="G32">
        <v>84.1</v>
      </c>
    </row>
    <row r="33" spans="1:7" x14ac:dyDescent="0.25">
      <c r="A33" t="s">
        <v>1710</v>
      </c>
      <c r="B33" t="s">
        <v>867</v>
      </c>
      <c r="C33" t="s">
        <v>34</v>
      </c>
      <c r="D33" t="s">
        <v>35</v>
      </c>
      <c r="E33" t="s">
        <v>36</v>
      </c>
      <c r="F33" t="s">
        <v>3629</v>
      </c>
      <c r="G33">
        <v>26.4</v>
      </c>
    </row>
    <row r="34" spans="1:7" x14ac:dyDescent="0.25">
      <c r="A34" t="s">
        <v>3644</v>
      </c>
      <c r="B34" t="s">
        <v>2740</v>
      </c>
      <c r="C34" t="s">
        <v>950</v>
      </c>
      <c r="D34" t="s">
        <v>697</v>
      </c>
      <c r="E34" t="s">
        <v>137</v>
      </c>
      <c r="F34" t="s">
        <v>3625</v>
      </c>
      <c r="G34">
        <v>70.599999999999994</v>
      </c>
    </row>
    <row r="35" spans="1:7" x14ac:dyDescent="0.25">
      <c r="A35" t="s">
        <v>2524</v>
      </c>
      <c r="B35" t="s">
        <v>2525</v>
      </c>
      <c r="C35" t="s">
        <v>266</v>
      </c>
      <c r="D35" t="s">
        <v>380</v>
      </c>
      <c r="E35" t="s">
        <v>112</v>
      </c>
      <c r="F35" t="s">
        <v>3629</v>
      </c>
      <c r="G35">
        <v>132.80000000000001</v>
      </c>
    </row>
    <row r="36" spans="1:7" x14ac:dyDescent="0.25">
      <c r="A36" t="s">
        <v>1550</v>
      </c>
      <c r="B36" t="s">
        <v>1551</v>
      </c>
      <c r="C36" t="s">
        <v>1503</v>
      </c>
      <c r="D36" t="s">
        <v>404</v>
      </c>
      <c r="E36" t="s">
        <v>51</v>
      </c>
      <c r="F36" t="s">
        <v>3625</v>
      </c>
      <c r="G36">
        <v>66.099999999999994</v>
      </c>
    </row>
    <row r="37" spans="1:7" x14ac:dyDescent="0.25">
      <c r="A37" t="s">
        <v>3645</v>
      </c>
      <c r="B37" t="s">
        <v>1007</v>
      </c>
      <c r="C37" t="s">
        <v>64</v>
      </c>
      <c r="D37" t="s">
        <v>404</v>
      </c>
      <c r="E37" t="s">
        <v>51</v>
      </c>
      <c r="F37" t="s">
        <v>3625</v>
      </c>
      <c r="G37">
        <v>126.7</v>
      </c>
    </row>
    <row r="38" spans="1:7" x14ac:dyDescent="0.25">
      <c r="A38" t="s">
        <v>1403</v>
      </c>
      <c r="B38" t="s">
        <v>315</v>
      </c>
      <c r="C38" t="s">
        <v>1404</v>
      </c>
      <c r="D38" t="s">
        <v>254</v>
      </c>
      <c r="E38" t="s">
        <v>36</v>
      </c>
      <c r="F38" t="s">
        <v>3625</v>
      </c>
      <c r="G38">
        <v>90.6</v>
      </c>
    </row>
    <row r="39" spans="1:7" x14ac:dyDescent="0.25">
      <c r="A39" t="s">
        <v>2077</v>
      </c>
      <c r="B39" t="s">
        <v>2078</v>
      </c>
      <c r="C39" t="s">
        <v>1377</v>
      </c>
      <c r="D39" t="s">
        <v>214</v>
      </c>
      <c r="E39" t="s">
        <v>51</v>
      </c>
      <c r="F39" t="s">
        <v>3625</v>
      </c>
      <c r="G39">
        <v>32.799999999999997</v>
      </c>
    </row>
    <row r="40" spans="1:7" x14ac:dyDescent="0.25">
      <c r="A40" t="s">
        <v>2324</v>
      </c>
      <c r="B40" t="s">
        <v>2325</v>
      </c>
      <c r="C40" t="s">
        <v>740</v>
      </c>
      <c r="D40" t="s">
        <v>339</v>
      </c>
      <c r="E40" t="s">
        <v>193</v>
      </c>
      <c r="F40" t="s">
        <v>3625</v>
      </c>
      <c r="G40">
        <v>89.3</v>
      </c>
    </row>
    <row r="41" spans="1:7" x14ac:dyDescent="0.25">
      <c r="A41" t="s">
        <v>101</v>
      </c>
      <c r="B41" t="s">
        <v>102</v>
      </c>
      <c r="C41" t="s">
        <v>103</v>
      </c>
      <c r="D41" t="s">
        <v>35</v>
      </c>
      <c r="E41" t="s">
        <v>36</v>
      </c>
      <c r="F41" t="s">
        <v>3625</v>
      </c>
      <c r="G41">
        <v>78.400000000000006</v>
      </c>
    </row>
    <row r="42" spans="1:7" x14ac:dyDescent="0.25">
      <c r="A42" t="s">
        <v>2838</v>
      </c>
      <c r="B42" t="s">
        <v>1274</v>
      </c>
      <c r="C42" t="s">
        <v>290</v>
      </c>
      <c r="D42" t="s">
        <v>79</v>
      </c>
      <c r="E42" t="s">
        <v>80</v>
      </c>
      <c r="F42" t="s">
        <v>3629</v>
      </c>
      <c r="G42">
        <v>62.8</v>
      </c>
    </row>
    <row r="43" spans="1:7" x14ac:dyDescent="0.25">
      <c r="A43" t="s">
        <v>1467</v>
      </c>
      <c r="B43" t="s">
        <v>1468</v>
      </c>
      <c r="C43" t="s">
        <v>1469</v>
      </c>
      <c r="D43" t="s">
        <v>404</v>
      </c>
      <c r="E43" t="s">
        <v>51</v>
      </c>
      <c r="F43" t="s">
        <v>3629</v>
      </c>
      <c r="G43">
        <v>22.3</v>
      </c>
    </row>
    <row r="44" spans="1:7" x14ac:dyDescent="0.25">
      <c r="A44" t="s">
        <v>2128</v>
      </c>
      <c r="B44" t="s">
        <v>2129</v>
      </c>
      <c r="C44" t="s">
        <v>243</v>
      </c>
      <c r="D44" t="s">
        <v>244</v>
      </c>
      <c r="E44" t="s">
        <v>51</v>
      </c>
      <c r="F44" t="s">
        <v>3629</v>
      </c>
      <c r="G44">
        <v>65.400000000000006</v>
      </c>
    </row>
    <row r="45" spans="1:7" x14ac:dyDescent="0.25">
      <c r="A45" t="s">
        <v>2229</v>
      </c>
      <c r="B45" t="s">
        <v>2230</v>
      </c>
      <c r="C45" t="s">
        <v>316</v>
      </c>
      <c r="D45" t="s">
        <v>233</v>
      </c>
      <c r="E45" t="s">
        <v>66</v>
      </c>
      <c r="F45" t="s">
        <v>3629</v>
      </c>
      <c r="G45">
        <v>15.6</v>
      </c>
    </row>
    <row r="46" spans="1:7" x14ac:dyDescent="0.25">
      <c r="A46" t="s">
        <v>1036</v>
      </c>
      <c r="B46" t="s">
        <v>1037</v>
      </c>
      <c r="C46" t="s">
        <v>1038</v>
      </c>
      <c r="D46" t="s">
        <v>214</v>
      </c>
      <c r="E46" t="s">
        <v>51</v>
      </c>
      <c r="F46" t="s">
        <v>3625</v>
      </c>
      <c r="G46">
        <v>19.3</v>
      </c>
    </row>
    <row r="47" spans="1:7" x14ac:dyDescent="0.25">
      <c r="A47" t="s">
        <v>1135</v>
      </c>
      <c r="B47" t="s">
        <v>1136</v>
      </c>
      <c r="C47" t="s">
        <v>503</v>
      </c>
      <c r="D47" t="s">
        <v>181</v>
      </c>
      <c r="E47" t="s">
        <v>80</v>
      </c>
      <c r="F47" t="s">
        <v>3625</v>
      </c>
      <c r="G47">
        <v>65.3</v>
      </c>
    </row>
    <row r="48" spans="1:7" x14ac:dyDescent="0.25">
      <c r="A48" t="s">
        <v>3127</v>
      </c>
      <c r="B48" t="s">
        <v>3128</v>
      </c>
      <c r="C48" t="s">
        <v>2752</v>
      </c>
      <c r="D48" t="s">
        <v>281</v>
      </c>
      <c r="E48" t="s">
        <v>66</v>
      </c>
      <c r="F48" t="s">
        <v>3625</v>
      </c>
      <c r="G48">
        <v>49.3</v>
      </c>
    </row>
    <row r="49" spans="1:7" x14ac:dyDescent="0.25">
      <c r="A49" t="s">
        <v>1492</v>
      </c>
      <c r="B49" t="s">
        <v>1493</v>
      </c>
      <c r="C49" t="s">
        <v>1494</v>
      </c>
      <c r="D49" t="s">
        <v>412</v>
      </c>
      <c r="E49" t="s">
        <v>193</v>
      </c>
      <c r="F49" t="s">
        <v>3625</v>
      </c>
      <c r="G49">
        <v>139.19999999999999</v>
      </c>
    </row>
    <row r="50" spans="1:7" x14ac:dyDescent="0.25">
      <c r="A50" t="s">
        <v>3646</v>
      </c>
      <c r="B50" t="s">
        <v>169</v>
      </c>
      <c r="C50" t="s">
        <v>3639</v>
      </c>
      <c r="D50" t="s">
        <v>92</v>
      </c>
      <c r="E50" t="s">
        <v>36</v>
      </c>
      <c r="F50" t="s">
        <v>3627</v>
      </c>
      <c r="G50">
        <v>59.5</v>
      </c>
    </row>
    <row r="51" spans="1:7" x14ac:dyDescent="0.25">
      <c r="A51" t="s">
        <v>3229</v>
      </c>
      <c r="B51" t="s">
        <v>845</v>
      </c>
      <c r="C51" t="s">
        <v>1295</v>
      </c>
      <c r="D51" t="s">
        <v>254</v>
      </c>
      <c r="E51" t="s">
        <v>36</v>
      </c>
      <c r="F51" t="s">
        <v>3625</v>
      </c>
      <c r="G51">
        <v>114.9</v>
      </c>
    </row>
    <row r="52" spans="1:7" x14ac:dyDescent="0.25">
      <c r="A52" t="s">
        <v>3647</v>
      </c>
      <c r="B52" t="s">
        <v>623</v>
      </c>
      <c r="C52" t="s">
        <v>1758</v>
      </c>
      <c r="D52" t="s">
        <v>233</v>
      </c>
      <c r="E52" t="s">
        <v>66</v>
      </c>
      <c r="F52" t="s">
        <v>3625</v>
      </c>
      <c r="G52">
        <v>81.900000000000006</v>
      </c>
    </row>
    <row r="53" spans="1:7" x14ac:dyDescent="0.25">
      <c r="A53" t="s">
        <v>2894</v>
      </c>
      <c r="B53" t="s">
        <v>1323</v>
      </c>
      <c r="C53" t="s">
        <v>2895</v>
      </c>
      <c r="D53" t="s">
        <v>535</v>
      </c>
      <c r="E53" t="s">
        <v>80</v>
      </c>
      <c r="F53" t="s">
        <v>3625</v>
      </c>
      <c r="G53">
        <v>107.1</v>
      </c>
    </row>
    <row r="54" spans="1:7" x14ac:dyDescent="0.25">
      <c r="A54" t="s">
        <v>2281</v>
      </c>
      <c r="B54" t="s">
        <v>2282</v>
      </c>
      <c r="C54" t="s">
        <v>895</v>
      </c>
      <c r="D54" t="s">
        <v>380</v>
      </c>
      <c r="E54" t="s">
        <v>112</v>
      </c>
      <c r="F54" t="s">
        <v>3627</v>
      </c>
      <c r="G54">
        <v>42.7</v>
      </c>
    </row>
    <row r="55" spans="1:7" x14ac:dyDescent="0.25">
      <c r="A55" t="s">
        <v>1541</v>
      </c>
      <c r="B55" t="s">
        <v>1542</v>
      </c>
      <c r="C55" t="s">
        <v>1494</v>
      </c>
      <c r="D55" t="s">
        <v>111</v>
      </c>
      <c r="E55" t="s">
        <v>112</v>
      </c>
      <c r="F55" t="s">
        <v>3625</v>
      </c>
      <c r="G55">
        <v>141.6</v>
      </c>
    </row>
    <row r="56" spans="1:7" x14ac:dyDescent="0.25">
      <c r="A56" t="s">
        <v>1580</v>
      </c>
      <c r="B56" t="s">
        <v>1581</v>
      </c>
      <c r="C56" t="s">
        <v>280</v>
      </c>
      <c r="D56" t="s">
        <v>171</v>
      </c>
      <c r="E56" t="s">
        <v>112</v>
      </c>
      <c r="F56" t="s">
        <v>3625</v>
      </c>
      <c r="G56">
        <v>81.900000000000006</v>
      </c>
    </row>
    <row r="57" spans="1:7" x14ac:dyDescent="0.25">
      <c r="A57" t="s">
        <v>2347</v>
      </c>
      <c r="B57" t="s">
        <v>2348</v>
      </c>
      <c r="C57" t="s">
        <v>1625</v>
      </c>
      <c r="D57" t="s">
        <v>244</v>
      </c>
      <c r="E57" t="s">
        <v>51</v>
      </c>
      <c r="F57" t="s">
        <v>3625</v>
      </c>
      <c r="G57">
        <v>125.5</v>
      </c>
    </row>
    <row r="58" spans="1:7" x14ac:dyDescent="0.25">
      <c r="A58" t="s">
        <v>3648</v>
      </c>
      <c r="B58" t="s">
        <v>147</v>
      </c>
      <c r="C58" t="s">
        <v>764</v>
      </c>
      <c r="D58" t="s">
        <v>339</v>
      </c>
      <c r="E58" t="s">
        <v>193</v>
      </c>
      <c r="F58" t="s">
        <v>3629</v>
      </c>
      <c r="G58">
        <v>57.9</v>
      </c>
    </row>
    <row r="59" spans="1:7" x14ac:dyDescent="0.25">
      <c r="A59" t="s">
        <v>469</v>
      </c>
      <c r="B59" t="s">
        <v>470</v>
      </c>
      <c r="C59" t="s">
        <v>471</v>
      </c>
      <c r="D59" t="s">
        <v>161</v>
      </c>
      <c r="E59" t="s">
        <v>36</v>
      </c>
      <c r="F59" t="s">
        <v>3625</v>
      </c>
      <c r="G59">
        <v>19.5</v>
      </c>
    </row>
    <row r="60" spans="1:7" x14ac:dyDescent="0.25">
      <c r="A60" t="s">
        <v>1393</v>
      </c>
      <c r="B60" t="s">
        <v>1394</v>
      </c>
      <c r="C60" t="s">
        <v>1395</v>
      </c>
      <c r="D60" t="s">
        <v>281</v>
      </c>
      <c r="E60" t="s">
        <v>66</v>
      </c>
      <c r="F60" t="s">
        <v>3625</v>
      </c>
      <c r="G60">
        <v>102.7</v>
      </c>
    </row>
    <row r="61" spans="1:7" x14ac:dyDescent="0.25">
      <c r="A61" t="s">
        <v>3649</v>
      </c>
      <c r="B61" t="s">
        <v>3650</v>
      </c>
      <c r="C61" t="s">
        <v>91</v>
      </c>
      <c r="D61" t="s">
        <v>412</v>
      </c>
      <c r="E61" t="s">
        <v>193</v>
      </c>
      <c r="F61" t="s">
        <v>3625</v>
      </c>
      <c r="G61">
        <v>6.1</v>
      </c>
    </row>
    <row r="62" spans="1:7" x14ac:dyDescent="0.25">
      <c r="A62" t="s">
        <v>2299</v>
      </c>
      <c r="B62" t="s">
        <v>2300</v>
      </c>
      <c r="C62" t="s">
        <v>49</v>
      </c>
      <c r="D62" t="s">
        <v>161</v>
      </c>
      <c r="E62" t="s">
        <v>36</v>
      </c>
      <c r="F62" t="s">
        <v>3629</v>
      </c>
      <c r="G62">
        <v>73.900000000000006</v>
      </c>
    </row>
    <row r="63" spans="1:7" x14ac:dyDescent="0.25">
      <c r="A63" t="s">
        <v>2733</v>
      </c>
      <c r="B63" t="s">
        <v>2734</v>
      </c>
      <c r="C63" t="s">
        <v>477</v>
      </c>
      <c r="D63" t="s">
        <v>192</v>
      </c>
      <c r="E63" t="s">
        <v>193</v>
      </c>
      <c r="F63" t="s">
        <v>3625</v>
      </c>
      <c r="G63">
        <v>33</v>
      </c>
    </row>
    <row r="64" spans="1:7" x14ac:dyDescent="0.25">
      <c r="A64" t="s">
        <v>89</v>
      </c>
      <c r="B64" t="s">
        <v>90</v>
      </c>
      <c r="C64" t="s">
        <v>91</v>
      </c>
      <c r="D64" t="s">
        <v>92</v>
      </c>
      <c r="E64" t="s">
        <v>36</v>
      </c>
      <c r="F64" t="s">
        <v>3625</v>
      </c>
      <c r="G64">
        <v>96</v>
      </c>
    </row>
    <row r="65" spans="1:7" x14ac:dyDescent="0.25">
      <c r="A65" t="s">
        <v>211</v>
      </c>
      <c r="B65" t="s">
        <v>212</v>
      </c>
      <c r="C65" t="s">
        <v>213</v>
      </c>
      <c r="D65" t="s">
        <v>214</v>
      </c>
      <c r="E65" t="s">
        <v>51</v>
      </c>
      <c r="F65" t="s">
        <v>3625</v>
      </c>
      <c r="G65">
        <v>147</v>
      </c>
    </row>
    <row r="66" spans="1:7" x14ac:dyDescent="0.25">
      <c r="A66" t="s">
        <v>1201</v>
      </c>
      <c r="B66" t="s">
        <v>1023</v>
      </c>
      <c r="C66" t="s">
        <v>243</v>
      </c>
      <c r="D66" t="s">
        <v>535</v>
      </c>
      <c r="E66" t="s">
        <v>80</v>
      </c>
      <c r="F66" t="s">
        <v>3625</v>
      </c>
      <c r="G66">
        <v>72.3</v>
      </c>
    </row>
    <row r="67" spans="1:7" x14ac:dyDescent="0.25">
      <c r="A67" t="s">
        <v>1588</v>
      </c>
      <c r="B67" t="s">
        <v>1589</v>
      </c>
      <c r="C67" t="s">
        <v>368</v>
      </c>
      <c r="D67" t="s">
        <v>404</v>
      </c>
      <c r="E67" t="s">
        <v>51</v>
      </c>
      <c r="F67" t="s">
        <v>3625</v>
      </c>
      <c r="G67">
        <v>123.5</v>
      </c>
    </row>
    <row r="68" spans="1:7" x14ac:dyDescent="0.25">
      <c r="A68" t="s">
        <v>1911</v>
      </c>
      <c r="B68" t="s">
        <v>1912</v>
      </c>
      <c r="C68" t="s">
        <v>1217</v>
      </c>
      <c r="D68" t="s">
        <v>535</v>
      </c>
      <c r="E68" t="s">
        <v>80</v>
      </c>
      <c r="F68" t="s">
        <v>3625</v>
      </c>
      <c r="G68">
        <v>78.599999999999994</v>
      </c>
    </row>
    <row r="69" spans="1:7" x14ac:dyDescent="0.25">
      <c r="A69" t="s">
        <v>2556</v>
      </c>
      <c r="B69" t="s">
        <v>2557</v>
      </c>
      <c r="C69" t="s">
        <v>635</v>
      </c>
      <c r="D69" t="s">
        <v>244</v>
      </c>
      <c r="E69" t="s">
        <v>51</v>
      </c>
      <c r="F69" t="s">
        <v>3627</v>
      </c>
      <c r="G69">
        <v>76.900000000000006</v>
      </c>
    </row>
    <row r="70" spans="1:7" x14ac:dyDescent="0.25">
      <c r="A70" t="s">
        <v>2777</v>
      </c>
      <c r="B70" t="s">
        <v>1782</v>
      </c>
      <c r="C70" t="s">
        <v>2778</v>
      </c>
      <c r="D70" t="s">
        <v>111</v>
      </c>
      <c r="E70" t="s">
        <v>112</v>
      </c>
      <c r="F70" t="s">
        <v>3627</v>
      </c>
      <c r="G70">
        <v>139.9</v>
      </c>
    </row>
    <row r="71" spans="1:7" x14ac:dyDescent="0.25">
      <c r="A71" t="s">
        <v>1846</v>
      </c>
      <c r="B71" t="s">
        <v>1847</v>
      </c>
      <c r="C71" t="s">
        <v>931</v>
      </c>
      <c r="D71" t="s">
        <v>111</v>
      </c>
      <c r="E71" t="s">
        <v>112</v>
      </c>
      <c r="F71" t="s">
        <v>3625</v>
      </c>
      <c r="G71">
        <v>134</v>
      </c>
    </row>
    <row r="72" spans="1:7" x14ac:dyDescent="0.25">
      <c r="A72" t="s">
        <v>3651</v>
      </c>
      <c r="B72" t="s">
        <v>3652</v>
      </c>
      <c r="C72" t="s">
        <v>135</v>
      </c>
      <c r="D72" t="s">
        <v>233</v>
      </c>
      <c r="E72" t="s">
        <v>66</v>
      </c>
      <c r="F72" t="s">
        <v>3627</v>
      </c>
      <c r="G72">
        <v>118.9</v>
      </c>
    </row>
    <row r="73" spans="1:7" x14ac:dyDescent="0.25">
      <c r="A73" t="s">
        <v>899</v>
      </c>
      <c r="B73" t="s">
        <v>900</v>
      </c>
      <c r="C73" t="s">
        <v>901</v>
      </c>
      <c r="D73" t="s">
        <v>233</v>
      </c>
      <c r="E73" t="s">
        <v>66</v>
      </c>
      <c r="F73" t="s">
        <v>3629</v>
      </c>
      <c r="G73">
        <v>48</v>
      </c>
    </row>
    <row r="74" spans="1:7" x14ac:dyDescent="0.25">
      <c r="A74" t="s">
        <v>2879</v>
      </c>
      <c r="B74" t="s">
        <v>1438</v>
      </c>
      <c r="C74" t="s">
        <v>1636</v>
      </c>
      <c r="D74" t="s">
        <v>380</v>
      </c>
      <c r="E74" t="s">
        <v>112</v>
      </c>
      <c r="F74" t="s">
        <v>3625</v>
      </c>
      <c r="G74">
        <v>84</v>
      </c>
    </row>
    <row r="75" spans="1:7" x14ac:dyDescent="0.25">
      <c r="A75" t="s">
        <v>1559</v>
      </c>
      <c r="B75" t="s">
        <v>1560</v>
      </c>
      <c r="C75" t="s">
        <v>723</v>
      </c>
      <c r="D75" t="s">
        <v>308</v>
      </c>
      <c r="E75" t="s">
        <v>112</v>
      </c>
      <c r="F75" t="s">
        <v>3625</v>
      </c>
      <c r="G75">
        <v>37.5</v>
      </c>
    </row>
    <row r="76" spans="1:7" x14ac:dyDescent="0.25">
      <c r="A76" t="s">
        <v>1385</v>
      </c>
      <c r="B76" t="s">
        <v>1300</v>
      </c>
      <c r="C76" t="s">
        <v>1170</v>
      </c>
      <c r="D76" t="s">
        <v>317</v>
      </c>
      <c r="E76" t="s">
        <v>193</v>
      </c>
      <c r="F76" t="s">
        <v>3625</v>
      </c>
      <c r="G76">
        <v>69.400000000000006</v>
      </c>
    </row>
    <row r="77" spans="1:7" x14ac:dyDescent="0.25">
      <c r="A77" t="s">
        <v>2574</v>
      </c>
      <c r="B77" t="s">
        <v>378</v>
      </c>
      <c r="C77" t="s">
        <v>78</v>
      </c>
      <c r="D77" t="s">
        <v>308</v>
      </c>
      <c r="E77" t="s">
        <v>112</v>
      </c>
      <c r="F77" t="s">
        <v>3629</v>
      </c>
      <c r="G77">
        <v>75.2</v>
      </c>
    </row>
    <row r="78" spans="1:7" x14ac:dyDescent="0.25">
      <c r="A78" t="s">
        <v>3653</v>
      </c>
      <c r="B78" t="s">
        <v>2564</v>
      </c>
      <c r="C78" t="s">
        <v>635</v>
      </c>
      <c r="D78" t="s">
        <v>50</v>
      </c>
      <c r="E78" t="s">
        <v>51</v>
      </c>
      <c r="F78" t="s">
        <v>3629</v>
      </c>
      <c r="G78">
        <v>125.6</v>
      </c>
    </row>
    <row r="79" spans="1:7" x14ac:dyDescent="0.25">
      <c r="A79" t="s">
        <v>2172</v>
      </c>
      <c r="B79" t="s">
        <v>2173</v>
      </c>
      <c r="C79" t="s">
        <v>1469</v>
      </c>
      <c r="D79" t="s">
        <v>233</v>
      </c>
      <c r="E79" t="s">
        <v>66</v>
      </c>
      <c r="F79" t="s">
        <v>3629</v>
      </c>
      <c r="G79">
        <v>134.9</v>
      </c>
    </row>
    <row r="80" spans="1:7" x14ac:dyDescent="0.25">
      <c r="A80" t="s">
        <v>540</v>
      </c>
      <c r="B80" t="s">
        <v>541</v>
      </c>
      <c r="C80" t="s">
        <v>91</v>
      </c>
      <c r="D80" t="s">
        <v>214</v>
      </c>
      <c r="E80" t="s">
        <v>51</v>
      </c>
      <c r="F80" t="s">
        <v>3625</v>
      </c>
      <c r="G80">
        <v>65.099999999999994</v>
      </c>
    </row>
    <row r="81" spans="1:7" x14ac:dyDescent="0.25">
      <c r="A81" t="s">
        <v>844</v>
      </c>
      <c r="B81" t="s">
        <v>845</v>
      </c>
      <c r="C81" t="s">
        <v>759</v>
      </c>
      <c r="D81" t="s">
        <v>404</v>
      </c>
      <c r="E81" t="s">
        <v>51</v>
      </c>
      <c r="F81" t="s">
        <v>3629</v>
      </c>
      <c r="G81">
        <v>7.6</v>
      </c>
    </row>
    <row r="82" spans="1:7" x14ac:dyDescent="0.25">
      <c r="A82" t="s">
        <v>3654</v>
      </c>
      <c r="B82" t="s">
        <v>3655</v>
      </c>
      <c r="C82" t="s">
        <v>1057</v>
      </c>
      <c r="D82" t="s">
        <v>412</v>
      </c>
      <c r="E82" t="s">
        <v>193</v>
      </c>
      <c r="F82" t="s">
        <v>3625</v>
      </c>
      <c r="G82">
        <v>130</v>
      </c>
    </row>
    <row r="83" spans="1:7" x14ac:dyDescent="0.25">
      <c r="A83" t="s">
        <v>2598</v>
      </c>
      <c r="B83" t="s">
        <v>489</v>
      </c>
      <c r="C83" t="s">
        <v>1191</v>
      </c>
      <c r="D83" t="s">
        <v>412</v>
      </c>
      <c r="E83" t="s">
        <v>193</v>
      </c>
      <c r="F83" t="s">
        <v>3629</v>
      </c>
      <c r="G83">
        <v>30.3</v>
      </c>
    </row>
    <row r="84" spans="1:7" x14ac:dyDescent="0.25">
      <c r="A84" t="s">
        <v>3656</v>
      </c>
      <c r="B84" t="s">
        <v>711</v>
      </c>
      <c r="C84" t="s">
        <v>477</v>
      </c>
      <c r="D84" t="s">
        <v>281</v>
      </c>
      <c r="E84" t="s">
        <v>66</v>
      </c>
      <c r="F84" t="s">
        <v>3629</v>
      </c>
      <c r="G84">
        <v>95.2</v>
      </c>
    </row>
    <row r="85" spans="1:7" x14ac:dyDescent="0.25">
      <c r="A85" t="s">
        <v>1858</v>
      </c>
      <c r="B85" t="s">
        <v>1859</v>
      </c>
      <c r="C85" t="s">
        <v>1170</v>
      </c>
      <c r="D85" t="s">
        <v>404</v>
      </c>
      <c r="E85" t="s">
        <v>51</v>
      </c>
      <c r="F85" t="s">
        <v>3625</v>
      </c>
      <c r="G85">
        <v>8.6</v>
      </c>
    </row>
    <row r="86" spans="1:7" x14ac:dyDescent="0.25">
      <c r="A86" t="s">
        <v>3657</v>
      </c>
      <c r="B86" t="s">
        <v>3658</v>
      </c>
      <c r="C86" t="s">
        <v>1527</v>
      </c>
      <c r="D86" t="s">
        <v>79</v>
      </c>
      <c r="E86" t="s">
        <v>80</v>
      </c>
      <c r="F86" t="s">
        <v>3625</v>
      </c>
      <c r="G86">
        <v>62.9</v>
      </c>
    </row>
    <row r="87" spans="1:7" x14ac:dyDescent="0.25">
      <c r="A87" t="s">
        <v>728</v>
      </c>
      <c r="B87" t="s">
        <v>729</v>
      </c>
      <c r="C87" t="s">
        <v>666</v>
      </c>
      <c r="D87" t="s">
        <v>233</v>
      </c>
      <c r="E87" t="s">
        <v>66</v>
      </c>
      <c r="F87" t="s">
        <v>3629</v>
      </c>
      <c r="G87">
        <v>148</v>
      </c>
    </row>
    <row r="88" spans="1:7" x14ac:dyDescent="0.25">
      <c r="A88" t="s">
        <v>1803</v>
      </c>
      <c r="B88" t="s">
        <v>1804</v>
      </c>
      <c r="C88" t="s">
        <v>1805</v>
      </c>
      <c r="D88" t="s">
        <v>35</v>
      </c>
      <c r="E88" t="s">
        <v>36</v>
      </c>
      <c r="F88" t="s">
        <v>3625</v>
      </c>
      <c r="G88">
        <v>19.600000000000001</v>
      </c>
    </row>
    <row r="89" spans="1:7" x14ac:dyDescent="0.25">
      <c r="A89" t="s">
        <v>1375</v>
      </c>
      <c r="B89" t="s">
        <v>1376</v>
      </c>
      <c r="C89" t="s">
        <v>1377</v>
      </c>
      <c r="D89" t="s">
        <v>404</v>
      </c>
      <c r="E89" t="s">
        <v>51</v>
      </c>
      <c r="F89" t="s">
        <v>3625</v>
      </c>
      <c r="G89">
        <v>66.400000000000006</v>
      </c>
    </row>
    <row r="90" spans="1:7" x14ac:dyDescent="0.25">
      <c r="A90" t="s">
        <v>3659</v>
      </c>
      <c r="B90" t="s">
        <v>1589</v>
      </c>
      <c r="C90" t="s">
        <v>1191</v>
      </c>
      <c r="D90" t="s">
        <v>79</v>
      </c>
      <c r="E90" t="s">
        <v>80</v>
      </c>
      <c r="F90" t="s">
        <v>3627</v>
      </c>
      <c r="G90">
        <v>49.5</v>
      </c>
    </row>
    <row r="91" spans="1:7" x14ac:dyDescent="0.25">
      <c r="A91" t="s">
        <v>501</v>
      </c>
      <c r="B91" t="s">
        <v>502</v>
      </c>
      <c r="C91" t="s">
        <v>503</v>
      </c>
      <c r="D91" t="s">
        <v>244</v>
      </c>
      <c r="E91" t="s">
        <v>51</v>
      </c>
      <c r="F91" t="s">
        <v>3625</v>
      </c>
      <c r="G91">
        <v>136.19999999999999</v>
      </c>
    </row>
    <row r="92" spans="1:7" x14ac:dyDescent="0.25">
      <c r="A92" t="s">
        <v>3660</v>
      </c>
      <c r="B92" t="s">
        <v>818</v>
      </c>
      <c r="C92" t="s">
        <v>1527</v>
      </c>
      <c r="D92" t="s">
        <v>380</v>
      </c>
      <c r="E92" t="s">
        <v>112</v>
      </c>
      <c r="F92" t="s">
        <v>3629</v>
      </c>
      <c r="G92">
        <v>131.1</v>
      </c>
    </row>
    <row r="93" spans="1:7" x14ac:dyDescent="0.25">
      <c r="A93" t="s">
        <v>1115</v>
      </c>
      <c r="B93" t="s">
        <v>1116</v>
      </c>
      <c r="C93" t="s">
        <v>764</v>
      </c>
      <c r="D93" t="s">
        <v>308</v>
      </c>
      <c r="E93" t="s">
        <v>112</v>
      </c>
      <c r="F93" t="s">
        <v>3625</v>
      </c>
      <c r="G93">
        <v>39.5</v>
      </c>
    </row>
    <row r="94" spans="1:7" x14ac:dyDescent="0.25">
      <c r="A94" t="s">
        <v>3661</v>
      </c>
      <c r="B94" t="s">
        <v>3662</v>
      </c>
      <c r="C94" t="s">
        <v>64</v>
      </c>
      <c r="D94" t="s">
        <v>697</v>
      </c>
      <c r="E94" t="s">
        <v>137</v>
      </c>
      <c r="F94" t="s">
        <v>3627</v>
      </c>
      <c r="G94">
        <v>16.8</v>
      </c>
    </row>
    <row r="95" spans="1:7" x14ac:dyDescent="0.25">
      <c r="A95" t="s">
        <v>462</v>
      </c>
      <c r="B95" t="s">
        <v>463</v>
      </c>
      <c r="C95" t="s">
        <v>464</v>
      </c>
      <c r="D95" t="s">
        <v>35</v>
      </c>
      <c r="E95" t="s">
        <v>36</v>
      </c>
      <c r="F95" t="s">
        <v>3627</v>
      </c>
      <c r="G95">
        <v>95.9</v>
      </c>
    </row>
    <row r="96" spans="1:7" x14ac:dyDescent="0.25">
      <c r="A96" t="s">
        <v>1112</v>
      </c>
      <c r="B96" t="s">
        <v>647</v>
      </c>
      <c r="C96" t="s">
        <v>579</v>
      </c>
      <c r="D96" t="s">
        <v>171</v>
      </c>
      <c r="E96" t="s">
        <v>112</v>
      </c>
      <c r="F96" t="s">
        <v>3625</v>
      </c>
      <c r="G96">
        <v>53.8</v>
      </c>
    </row>
    <row r="97" spans="1:7" x14ac:dyDescent="0.25">
      <c r="A97" t="s">
        <v>2666</v>
      </c>
      <c r="B97" t="s">
        <v>2667</v>
      </c>
      <c r="C97" t="s">
        <v>2114</v>
      </c>
      <c r="D97" t="s">
        <v>92</v>
      </c>
      <c r="E97" t="s">
        <v>36</v>
      </c>
      <c r="F97" t="s">
        <v>3625</v>
      </c>
      <c r="G97">
        <v>102.5</v>
      </c>
    </row>
    <row r="98" spans="1:7" x14ac:dyDescent="0.25">
      <c r="A98" t="s">
        <v>1981</v>
      </c>
      <c r="B98" t="s">
        <v>127</v>
      </c>
      <c r="C98" t="s">
        <v>840</v>
      </c>
      <c r="D98" t="s">
        <v>50</v>
      </c>
      <c r="E98" t="s">
        <v>51</v>
      </c>
      <c r="F98" t="s">
        <v>3629</v>
      </c>
      <c r="G98">
        <v>9.6999999999999993</v>
      </c>
    </row>
    <row r="99" spans="1:7" x14ac:dyDescent="0.25">
      <c r="A99" t="s">
        <v>2855</v>
      </c>
      <c r="B99" t="s">
        <v>2856</v>
      </c>
      <c r="C99" t="s">
        <v>648</v>
      </c>
      <c r="D99" t="s">
        <v>327</v>
      </c>
      <c r="E99" t="s">
        <v>80</v>
      </c>
      <c r="F99" t="s">
        <v>3625</v>
      </c>
      <c r="G99">
        <v>24.3</v>
      </c>
    </row>
    <row r="100" spans="1:7" x14ac:dyDescent="0.25">
      <c r="A100" t="s">
        <v>2994</v>
      </c>
      <c r="B100" t="s">
        <v>2995</v>
      </c>
      <c r="C100" t="s">
        <v>471</v>
      </c>
      <c r="D100" t="s">
        <v>79</v>
      </c>
      <c r="E100" t="s">
        <v>80</v>
      </c>
      <c r="F100" t="s">
        <v>3627</v>
      </c>
      <c r="G100">
        <v>104.5</v>
      </c>
    </row>
    <row r="101" spans="1:7" x14ac:dyDescent="0.25">
      <c r="A101" t="s">
        <v>1473</v>
      </c>
      <c r="B101" t="s">
        <v>1474</v>
      </c>
      <c r="C101" t="s">
        <v>560</v>
      </c>
      <c r="D101" t="s">
        <v>697</v>
      </c>
      <c r="E101" t="s">
        <v>137</v>
      </c>
      <c r="F101" t="s">
        <v>3625</v>
      </c>
      <c r="G101">
        <v>35.799999999999997</v>
      </c>
    </row>
    <row r="102" spans="1:7" x14ac:dyDescent="0.25">
      <c r="A102" t="s">
        <v>482</v>
      </c>
      <c r="B102" t="s">
        <v>483</v>
      </c>
      <c r="C102" t="s">
        <v>484</v>
      </c>
      <c r="D102" t="s">
        <v>111</v>
      </c>
      <c r="E102" t="s">
        <v>112</v>
      </c>
      <c r="F102" t="s">
        <v>3627</v>
      </c>
      <c r="G102">
        <v>129.4</v>
      </c>
    </row>
    <row r="103" spans="1:7" x14ac:dyDescent="0.25">
      <c r="A103" t="s">
        <v>1938</v>
      </c>
      <c r="B103" t="s">
        <v>1939</v>
      </c>
      <c r="C103" t="s">
        <v>103</v>
      </c>
      <c r="D103" t="s">
        <v>339</v>
      </c>
      <c r="E103" t="s">
        <v>193</v>
      </c>
      <c r="F103" t="s">
        <v>3629</v>
      </c>
      <c r="G103">
        <v>13.5</v>
      </c>
    </row>
    <row r="104" spans="1:7" x14ac:dyDescent="0.25">
      <c r="A104" t="s">
        <v>2546</v>
      </c>
      <c r="B104" t="s">
        <v>2547</v>
      </c>
      <c r="C104" t="s">
        <v>1758</v>
      </c>
      <c r="D104" t="s">
        <v>535</v>
      </c>
      <c r="E104" t="s">
        <v>80</v>
      </c>
      <c r="F104" t="s">
        <v>3625</v>
      </c>
      <c r="G104">
        <v>36.200000000000003</v>
      </c>
    </row>
    <row r="105" spans="1:7" x14ac:dyDescent="0.25">
      <c r="A105" t="s">
        <v>1313</v>
      </c>
      <c r="B105" t="s">
        <v>1043</v>
      </c>
      <c r="C105" t="s">
        <v>300</v>
      </c>
      <c r="D105" t="s">
        <v>192</v>
      </c>
      <c r="E105" t="s">
        <v>193</v>
      </c>
      <c r="F105" t="s">
        <v>3629</v>
      </c>
      <c r="G105">
        <v>149.80000000000001</v>
      </c>
    </row>
    <row r="106" spans="1:7" x14ac:dyDescent="0.25">
      <c r="A106" t="s">
        <v>879</v>
      </c>
      <c r="B106" t="s">
        <v>880</v>
      </c>
      <c r="C106" t="s">
        <v>529</v>
      </c>
      <c r="D106" t="s">
        <v>244</v>
      </c>
      <c r="E106" t="s">
        <v>51</v>
      </c>
      <c r="F106" t="s">
        <v>3629</v>
      </c>
      <c r="G106">
        <v>67.8</v>
      </c>
    </row>
    <row r="107" spans="1:7" x14ac:dyDescent="0.25">
      <c r="A107" t="s">
        <v>3663</v>
      </c>
      <c r="B107" t="s">
        <v>3664</v>
      </c>
      <c r="C107" t="s">
        <v>572</v>
      </c>
      <c r="D107" t="s">
        <v>136</v>
      </c>
      <c r="E107" t="s">
        <v>137</v>
      </c>
      <c r="F107" t="s">
        <v>3629</v>
      </c>
      <c r="G107">
        <v>106.9</v>
      </c>
    </row>
    <row r="108" spans="1:7" x14ac:dyDescent="0.25">
      <c r="A108" t="s">
        <v>3665</v>
      </c>
      <c r="B108" t="s">
        <v>3666</v>
      </c>
      <c r="C108" t="s">
        <v>451</v>
      </c>
      <c r="D108" t="s">
        <v>192</v>
      </c>
      <c r="E108" t="s">
        <v>193</v>
      </c>
      <c r="F108" t="s">
        <v>3629</v>
      </c>
      <c r="G108">
        <v>31.5</v>
      </c>
    </row>
    <row r="109" spans="1:7" x14ac:dyDescent="0.25">
      <c r="A109" t="s">
        <v>488</v>
      </c>
      <c r="B109" t="s">
        <v>489</v>
      </c>
      <c r="C109" t="s">
        <v>490</v>
      </c>
      <c r="D109" t="s">
        <v>404</v>
      </c>
      <c r="E109" t="s">
        <v>51</v>
      </c>
      <c r="F109" t="s">
        <v>3625</v>
      </c>
      <c r="G109">
        <v>93.4</v>
      </c>
    </row>
    <row r="110" spans="1:7" x14ac:dyDescent="0.25">
      <c r="A110" t="s">
        <v>785</v>
      </c>
      <c r="B110" t="s">
        <v>786</v>
      </c>
      <c r="C110" t="s">
        <v>787</v>
      </c>
      <c r="D110" t="s">
        <v>79</v>
      </c>
      <c r="E110" t="s">
        <v>80</v>
      </c>
      <c r="F110" t="s">
        <v>3627</v>
      </c>
      <c r="G110">
        <v>110.3</v>
      </c>
    </row>
    <row r="111" spans="1:7" x14ac:dyDescent="0.25">
      <c r="A111" t="s">
        <v>1993</v>
      </c>
      <c r="B111" t="s">
        <v>1994</v>
      </c>
      <c r="C111" t="s">
        <v>1057</v>
      </c>
      <c r="D111" t="s">
        <v>412</v>
      </c>
      <c r="E111" t="s">
        <v>193</v>
      </c>
      <c r="F111" t="s">
        <v>3625</v>
      </c>
      <c r="G111">
        <v>50.6</v>
      </c>
    </row>
    <row r="112" spans="1:7" x14ac:dyDescent="0.25">
      <c r="A112" t="s">
        <v>2098</v>
      </c>
      <c r="B112" t="s">
        <v>2099</v>
      </c>
      <c r="C112" t="s">
        <v>648</v>
      </c>
      <c r="D112" t="s">
        <v>254</v>
      </c>
      <c r="E112" t="s">
        <v>36</v>
      </c>
      <c r="F112" t="s">
        <v>3625</v>
      </c>
      <c r="G112">
        <v>125.2</v>
      </c>
    </row>
    <row r="113" spans="1:7" x14ac:dyDescent="0.25">
      <c r="A113" t="s">
        <v>3209</v>
      </c>
      <c r="B113" t="s">
        <v>2173</v>
      </c>
      <c r="C113" t="s">
        <v>611</v>
      </c>
      <c r="D113" t="s">
        <v>697</v>
      </c>
      <c r="E113" t="s">
        <v>137</v>
      </c>
      <c r="F113" t="s">
        <v>3629</v>
      </c>
      <c r="G113">
        <v>92.5</v>
      </c>
    </row>
    <row r="114" spans="1:7" x14ac:dyDescent="0.25">
      <c r="A114" t="s">
        <v>3667</v>
      </c>
      <c r="B114" t="s">
        <v>3668</v>
      </c>
      <c r="C114" t="s">
        <v>1164</v>
      </c>
      <c r="D114" t="s">
        <v>339</v>
      </c>
      <c r="E114" t="s">
        <v>193</v>
      </c>
      <c r="F114" t="s">
        <v>3625</v>
      </c>
      <c r="G114">
        <v>61.4</v>
      </c>
    </row>
    <row r="115" spans="1:7" x14ac:dyDescent="0.25">
      <c r="A115" t="s">
        <v>3669</v>
      </c>
      <c r="B115" t="s">
        <v>3670</v>
      </c>
      <c r="C115" t="s">
        <v>1093</v>
      </c>
      <c r="D115" t="s">
        <v>327</v>
      </c>
      <c r="E115" t="s">
        <v>80</v>
      </c>
      <c r="F115" t="s">
        <v>3627</v>
      </c>
      <c r="G115">
        <v>85.9</v>
      </c>
    </row>
    <row r="116" spans="1:7" x14ac:dyDescent="0.25">
      <c r="A116" t="s">
        <v>158</v>
      </c>
      <c r="B116" t="s">
        <v>159</v>
      </c>
      <c r="C116" t="s">
        <v>160</v>
      </c>
      <c r="D116" t="s">
        <v>161</v>
      </c>
      <c r="E116" t="s">
        <v>36</v>
      </c>
      <c r="F116" t="s">
        <v>3625</v>
      </c>
      <c r="G116">
        <v>88.6</v>
      </c>
    </row>
    <row r="117" spans="1:7" x14ac:dyDescent="0.25">
      <c r="A117" t="s">
        <v>241</v>
      </c>
      <c r="B117" t="s">
        <v>242</v>
      </c>
      <c r="C117" t="s">
        <v>243</v>
      </c>
      <c r="D117" t="s">
        <v>244</v>
      </c>
      <c r="E117" t="s">
        <v>51</v>
      </c>
      <c r="F117" t="s">
        <v>3629</v>
      </c>
      <c r="G117">
        <v>29</v>
      </c>
    </row>
    <row r="118" spans="1:7" x14ac:dyDescent="0.25">
      <c r="A118" t="s">
        <v>1501</v>
      </c>
      <c r="B118" t="s">
        <v>1502</v>
      </c>
      <c r="C118" t="s">
        <v>1503</v>
      </c>
      <c r="D118" t="s">
        <v>291</v>
      </c>
      <c r="E118" t="s">
        <v>66</v>
      </c>
      <c r="F118" t="s">
        <v>3627</v>
      </c>
      <c r="G118">
        <v>63.4</v>
      </c>
    </row>
    <row r="119" spans="1:7" x14ac:dyDescent="0.25">
      <c r="A119" t="s">
        <v>3671</v>
      </c>
      <c r="B119" t="s">
        <v>3672</v>
      </c>
      <c r="C119" t="s">
        <v>2895</v>
      </c>
      <c r="D119" t="s">
        <v>171</v>
      </c>
      <c r="E119" t="s">
        <v>112</v>
      </c>
      <c r="F119" t="s">
        <v>3625</v>
      </c>
      <c r="G119">
        <v>54.8</v>
      </c>
    </row>
    <row r="120" spans="1:7" x14ac:dyDescent="0.25">
      <c r="A120" t="s">
        <v>757</v>
      </c>
      <c r="B120" t="s">
        <v>758</v>
      </c>
      <c r="C120" t="s">
        <v>759</v>
      </c>
      <c r="D120" t="s">
        <v>412</v>
      </c>
      <c r="E120" t="s">
        <v>193</v>
      </c>
      <c r="F120" t="s">
        <v>3629</v>
      </c>
      <c r="G120">
        <v>63.1</v>
      </c>
    </row>
    <row r="121" spans="1:7" x14ac:dyDescent="0.25">
      <c r="A121" t="s">
        <v>831</v>
      </c>
      <c r="B121" t="s">
        <v>457</v>
      </c>
      <c r="C121" t="s">
        <v>832</v>
      </c>
      <c r="D121" t="s">
        <v>317</v>
      </c>
      <c r="E121" t="s">
        <v>193</v>
      </c>
      <c r="F121" t="s">
        <v>3629</v>
      </c>
      <c r="G121">
        <v>115.4</v>
      </c>
    </row>
    <row r="122" spans="1:7" x14ac:dyDescent="0.25">
      <c r="A122" t="s">
        <v>359</v>
      </c>
      <c r="B122" t="s">
        <v>360</v>
      </c>
      <c r="C122" t="s">
        <v>361</v>
      </c>
      <c r="D122" t="s">
        <v>291</v>
      </c>
      <c r="E122" t="s">
        <v>66</v>
      </c>
      <c r="F122" t="s">
        <v>3625</v>
      </c>
      <c r="G122">
        <v>75</v>
      </c>
    </row>
    <row r="123" spans="1:7" x14ac:dyDescent="0.25">
      <c r="A123" t="s">
        <v>2763</v>
      </c>
      <c r="B123" t="s">
        <v>1136</v>
      </c>
      <c r="C123" t="s">
        <v>840</v>
      </c>
      <c r="D123" t="s">
        <v>136</v>
      </c>
      <c r="E123" t="s">
        <v>137</v>
      </c>
      <c r="F123" t="s">
        <v>3629</v>
      </c>
      <c r="G123">
        <v>141.30000000000001</v>
      </c>
    </row>
    <row r="124" spans="1:7" x14ac:dyDescent="0.25">
      <c r="A124" t="s">
        <v>3673</v>
      </c>
      <c r="B124" t="s">
        <v>3674</v>
      </c>
      <c r="C124" t="s">
        <v>856</v>
      </c>
      <c r="D124" t="s">
        <v>111</v>
      </c>
      <c r="E124" t="s">
        <v>112</v>
      </c>
      <c r="F124" t="s">
        <v>3625</v>
      </c>
      <c r="G124">
        <v>47.6</v>
      </c>
    </row>
    <row r="125" spans="1:7" x14ac:dyDescent="0.25">
      <c r="A125" t="s">
        <v>3675</v>
      </c>
      <c r="B125" t="s">
        <v>3676</v>
      </c>
      <c r="C125" t="s">
        <v>458</v>
      </c>
      <c r="D125" t="s">
        <v>171</v>
      </c>
      <c r="E125" t="s">
        <v>112</v>
      </c>
      <c r="F125" t="s">
        <v>3625</v>
      </c>
      <c r="G125">
        <v>65.3</v>
      </c>
    </row>
    <row r="126" spans="1:7" x14ac:dyDescent="0.25">
      <c r="A126" t="s">
        <v>3677</v>
      </c>
      <c r="B126" t="s">
        <v>3678</v>
      </c>
      <c r="C126" t="s">
        <v>666</v>
      </c>
      <c r="D126" t="s">
        <v>244</v>
      </c>
      <c r="E126" t="s">
        <v>51</v>
      </c>
      <c r="F126" t="s">
        <v>3625</v>
      </c>
      <c r="G126">
        <v>119.1</v>
      </c>
    </row>
    <row r="127" spans="1:7" x14ac:dyDescent="0.25">
      <c r="A127" t="s">
        <v>2899</v>
      </c>
      <c r="B127" t="s">
        <v>2900</v>
      </c>
      <c r="C127" t="s">
        <v>971</v>
      </c>
      <c r="D127" t="s">
        <v>404</v>
      </c>
      <c r="E127" t="s">
        <v>51</v>
      </c>
      <c r="F127" t="s">
        <v>3625</v>
      </c>
      <c r="G127">
        <v>84.2</v>
      </c>
    </row>
    <row r="128" spans="1:7" x14ac:dyDescent="0.25">
      <c r="A128" t="s">
        <v>1365</v>
      </c>
      <c r="B128" t="s">
        <v>1366</v>
      </c>
      <c r="C128" t="s">
        <v>1367</v>
      </c>
      <c r="D128" t="s">
        <v>92</v>
      </c>
      <c r="E128" t="s">
        <v>36</v>
      </c>
      <c r="F128" t="s">
        <v>3629</v>
      </c>
      <c r="G128">
        <v>84.3</v>
      </c>
    </row>
    <row r="129" spans="1:7" x14ac:dyDescent="0.25">
      <c r="A129" t="s">
        <v>2293</v>
      </c>
      <c r="B129" t="s">
        <v>2294</v>
      </c>
      <c r="C129" t="s">
        <v>2295</v>
      </c>
      <c r="D129" t="s">
        <v>603</v>
      </c>
      <c r="E129" t="s">
        <v>137</v>
      </c>
      <c r="F129" t="s">
        <v>3625</v>
      </c>
      <c r="G129">
        <v>12.7</v>
      </c>
    </row>
    <row r="130" spans="1:7" x14ac:dyDescent="0.25">
      <c r="A130" t="s">
        <v>3679</v>
      </c>
      <c r="B130" t="s">
        <v>1438</v>
      </c>
      <c r="C130" t="s">
        <v>971</v>
      </c>
      <c r="D130" t="s">
        <v>233</v>
      </c>
      <c r="E130" t="s">
        <v>66</v>
      </c>
      <c r="F130" t="s">
        <v>3625</v>
      </c>
      <c r="G130">
        <v>62.8</v>
      </c>
    </row>
    <row r="131" spans="1:7" x14ac:dyDescent="0.25">
      <c r="A131" t="s">
        <v>2888</v>
      </c>
      <c r="B131" t="s">
        <v>2889</v>
      </c>
      <c r="C131" t="s">
        <v>1469</v>
      </c>
      <c r="D131" t="s">
        <v>233</v>
      </c>
      <c r="E131" t="s">
        <v>66</v>
      </c>
      <c r="F131" t="s">
        <v>3625</v>
      </c>
      <c r="G131">
        <v>44.3</v>
      </c>
    </row>
    <row r="132" spans="1:7" x14ac:dyDescent="0.25">
      <c r="A132" t="s">
        <v>1785</v>
      </c>
      <c r="B132" t="s">
        <v>1786</v>
      </c>
      <c r="C132" t="s">
        <v>1047</v>
      </c>
      <c r="D132" t="s">
        <v>308</v>
      </c>
      <c r="E132" t="s">
        <v>112</v>
      </c>
      <c r="F132" t="s">
        <v>3625</v>
      </c>
      <c r="G132">
        <v>149.9</v>
      </c>
    </row>
    <row r="133" spans="1:7" x14ac:dyDescent="0.25">
      <c r="A133" t="s">
        <v>2257</v>
      </c>
      <c r="B133" t="s">
        <v>2258</v>
      </c>
      <c r="C133" t="s">
        <v>2259</v>
      </c>
      <c r="D133" t="s">
        <v>339</v>
      </c>
      <c r="E133" t="s">
        <v>193</v>
      </c>
      <c r="F133" t="s">
        <v>3625</v>
      </c>
      <c r="G133">
        <v>49.7</v>
      </c>
    </row>
    <row r="134" spans="1:7" x14ac:dyDescent="0.25">
      <c r="A134" t="s">
        <v>397</v>
      </c>
      <c r="B134" t="s">
        <v>398</v>
      </c>
      <c r="C134" t="s">
        <v>49</v>
      </c>
      <c r="D134" t="s">
        <v>136</v>
      </c>
      <c r="E134" t="s">
        <v>137</v>
      </c>
      <c r="F134" t="s">
        <v>3629</v>
      </c>
      <c r="G134">
        <v>133.30000000000001</v>
      </c>
    </row>
    <row r="135" spans="1:7" x14ac:dyDescent="0.25">
      <c r="A135" t="s">
        <v>583</v>
      </c>
      <c r="B135" t="s">
        <v>584</v>
      </c>
      <c r="C135" t="s">
        <v>585</v>
      </c>
      <c r="D135" t="s">
        <v>171</v>
      </c>
      <c r="E135" t="s">
        <v>112</v>
      </c>
      <c r="F135" t="s">
        <v>3627</v>
      </c>
      <c r="G135">
        <v>103.1</v>
      </c>
    </row>
    <row r="136" spans="1:7" x14ac:dyDescent="0.25">
      <c r="A136" t="s">
        <v>1915</v>
      </c>
      <c r="B136" t="s">
        <v>1916</v>
      </c>
      <c r="C136" t="s">
        <v>503</v>
      </c>
      <c r="D136" t="s">
        <v>111</v>
      </c>
      <c r="E136" t="s">
        <v>112</v>
      </c>
      <c r="F136" t="s">
        <v>3629</v>
      </c>
      <c r="G136">
        <v>54.4</v>
      </c>
    </row>
    <row r="137" spans="1:7" x14ac:dyDescent="0.25">
      <c r="A137" t="s">
        <v>2375</v>
      </c>
      <c r="B137" t="s">
        <v>1082</v>
      </c>
      <c r="C137" t="s">
        <v>2376</v>
      </c>
      <c r="D137" t="s">
        <v>149</v>
      </c>
      <c r="E137" t="s">
        <v>137</v>
      </c>
      <c r="F137" t="s">
        <v>3629</v>
      </c>
      <c r="G137">
        <v>83.8</v>
      </c>
    </row>
    <row r="138" spans="1:7" x14ac:dyDescent="0.25">
      <c r="A138" t="s">
        <v>3680</v>
      </c>
      <c r="B138" t="s">
        <v>3681</v>
      </c>
      <c r="C138" t="s">
        <v>2004</v>
      </c>
      <c r="D138" t="s">
        <v>317</v>
      </c>
      <c r="E138" t="s">
        <v>193</v>
      </c>
      <c r="F138" t="s">
        <v>3625</v>
      </c>
      <c r="G138">
        <v>126.9</v>
      </c>
    </row>
    <row r="139" spans="1:7" x14ac:dyDescent="0.25">
      <c r="A139" t="s">
        <v>3563</v>
      </c>
      <c r="B139" t="s">
        <v>3564</v>
      </c>
      <c r="C139" t="s">
        <v>774</v>
      </c>
      <c r="D139" t="s">
        <v>412</v>
      </c>
      <c r="E139" t="s">
        <v>193</v>
      </c>
      <c r="F139" t="s">
        <v>3625</v>
      </c>
      <c r="G139">
        <v>133.1</v>
      </c>
    </row>
    <row r="140" spans="1:7" x14ac:dyDescent="0.25">
      <c r="A140" t="s">
        <v>3424</v>
      </c>
      <c r="B140" t="s">
        <v>758</v>
      </c>
      <c r="C140" t="s">
        <v>1324</v>
      </c>
      <c r="D140" t="s">
        <v>281</v>
      </c>
      <c r="E140" t="s">
        <v>66</v>
      </c>
      <c r="F140" t="s">
        <v>3629</v>
      </c>
      <c r="G140">
        <v>28.3</v>
      </c>
    </row>
    <row r="141" spans="1:7" x14ac:dyDescent="0.25">
      <c r="A141" t="s">
        <v>3682</v>
      </c>
      <c r="B141" t="s">
        <v>289</v>
      </c>
      <c r="C141" t="s">
        <v>1527</v>
      </c>
      <c r="D141" t="s">
        <v>412</v>
      </c>
      <c r="E141" t="s">
        <v>193</v>
      </c>
      <c r="F141" t="s">
        <v>3625</v>
      </c>
      <c r="G141">
        <v>54.2</v>
      </c>
    </row>
    <row r="142" spans="1:7" x14ac:dyDescent="0.25">
      <c r="A142" t="s">
        <v>475</v>
      </c>
      <c r="B142" t="s">
        <v>476</v>
      </c>
      <c r="C142" t="s">
        <v>477</v>
      </c>
      <c r="D142" t="s">
        <v>254</v>
      </c>
      <c r="E142" t="s">
        <v>36</v>
      </c>
      <c r="F142" t="s">
        <v>3625</v>
      </c>
      <c r="G142">
        <v>53.6</v>
      </c>
    </row>
    <row r="143" spans="1:7" x14ac:dyDescent="0.25">
      <c r="A143" t="s">
        <v>3683</v>
      </c>
      <c r="B143" t="s">
        <v>722</v>
      </c>
      <c r="C143" t="s">
        <v>2759</v>
      </c>
      <c r="D143" t="s">
        <v>603</v>
      </c>
      <c r="E143" t="s">
        <v>137</v>
      </c>
      <c r="F143" t="s">
        <v>3625</v>
      </c>
      <c r="G143">
        <v>11.1</v>
      </c>
    </row>
    <row r="144" spans="1:7" x14ac:dyDescent="0.25">
      <c r="A144" t="s">
        <v>633</v>
      </c>
      <c r="B144" t="s">
        <v>634</v>
      </c>
      <c r="C144" t="s">
        <v>635</v>
      </c>
      <c r="D144" t="s">
        <v>254</v>
      </c>
      <c r="E144" t="s">
        <v>36</v>
      </c>
      <c r="F144" t="s">
        <v>3625</v>
      </c>
      <c r="G144">
        <v>91.7</v>
      </c>
    </row>
    <row r="145" spans="1:7" x14ac:dyDescent="0.25">
      <c r="A145" t="s">
        <v>3187</v>
      </c>
      <c r="B145" t="s">
        <v>3188</v>
      </c>
      <c r="C145" t="s">
        <v>840</v>
      </c>
      <c r="D145" t="s">
        <v>171</v>
      </c>
      <c r="E145" t="s">
        <v>112</v>
      </c>
      <c r="F145" t="s">
        <v>3629</v>
      </c>
      <c r="G145">
        <v>128.9</v>
      </c>
    </row>
    <row r="146" spans="1:7" x14ac:dyDescent="0.25">
      <c r="A146" t="s">
        <v>1388</v>
      </c>
      <c r="B146" t="s">
        <v>1389</v>
      </c>
      <c r="C146" t="s">
        <v>971</v>
      </c>
      <c r="D146" t="s">
        <v>412</v>
      </c>
      <c r="E146" t="s">
        <v>193</v>
      </c>
      <c r="F146" t="s">
        <v>3629</v>
      </c>
      <c r="G146">
        <v>60.3</v>
      </c>
    </row>
    <row r="147" spans="1:7" x14ac:dyDescent="0.25">
      <c r="A147" t="s">
        <v>1006</v>
      </c>
      <c r="B147" t="s">
        <v>1007</v>
      </c>
      <c r="C147" t="s">
        <v>1008</v>
      </c>
      <c r="D147" t="s">
        <v>281</v>
      </c>
      <c r="E147" t="s">
        <v>66</v>
      </c>
      <c r="F147" t="s">
        <v>3625</v>
      </c>
      <c r="G147">
        <v>112.3</v>
      </c>
    </row>
    <row r="148" spans="1:7" x14ac:dyDescent="0.25">
      <c r="A148" t="s">
        <v>3181</v>
      </c>
      <c r="B148" t="s">
        <v>3182</v>
      </c>
      <c r="C148" t="s">
        <v>596</v>
      </c>
      <c r="D148" t="s">
        <v>136</v>
      </c>
      <c r="E148" t="s">
        <v>137</v>
      </c>
      <c r="F148" t="s">
        <v>3629</v>
      </c>
      <c r="G148">
        <v>96</v>
      </c>
    </row>
    <row r="149" spans="1:7" x14ac:dyDescent="0.25">
      <c r="A149" t="s">
        <v>2465</v>
      </c>
      <c r="B149" t="s">
        <v>421</v>
      </c>
      <c r="C149" t="s">
        <v>1404</v>
      </c>
      <c r="D149" t="s">
        <v>244</v>
      </c>
      <c r="E149" t="s">
        <v>51</v>
      </c>
      <c r="F149" t="s">
        <v>3625</v>
      </c>
      <c r="G149">
        <v>59.5</v>
      </c>
    </row>
    <row r="150" spans="1:7" x14ac:dyDescent="0.25">
      <c r="A150" t="s">
        <v>3684</v>
      </c>
      <c r="B150" t="s">
        <v>3685</v>
      </c>
      <c r="C150" t="s">
        <v>706</v>
      </c>
      <c r="D150" t="s">
        <v>697</v>
      </c>
      <c r="E150" t="s">
        <v>137</v>
      </c>
      <c r="F150" t="s">
        <v>3625</v>
      </c>
      <c r="G150">
        <v>25.5</v>
      </c>
    </row>
    <row r="151" spans="1:7" x14ac:dyDescent="0.25">
      <c r="A151" t="s">
        <v>3686</v>
      </c>
      <c r="B151" t="s">
        <v>3687</v>
      </c>
      <c r="C151" t="s">
        <v>553</v>
      </c>
      <c r="D151" t="s">
        <v>603</v>
      </c>
      <c r="E151" t="s">
        <v>137</v>
      </c>
      <c r="F151" t="s">
        <v>3625</v>
      </c>
      <c r="G151">
        <v>107.9</v>
      </c>
    </row>
    <row r="152" spans="1:7" x14ac:dyDescent="0.25">
      <c r="A152" t="s">
        <v>3688</v>
      </c>
      <c r="B152" t="s">
        <v>3689</v>
      </c>
      <c r="C152" t="s">
        <v>832</v>
      </c>
      <c r="D152" t="s">
        <v>327</v>
      </c>
      <c r="E152" t="s">
        <v>80</v>
      </c>
      <c r="F152" t="s">
        <v>3629</v>
      </c>
      <c r="G152">
        <v>128.9</v>
      </c>
    </row>
    <row r="153" spans="1:7" x14ac:dyDescent="0.25">
      <c r="A153" t="s">
        <v>1661</v>
      </c>
      <c r="B153" t="s">
        <v>360</v>
      </c>
      <c r="C153" t="s">
        <v>1662</v>
      </c>
      <c r="D153" t="s">
        <v>339</v>
      </c>
      <c r="E153" t="s">
        <v>193</v>
      </c>
      <c r="F153" t="s">
        <v>3629</v>
      </c>
      <c r="G153">
        <v>104.4</v>
      </c>
    </row>
    <row r="154" spans="1:7" x14ac:dyDescent="0.25">
      <c r="A154" t="s">
        <v>3471</v>
      </c>
      <c r="B154" t="s">
        <v>1087</v>
      </c>
      <c r="C154" t="s">
        <v>1093</v>
      </c>
      <c r="D154" t="s">
        <v>603</v>
      </c>
      <c r="E154" t="s">
        <v>137</v>
      </c>
      <c r="F154" t="s">
        <v>3625</v>
      </c>
      <c r="G154">
        <v>7.6</v>
      </c>
    </row>
    <row r="155" spans="1:7" x14ac:dyDescent="0.25">
      <c r="A155" t="s">
        <v>2433</v>
      </c>
      <c r="B155" t="s">
        <v>2434</v>
      </c>
      <c r="C155" t="s">
        <v>940</v>
      </c>
      <c r="D155" t="s">
        <v>65</v>
      </c>
      <c r="E155" t="s">
        <v>66</v>
      </c>
      <c r="F155" t="s">
        <v>3625</v>
      </c>
      <c r="G155">
        <v>36.4</v>
      </c>
    </row>
    <row r="156" spans="1:7" x14ac:dyDescent="0.25">
      <c r="A156" t="s">
        <v>2118</v>
      </c>
      <c r="B156" t="s">
        <v>2119</v>
      </c>
      <c r="C156" t="s">
        <v>2120</v>
      </c>
      <c r="D156" t="s">
        <v>50</v>
      </c>
      <c r="E156" t="s">
        <v>51</v>
      </c>
      <c r="F156" t="s">
        <v>3625</v>
      </c>
      <c r="G156">
        <v>15.1</v>
      </c>
    </row>
    <row r="157" spans="1:7" x14ac:dyDescent="0.25">
      <c r="A157" t="s">
        <v>449</v>
      </c>
      <c r="B157" t="s">
        <v>450</v>
      </c>
      <c r="C157" t="s">
        <v>451</v>
      </c>
      <c r="D157" t="s">
        <v>308</v>
      </c>
      <c r="E157" t="s">
        <v>112</v>
      </c>
      <c r="F157" t="s">
        <v>3629</v>
      </c>
      <c r="G157">
        <v>87.7</v>
      </c>
    </row>
    <row r="158" spans="1:7" x14ac:dyDescent="0.25">
      <c r="A158" t="s">
        <v>1525</v>
      </c>
      <c r="B158" t="s">
        <v>1526</v>
      </c>
      <c r="C158" t="s">
        <v>1527</v>
      </c>
      <c r="D158" t="s">
        <v>404</v>
      </c>
      <c r="E158" t="s">
        <v>51</v>
      </c>
      <c r="F158" t="s">
        <v>3627</v>
      </c>
      <c r="G158">
        <v>114.7</v>
      </c>
    </row>
    <row r="159" spans="1:7" x14ac:dyDescent="0.25">
      <c r="A159" t="s">
        <v>373</v>
      </c>
      <c r="B159" t="s">
        <v>374</v>
      </c>
      <c r="C159" t="s">
        <v>326</v>
      </c>
      <c r="D159" t="s">
        <v>181</v>
      </c>
      <c r="E159" t="s">
        <v>80</v>
      </c>
      <c r="F159" t="s">
        <v>3629</v>
      </c>
      <c r="G159">
        <v>21</v>
      </c>
    </row>
    <row r="160" spans="1:7" x14ac:dyDescent="0.25">
      <c r="A160" t="s">
        <v>3690</v>
      </c>
      <c r="B160" t="s">
        <v>1841</v>
      </c>
      <c r="C160" t="s">
        <v>503</v>
      </c>
      <c r="D160" t="s">
        <v>50</v>
      </c>
      <c r="E160" t="s">
        <v>51</v>
      </c>
      <c r="F160" t="s">
        <v>3625</v>
      </c>
      <c r="G160">
        <v>126.6</v>
      </c>
    </row>
    <row r="161" spans="1:7" x14ac:dyDescent="0.25">
      <c r="A161" t="s">
        <v>3597</v>
      </c>
      <c r="B161" t="s">
        <v>855</v>
      </c>
      <c r="C161" t="s">
        <v>477</v>
      </c>
      <c r="D161" t="s">
        <v>308</v>
      </c>
      <c r="E161" t="s">
        <v>112</v>
      </c>
      <c r="F161" t="s">
        <v>3625</v>
      </c>
      <c r="G161">
        <v>85.5</v>
      </c>
    </row>
    <row r="162" spans="1:7" x14ac:dyDescent="0.25">
      <c r="A162" t="s">
        <v>1316</v>
      </c>
      <c r="B162" t="s">
        <v>1317</v>
      </c>
      <c r="C162" t="s">
        <v>1318</v>
      </c>
      <c r="D162" t="s">
        <v>50</v>
      </c>
      <c r="E162" t="s">
        <v>51</v>
      </c>
      <c r="F162" t="s">
        <v>3629</v>
      </c>
      <c r="G162">
        <v>105</v>
      </c>
    </row>
    <row r="163" spans="1:7" x14ac:dyDescent="0.25">
      <c r="A163" t="s">
        <v>3135</v>
      </c>
      <c r="B163" t="s">
        <v>347</v>
      </c>
      <c r="C163" t="s">
        <v>438</v>
      </c>
      <c r="D163" t="s">
        <v>181</v>
      </c>
      <c r="E163" t="s">
        <v>80</v>
      </c>
      <c r="F163" t="s">
        <v>3625</v>
      </c>
      <c r="G163">
        <v>145.9</v>
      </c>
    </row>
    <row r="164" spans="1:7" x14ac:dyDescent="0.25">
      <c r="A164" t="s">
        <v>3691</v>
      </c>
      <c r="B164" t="s">
        <v>367</v>
      </c>
      <c r="C164" t="s">
        <v>1625</v>
      </c>
      <c r="D164" t="s">
        <v>291</v>
      </c>
      <c r="E164" t="s">
        <v>66</v>
      </c>
      <c r="F164" t="s">
        <v>3625</v>
      </c>
      <c r="G164">
        <v>17.100000000000001</v>
      </c>
    </row>
    <row r="165" spans="1:7" x14ac:dyDescent="0.25">
      <c r="A165" t="s">
        <v>3552</v>
      </c>
      <c r="B165" t="s">
        <v>3553</v>
      </c>
      <c r="C165" t="s">
        <v>641</v>
      </c>
      <c r="D165" t="s">
        <v>281</v>
      </c>
      <c r="E165" t="s">
        <v>66</v>
      </c>
      <c r="F165" t="s">
        <v>3627</v>
      </c>
      <c r="G165">
        <v>135.69999999999999</v>
      </c>
    </row>
    <row r="166" spans="1:7" x14ac:dyDescent="0.25">
      <c r="A166" t="s">
        <v>2332</v>
      </c>
      <c r="B166" t="s">
        <v>2333</v>
      </c>
      <c r="C166" t="s">
        <v>1503</v>
      </c>
      <c r="D166" t="s">
        <v>214</v>
      </c>
      <c r="E166" t="s">
        <v>51</v>
      </c>
      <c r="F166" t="s">
        <v>3625</v>
      </c>
      <c r="G166">
        <v>23.3</v>
      </c>
    </row>
    <row r="167" spans="1:7" x14ac:dyDescent="0.25">
      <c r="A167" t="s">
        <v>2086</v>
      </c>
      <c r="B167" t="s">
        <v>2087</v>
      </c>
      <c r="C167" t="s">
        <v>832</v>
      </c>
      <c r="D167" t="s">
        <v>535</v>
      </c>
      <c r="E167" t="s">
        <v>80</v>
      </c>
      <c r="F167" t="s">
        <v>3625</v>
      </c>
      <c r="G167">
        <v>62</v>
      </c>
    </row>
    <row r="168" spans="1:7" x14ac:dyDescent="0.25">
      <c r="A168" t="s">
        <v>410</v>
      </c>
      <c r="B168" t="s">
        <v>411</v>
      </c>
      <c r="C168" t="s">
        <v>103</v>
      </c>
      <c r="D168" t="s">
        <v>412</v>
      </c>
      <c r="E168" t="s">
        <v>193</v>
      </c>
      <c r="F168" t="s">
        <v>3625</v>
      </c>
      <c r="G168">
        <v>128.5</v>
      </c>
    </row>
    <row r="169" spans="1:7" x14ac:dyDescent="0.25">
      <c r="A169" t="s">
        <v>3692</v>
      </c>
      <c r="B169" t="s">
        <v>3693</v>
      </c>
      <c r="C169" t="s">
        <v>1093</v>
      </c>
      <c r="D169" t="s">
        <v>339</v>
      </c>
      <c r="E169" t="s">
        <v>193</v>
      </c>
      <c r="F169" t="s">
        <v>3627</v>
      </c>
      <c r="G169">
        <v>136.4</v>
      </c>
    </row>
    <row r="170" spans="1:7" x14ac:dyDescent="0.25">
      <c r="A170" t="s">
        <v>3113</v>
      </c>
      <c r="B170" t="s">
        <v>3114</v>
      </c>
      <c r="C170" t="s">
        <v>635</v>
      </c>
      <c r="D170" t="s">
        <v>233</v>
      </c>
      <c r="E170" t="s">
        <v>66</v>
      </c>
      <c r="F170" t="s">
        <v>3625</v>
      </c>
      <c r="G170">
        <v>78.400000000000006</v>
      </c>
    </row>
    <row r="171" spans="1:7" x14ac:dyDescent="0.25">
      <c r="A171" t="s">
        <v>3694</v>
      </c>
      <c r="B171" t="s">
        <v>1288</v>
      </c>
      <c r="C171" t="s">
        <v>1150</v>
      </c>
      <c r="D171" t="s">
        <v>171</v>
      </c>
      <c r="E171" t="s">
        <v>112</v>
      </c>
      <c r="F171" t="s">
        <v>3629</v>
      </c>
      <c r="G171">
        <v>91.1</v>
      </c>
    </row>
    <row r="172" spans="1:7" x14ac:dyDescent="0.25">
      <c r="A172" t="s">
        <v>2209</v>
      </c>
      <c r="B172" t="s">
        <v>354</v>
      </c>
      <c r="C172" t="s">
        <v>1662</v>
      </c>
      <c r="D172" t="s">
        <v>327</v>
      </c>
      <c r="E172" t="s">
        <v>80</v>
      </c>
      <c r="F172" t="s">
        <v>3625</v>
      </c>
      <c r="G172">
        <v>107.7</v>
      </c>
    </row>
    <row r="173" spans="1:7" x14ac:dyDescent="0.25">
      <c r="A173" t="s">
        <v>3695</v>
      </c>
      <c r="B173" t="s">
        <v>2191</v>
      </c>
      <c r="C173" t="s">
        <v>907</v>
      </c>
      <c r="D173" t="s">
        <v>291</v>
      </c>
      <c r="E173" t="s">
        <v>66</v>
      </c>
      <c r="F173" t="s">
        <v>3625</v>
      </c>
      <c r="G173">
        <v>125.8</v>
      </c>
    </row>
    <row r="174" spans="1:7" x14ac:dyDescent="0.25">
      <c r="A174" t="s">
        <v>3696</v>
      </c>
      <c r="B174" t="s">
        <v>3697</v>
      </c>
      <c r="C174" t="s">
        <v>1008</v>
      </c>
      <c r="D174" t="s">
        <v>380</v>
      </c>
      <c r="E174" t="s">
        <v>112</v>
      </c>
      <c r="F174" t="s">
        <v>3625</v>
      </c>
      <c r="G174">
        <v>22.6</v>
      </c>
    </row>
    <row r="175" spans="1:7" x14ac:dyDescent="0.25">
      <c r="A175" t="s">
        <v>3698</v>
      </c>
      <c r="B175" t="s">
        <v>3699</v>
      </c>
      <c r="C175" t="s">
        <v>522</v>
      </c>
      <c r="D175" t="s">
        <v>404</v>
      </c>
      <c r="E175" t="s">
        <v>51</v>
      </c>
      <c r="F175" t="s">
        <v>3625</v>
      </c>
      <c r="G175">
        <v>122.5</v>
      </c>
    </row>
    <row r="176" spans="1:7" x14ac:dyDescent="0.25">
      <c r="A176" t="s">
        <v>2861</v>
      </c>
      <c r="B176" t="s">
        <v>2862</v>
      </c>
      <c r="C176" t="s">
        <v>1008</v>
      </c>
      <c r="D176" t="s">
        <v>339</v>
      </c>
      <c r="E176" t="s">
        <v>193</v>
      </c>
      <c r="F176" t="s">
        <v>3625</v>
      </c>
      <c r="G176">
        <v>74.8</v>
      </c>
    </row>
    <row r="177" spans="1:7" x14ac:dyDescent="0.25">
      <c r="A177" t="s">
        <v>2939</v>
      </c>
      <c r="B177" t="s">
        <v>502</v>
      </c>
      <c r="C177" t="s">
        <v>832</v>
      </c>
      <c r="D177" t="s">
        <v>291</v>
      </c>
      <c r="E177" t="s">
        <v>66</v>
      </c>
      <c r="F177" t="s">
        <v>3625</v>
      </c>
      <c r="G177">
        <v>70.3</v>
      </c>
    </row>
    <row r="178" spans="1:7" x14ac:dyDescent="0.25">
      <c r="A178" t="s">
        <v>3700</v>
      </c>
      <c r="B178" t="s">
        <v>2129</v>
      </c>
      <c r="C178" t="s">
        <v>1672</v>
      </c>
      <c r="D178" t="s">
        <v>111</v>
      </c>
      <c r="E178" t="s">
        <v>112</v>
      </c>
      <c r="F178" t="s">
        <v>3625</v>
      </c>
      <c r="G178">
        <v>66.5</v>
      </c>
    </row>
    <row r="179" spans="1:7" x14ac:dyDescent="0.25">
      <c r="A179" t="s">
        <v>3701</v>
      </c>
      <c r="B179" t="s">
        <v>3702</v>
      </c>
      <c r="C179" t="s">
        <v>232</v>
      </c>
      <c r="D179" t="s">
        <v>404</v>
      </c>
      <c r="E179" t="s">
        <v>51</v>
      </c>
      <c r="F179" t="s">
        <v>3625</v>
      </c>
      <c r="G179">
        <v>78.8</v>
      </c>
    </row>
    <row r="180" spans="1:7" x14ac:dyDescent="0.25">
      <c r="A180" t="s">
        <v>1028</v>
      </c>
      <c r="B180" t="s">
        <v>1029</v>
      </c>
      <c r="C180" t="s">
        <v>451</v>
      </c>
      <c r="D180" t="s">
        <v>291</v>
      </c>
      <c r="E180" t="s">
        <v>66</v>
      </c>
      <c r="F180" t="s">
        <v>3625</v>
      </c>
      <c r="G180">
        <v>142</v>
      </c>
    </row>
    <row r="181" spans="1:7" x14ac:dyDescent="0.25">
      <c r="A181" t="s">
        <v>836</v>
      </c>
      <c r="B181" t="s">
        <v>722</v>
      </c>
      <c r="C181" t="s">
        <v>464</v>
      </c>
      <c r="D181" t="s">
        <v>603</v>
      </c>
      <c r="E181" t="s">
        <v>137</v>
      </c>
      <c r="F181" t="s">
        <v>3625</v>
      </c>
      <c r="G181">
        <v>84.5</v>
      </c>
    </row>
    <row r="182" spans="1:7" x14ac:dyDescent="0.25">
      <c r="A182" t="s">
        <v>551</v>
      </c>
      <c r="B182" t="s">
        <v>552</v>
      </c>
      <c r="C182" t="s">
        <v>553</v>
      </c>
      <c r="D182" t="s">
        <v>149</v>
      </c>
      <c r="E182" t="s">
        <v>137</v>
      </c>
      <c r="F182" t="s">
        <v>3625</v>
      </c>
      <c r="G182">
        <v>143.19999999999999</v>
      </c>
    </row>
    <row r="183" spans="1:7" x14ac:dyDescent="0.25">
      <c r="A183" t="s">
        <v>779</v>
      </c>
      <c r="B183" t="s">
        <v>780</v>
      </c>
      <c r="C183" t="s">
        <v>781</v>
      </c>
      <c r="D183" t="s">
        <v>111</v>
      </c>
      <c r="E183" t="s">
        <v>112</v>
      </c>
      <c r="F183" t="s">
        <v>3625</v>
      </c>
      <c r="G183">
        <v>31.1</v>
      </c>
    </row>
    <row r="184" spans="1:7" x14ac:dyDescent="0.25">
      <c r="A184" t="s">
        <v>929</v>
      </c>
      <c r="B184" t="s">
        <v>930</v>
      </c>
      <c r="C184" t="s">
        <v>931</v>
      </c>
      <c r="D184" t="s">
        <v>535</v>
      </c>
      <c r="E184" t="s">
        <v>80</v>
      </c>
      <c r="F184" t="s">
        <v>3625</v>
      </c>
      <c r="G184">
        <v>110</v>
      </c>
    </row>
    <row r="185" spans="1:7" x14ac:dyDescent="0.25">
      <c r="A185" t="s">
        <v>3703</v>
      </c>
      <c r="B185" t="s">
        <v>845</v>
      </c>
      <c r="C185" t="s">
        <v>379</v>
      </c>
      <c r="D185" t="s">
        <v>136</v>
      </c>
      <c r="E185" t="s">
        <v>137</v>
      </c>
      <c r="F185" t="s">
        <v>3625</v>
      </c>
      <c r="G185">
        <v>122.8</v>
      </c>
    </row>
    <row r="186" spans="1:7" x14ac:dyDescent="0.25">
      <c r="A186" t="s">
        <v>126</v>
      </c>
      <c r="B186" t="s">
        <v>127</v>
      </c>
      <c r="C186" t="s">
        <v>128</v>
      </c>
      <c r="D186" t="s">
        <v>79</v>
      </c>
      <c r="E186" t="s">
        <v>80</v>
      </c>
      <c r="F186" t="s">
        <v>3629</v>
      </c>
      <c r="G186">
        <v>103.5</v>
      </c>
    </row>
    <row r="187" spans="1:7" x14ac:dyDescent="0.25">
      <c r="A187" t="s">
        <v>3704</v>
      </c>
      <c r="B187" t="s">
        <v>2889</v>
      </c>
      <c r="C187" t="s">
        <v>1842</v>
      </c>
      <c r="D187" t="s">
        <v>308</v>
      </c>
      <c r="E187" t="s">
        <v>112</v>
      </c>
      <c r="F187" t="s">
        <v>3625</v>
      </c>
      <c r="G187">
        <v>93</v>
      </c>
    </row>
    <row r="188" spans="1:7" x14ac:dyDescent="0.25">
      <c r="A188" t="s">
        <v>970</v>
      </c>
      <c r="B188" t="s">
        <v>265</v>
      </c>
      <c r="C188" t="s">
        <v>971</v>
      </c>
      <c r="D188" t="s">
        <v>171</v>
      </c>
      <c r="E188" t="s">
        <v>112</v>
      </c>
      <c r="F188" t="s">
        <v>3629</v>
      </c>
      <c r="G188">
        <v>86.9</v>
      </c>
    </row>
    <row r="189" spans="1:7" x14ac:dyDescent="0.25">
      <c r="A189" t="s">
        <v>2196</v>
      </c>
      <c r="B189" t="s">
        <v>2197</v>
      </c>
      <c r="C189" t="s">
        <v>464</v>
      </c>
      <c r="D189" t="s">
        <v>603</v>
      </c>
      <c r="E189" t="s">
        <v>137</v>
      </c>
      <c r="F189" t="s">
        <v>3625</v>
      </c>
      <c r="G189">
        <v>129.80000000000001</v>
      </c>
    </row>
    <row r="190" spans="1:7" x14ac:dyDescent="0.25">
      <c r="A190" t="s">
        <v>1699</v>
      </c>
      <c r="B190" t="s">
        <v>1700</v>
      </c>
      <c r="C190" t="s">
        <v>1533</v>
      </c>
      <c r="D190" t="s">
        <v>233</v>
      </c>
      <c r="E190" t="s">
        <v>66</v>
      </c>
      <c r="F190" t="s">
        <v>3625</v>
      </c>
      <c r="G190">
        <v>124.1</v>
      </c>
    </row>
    <row r="191" spans="1:7" x14ac:dyDescent="0.25">
      <c r="A191" t="s">
        <v>3705</v>
      </c>
      <c r="B191" t="s">
        <v>3706</v>
      </c>
      <c r="C191" t="s">
        <v>2752</v>
      </c>
      <c r="D191" t="s">
        <v>339</v>
      </c>
      <c r="E191" t="s">
        <v>193</v>
      </c>
      <c r="F191" t="s">
        <v>3627</v>
      </c>
      <c r="G191">
        <v>22.7</v>
      </c>
    </row>
    <row r="192" spans="1:7" x14ac:dyDescent="0.25">
      <c r="A192" t="s">
        <v>391</v>
      </c>
      <c r="B192" t="s">
        <v>392</v>
      </c>
      <c r="C192" t="s">
        <v>393</v>
      </c>
      <c r="D192" t="s">
        <v>92</v>
      </c>
      <c r="E192" t="s">
        <v>36</v>
      </c>
      <c r="F192" t="s">
        <v>3625</v>
      </c>
      <c r="G192">
        <v>128</v>
      </c>
    </row>
    <row r="193" spans="1:7" x14ac:dyDescent="0.25">
      <c r="A193" t="s">
        <v>1283</v>
      </c>
      <c r="B193" t="s">
        <v>1284</v>
      </c>
      <c r="C193" t="s">
        <v>602</v>
      </c>
      <c r="D193" t="s">
        <v>317</v>
      </c>
      <c r="E193" t="s">
        <v>193</v>
      </c>
      <c r="F193" t="s">
        <v>3629</v>
      </c>
      <c r="G193">
        <v>65</v>
      </c>
    </row>
    <row r="194" spans="1:7" x14ac:dyDescent="0.25">
      <c r="A194" t="s">
        <v>76</v>
      </c>
      <c r="B194" t="s">
        <v>77</v>
      </c>
      <c r="C194" t="s">
        <v>78</v>
      </c>
      <c r="D194" t="s">
        <v>79</v>
      </c>
      <c r="E194" t="s">
        <v>80</v>
      </c>
      <c r="F194" t="s">
        <v>3625</v>
      </c>
      <c r="G194">
        <v>41.8</v>
      </c>
    </row>
    <row r="195" spans="1:7" x14ac:dyDescent="0.25">
      <c r="A195" t="s">
        <v>2933</v>
      </c>
      <c r="B195" t="s">
        <v>1571</v>
      </c>
      <c r="C195" t="s">
        <v>850</v>
      </c>
      <c r="D195" t="s">
        <v>50</v>
      </c>
      <c r="E195" t="s">
        <v>51</v>
      </c>
      <c r="F195" t="s">
        <v>3627</v>
      </c>
      <c r="G195">
        <v>131.1</v>
      </c>
    </row>
    <row r="196" spans="1:7" x14ac:dyDescent="0.25">
      <c r="A196" t="s">
        <v>3707</v>
      </c>
      <c r="B196" t="s">
        <v>1029</v>
      </c>
      <c r="C196" t="s">
        <v>213</v>
      </c>
      <c r="D196" t="s">
        <v>317</v>
      </c>
      <c r="E196" t="s">
        <v>193</v>
      </c>
      <c r="F196" t="s">
        <v>3625</v>
      </c>
      <c r="G196">
        <v>67.599999999999994</v>
      </c>
    </row>
    <row r="197" spans="1:7" x14ac:dyDescent="0.25">
      <c r="A197" t="s">
        <v>2570</v>
      </c>
      <c r="B197" t="s">
        <v>2571</v>
      </c>
      <c r="C197" t="s">
        <v>128</v>
      </c>
      <c r="D197" t="s">
        <v>339</v>
      </c>
      <c r="E197" t="s">
        <v>193</v>
      </c>
      <c r="F197" t="s">
        <v>3625</v>
      </c>
      <c r="G197">
        <v>122.2</v>
      </c>
    </row>
    <row r="198" spans="1:7" x14ac:dyDescent="0.25">
      <c r="A198" t="s">
        <v>3708</v>
      </c>
      <c r="B198" t="s">
        <v>90</v>
      </c>
      <c r="C198" t="s">
        <v>326</v>
      </c>
      <c r="D198" t="s">
        <v>192</v>
      </c>
      <c r="E198" t="s">
        <v>193</v>
      </c>
      <c r="F198" t="s">
        <v>3625</v>
      </c>
      <c r="G198">
        <v>43.2</v>
      </c>
    </row>
    <row r="199" spans="1:7" x14ac:dyDescent="0.25">
      <c r="A199" t="s">
        <v>798</v>
      </c>
      <c r="B199" t="s">
        <v>799</v>
      </c>
      <c r="C199" t="s">
        <v>800</v>
      </c>
      <c r="D199" t="s">
        <v>404</v>
      </c>
      <c r="E199" t="s">
        <v>51</v>
      </c>
      <c r="F199" t="s">
        <v>3625</v>
      </c>
      <c r="G199">
        <v>5.6</v>
      </c>
    </row>
    <row r="200" spans="1:7" x14ac:dyDescent="0.25">
      <c r="A200" t="s">
        <v>3709</v>
      </c>
      <c r="B200" t="s">
        <v>2995</v>
      </c>
      <c r="C200" t="s">
        <v>49</v>
      </c>
      <c r="D200" t="s">
        <v>317</v>
      </c>
      <c r="E200" t="s">
        <v>193</v>
      </c>
      <c r="F200" t="s">
        <v>3625</v>
      </c>
      <c r="G200">
        <v>76.8</v>
      </c>
    </row>
    <row r="201" spans="1:7" x14ac:dyDescent="0.25">
      <c r="A201" t="s">
        <v>3710</v>
      </c>
      <c r="B201" t="s">
        <v>3666</v>
      </c>
      <c r="C201" t="s">
        <v>3711</v>
      </c>
      <c r="D201" t="s">
        <v>111</v>
      </c>
      <c r="E201" t="s">
        <v>112</v>
      </c>
      <c r="F201" t="s">
        <v>3625</v>
      </c>
      <c r="G201">
        <v>19.5</v>
      </c>
    </row>
    <row r="202" spans="1:7" x14ac:dyDescent="0.25">
      <c r="A202" t="s">
        <v>3712</v>
      </c>
      <c r="B202" t="s">
        <v>3713</v>
      </c>
      <c r="C202" t="s">
        <v>484</v>
      </c>
      <c r="D202" t="s">
        <v>35</v>
      </c>
      <c r="E202" t="s">
        <v>36</v>
      </c>
      <c r="F202" t="s">
        <v>3625</v>
      </c>
      <c r="G202">
        <v>114.4</v>
      </c>
    </row>
    <row r="203" spans="1:7" x14ac:dyDescent="0.25">
      <c r="A203" t="s">
        <v>2484</v>
      </c>
      <c r="B203" t="s">
        <v>2485</v>
      </c>
      <c r="C203" t="s">
        <v>2486</v>
      </c>
      <c r="D203" t="s">
        <v>244</v>
      </c>
      <c r="E203" t="s">
        <v>51</v>
      </c>
      <c r="F203" t="s">
        <v>3625</v>
      </c>
      <c r="G203">
        <v>45</v>
      </c>
    </row>
    <row r="204" spans="1:7" x14ac:dyDescent="0.25">
      <c r="A204" t="s">
        <v>2396</v>
      </c>
      <c r="B204" t="s">
        <v>2137</v>
      </c>
      <c r="C204" t="s">
        <v>497</v>
      </c>
      <c r="D204" t="s">
        <v>161</v>
      </c>
      <c r="E204" t="s">
        <v>36</v>
      </c>
      <c r="F204" t="s">
        <v>3625</v>
      </c>
      <c r="G204">
        <v>69.3</v>
      </c>
    </row>
    <row r="205" spans="1:7" x14ac:dyDescent="0.25">
      <c r="A205" t="s">
        <v>1584</v>
      </c>
      <c r="B205" t="s">
        <v>1585</v>
      </c>
      <c r="C205" t="s">
        <v>1527</v>
      </c>
      <c r="D205" t="s">
        <v>603</v>
      </c>
      <c r="E205" t="s">
        <v>137</v>
      </c>
      <c r="F205" t="s">
        <v>3625</v>
      </c>
      <c r="G205">
        <v>17.600000000000001</v>
      </c>
    </row>
    <row r="206" spans="1:7" x14ac:dyDescent="0.25">
      <c r="A206" t="s">
        <v>545</v>
      </c>
      <c r="B206" t="s">
        <v>546</v>
      </c>
      <c r="C206" t="s">
        <v>547</v>
      </c>
      <c r="D206" t="s">
        <v>291</v>
      </c>
      <c r="E206" t="s">
        <v>66</v>
      </c>
      <c r="F206" t="s">
        <v>3625</v>
      </c>
      <c r="G206">
        <v>46.6</v>
      </c>
    </row>
    <row r="207" spans="1:7" x14ac:dyDescent="0.25">
      <c r="A207" t="s">
        <v>1455</v>
      </c>
      <c r="B207" t="s">
        <v>1456</v>
      </c>
      <c r="C207" t="s">
        <v>940</v>
      </c>
      <c r="D207" t="s">
        <v>291</v>
      </c>
      <c r="E207" t="s">
        <v>66</v>
      </c>
      <c r="F207" t="s">
        <v>3625</v>
      </c>
      <c r="G207">
        <v>118.3</v>
      </c>
    </row>
    <row r="208" spans="1:7" x14ac:dyDescent="0.25">
      <c r="A208" t="s">
        <v>2200</v>
      </c>
      <c r="B208" t="s">
        <v>2201</v>
      </c>
      <c r="C208" t="s">
        <v>781</v>
      </c>
      <c r="D208" t="s">
        <v>404</v>
      </c>
      <c r="E208" t="s">
        <v>51</v>
      </c>
      <c r="F208" t="s">
        <v>3629</v>
      </c>
      <c r="G208">
        <v>27</v>
      </c>
    </row>
    <row r="209" spans="1:7" x14ac:dyDescent="0.25">
      <c r="A209" t="s">
        <v>3714</v>
      </c>
      <c r="B209" t="s">
        <v>3715</v>
      </c>
      <c r="C209" t="s">
        <v>1182</v>
      </c>
      <c r="D209" t="s">
        <v>161</v>
      </c>
      <c r="E209" t="s">
        <v>36</v>
      </c>
      <c r="F209" t="s">
        <v>3625</v>
      </c>
      <c r="G209">
        <v>98.8</v>
      </c>
    </row>
    <row r="210" spans="1:7" x14ac:dyDescent="0.25">
      <c r="A210" t="s">
        <v>916</v>
      </c>
      <c r="B210" t="s">
        <v>917</v>
      </c>
      <c r="C210" t="s">
        <v>596</v>
      </c>
      <c r="D210" t="s">
        <v>111</v>
      </c>
      <c r="E210" t="s">
        <v>112</v>
      </c>
      <c r="F210" t="s">
        <v>3629</v>
      </c>
      <c r="G210">
        <v>138</v>
      </c>
    </row>
    <row r="211" spans="1:7" x14ac:dyDescent="0.25">
      <c r="A211" t="s">
        <v>3716</v>
      </c>
      <c r="B211" t="s">
        <v>3717</v>
      </c>
      <c r="C211" t="s">
        <v>717</v>
      </c>
      <c r="D211" t="s">
        <v>327</v>
      </c>
      <c r="E211" t="s">
        <v>80</v>
      </c>
      <c r="F211" t="s">
        <v>3629</v>
      </c>
      <c r="G211">
        <v>103.6</v>
      </c>
    </row>
    <row r="212" spans="1:7" x14ac:dyDescent="0.25">
      <c r="A212" t="s">
        <v>2956</v>
      </c>
      <c r="B212" t="s">
        <v>2957</v>
      </c>
      <c r="C212" t="s">
        <v>764</v>
      </c>
      <c r="D212" t="s">
        <v>149</v>
      </c>
      <c r="E212" t="s">
        <v>137</v>
      </c>
      <c r="F212" t="s">
        <v>3625</v>
      </c>
      <c r="G212">
        <v>122.6</v>
      </c>
    </row>
    <row r="213" spans="1:7" x14ac:dyDescent="0.25">
      <c r="A213" t="s">
        <v>2328</v>
      </c>
      <c r="B213" t="s">
        <v>2329</v>
      </c>
      <c r="C213" t="s">
        <v>1217</v>
      </c>
      <c r="D213" t="s">
        <v>291</v>
      </c>
      <c r="E213" t="s">
        <v>66</v>
      </c>
      <c r="F213" t="s">
        <v>3627</v>
      </c>
      <c r="G213">
        <v>20.8</v>
      </c>
    </row>
    <row r="214" spans="1:7" x14ac:dyDescent="0.25">
      <c r="A214" t="s">
        <v>2154</v>
      </c>
      <c r="B214" t="s">
        <v>2155</v>
      </c>
      <c r="C214" t="s">
        <v>566</v>
      </c>
      <c r="D214" t="s">
        <v>339</v>
      </c>
      <c r="E214" t="s">
        <v>193</v>
      </c>
      <c r="F214" t="s">
        <v>3629</v>
      </c>
      <c r="G214">
        <v>41.4</v>
      </c>
    </row>
    <row r="215" spans="1:7" x14ac:dyDescent="0.25">
      <c r="A215" t="s">
        <v>3718</v>
      </c>
      <c r="B215" t="s">
        <v>3719</v>
      </c>
      <c r="C215" t="s">
        <v>611</v>
      </c>
      <c r="D215" t="s">
        <v>317</v>
      </c>
      <c r="E215" t="s">
        <v>193</v>
      </c>
      <c r="F215" t="s">
        <v>3627</v>
      </c>
      <c r="G215">
        <v>134.69999999999999</v>
      </c>
    </row>
    <row r="216" spans="1:7" x14ac:dyDescent="0.25">
      <c r="A216" t="s">
        <v>3720</v>
      </c>
      <c r="B216" t="s">
        <v>745</v>
      </c>
      <c r="C216" t="s">
        <v>121</v>
      </c>
      <c r="D216" t="s">
        <v>244</v>
      </c>
      <c r="E216" t="s">
        <v>51</v>
      </c>
      <c r="F216" t="s">
        <v>3625</v>
      </c>
      <c r="G216">
        <v>108.7</v>
      </c>
    </row>
    <row r="217" spans="1:7" x14ac:dyDescent="0.25">
      <c r="A217" t="s">
        <v>3721</v>
      </c>
      <c r="B217" t="s">
        <v>2829</v>
      </c>
      <c r="C217" t="s">
        <v>635</v>
      </c>
      <c r="D217" t="s">
        <v>339</v>
      </c>
      <c r="E217" t="s">
        <v>193</v>
      </c>
      <c r="F217" t="s">
        <v>3625</v>
      </c>
      <c r="G217">
        <v>97.7</v>
      </c>
    </row>
    <row r="218" spans="1:7" x14ac:dyDescent="0.25">
      <c r="A218" t="s">
        <v>893</v>
      </c>
      <c r="B218" t="s">
        <v>894</v>
      </c>
      <c r="C218" t="s">
        <v>895</v>
      </c>
      <c r="D218" t="s">
        <v>603</v>
      </c>
      <c r="E218" t="s">
        <v>137</v>
      </c>
      <c r="F218" t="s">
        <v>3625</v>
      </c>
      <c r="G218">
        <v>101.2</v>
      </c>
    </row>
    <row r="219" spans="1:7" x14ac:dyDescent="0.25">
      <c r="A219" t="s">
        <v>3722</v>
      </c>
      <c r="B219" t="s">
        <v>1847</v>
      </c>
      <c r="C219" t="s">
        <v>2409</v>
      </c>
      <c r="D219" t="s">
        <v>35</v>
      </c>
      <c r="E219" t="s">
        <v>36</v>
      </c>
      <c r="F219" t="s">
        <v>3625</v>
      </c>
      <c r="G219">
        <v>65.099999999999994</v>
      </c>
    </row>
    <row r="220" spans="1:7" x14ac:dyDescent="0.25">
      <c r="A220" t="s">
        <v>3723</v>
      </c>
      <c r="B220" t="s">
        <v>509</v>
      </c>
      <c r="C220" t="s">
        <v>641</v>
      </c>
      <c r="D220" t="s">
        <v>192</v>
      </c>
      <c r="E220" t="s">
        <v>193</v>
      </c>
      <c r="F220" t="s">
        <v>3629</v>
      </c>
      <c r="G220">
        <v>11.5</v>
      </c>
    </row>
    <row r="221" spans="1:7" x14ac:dyDescent="0.25">
      <c r="A221" t="s">
        <v>1414</v>
      </c>
      <c r="B221" t="s">
        <v>1415</v>
      </c>
      <c r="C221" t="s">
        <v>1416</v>
      </c>
      <c r="D221" t="s">
        <v>79</v>
      </c>
      <c r="E221" t="s">
        <v>80</v>
      </c>
      <c r="F221" t="s">
        <v>3627</v>
      </c>
      <c r="G221">
        <v>118.7</v>
      </c>
    </row>
    <row r="222" spans="1:7" x14ac:dyDescent="0.25">
      <c r="A222" t="s">
        <v>639</v>
      </c>
      <c r="B222" t="s">
        <v>640</v>
      </c>
      <c r="C222" t="s">
        <v>641</v>
      </c>
      <c r="D222" t="s">
        <v>35</v>
      </c>
      <c r="E222" t="s">
        <v>36</v>
      </c>
      <c r="F222" t="s">
        <v>3627</v>
      </c>
      <c r="G222">
        <v>103.4</v>
      </c>
    </row>
    <row r="223" spans="1:7" x14ac:dyDescent="0.25">
      <c r="A223" t="s">
        <v>1091</v>
      </c>
      <c r="B223" t="s">
        <v>1092</v>
      </c>
      <c r="C223" t="s">
        <v>1093</v>
      </c>
      <c r="D223" t="s">
        <v>65</v>
      </c>
      <c r="E223" t="s">
        <v>66</v>
      </c>
      <c r="F223" t="s">
        <v>3629</v>
      </c>
      <c r="G223">
        <v>73.599999999999994</v>
      </c>
    </row>
    <row r="224" spans="1:7" x14ac:dyDescent="0.25">
      <c r="A224" t="s">
        <v>168</v>
      </c>
      <c r="B224" t="s">
        <v>169</v>
      </c>
      <c r="C224" t="s">
        <v>170</v>
      </c>
      <c r="D224" t="s">
        <v>171</v>
      </c>
      <c r="E224" t="s">
        <v>112</v>
      </c>
      <c r="F224" t="s">
        <v>3627</v>
      </c>
      <c r="G224">
        <v>135.5</v>
      </c>
    </row>
    <row r="225" spans="1:7" x14ac:dyDescent="0.25">
      <c r="A225" t="s">
        <v>3724</v>
      </c>
      <c r="B225" t="s">
        <v>3725</v>
      </c>
      <c r="C225" t="s">
        <v>1469</v>
      </c>
      <c r="D225" t="s">
        <v>404</v>
      </c>
      <c r="E225" t="s">
        <v>51</v>
      </c>
      <c r="F225" t="s">
        <v>3629</v>
      </c>
      <c r="G225">
        <v>53.7</v>
      </c>
    </row>
    <row r="226" spans="1:7" x14ac:dyDescent="0.25">
      <c r="A226" t="s">
        <v>1601</v>
      </c>
      <c r="B226" t="s">
        <v>1602</v>
      </c>
      <c r="C226" t="s">
        <v>690</v>
      </c>
      <c r="D226" t="s">
        <v>214</v>
      </c>
      <c r="E226" t="s">
        <v>51</v>
      </c>
      <c r="F226" t="s">
        <v>3625</v>
      </c>
      <c r="G226">
        <v>47.7</v>
      </c>
    </row>
    <row r="227" spans="1:7" x14ac:dyDescent="0.25">
      <c r="A227" t="s">
        <v>3726</v>
      </c>
      <c r="B227" t="s">
        <v>1244</v>
      </c>
      <c r="C227" t="s">
        <v>403</v>
      </c>
      <c r="D227" t="s">
        <v>327</v>
      </c>
      <c r="E227" t="s">
        <v>80</v>
      </c>
      <c r="F227" t="s">
        <v>3625</v>
      </c>
      <c r="G227">
        <v>131.6</v>
      </c>
    </row>
    <row r="228" spans="1:7" x14ac:dyDescent="0.25">
      <c r="A228" t="s">
        <v>2344</v>
      </c>
      <c r="B228" t="s">
        <v>1774</v>
      </c>
      <c r="C228" t="s">
        <v>2273</v>
      </c>
      <c r="D228" t="s">
        <v>254</v>
      </c>
      <c r="E228" t="s">
        <v>36</v>
      </c>
      <c r="F228" t="s">
        <v>3625</v>
      </c>
      <c r="G228">
        <v>120.6</v>
      </c>
    </row>
    <row r="229" spans="1:7" x14ac:dyDescent="0.25">
      <c r="A229" t="s">
        <v>3727</v>
      </c>
      <c r="B229" t="s">
        <v>994</v>
      </c>
      <c r="C229" t="s">
        <v>3728</v>
      </c>
      <c r="D229" t="s">
        <v>161</v>
      </c>
      <c r="E229" t="s">
        <v>36</v>
      </c>
      <c r="F229" t="s">
        <v>3629</v>
      </c>
      <c r="G229">
        <v>79.7</v>
      </c>
    </row>
    <row r="230" spans="1:7" x14ac:dyDescent="0.25">
      <c r="A230" t="s">
        <v>3729</v>
      </c>
      <c r="B230" t="s">
        <v>3730</v>
      </c>
      <c r="C230" t="s">
        <v>64</v>
      </c>
      <c r="D230" t="s">
        <v>35</v>
      </c>
      <c r="E230" t="s">
        <v>36</v>
      </c>
      <c r="F230" t="s">
        <v>3625</v>
      </c>
      <c r="G230">
        <v>24</v>
      </c>
    </row>
    <row r="231" spans="1:7" x14ac:dyDescent="0.25">
      <c r="A231" t="s">
        <v>1433</v>
      </c>
      <c r="B231" t="s">
        <v>1434</v>
      </c>
      <c r="C231" t="s">
        <v>840</v>
      </c>
      <c r="D231" t="s">
        <v>65</v>
      </c>
      <c r="E231" t="s">
        <v>66</v>
      </c>
      <c r="F231" t="s">
        <v>3625</v>
      </c>
      <c r="G231">
        <v>36.200000000000003</v>
      </c>
    </row>
    <row r="232" spans="1:7" x14ac:dyDescent="0.25">
      <c r="A232" t="s">
        <v>1055</v>
      </c>
      <c r="B232" t="s">
        <v>1056</v>
      </c>
      <c r="C232" t="s">
        <v>1057</v>
      </c>
      <c r="D232" t="s">
        <v>339</v>
      </c>
      <c r="E232" t="s">
        <v>193</v>
      </c>
      <c r="F232" t="s">
        <v>3627</v>
      </c>
      <c r="G232">
        <v>100.2</v>
      </c>
    </row>
    <row r="233" spans="1:7" x14ac:dyDescent="0.25">
      <c r="A233" t="s">
        <v>2083</v>
      </c>
      <c r="B233" t="s">
        <v>1244</v>
      </c>
      <c r="C233" t="s">
        <v>1197</v>
      </c>
      <c r="D233" t="s">
        <v>535</v>
      </c>
      <c r="E233" t="s">
        <v>80</v>
      </c>
      <c r="F233" t="s">
        <v>3629</v>
      </c>
      <c r="G233">
        <v>60.8</v>
      </c>
    </row>
    <row r="234" spans="1:7" x14ac:dyDescent="0.25">
      <c r="A234" t="s">
        <v>2560</v>
      </c>
      <c r="B234" t="s">
        <v>2358</v>
      </c>
      <c r="C234" t="s">
        <v>1533</v>
      </c>
      <c r="D234" t="s">
        <v>603</v>
      </c>
      <c r="E234" t="s">
        <v>137</v>
      </c>
      <c r="F234" t="s">
        <v>3629</v>
      </c>
      <c r="G234">
        <v>126.3</v>
      </c>
    </row>
    <row r="235" spans="1:7" x14ac:dyDescent="0.25">
      <c r="A235" t="s">
        <v>1613</v>
      </c>
      <c r="B235" t="s">
        <v>1614</v>
      </c>
      <c r="C235" t="s">
        <v>696</v>
      </c>
      <c r="D235" t="s">
        <v>339</v>
      </c>
      <c r="E235" t="s">
        <v>193</v>
      </c>
      <c r="F235" t="s">
        <v>3625</v>
      </c>
      <c r="G235">
        <v>142.69999999999999</v>
      </c>
    </row>
    <row r="236" spans="1:7" x14ac:dyDescent="0.25">
      <c r="A236" t="s">
        <v>3023</v>
      </c>
      <c r="B236" t="s">
        <v>3024</v>
      </c>
      <c r="C236" t="s">
        <v>971</v>
      </c>
      <c r="D236" t="s">
        <v>149</v>
      </c>
      <c r="E236" t="s">
        <v>137</v>
      </c>
      <c r="F236" t="s">
        <v>3625</v>
      </c>
      <c r="G236">
        <v>121.8</v>
      </c>
    </row>
    <row r="237" spans="1:7" x14ac:dyDescent="0.25">
      <c r="A237" t="s">
        <v>3731</v>
      </c>
      <c r="B237" t="s">
        <v>880</v>
      </c>
      <c r="C237" t="s">
        <v>717</v>
      </c>
      <c r="D237" t="s">
        <v>65</v>
      </c>
      <c r="E237" t="s">
        <v>66</v>
      </c>
      <c r="F237" t="s">
        <v>3625</v>
      </c>
      <c r="G237">
        <v>59.7</v>
      </c>
    </row>
    <row r="238" spans="1:7" x14ac:dyDescent="0.25">
      <c r="A238" t="s">
        <v>3732</v>
      </c>
      <c r="B238" t="s">
        <v>3733</v>
      </c>
      <c r="C238" t="s">
        <v>1197</v>
      </c>
      <c r="D238" t="s">
        <v>214</v>
      </c>
      <c r="E238" t="s">
        <v>51</v>
      </c>
      <c r="F238" t="s">
        <v>3625</v>
      </c>
      <c r="G238">
        <v>119.4</v>
      </c>
    </row>
    <row r="239" spans="1:7" x14ac:dyDescent="0.25">
      <c r="A239" t="s">
        <v>3734</v>
      </c>
      <c r="B239" t="s">
        <v>1679</v>
      </c>
      <c r="C239" t="s">
        <v>326</v>
      </c>
      <c r="D239" t="s">
        <v>149</v>
      </c>
      <c r="E239" t="s">
        <v>137</v>
      </c>
      <c r="F239" t="s">
        <v>3625</v>
      </c>
      <c r="G239">
        <v>56</v>
      </c>
    </row>
    <row r="240" spans="1:7" x14ac:dyDescent="0.25">
      <c r="A240" t="s">
        <v>1823</v>
      </c>
      <c r="B240" t="s">
        <v>1824</v>
      </c>
      <c r="C240" t="s">
        <v>585</v>
      </c>
      <c r="D240" t="s">
        <v>339</v>
      </c>
      <c r="E240" t="s">
        <v>193</v>
      </c>
      <c r="F240" t="s">
        <v>3625</v>
      </c>
      <c r="G240">
        <v>29.2</v>
      </c>
    </row>
    <row r="241" spans="1:7" x14ac:dyDescent="0.25">
      <c r="A241" t="s">
        <v>3735</v>
      </c>
      <c r="B241" t="s">
        <v>3736</v>
      </c>
      <c r="C241" t="s">
        <v>490</v>
      </c>
      <c r="D241" t="s">
        <v>171</v>
      </c>
      <c r="E241" t="s">
        <v>112</v>
      </c>
      <c r="F241" t="s">
        <v>3629</v>
      </c>
      <c r="G241">
        <v>9.8000000000000007</v>
      </c>
    </row>
    <row r="242" spans="1:7" x14ac:dyDescent="0.25">
      <c r="A242" t="s">
        <v>1258</v>
      </c>
      <c r="B242" t="s">
        <v>1259</v>
      </c>
      <c r="C242" t="s">
        <v>379</v>
      </c>
      <c r="D242" t="s">
        <v>50</v>
      </c>
      <c r="E242" t="s">
        <v>51</v>
      </c>
      <c r="F242" t="s">
        <v>3629</v>
      </c>
      <c r="G242">
        <v>60.9</v>
      </c>
    </row>
    <row r="243" spans="1:7" x14ac:dyDescent="0.25">
      <c r="A243" t="s">
        <v>3220</v>
      </c>
      <c r="B243" t="s">
        <v>695</v>
      </c>
      <c r="C243" t="s">
        <v>326</v>
      </c>
      <c r="D243" t="s">
        <v>79</v>
      </c>
      <c r="E243" t="s">
        <v>80</v>
      </c>
      <c r="F243" t="s">
        <v>3625</v>
      </c>
      <c r="G243">
        <v>136</v>
      </c>
    </row>
    <row r="244" spans="1:7" x14ac:dyDescent="0.25">
      <c r="A244" t="s">
        <v>3737</v>
      </c>
      <c r="B244" t="s">
        <v>3738</v>
      </c>
      <c r="C244" t="s">
        <v>326</v>
      </c>
      <c r="D244" t="s">
        <v>404</v>
      </c>
      <c r="E244" t="s">
        <v>51</v>
      </c>
      <c r="F244" t="s">
        <v>3625</v>
      </c>
      <c r="G244">
        <v>39.700000000000003</v>
      </c>
    </row>
    <row r="245" spans="1:7" x14ac:dyDescent="0.25">
      <c r="A245" t="s">
        <v>3739</v>
      </c>
      <c r="B245" t="s">
        <v>1837</v>
      </c>
      <c r="C245" t="s">
        <v>3262</v>
      </c>
      <c r="D245" t="s">
        <v>535</v>
      </c>
      <c r="E245" t="s">
        <v>80</v>
      </c>
      <c r="F245" t="s">
        <v>3627</v>
      </c>
      <c r="G245">
        <v>34.9</v>
      </c>
    </row>
    <row r="246" spans="1:7" x14ac:dyDescent="0.25">
      <c r="A246" t="s">
        <v>3740</v>
      </c>
      <c r="B246" t="s">
        <v>1438</v>
      </c>
      <c r="C246" t="s">
        <v>379</v>
      </c>
      <c r="D246" t="s">
        <v>308</v>
      </c>
      <c r="E246" t="s">
        <v>112</v>
      </c>
      <c r="F246" t="s">
        <v>3625</v>
      </c>
      <c r="G246">
        <v>145.6</v>
      </c>
    </row>
    <row r="247" spans="1:7" x14ac:dyDescent="0.25">
      <c r="A247" t="s">
        <v>178</v>
      </c>
      <c r="B247" t="s">
        <v>179</v>
      </c>
      <c r="C247" t="s">
        <v>180</v>
      </c>
      <c r="D247" t="s">
        <v>181</v>
      </c>
      <c r="E247" t="s">
        <v>80</v>
      </c>
      <c r="F247" t="s">
        <v>3625</v>
      </c>
      <c r="G247">
        <v>8.6</v>
      </c>
    </row>
    <row r="248" spans="1:7" x14ac:dyDescent="0.25">
      <c r="A248" t="s">
        <v>3741</v>
      </c>
      <c r="B248" t="s">
        <v>3742</v>
      </c>
      <c r="C248" t="s">
        <v>300</v>
      </c>
      <c r="D248" t="s">
        <v>254</v>
      </c>
      <c r="E248" t="s">
        <v>36</v>
      </c>
      <c r="F248" t="s">
        <v>3627</v>
      </c>
      <c r="G248">
        <v>118.9</v>
      </c>
    </row>
    <row r="249" spans="1:7" x14ac:dyDescent="0.25">
      <c r="A249" t="s">
        <v>3743</v>
      </c>
      <c r="B249" t="s">
        <v>1357</v>
      </c>
      <c r="C249" t="s">
        <v>629</v>
      </c>
      <c r="D249" t="s">
        <v>65</v>
      </c>
      <c r="E249" t="s">
        <v>66</v>
      </c>
      <c r="F249" t="s">
        <v>3625</v>
      </c>
      <c r="G249">
        <v>51.6</v>
      </c>
    </row>
    <row r="250" spans="1:7" x14ac:dyDescent="0.25">
      <c r="A250" t="s">
        <v>1765</v>
      </c>
      <c r="B250" t="s">
        <v>1766</v>
      </c>
      <c r="C250" t="s">
        <v>1533</v>
      </c>
      <c r="D250" t="s">
        <v>254</v>
      </c>
      <c r="E250" t="s">
        <v>36</v>
      </c>
      <c r="F250" t="s">
        <v>3629</v>
      </c>
      <c r="G250">
        <v>10.4</v>
      </c>
    </row>
    <row r="251" spans="1:7" x14ac:dyDescent="0.25">
      <c r="A251" t="s">
        <v>527</v>
      </c>
      <c r="B251" t="s">
        <v>528</v>
      </c>
      <c r="C251" t="s">
        <v>529</v>
      </c>
      <c r="D251" t="s">
        <v>380</v>
      </c>
      <c r="E251" t="s">
        <v>112</v>
      </c>
      <c r="F251" t="s">
        <v>3625</v>
      </c>
      <c r="G251">
        <v>138.1</v>
      </c>
    </row>
    <row r="252" spans="1:7" x14ac:dyDescent="0.25">
      <c r="A252" t="s">
        <v>3500</v>
      </c>
      <c r="B252" t="s">
        <v>3501</v>
      </c>
      <c r="C252" t="s">
        <v>746</v>
      </c>
      <c r="D252" t="s">
        <v>161</v>
      </c>
      <c r="E252" t="s">
        <v>36</v>
      </c>
      <c r="F252" t="s">
        <v>3625</v>
      </c>
      <c r="G252">
        <v>25.2</v>
      </c>
    </row>
    <row r="253" spans="1:7" x14ac:dyDescent="0.25">
      <c r="A253" t="s">
        <v>2618</v>
      </c>
      <c r="B253" t="s">
        <v>1990</v>
      </c>
      <c r="C253" t="s">
        <v>2619</v>
      </c>
      <c r="D253" t="s">
        <v>317</v>
      </c>
      <c r="E253" t="s">
        <v>193</v>
      </c>
      <c r="F253" t="s">
        <v>3625</v>
      </c>
      <c r="G253">
        <v>85</v>
      </c>
    </row>
    <row r="254" spans="1:7" x14ac:dyDescent="0.25">
      <c r="A254" t="s">
        <v>1303</v>
      </c>
      <c r="B254" t="s">
        <v>1304</v>
      </c>
      <c r="C254" t="s">
        <v>1305</v>
      </c>
      <c r="D254" t="s">
        <v>412</v>
      </c>
      <c r="E254" t="s">
        <v>193</v>
      </c>
      <c r="F254" t="s">
        <v>3625</v>
      </c>
      <c r="G254">
        <v>44.7</v>
      </c>
    </row>
    <row r="255" spans="1:7" x14ac:dyDescent="0.25">
      <c r="A255" t="s">
        <v>298</v>
      </c>
      <c r="B255" t="s">
        <v>299</v>
      </c>
      <c r="C255" t="s">
        <v>300</v>
      </c>
      <c r="D255" t="s">
        <v>214</v>
      </c>
      <c r="E255" t="s">
        <v>51</v>
      </c>
      <c r="F255" t="s">
        <v>3625</v>
      </c>
      <c r="G255">
        <v>14.5</v>
      </c>
    </row>
    <row r="256" spans="1:7" x14ac:dyDescent="0.25">
      <c r="A256" t="s">
        <v>2688</v>
      </c>
      <c r="B256" t="s">
        <v>2689</v>
      </c>
      <c r="C256" t="s">
        <v>666</v>
      </c>
      <c r="D256" t="s">
        <v>161</v>
      </c>
      <c r="E256" t="s">
        <v>36</v>
      </c>
      <c r="F256" t="s">
        <v>3629</v>
      </c>
      <c r="G256">
        <v>12.2</v>
      </c>
    </row>
    <row r="257" spans="1:7" x14ac:dyDescent="0.25">
      <c r="A257" t="s">
        <v>3607</v>
      </c>
      <c r="B257" t="s">
        <v>541</v>
      </c>
      <c r="C257" t="s">
        <v>3608</v>
      </c>
      <c r="D257" t="s">
        <v>214</v>
      </c>
      <c r="E257" t="s">
        <v>51</v>
      </c>
      <c r="F257" t="s">
        <v>3625</v>
      </c>
      <c r="G257">
        <v>21.8</v>
      </c>
    </row>
    <row r="258" spans="1:7" x14ac:dyDescent="0.25">
      <c r="A258" t="s">
        <v>62</v>
      </c>
      <c r="B258" t="s">
        <v>63</v>
      </c>
      <c r="C258" t="s">
        <v>64</v>
      </c>
      <c r="D258" t="s">
        <v>65</v>
      </c>
      <c r="E258" t="s">
        <v>66</v>
      </c>
      <c r="F258" t="s">
        <v>3625</v>
      </c>
      <c r="G258">
        <v>15.3</v>
      </c>
    </row>
    <row r="259" spans="1:7" x14ac:dyDescent="0.25">
      <c r="A259" t="s">
        <v>3744</v>
      </c>
      <c r="B259" t="s">
        <v>1894</v>
      </c>
      <c r="C259" t="s">
        <v>338</v>
      </c>
      <c r="D259" t="s">
        <v>412</v>
      </c>
      <c r="E259" t="s">
        <v>193</v>
      </c>
      <c r="F259" t="s">
        <v>3625</v>
      </c>
      <c r="G259">
        <v>115.3</v>
      </c>
    </row>
    <row r="260" spans="1:7" x14ac:dyDescent="0.25">
      <c r="A260" t="s">
        <v>738</v>
      </c>
      <c r="B260" t="s">
        <v>739</v>
      </c>
      <c r="C260" t="s">
        <v>740</v>
      </c>
      <c r="D260" t="s">
        <v>404</v>
      </c>
      <c r="E260" t="s">
        <v>51</v>
      </c>
      <c r="F260" t="s">
        <v>3625</v>
      </c>
      <c r="G260">
        <v>75.400000000000006</v>
      </c>
    </row>
    <row r="261" spans="1:7" x14ac:dyDescent="0.25">
      <c r="A261" t="s">
        <v>1168</v>
      </c>
      <c r="B261" t="s">
        <v>1169</v>
      </c>
      <c r="C261" t="s">
        <v>1170</v>
      </c>
      <c r="D261" t="s">
        <v>412</v>
      </c>
      <c r="E261" t="s">
        <v>193</v>
      </c>
      <c r="F261" t="s">
        <v>3627</v>
      </c>
      <c r="G261">
        <v>54.7</v>
      </c>
    </row>
    <row r="262" spans="1:7" x14ac:dyDescent="0.25">
      <c r="A262" t="s">
        <v>975</v>
      </c>
      <c r="B262" t="s">
        <v>976</v>
      </c>
      <c r="C262" t="s">
        <v>273</v>
      </c>
      <c r="D262" t="s">
        <v>171</v>
      </c>
      <c r="E262" t="s">
        <v>112</v>
      </c>
      <c r="F262" t="s">
        <v>3629</v>
      </c>
      <c r="G262">
        <v>65.7</v>
      </c>
    </row>
    <row r="263" spans="1:7" x14ac:dyDescent="0.25">
      <c r="A263" t="s">
        <v>2478</v>
      </c>
      <c r="B263" t="s">
        <v>2479</v>
      </c>
      <c r="C263" t="s">
        <v>800</v>
      </c>
      <c r="D263" t="s">
        <v>380</v>
      </c>
      <c r="E263" t="s">
        <v>112</v>
      </c>
      <c r="F263" t="s">
        <v>3625</v>
      </c>
      <c r="G263">
        <v>139.69999999999999</v>
      </c>
    </row>
    <row r="264" spans="1:7" x14ac:dyDescent="0.25">
      <c r="A264" t="s">
        <v>3745</v>
      </c>
      <c r="B264" t="s">
        <v>3746</v>
      </c>
      <c r="C264" t="s">
        <v>529</v>
      </c>
      <c r="D264" t="s">
        <v>233</v>
      </c>
      <c r="E264" t="s">
        <v>66</v>
      </c>
      <c r="F264" t="s">
        <v>3629</v>
      </c>
      <c r="G264">
        <v>137.1</v>
      </c>
    </row>
    <row r="265" spans="1:7" x14ac:dyDescent="0.25">
      <c r="A265" t="s">
        <v>839</v>
      </c>
      <c r="B265" t="s">
        <v>190</v>
      </c>
      <c r="C265" t="s">
        <v>840</v>
      </c>
      <c r="D265" t="s">
        <v>317</v>
      </c>
      <c r="E265" t="s">
        <v>193</v>
      </c>
      <c r="F265" t="s">
        <v>3625</v>
      </c>
      <c r="G265">
        <v>108.8</v>
      </c>
    </row>
    <row r="266" spans="1:7" x14ac:dyDescent="0.25">
      <c r="A266" t="s">
        <v>912</v>
      </c>
      <c r="B266" t="s">
        <v>913</v>
      </c>
      <c r="C266" t="s">
        <v>368</v>
      </c>
      <c r="D266" t="s">
        <v>254</v>
      </c>
      <c r="E266" t="s">
        <v>36</v>
      </c>
      <c r="F266" t="s">
        <v>3625</v>
      </c>
      <c r="G266">
        <v>133.30000000000001</v>
      </c>
    </row>
    <row r="267" spans="1:7" x14ac:dyDescent="0.25">
      <c r="A267" t="s">
        <v>3747</v>
      </c>
      <c r="B267" t="s">
        <v>1456</v>
      </c>
      <c r="C267" t="s">
        <v>2114</v>
      </c>
      <c r="D267" t="s">
        <v>291</v>
      </c>
      <c r="E267" t="s">
        <v>66</v>
      </c>
      <c r="F267" t="s">
        <v>3629</v>
      </c>
      <c r="G267">
        <v>51.3</v>
      </c>
    </row>
    <row r="268" spans="1:7" x14ac:dyDescent="0.25">
      <c r="A268" t="s">
        <v>1189</v>
      </c>
      <c r="B268" t="s">
        <v>1190</v>
      </c>
      <c r="C268" t="s">
        <v>1191</v>
      </c>
      <c r="D268" t="s">
        <v>136</v>
      </c>
      <c r="E268" t="s">
        <v>137</v>
      </c>
      <c r="F268" t="s">
        <v>3625</v>
      </c>
      <c r="G268">
        <v>60.3</v>
      </c>
    </row>
    <row r="269" spans="1:7" x14ac:dyDescent="0.25">
      <c r="A269" t="s">
        <v>377</v>
      </c>
      <c r="B269" t="s">
        <v>378</v>
      </c>
      <c r="C269" t="s">
        <v>379</v>
      </c>
      <c r="D269" t="s">
        <v>380</v>
      </c>
      <c r="E269" t="s">
        <v>112</v>
      </c>
      <c r="F269" t="s">
        <v>3629</v>
      </c>
      <c r="G269">
        <v>94</v>
      </c>
    </row>
    <row r="270" spans="1:7" x14ac:dyDescent="0.25">
      <c r="A270" t="s">
        <v>2821</v>
      </c>
      <c r="B270" t="s">
        <v>729</v>
      </c>
      <c r="C270" t="s">
        <v>1971</v>
      </c>
      <c r="D270" t="s">
        <v>327</v>
      </c>
      <c r="E270" t="s">
        <v>80</v>
      </c>
      <c r="F270" t="s">
        <v>3625</v>
      </c>
      <c r="G270">
        <v>95.4</v>
      </c>
    </row>
    <row r="271" spans="1:7" x14ac:dyDescent="0.25">
      <c r="A271" t="s">
        <v>2739</v>
      </c>
      <c r="B271" t="s">
        <v>2740</v>
      </c>
      <c r="C271" t="s">
        <v>497</v>
      </c>
      <c r="D271" t="s">
        <v>136</v>
      </c>
      <c r="E271" t="s">
        <v>137</v>
      </c>
      <c r="F271" t="s">
        <v>3625</v>
      </c>
      <c r="G271">
        <v>74.8</v>
      </c>
    </row>
    <row r="272" spans="1:7" x14ac:dyDescent="0.25">
      <c r="A272" t="s">
        <v>2536</v>
      </c>
      <c r="B272" t="s">
        <v>2537</v>
      </c>
      <c r="C272" t="s">
        <v>1197</v>
      </c>
      <c r="D272" t="s">
        <v>171</v>
      </c>
      <c r="E272" t="s">
        <v>112</v>
      </c>
      <c r="F272" t="s">
        <v>3625</v>
      </c>
      <c r="G272">
        <v>63.1</v>
      </c>
    </row>
    <row r="273" spans="1:7" x14ac:dyDescent="0.25">
      <c r="A273" t="s">
        <v>2162</v>
      </c>
      <c r="B273" t="s">
        <v>2163</v>
      </c>
      <c r="C273" t="s">
        <v>1057</v>
      </c>
      <c r="D273" t="s">
        <v>181</v>
      </c>
      <c r="E273" t="s">
        <v>80</v>
      </c>
      <c r="F273" t="s">
        <v>3629</v>
      </c>
      <c r="G273">
        <v>148</v>
      </c>
    </row>
    <row r="274" spans="1:7" x14ac:dyDescent="0.25">
      <c r="A274" t="s">
        <v>1707</v>
      </c>
      <c r="B274" t="s">
        <v>578</v>
      </c>
      <c r="C274" t="s">
        <v>805</v>
      </c>
      <c r="D274" t="s">
        <v>171</v>
      </c>
      <c r="E274" t="s">
        <v>112</v>
      </c>
      <c r="F274" t="s">
        <v>3625</v>
      </c>
      <c r="G274">
        <v>124.1</v>
      </c>
    </row>
    <row r="275" spans="1:7" x14ac:dyDescent="0.25">
      <c r="A275" t="s">
        <v>3748</v>
      </c>
      <c r="B275" t="s">
        <v>3749</v>
      </c>
      <c r="C275" t="s">
        <v>2259</v>
      </c>
      <c r="D275" t="s">
        <v>35</v>
      </c>
      <c r="E275" t="s">
        <v>36</v>
      </c>
      <c r="F275" t="s">
        <v>3625</v>
      </c>
      <c r="G275">
        <v>68.099999999999994</v>
      </c>
    </row>
    <row r="276" spans="1:7" x14ac:dyDescent="0.25">
      <c r="A276" t="s">
        <v>3750</v>
      </c>
      <c r="B276" t="s">
        <v>1376</v>
      </c>
      <c r="C276" t="s">
        <v>1503</v>
      </c>
      <c r="D276" t="s">
        <v>50</v>
      </c>
      <c r="E276" t="s">
        <v>51</v>
      </c>
      <c r="F276" t="s">
        <v>3629</v>
      </c>
      <c r="G276">
        <v>110.5</v>
      </c>
    </row>
    <row r="277" spans="1:7" x14ac:dyDescent="0.25">
      <c r="A277" t="s">
        <v>3751</v>
      </c>
      <c r="B277" t="s">
        <v>1560</v>
      </c>
      <c r="C277" t="s">
        <v>490</v>
      </c>
      <c r="D277" t="s">
        <v>233</v>
      </c>
      <c r="E277" t="s">
        <v>66</v>
      </c>
      <c r="F277" t="s">
        <v>3627</v>
      </c>
      <c r="G277">
        <v>44.1</v>
      </c>
    </row>
    <row r="278" spans="1:7" x14ac:dyDescent="0.25">
      <c r="A278" t="s">
        <v>622</v>
      </c>
      <c r="B278" t="s">
        <v>623</v>
      </c>
      <c r="C278" t="s">
        <v>213</v>
      </c>
      <c r="D278" t="s">
        <v>535</v>
      </c>
      <c r="E278" t="s">
        <v>80</v>
      </c>
      <c r="F278" t="s">
        <v>3625</v>
      </c>
      <c r="G278">
        <v>19.5</v>
      </c>
    </row>
    <row r="279" spans="1:7" x14ac:dyDescent="0.25">
      <c r="A279" t="s">
        <v>3752</v>
      </c>
      <c r="B279" t="s">
        <v>2258</v>
      </c>
      <c r="C279" t="s">
        <v>1494</v>
      </c>
      <c r="D279" t="s">
        <v>92</v>
      </c>
      <c r="E279" t="s">
        <v>36</v>
      </c>
      <c r="F279" t="s">
        <v>3625</v>
      </c>
      <c r="G279">
        <v>56.1</v>
      </c>
    </row>
    <row r="280" spans="1:7" x14ac:dyDescent="0.25">
      <c r="A280" t="s">
        <v>1671</v>
      </c>
      <c r="B280" t="s">
        <v>1480</v>
      </c>
      <c r="C280" t="s">
        <v>1672</v>
      </c>
      <c r="D280" t="s">
        <v>214</v>
      </c>
      <c r="E280" t="s">
        <v>51</v>
      </c>
      <c r="F280" t="s">
        <v>3627</v>
      </c>
      <c r="G280">
        <v>63.4</v>
      </c>
    </row>
    <row r="281" spans="1:7" x14ac:dyDescent="0.25">
      <c r="A281" t="s">
        <v>1162</v>
      </c>
      <c r="B281" t="s">
        <v>1163</v>
      </c>
      <c r="C281" t="s">
        <v>1164</v>
      </c>
      <c r="D281" t="s">
        <v>35</v>
      </c>
      <c r="E281" t="s">
        <v>36</v>
      </c>
      <c r="F281" t="s">
        <v>3625</v>
      </c>
      <c r="G281">
        <v>7.4</v>
      </c>
    </row>
    <row r="282" spans="1:7" x14ac:dyDescent="0.25">
      <c r="A282" t="s">
        <v>2112</v>
      </c>
      <c r="B282" t="s">
        <v>2113</v>
      </c>
      <c r="C282" t="s">
        <v>2114</v>
      </c>
      <c r="D282" t="s">
        <v>412</v>
      </c>
      <c r="E282" t="s">
        <v>193</v>
      </c>
      <c r="F282" t="s">
        <v>3625</v>
      </c>
      <c r="G282">
        <v>123.1</v>
      </c>
    </row>
    <row r="283" spans="1:7" x14ac:dyDescent="0.25">
      <c r="A283" t="s">
        <v>3305</v>
      </c>
      <c r="B283" t="s">
        <v>3306</v>
      </c>
      <c r="C283" t="s">
        <v>2295</v>
      </c>
      <c r="D283" t="s">
        <v>50</v>
      </c>
      <c r="E283" t="s">
        <v>51</v>
      </c>
      <c r="F283" t="s">
        <v>3625</v>
      </c>
      <c r="G283">
        <v>57.1</v>
      </c>
    </row>
    <row r="284" spans="1:7" x14ac:dyDescent="0.25">
      <c r="A284" t="s">
        <v>3000</v>
      </c>
      <c r="B284" t="s">
        <v>880</v>
      </c>
      <c r="C284" t="s">
        <v>666</v>
      </c>
      <c r="D284" t="s">
        <v>603</v>
      </c>
      <c r="E284" t="s">
        <v>137</v>
      </c>
      <c r="F284" t="s">
        <v>3629</v>
      </c>
      <c r="G284">
        <v>89.2</v>
      </c>
    </row>
    <row r="285" spans="1:7" x14ac:dyDescent="0.25">
      <c r="A285" t="s">
        <v>2583</v>
      </c>
      <c r="B285" t="s">
        <v>1415</v>
      </c>
      <c r="C285" t="s">
        <v>1305</v>
      </c>
      <c r="D285" t="s">
        <v>291</v>
      </c>
      <c r="E285" t="s">
        <v>66</v>
      </c>
      <c r="F285" t="s">
        <v>3625</v>
      </c>
      <c r="G285">
        <v>15.7</v>
      </c>
    </row>
    <row r="286" spans="1:7" x14ac:dyDescent="0.25">
      <c r="A286" t="s">
        <v>661</v>
      </c>
      <c r="B286" t="s">
        <v>662</v>
      </c>
      <c r="C286" t="s">
        <v>128</v>
      </c>
      <c r="D286" t="s">
        <v>149</v>
      </c>
      <c r="E286" t="s">
        <v>137</v>
      </c>
      <c r="F286" t="s">
        <v>3629</v>
      </c>
      <c r="G286">
        <v>30.4</v>
      </c>
    </row>
    <row r="287" spans="1:7" x14ac:dyDescent="0.25">
      <c r="A287" t="s">
        <v>3753</v>
      </c>
      <c r="B287" t="s">
        <v>3754</v>
      </c>
      <c r="C287" t="s">
        <v>1716</v>
      </c>
      <c r="D287" t="s">
        <v>35</v>
      </c>
      <c r="E287" t="s">
        <v>36</v>
      </c>
      <c r="F287" t="s">
        <v>3625</v>
      </c>
      <c r="G287">
        <v>134</v>
      </c>
    </row>
    <row r="288" spans="1:7" x14ac:dyDescent="0.25">
      <c r="A288" t="s">
        <v>3059</v>
      </c>
      <c r="B288" t="s">
        <v>378</v>
      </c>
      <c r="C288" t="s">
        <v>1461</v>
      </c>
      <c r="D288" t="s">
        <v>65</v>
      </c>
      <c r="E288" t="s">
        <v>66</v>
      </c>
      <c r="F288" t="s">
        <v>3625</v>
      </c>
      <c r="G288">
        <v>93.3</v>
      </c>
    </row>
    <row r="289" spans="1:7" x14ac:dyDescent="0.25">
      <c r="A289" t="s">
        <v>2419</v>
      </c>
      <c r="B289" t="s">
        <v>880</v>
      </c>
      <c r="C289" t="s">
        <v>753</v>
      </c>
      <c r="D289" t="s">
        <v>404</v>
      </c>
      <c r="E289" t="s">
        <v>51</v>
      </c>
      <c r="F289" t="s">
        <v>3629</v>
      </c>
      <c r="G289">
        <v>142.80000000000001</v>
      </c>
    </row>
    <row r="290" spans="1:7" x14ac:dyDescent="0.25">
      <c r="A290" t="s">
        <v>3755</v>
      </c>
      <c r="B290" t="s">
        <v>628</v>
      </c>
      <c r="C290" t="s">
        <v>723</v>
      </c>
      <c r="D290" t="s">
        <v>244</v>
      </c>
      <c r="E290" t="s">
        <v>51</v>
      </c>
      <c r="F290" t="s">
        <v>3625</v>
      </c>
      <c r="G290">
        <v>149.80000000000001</v>
      </c>
    </row>
    <row r="291" spans="1:7" x14ac:dyDescent="0.25">
      <c r="A291" t="s">
        <v>1655</v>
      </c>
      <c r="B291" t="s">
        <v>1656</v>
      </c>
      <c r="C291" t="s">
        <v>484</v>
      </c>
      <c r="D291" t="s">
        <v>603</v>
      </c>
      <c r="E291" t="s">
        <v>137</v>
      </c>
      <c r="F291" t="s">
        <v>3629</v>
      </c>
      <c r="G291">
        <v>58.9</v>
      </c>
    </row>
    <row r="292" spans="1:7" x14ac:dyDescent="0.25">
      <c r="A292" t="s">
        <v>288</v>
      </c>
      <c r="B292" t="s">
        <v>289</v>
      </c>
      <c r="C292" t="s">
        <v>290</v>
      </c>
      <c r="D292" t="s">
        <v>291</v>
      </c>
      <c r="E292" t="s">
        <v>66</v>
      </c>
      <c r="F292" t="s">
        <v>3625</v>
      </c>
      <c r="G292">
        <v>48.3</v>
      </c>
    </row>
    <row r="293" spans="1:7" x14ac:dyDescent="0.25">
      <c r="A293" t="s">
        <v>1180</v>
      </c>
      <c r="B293" t="s">
        <v>1181</v>
      </c>
      <c r="C293" t="s">
        <v>1182</v>
      </c>
      <c r="D293" t="s">
        <v>149</v>
      </c>
      <c r="E293" t="s">
        <v>137</v>
      </c>
      <c r="F293" t="s">
        <v>3625</v>
      </c>
      <c r="G293">
        <v>129.5</v>
      </c>
    </row>
    <row r="294" spans="1:7" x14ac:dyDescent="0.25">
      <c r="A294" t="s">
        <v>2634</v>
      </c>
      <c r="B294" t="s">
        <v>2635</v>
      </c>
      <c r="C294" t="s">
        <v>2636</v>
      </c>
      <c r="D294" t="s">
        <v>412</v>
      </c>
      <c r="E294" t="s">
        <v>193</v>
      </c>
      <c r="F294" t="s">
        <v>3625</v>
      </c>
      <c r="G294">
        <v>149.80000000000001</v>
      </c>
    </row>
    <row r="295" spans="1:7" x14ac:dyDescent="0.25">
      <c r="A295" t="s">
        <v>2670</v>
      </c>
      <c r="B295" t="s">
        <v>2671</v>
      </c>
      <c r="C295" t="s">
        <v>560</v>
      </c>
      <c r="D295" t="s">
        <v>412</v>
      </c>
      <c r="E295" t="s">
        <v>193</v>
      </c>
      <c r="F295" t="s">
        <v>3625</v>
      </c>
      <c r="G295">
        <v>96.3</v>
      </c>
    </row>
    <row r="296" spans="1:7" x14ac:dyDescent="0.25">
      <c r="A296" t="s">
        <v>3756</v>
      </c>
      <c r="B296" t="s">
        <v>2099</v>
      </c>
      <c r="C296" t="s">
        <v>723</v>
      </c>
      <c r="D296" t="s">
        <v>65</v>
      </c>
      <c r="E296" t="s">
        <v>66</v>
      </c>
      <c r="F296" t="s">
        <v>3625</v>
      </c>
      <c r="G296">
        <v>120.3</v>
      </c>
    </row>
    <row r="297" spans="1:7" x14ac:dyDescent="0.25">
      <c r="A297" t="s">
        <v>3757</v>
      </c>
      <c r="B297" t="s">
        <v>845</v>
      </c>
      <c r="C297" t="s">
        <v>64</v>
      </c>
      <c r="D297" t="s">
        <v>214</v>
      </c>
      <c r="E297" t="s">
        <v>51</v>
      </c>
      <c r="F297" t="s">
        <v>3625</v>
      </c>
      <c r="G297">
        <v>118.4</v>
      </c>
    </row>
    <row r="298" spans="1:7" x14ac:dyDescent="0.25">
      <c r="A298" t="s">
        <v>3005</v>
      </c>
      <c r="B298" t="s">
        <v>3006</v>
      </c>
      <c r="C298" t="s">
        <v>121</v>
      </c>
      <c r="D298" t="s">
        <v>171</v>
      </c>
      <c r="E298" t="s">
        <v>112</v>
      </c>
      <c r="F298" t="s">
        <v>3625</v>
      </c>
      <c r="G298">
        <v>56.5</v>
      </c>
    </row>
    <row r="299" spans="1:7" x14ac:dyDescent="0.25">
      <c r="A299" t="s">
        <v>2623</v>
      </c>
      <c r="B299" t="s">
        <v>2352</v>
      </c>
      <c r="C299" t="s">
        <v>666</v>
      </c>
      <c r="D299" t="s">
        <v>308</v>
      </c>
      <c r="E299" t="s">
        <v>112</v>
      </c>
      <c r="F299" t="s">
        <v>3627</v>
      </c>
      <c r="G299">
        <v>88.3</v>
      </c>
    </row>
    <row r="300" spans="1:7" x14ac:dyDescent="0.25">
      <c r="A300" t="s">
        <v>3758</v>
      </c>
      <c r="B300" t="s">
        <v>1863</v>
      </c>
      <c r="C300" t="s">
        <v>1977</v>
      </c>
      <c r="D300" t="s">
        <v>161</v>
      </c>
      <c r="E300" t="s">
        <v>36</v>
      </c>
      <c r="F300" t="s">
        <v>3629</v>
      </c>
      <c r="G300">
        <v>125.8</v>
      </c>
    </row>
    <row r="301" spans="1:7" x14ac:dyDescent="0.25">
      <c r="A301" t="s">
        <v>1877</v>
      </c>
      <c r="B301" t="s">
        <v>1878</v>
      </c>
      <c r="C301" t="s">
        <v>316</v>
      </c>
      <c r="D301" t="s">
        <v>412</v>
      </c>
      <c r="E301" t="s">
        <v>193</v>
      </c>
      <c r="F301" t="s">
        <v>3625</v>
      </c>
      <c r="G301">
        <v>104.8</v>
      </c>
    </row>
    <row r="302" spans="1:7" x14ac:dyDescent="0.25">
      <c r="A302" t="s">
        <v>2235</v>
      </c>
      <c r="B302" t="s">
        <v>2236</v>
      </c>
      <c r="C302" t="s">
        <v>510</v>
      </c>
      <c r="D302" t="s">
        <v>291</v>
      </c>
      <c r="E302" t="s">
        <v>66</v>
      </c>
      <c r="F302" t="s">
        <v>3627</v>
      </c>
      <c r="G302">
        <v>8.1</v>
      </c>
    </row>
    <row r="303" spans="1:7" x14ac:dyDescent="0.25">
      <c r="A303" t="s">
        <v>2841</v>
      </c>
      <c r="B303" t="s">
        <v>2842</v>
      </c>
      <c r="C303" t="s">
        <v>1377</v>
      </c>
      <c r="D303" t="s">
        <v>281</v>
      </c>
      <c r="E303" t="s">
        <v>66</v>
      </c>
      <c r="F303" t="s">
        <v>3625</v>
      </c>
      <c r="G303">
        <v>53.8</v>
      </c>
    </row>
    <row r="304" spans="1:7" x14ac:dyDescent="0.25">
      <c r="A304" t="s">
        <v>616</v>
      </c>
      <c r="B304" t="s">
        <v>242</v>
      </c>
      <c r="C304" t="s">
        <v>617</v>
      </c>
      <c r="D304" t="s">
        <v>317</v>
      </c>
      <c r="E304" t="s">
        <v>193</v>
      </c>
      <c r="F304" t="s">
        <v>3625</v>
      </c>
      <c r="G304">
        <v>25.9</v>
      </c>
    </row>
    <row r="305" spans="1:7" x14ac:dyDescent="0.25">
      <c r="A305" t="s">
        <v>1789</v>
      </c>
      <c r="B305" t="s">
        <v>1790</v>
      </c>
      <c r="C305" t="s">
        <v>1047</v>
      </c>
      <c r="D305" t="s">
        <v>244</v>
      </c>
      <c r="E305" t="s">
        <v>51</v>
      </c>
      <c r="F305" t="s">
        <v>3625</v>
      </c>
      <c r="G305">
        <v>38.799999999999997</v>
      </c>
    </row>
    <row r="306" spans="1:7" x14ac:dyDescent="0.25">
      <c r="A306" t="s">
        <v>1682</v>
      </c>
      <c r="B306" t="s">
        <v>1547</v>
      </c>
      <c r="C306" t="s">
        <v>572</v>
      </c>
      <c r="D306" t="s">
        <v>161</v>
      </c>
      <c r="E306" t="s">
        <v>36</v>
      </c>
      <c r="F306" t="s">
        <v>3625</v>
      </c>
      <c r="G306">
        <v>136.30000000000001</v>
      </c>
    </row>
    <row r="307" spans="1:7" x14ac:dyDescent="0.25">
      <c r="A307" t="s">
        <v>2053</v>
      </c>
      <c r="B307" t="s">
        <v>2054</v>
      </c>
      <c r="C307" t="s">
        <v>1977</v>
      </c>
      <c r="D307" t="s">
        <v>317</v>
      </c>
      <c r="E307" t="s">
        <v>193</v>
      </c>
      <c r="F307" t="s">
        <v>3625</v>
      </c>
      <c r="G307">
        <v>10.3</v>
      </c>
    </row>
    <row r="308" spans="1:7" x14ac:dyDescent="0.25">
      <c r="A308" t="s">
        <v>1519</v>
      </c>
      <c r="B308" t="s">
        <v>1520</v>
      </c>
      <c r="C308" t="s">
        <v>805</v>
      </c>
      <c r="D308" t="s">
        <v>136</v>
      </c>
      <c r="E308" t="s">
        <v>137</v>
      </c>
      <c r="F308" t="s">
        <v>3627</v>
      </c>
      <c r="G308">
        <v>36.9</v>
      </c>
    </row>
    <row r="309" spans="1:7" x14ac:dyDescent="0.25">
      <c r="A309" t="s">
        <v>2903</v>
      </c>
      <c r="B309" t="s">
        <v>2904</v>
      </c>
      <c r="C309" t="s">
        <v>338</v>
      </c>
      <c r="D309" t="s">
        <v>136</v>
      </c>
      <c r="E309" t="s">
        <v>137</v>
      </c>
      <c r="F309" t="s">
        <v>3625</v>
      </c>
      <c r="G309">
        <v>49.9</v>
      </c>
    </row>
    <row r="310" spans="1:7" x14ac:dyDescent="0.25">
      <c r="A310" t="s">
        <v>677</v>
      </c>
      <c r="B310" t="s">
        <v>678</v>
      </c>
      <c r="C310" t="s">
        <v>679</v>
      </c>
      <c r="D310" t="s">
        <v>161</v>
      </c>
      <c r="E310" t="s">
        <v>36</v>
      </c>
      <c r="F310" t="s">
        <v>3625</v>
      </c>
      <c r="G310">
        <v>94.4</v>
      </c>
    </row>
    <row r="311" spans="1:7" x14ac:dyDescent="0.25">
      <c r="A311" t="s">
        <v>3759</v>
      </c>
      <c r="B311" t="s">
        <v>1259</v>
      </c>
      <c r="C311" t="s">
        <v>1488</v>
      </c>
      <c r="D311" t="s">
        <v>192</v>
      </c>
      <c r="E311" t="s">
        <v>193</v>
      </c>
      <c r="F311" t="s">
        <v>3625</v>
      </c>
      <c r="G311">
        <v>82.4</v>
      </c>
    </row>
    <row r="312" spans="1:7" x14ac:dyDescent="0.25">
      <c r="A312" t="s">
        <v>1811</v>
      </c>
      <c r="B312" t="s">
        <v>1812</v>
      </c>
      <c r="C312" t="s">
        <v>326</v>
      </c>
      <c r="D312" t="s">
        <v>603</v>
      </c>
      <c r="E312" t="s">
        <v>137</v>
      </c>
      <c r="F312" t="s">
        <v>3625</v>
      </c>
      <c r="G312">
        <v>36.6</v>
      </c>
    </row>
    <row r="313" spans="1:7" x14ac:dyDescent="0.25">
      <c r="A313" t="s">
        <v>495</v>
      </c>
      <c r="B313" t="s">
        <v>496</v>
      </c>
      <c r="C313" t="s">
        <v>497</v>
      </c>
      <c r="D313" t="s">
        <v>92</v>
      </c>
      <c r="E313" t="s">
        <v>36</v>
      </c>
      <c r="F313" t="s">
        <v>3625</v>
      </c>
      <c r="G313">
        <v>28.8</v>
      </c>
    </row>
    <row r="314" spans="1:7" x14ac:dyDescent="0.25">
      <c r="A314" t="s">
        <v>346</v>
      </c>
      <c r="B314" t="s">
        <v>347</v>
      </c>
      <c r="C314" t="s">
        <v>348</v>
      </c>
      <c r="D314" t="s">
        <v>192</v>
      </c>
      <c r="E314" t="s">
        <v>193</v>
      </c>
      <c r="F314" t="s">
        <v>3627</v>
      </c>
      <c r="G314">
        <v>39.299999999999997</v>
      </c>
    </row>
    <row r="315" spans="1:7" x14ac:dyDescent="0.25">
      <c r="A315" t="s">
        <v>2285</v>
      </c>
      <c r="B315" t="s">
        <v>2286</v>
      </c>
      <c r="C315" t="s">
        <v>931</v>
      </c>
      <c r="D315" t="s">
        <v>35</v>
      </c>
      <c r="E315" t="s">
        <v>36</v>
      </c>
      <c r="F315" t="s">
        <v>3627</v>
      </c>
      <c r="G315">
        <v>77.900000000000006</v>
      </c>
    </row>
    <row r="316" spans="1:7" x14ac:dyDescent="0.25">
      <c r="A316" t="s">
        <v>3760</v>
      </c>
      <c r="B316" t="s">
        <v>3761</v>
      </c>
      <c r="C316" t="s">
        <v>679</v>
      </c>
      <c r="D316" t="s">
        <v>111</v>
      </c>
      <c r="E316" t="s">
        <v>112</v>
      </c>
      <c r="F316" t="s">
        <v>3629</v>
      </c>
      <c r="G316">
        <v>44.3</v>
      </c>
    </row>
    <row r="317" spans="1:7" x14ac:dyDescent="0.25">
      <c r="A317" t="s">
        <v>3762</v>
      </c>
      <c r="B317" t="s">
        <v>999</v>
      </c>
      <c r="C317" t="s">
        <v>484</v>
      </c>
      <c r="D317" t="s">
        <v>317</v>
      </c>
      <c r="E317" t="s">
        <v>193</v>
      </c>
      <c r="F317" t="s">
        <v>3625</v>
      </c>
      <c r="G317">
        <v>142.4</v>
      </c>
    </row>
    <row r="318" spans="1:7" x14ac:dyDescent="0.25">
      <c r="A318" t="s">
        <v>3763</v>
      </c>
      <c r="B318" t="s">
        <v>392</v>
      </c>
      <c r="C318" t="s">
        <v>3639</v>
      </c>
      <c r="D318" t="s">
        <v>697</v>
      </c>
      <c r="E318" t="s">
        <v>137</v>
      </c>
      <c r="F318" t="s">
        <v>3625</v>
      </c>
      <c r="G318">
        <v>72.3</v>
      </c>
    </row>
    <row r="319" spans="1:7" x14ac:dyDescent="0.25">
      <c r="A319" t="s">
        <v>1923</v>
      </c>
      <c r="B319" t="s">
        <v>1924</v>
      </c>
      <c r="C319" t="s">
        <v>1925</v>
      </c>
      <c r="D319" t="s">
        <v>308</v>
      </c>
      <c r="E319" t="s">
        <v>112</v>
      </c>
      <c r="F319" t="s">
        <v>3625</v>
      </c>
      <c r="G319">
        <v>13.5</v>
      </c>
    </row>
    <row r="320" spans="1:7" x14ac:dyDescent="0.25">
      <c r="A320" t="s">
        <v>2885</v>
      </c>
      <c r="B320" t="s">
        <v>2173</v>
      </c>
      <c r="C320" t="s">
        <v>2013</v>
      </c>
      <c r="D320" t="s">
        <v>254</v>
      </c>
      <c r="E320" t="s">
        <v>36</v>
      </c>
      <c r="F320" t="s">
        <v>3629</v>
      </c>
      <c r="G320">
        <v>110.7</v>
      </c>
    </row>
    <row r="321" spans="1:7" x14ac:dyDescent="0.25">
      <c r="A321" t="s">
        <v>2874</v>
      </c>
      <c r="B321" t="s">
        <v>147</v>
      </c>
      <c r="C321" t="s">
        <v>160</v>
      </c>
      <c r="D321" t="s">
        <v>136</v>
      </c>
      <c r="E321" t="s">
        <v>137</v>
      </c>
      <c r="F321" t="s">
        <v>3625</v>
      </c>
      <c r="G321">
        <v>52.7</v>
      </c>
    </row>
    <row r="322" spans="1:7" x14ac:dyDescent="0.25">
      <c r="A322" t="s">
        <v>1827</v>
      </c>
      <c r="B322" t="s">
        <v>1222</v>
      </c>
      <c r="C322" t="s">
        <v>1828</v>
      </c>
      <c r="D322" t="s">
        <v>603</v>
      </c>
      <c r="E322" t="s">
        <v>137</v>
      </c>
      <c r="F322" t="s">
        <v>3625</v>
      </c>
      <c r="G322">
        <v>99.8</v>
      </c>
    </row>
    <row r="323" spans="1:7" x14ac:dyDescent="0.25">
      <c r="A323" t="s">
        <v>2974</v>
      </c>
      <c r="B323" t="s">
        <v>2975</v>
      </c>
      <c r="C323" t="s">
        <v>1093</v>
      </c>
      <c r="D323" t="s">
        <v>35</v>
      </c>
      <c r="E323" t="s">
        <v>36</v>
      </c>
      <c r="F323" t="s">
        <v>3627</v>
      </c>
      <c r="G323">
        <v>45.5</v>
      </c>
    </row>
    <row r="324" spans="1:7" x14ac:dyDescent="0.25">
      <c r="A324" t="s">
        <v>3764</v>
      </c>
      <c r="B324" t="s">
        <v>3765</v>
      </c>
      <c r="C324" t="s">
        <v>1047</v>
      </c>
      <c r="D324" t="s">
        <v>308</v>
      </c>
      <c r="E324" t="s">
        <v>112</v>
      </c>
      <c r="F324" t="s">
        <v>3625</v>
      </c>
      <c r="G324">
        <v>87.8</v>
      </c>
    </row>
    <row r="325" spans="1:7" x14ac:dyDescent="0.25">
      <c r="A325" t="s">
        <v>3766</v>
      </c>
      <c r="B325" t="s">
        <v>2521</v>
      </c>
      <c r="C325" t="s">
        <v>91</v>
      </c>
      <c r="D325" t="s">
        <v>308</v>
      </c>
      <c r="E325" t="s">
        <v>112</v>
      </c>
      <c r="F325" t="s">
        <v>3629</v>
      </c>
      <c r="G325">
        <v>117</v>
      </c>
    </row>
    <row r="326" spans="1:7" x14ac:dyDescent="0.25">
      <c r="A326" t="s">
        <v>3594</v>
      </c>
      <c r="B326" t="s">
        <v>470</v>
      </c>
      <c r="C326" t="s">
        <v>403</v>
      </c>
      <c r="D326" t="s">
        <v>603</v>
      </c>
      <c r="E326" t="s">
        <v>137</v>
      </c>
      <c r="F326" t="s">
        <v>3625</v>
      </c>
      <c r="G326">
        <v>139.6</v>
      </c>
    </row>
    <row r="327" spans="1:7" x14ac:dyDescent="0.25">
      <c r="A327" t="s">
        <v>1348</v>
      </c>
      <c r="B327" t="s">
        <v>1349</v>
      </c>
      <c r="C327" t="s">
        <v>438</v>
      </c>
      <c r="D327" t="s">
        <v>327</v>
      </c>
      <c r="E327" t="s">
        <v>80</v>
      </c>
      <c r="F327" t="s">
        <v>3629</v>
      </c>
      <c r="G327">
        <v>42.9</v>
      </c>
    </row>
    <row r="328" spans="1:7" x14ac:dyDescent="0.25">
      <c r="A328" t="s">
        <v>2340</v>
      </c>
      <c r="B328" t="s">
        <v>2341</v>
      </c>
      <c r="C328" t="s">
        <v>191</v>
      </c>
      <c r="D328" t="s">
        <v>327</v>
      </c>
      <c r="E328" t="s">
        <v>80</v>
      </c>
      <c r="F328" t="s">
        <v>3629</v>
      </c>
      <c r="G328">
        <v>53.6</v>
      </c>
    </row>
    <row r="329" spans="1:7" x14ac:dyDescent="0.25">
      <c r="A329" t="s">
        <v>944</v>
      </c>
      <c r="B329" t="s">
        <v>945</v>
      </c>
      <c r="C329" t="s">
        <v>438</v>
      </c>
      <c r="D329" t="s">
        <v>254</v>
      </c>
      <c r="E329" t="s">
        <v>36</v>
      </c>
      <c r="F329" t="s">
        <v>3625</v>
      </c>
      <c r="G329">
        <v>72.3</v>
      </c>
    </row>
    <row r="330" spans="1:7" x14ac:dyDescent="0.25">
      <c r="A330" t="s">
        <v>3767</v>
      </c>
      <c r="B330" t="s">
        <v>2173</v>
      </c>
      <c r="C330" t="s">
        <v>2759</v>
      </c>
      <c r="D330" t="s">
        <v>214</v>
      </c>
      <c r="E330" t="s">
        <v>51</v>
      </c>
      <c r="F330" t="s">
        <v>3625</v>
      </c>
      <c r="G330">
        <v>139.4</v>
      </c>
    </row>
    <row r="331" spans="1:7" x14ac:dyDescent="0.25">
      <c r="A331" t="s">
        <v>1231</v>
      </c>
      <c r="B331" t="s">
        <v>1232</v>
      </c>
      <c r="C331" t="s">
        <v>1233</v>
      </c>
      <c r="D331" t="s">
        <v>171</v>
      </c>
      <c r="E331" t="s">
        <v>112</v>
      </c>
      <c r="F331" t="s">
        <v>3625</v>
      </c>
      <c r="G331">
        <v>135.69999999999999</v>
      </c>
    </row>
    <row r="332" spans="1:7" x14ac:dyDescent="0.25">
      <c r="A332" t="s">
        <v>3768</v>
      </c>
      <c r="B332" t="s">
        <v>3769</v>
      </c>
      <c r="C332" t="s">
        <v>160</v>
      </c>
      <c r="D332" t="s">
        <v>92</v>
      </c>
      <c r="E332" t="s">
        <v>36</v>
      </c>
      <c r="F332" t="s">
        <v>3629</v>
      </c>
      <c r="G332">
        <v>18</v>
      </c>
    </row>
    <row r="333" spans="1:7" x14ac:dyDescent="0.25">
      <c r="A333" t="s">
        <v>1086</v>
      </c>
      <c r="B333" t="s">
        <v>1087</v>
      </c>
      <c r="C333" t="s">
        <v>243</v>
      </c>
      <c r="D333" t="s">
        <v>412</v>
      </c>
      <c r="E333" t="s">
        <v>193</v>
      </c>
      <c r="F333" t="s">
        <v>3629</v>
      </c>
      <c r="G333">
        <v>24.1</v>
      </c>
    </row>
    <row r="334" spans="1:7" x14ac:dyDescent="0.25">
      <c r="A334" t="s">
        <v>2049</v>
      </c>
      <c r="B334" t="s">
        <v>2050</v>
      </c>
      <c r="C334" t="s">
        <v>1817</v>
      </c>
      <c r="D334" t="s">
        <v>244</v>
      </c>
      <c r="E334" t="s">
        <v>51</v>
      </c>
      <c r="F334" t="s">
        <v>3625</v>
      </c>
      <c r="G334">
        <v>76.8</v>
      </c>
    </row>
    <row r="335" spans="1:7" x14ac:dyDescent="0.25">
      <c r="A335" t="s">
        <v>436</v>
      </c>
      <c r="B335" t="s">
        <v>437</v>
      </c>
      <c r="C335" t="s">
        <v>438</v>
      </c>
      <c r="D335" t="s">
        <v>111</v>
      </c>
      <c r="E335" t="s">
        <v>112</v>
      </c>
      <c r="F335" t="s">
        <v>3625</v>
      </c>
      <c r="G335">
        <v>20.5</v>
      </c>
    </row>
    <row r="336" spans="1:7" x14ac:dyDescent="0.25">
      <c r="A336" t="s">
        <v>3169</v>
      </c>
      <c r="B336" t="s">
        <v>3170</v>
      </c>
      <c r="C336" t="s">
        <v>753</v>
      </c>
      <c r="D336" t="s">
        <v>171</v>
      </c>
      <c r="E336" t="s">
        <v>112</v>
      </c>
      <c r="F336" t="s">
        <v>3629</v>
      </c>
      <c r="G336">
        <v>55.1</v>
      </c>
    </row>
    <row r="337" spans="1:7" x14ac:dyDescent="0.25">
      <c r="A337" t="s">
        <v>3770</v>
      </c>
      <c r="B337" t="s">
        <v>3771</v>
      </c>
      <c r="C337" t="s">
        <v>907</v>
      </c>
      <c r="D337" t="s">
        <v>291</v>
      </c>
      <c r="E337" t="s">
        <v>66</v>
      </c>
      <c r="F337" t="s">
        <v>3629</v>
      </c>
      <c r="G337">
        <v>26.5</v>
      </c>
    </row>
    <row r="338" spans="1:7" x14ac:dyDescent="0.25">
      <c r="A338" t="s">
        <v>3772</v>
      </c>
      <c r="B338" t="s">
        <v>2439</v>
      </c>
      <c r="C338" t="s">
        <v>3773</v>
      </c>
      <c r="D338" t="s">
        <v>92</v>
      </c>
      <c r="E338" t="s">
        <v>36</v>
      </c>
      <c r="F338" t="s">
        <v>3625</v>
      </c>
      <c r="G338">
        <v>97.2</v>
      </c>
    </row>
    <row r="339" spans="1:7" x14ac:dyDescent="0.25">
      <c r="A339" t="s">
        <v>1531</v>
      </c>
      <c r="B339" t="s">
        <v>1532</v>
      </c>
      <c r="C339" t="s">
        <v>1533</v>
      </c>
      <c r="D339" t="s">
        <v>79</v>
      </c>
      <c r="E339" t="s">
        <v>80</v>
      </c>
      <c r="F339" t="s">
        <v>3625</v>
      </c>
      <c r="G339">
        <v>142.69999999999999</v>
      </c>
    </row>
    <row r="340" spans="1:7" x14ac:dyDescent="0.25">
      <c r="A340" t="s">
        <v>2882</v>
      </c>
      <c r="B340" t="s">
        <v>671</v>
      </c>
      <c r="C340" t="s">
        <v>1170</v>
      </c>
      <c r="D340" t="s">
        <v>161</v>
      </c>
      <c r="E340" t="s">
        <v>36</v>
      </c>
      <c r="F340" t="s">
        <v>3625</v>
      </c>
      <c r="G340">
        <v>149.5</v>
      </c>
    </row>
    <row r="341" spans="1:7" x14ac:dyDescent="0.25">
      <c r="A341" t="s">
        <v>2204</v>
      </c>
      <c r="B341" t="s">
        <v>2091</v>
      </c>
      <c r="C341" t="s">
        <v>2205</v>
      </c>
      <c r="D341" t="s">
        <v>50</v>
      </c>
      <c r="E341" t="s">
        <v>51</v>
      </c>
      <c r="F341" t="s">
        <v>3625</v>
      </c>
      <c r="G341">
        <v>59.4</v>
      </c>
    </row>
    <row r="342" spans="1:7" x14ac:dyDescent="0.25">
      <c r="A342" t="s">
        <v>2220</v>
      </c>
      <c r="B342" t="s">
        <v>845</v>
      </c>
      <c r="C342" t="s">
        <v>1494</v>
      </c>
      <c r="D342" t="s">
        <v>65</v>
      </c>
      <c r="E342" t="s">
        <v>66</v>
      </c>
      <c r="F342" t="s">
        <v>3625</v>
      </c>
      <c r="G342">
        <v>91.9</v>
      </c>
    </row>
    <row r="343" spans="1:7" x14ac:dyDescent="0.25">
      <c r="A343" t="s">
        <v>966</v>
      </c>
      <c r="B343" t="s">
        <v>967</v>
      </c>
      <c r="C343" t="s">
        <v>547</v>
      </c>
      <c r="D343" t="s">
        <v>244</v>
      </c>
      <c r="E343" t="s">
        <v>51</v>
      </c>
      <c r="F343" t="s">
        <v>3625</v>
      </c>
      <c r="G343">
        <v>129.19999999999999</v>
      </c>
    </row>
    <row r="344" spans="1:7" x14ac:dyDescent="0.25">
      <c r="A344" t="s">
        <v>1546</v>
      </c>
      <c r="B344" t="s">
        <v>1547</v>
      </c>
      <c r="C344" t="s">
        <v>1503</v>
      </c>
      <c r="D344" t="s">
        <v>404</v>
      </c>
      <c r="E344" t="s">
        <v>51</v>
      </c>
      <c r="F344" t="s">
        <v>3625</v>
      </c>
      <c r="G344">
        <v>22</v>
      </c>
    </row>
    <row r="345" spans="1:7" x14ac:dyDescent="0.25">
      <c r="A345" t="s">
        <v>981</v>
      </c>
      <c r="B345" t="s">
        <v>982</v>
      </c>
      <c r="C345" t="s">
        <v>983</v>
      </c>
      <c r="D345" t="s">
        <v>161</v>
      </c>
      <c r="E345" t="s">
        <v>36</v>
      </c>
      <c r="F345" t="s">
        <v>3627</v>
      </c>
      <c r="G345">
        <v>105</v>
      </c>
    </row>
    <row r="346" spans="1:7" x14ac:dyDescent="0.25">
      <c r="A346" t="s">
        <v>3774</v>
      </c>
      <c r="B346" t="s">
        <v>3775</v>
      </c>
      <c r="C346" t="s">
        <v>1014</v>
      </c>
      <c r="D346" t="s">
        <v>254</v>
      </c>
      <c r="E346" t="s">
        <v>36</v>
      </c>
      <c r="F346" t="s">
        <v>3627</v>
      </c>
      <c r="G346">
        <v>64.3</v>
      </c>
    </row>
    <row r="347" spans="1:7" x14ac:dyDescent="0.25">
      <c r="A347" t="s">
        <v>684</v>
      </c>
      <c r="B347" t="s">
        <v>685</v>
      </c>
      <c r="C347" t="s">
        <v>516</v>
      </c>
      <c r="D347" t="s">
        <v>171</v>
      </c>
      <c r="E347" t="s">
        <v>112</v>
      </c>
      <c r="F347" t="s">
        <v>3629</v>
      </c>
      <c r="G347">
        <v>34.9</v>
      </c>
    </row>
    <row r="348" spans="1:7" x14ac:dyDescent="0.25">
      <c r="A348" t="s">
        <v>2715</v>
      </c>
      <c r="B348" t="s">
        <v>2716</v>
      </c>
      <c r="C348" t="s">
        <v>1494</v>
      </c>
      <c r="D348" t="s">
        <v>161</v>
      </c>
      <c r="E348" t="s">
        <v>36</v>
      </c>
      <c r="F348" t="s">
        <v>3625</v>
      </c>
      <c r="G348">
        <v>63.4</v>
      </c>
    </row>
    <row r="349" spans="1:7" x14ac:dyDescent="0.25">
      <c r="A349" t="s">
        <v>564</v>
      </c>
      <c r="B349" t="s">
        <v>565</v>
      </c>
      <c r="C349" t="s">
        <v>566</v>
      </c>
      <c r="D349" t="s">
        <v>281</v>
      </c>
      <c r="E349" t="s">
        <v>66</v>
      </c>
      <c r="F349" t="s">
        <v>3629</v>
      </c>
      <c r="G349">
        <v>16</v>
      </c>
    </row>
    <row r="350" spans="1:7" x14ac:dyDescent="0.25">
      <c r="A350" t="s">
        <v>3225</v>
      </c>
      <c r="B350" t="s">
        <v>3226</v>
      </c>
      <c r="C350" t="s">
        <v>110</v>
      </c>
      <c r="D350" t="s">
        <v>244</v>
      </c>
      <c r="E350" t="s">
        <v>51</v>
      </c>
      <c r="F350" t="s">
        <v>3625</v>
      </c>
      <c r="G350">
        <v>105.8</v>
      </c>
    </row>
    <row r="351" spans="1:7" x14ac:dyDescent="0.25">
      <c r="A351" t="s">
        <v>3776</v>
      </c>
      <c r="B351" t="s">
        <v>1444</v>
      </c>
      <c r="C351" t="s">
        <v>522</v>
      </c>
      <c r="D351" t="s">
        <v>35</v>
      </c>
      <c r="E351" t="s">
        <v>36</v>
      </c>
      <c r="F351" t="s">
        <v>3629</v>
      </c>
      <c r="G351">
        <v>41.6</v>
      </c>
    </row>
    <row r="352" spans="1:7" x14ac:dyDescent="0.25">
      <c r="A352" t="s">
        <v>336</v>
      </c>
      <c r="B352" t="s">
        <v>337</v>
      </c>
      <c r="C352" t="s">
        <v>338</v>
      </c>
      <c r="D352" t="s">
        <v>339</v>
      </c>
      <c r="E352" t="s">
        <v>193</v>
      </c>
      <c r="F352" t="s">
        <v>3625</v>
      </c>
      <c r="G352">
        <v>50.2</v>
      </c>
    </row>
    <row r="353" spans="1:7" x14ac:dyDescent="0.25">
      <c r="A353" t="s">
        <v>3418</v>
      </c>
      <c r="B353" t="s">
        <v>3419</v>
      </c>
      <c r="C353" t="s">
        <v>2273</v>
      </c>
      <c r="D353" t="s">
        <v>281</v>
      </c>
      <c r="E353" t="s">
        <v>66</v>
      </c>
      <c r="F353" t="s">
        <v>3625</v>
      </c>
      <c r="G353">
        <v>22.6</v>
      </c>
    </row>
    <row r="354" spans="1:7" x14ac:dyDescent="0.25">
      <c r="A354" t="s">
        <v>3019</v>
      </c>
      <c r="B354" t="s">
        <v>3020</v>
      </c>
      <c r="C354" t="s">
        <v>2752</v>
      </c>
      <c r="D354" t="s">
        <v>281</v>
      </c>
      <c r="E354" t="s">
        <v>66</v>
      </c>
      <c r="F354" t="s">
        <v>3625</v>
      </c>
      <c r="G354">
        <v>130.4</v>
      </c>
    </row>
    <row r="355" spans="1:7" x14ac:dyDescent="0.25">
      <c r="A355" t="s">
        <v>3777</v>
      </c>
      <c r="B355" t="s">
        <v>63</v>
      </c>
      <c r="C355" t="s">
        <v>1324</v>
      </c>
      <c r="D355" t="s">
        <v>181</v>
      </c>
      <c r="E355" t="s">
        <v>80</v>
      </c>
      <c r="F355" t="s">
        <v>3625</v>
      </c>
      <c r="G355">
        <v>76.5</v>
      </c>
    </row>
    <row r="356" spans="1:7" x14ac:dyDescent="0.25">
      <c r="A356" t="s">
        <v>3778</v>
      </c>
      <c r="B356" t="s">
        <v>190</v>
      </c>
      <c r="C356" t="s">
        <v>1182</v>
      </c>
      <c r="D356" t="s">
        <v>233</v>
      </c>
      <c r="E356" t="s">
        <v>66</v>
      </c>
      <c r="F356" t="s">
        <v>3629</v>
      </c>
      <c r="G356">
        <v>88</v>
      </c>
    </row>
    <row r="357" spans="1:7" x14ac:dyDescent="0.25">
      <c r="A357" t="s">
        <v>2184</v>
      </c>
      <c r="B357" t="s">
        <v>2185</v>
      </c>
      <c r="C357" t="s">
        <v>1125</v>
      </c>
      <c r="D357" t="s">
        <v>214</v>
      </c>
      <c r="E357" t="s">
        <v>51</v>
      </c>
      <c r="F357" t="s">
        <v>3625</v>
      </c>
      <c r="G357">
        <v>87.6</v>
      </c>
    </row>
    <row r="358" spans="1:7" x14ac:dyDescent="0.25">
      <c r="A358" t="s">
        <v>2386</v>
      </c>
      <c r="B358" t="s">
        <v>2387</v>
      </c>
      <c r="C358" t="s">
        <v>1125</v>
      </c>
      <c r="D358" t="s">
        <v>535</v>
      </c>
      <c r="E358" t="s">
        <v>80</v>
      </c>
      <c r="F358" t="s">
        <v>3625</v>
      </c>
      <c r="G358">
        <v>64.5</v>
      </c>
    </row>
    <row r="359" spans="1:7" x14ac:dyDescent="0.25">
      <c r="A359" t="s">
        <v>1635</v>
      </c>
      <c r="B359" t="s">
        <v>360</v>
      </c>
      <c r="C359" t="s">
        <v>1636</v>
      </c>
      <c r="D359" t="s">
        <v>161</v>
      </c>
      <c r="E359" t="s">
        <v>36</v>
      </c>
      <c r="F359" t="s">
        <v>3629</v>
      </c>
      <c r="G359">
        <v>32.9</v>
      </c>
    </row>
    <row r="360" spans="1:7" x14ac:dyDescent="0.25">
      <c r="A360" t="s">
        <v>715</v>
      </c>
      <c r="B360" t="s">
        <v>716</v>
      </c>
      <c r="C360" t="s">
        <v>717</v>
      </c>
      <c r="D360" t="s">
        <v>214</v>
      </c>
      <c r="E360" t="s">
        <v>51</v>
      </c>
      <c r="F360" t="s">
        <v>3625</v>
      </c>
      <c r="G360">
        <v>113</v>
      </c>
    </row>
    <row r="361" spans="1:7" x14ac:dyDescent="0.25">
      <c r="A361" t="s">
        <v>3079</v>
      </c>
      <c r="B361" t="s">
        <v>3080</v>
      </c>
      <c r="C361" t="s">
        <v>361</v>
      </c>
      <c r="D361" t="s">
        <v>291</v>
      </c>
      <c r="E361" t="s">
        <v>66</v>
      </c>
      <c r="F361" t="s">
        <v>3625</v>
      </c>
      <c r="G361">
        <v>23.4</v>
      </c>
    </row>
    <row r="362" spans="1:7" x14ac:dyDescent="0.25">
      <c r="A362" t="s">
        <v>3779</v>
      </c>
      <c r="B362" t="s">
        <v>3742</v>
      </c>
      <c r="C362" t="s">
        <v>2376</v>
      </c>
      <c r="D362" t="s">
        <v>65</v>
      </c>
      <c r="E362" t="s">
        <v>66</v>
      </c>
      <c r="F362" t="s">
        <v>3625</v>
      </c>
      <c r="G362">
        <v>20.100000000000001</v>
      </c>
    </row>
    <row r="363" spans="1:7" x14ac:dyDescent="0.25">
      <c r="A363" t="s">
        <v>3095</v>
      </c>
      <c r="B363" t="s">
        <v>190</v>
      </c>
      <c r="C363" t="s">
        <v>3096</v>
      </c>
      <c r="D363" t="s">
        <v>92</v>
      </c>
      <c r="E363" t="s">
        <v>36</v>
      </c>
      <c r="F363" t="s">
        <v>3625</v>
      </c>
      <c r="G363">
        <v>108</v>
      </c>
    </row>
    <row r="364" spans="1:7" x14ac:dyDescent="0.25">
      <c r="A364" t="s">
        <v>3586</v>
      </c>
      <c r="B364" t="s">
        <v>565</v>
      </c>
      <c r="C364" t="s">
        <v>907</v>
      </c>
      <c r="D364" t="s">
        <v>111</v>
      </c>
      <c r="E364" t="s">
        <v>112</v>
      </c>
      <c r="F364" t="s">
        <v>3629</v>
      </c>
      <c r="G364">
        <v>35.299999999999997</v>
      </c>
    </row>
    <row r="365" spans="1:7" x14ac:dyDescent="0.25">
      <c r="A365" t="s">
        <v>3780</v>
      </c>
      <c r="B365" t="s">
        <v>3781</v>
      </c>
      <c r="C365" t="s">
        <v>393</v>
      </c>
      <c r="D365" t="s">
        <v>50</v>
      </c>
      <c r="E365" t="s">
        <v>51</v>
      </c>
      <c r="F365" t="s">
        <v>3625</v>
      </c>
      <c r="G365">
        <v>49.5</v>
      </c>
    </row>
    <row r="366" spans="1:7" x14ac:dyDescent="0.25">
      <c r="A366" t="s">
        <v>2721</v>
      </c>
      <c r="B366" t="s">
        <v>2722</v>
      </c>
      <c r="C366" t="s">
        <v>2723</v>
      </c>
      <c r="D366" t="s">
        <v>192</v>
      </c>
      <c r="E366" t="s">
        <v>193</v>
      </c>
      <c r="F366" t="s">
        <v>3625</v>
      </c>
      <c r="G366">
        <v>73.900000000000006</v>
      </c>
    </row>
    <row r="367" spans="1:7" x14ac:dyDescent="0.25">
      <c r="A367" t="s">
        <v>223</v>
      </c>
      <c r="B367" t="s">
        <v>224</v>
      </c>
      <c r="C367" t="s">
        <v>225</v>
      </c>
      <c r="D367" t="s">
        <v>79</v>
      </c>
      <c r="E367" t="s">
        <v>80</v>
      </c>
      <c r="F367" t="s">
        <v>3625</v>
      </c>
      <c r="G367">
        <v>70.2</v>
      </c>
    </row>
    <row r="368" spans="1:7" x14ac:dyDescent="0.25">
      <c r="A368" t="s">
        <v>1762</v>
      </c>
      <c r="B368" t="s">
        <v>63</v>
      </c>
      <c r="C368" t="s">
        <v>64</v>
      </c>
      <c r="D368" t="s">
        <v>308</v>
      </c>
      <c r="E368" t="s">
        <v>112</v>
      </c>
      <c r="F368" t="s">
        <v>3629</v>
      </c>
      <c r="G368">
        <v>107.7</v>
      </c>
    </row>
    <row r="369" spans="1:7" x14ac:dyDescent="0.25">
      <c r="A369" t="s">
        <v>721</v>
      </c>
      <c r="B369" t="s">
        <v>722</v>
      </c>
      <c r="C369" t="s">
        <v>723</v>
      </c>
      <c r="D369" t="s">
        <v>181</v>
      </c>
      <c r="E369" t="s">
        <v>80</v>
      </c>
      <c r="F369" t="s">
        <v>3625</v>
      </c>
      <c r="G369">
        <v>95.4</v>
      </c>
    </row>
    <row r="370" spans="1:7" x14ac:dyDescent="0.25">
      <c r="A370" t="s">
        <v>1695</v>
      </c>
      <c r="B370" t="s">
        <v>1696</v>
      </c>
      <c r="C370" t="s">
        <v>1191</v>
      </c>
      <c r="D370" t="s">
        <v>380</v>
      </c>
      <c r="E370" t="s">
        <v>112</v>
      </c>
      <c r="F370" t="s">
        <v>3625</v>
      </c>
      <c r="G370">
        <v>98.4</v>
      </c>
    </row>
    <row r="371" spans="1:7" x14ac:dyDescent="0.25">
      <c r="A371" t="s">
        <v>1243</v>
      </c>
      <c r="B371" t="s">
        <v>1244</v>
      </c>
      <c r="C371" t="s">
        <v>1245</v>
      </c>
      <c r="D371" t="s">
        <v>535</v>
      </c>
      <c r="E371" t="s">
        <v>80</v>
      </c>
      <c r="F371" t="s">
        <v>3625</v>
      </c>
      <c r="G371">
        <v>108.5</v>
      </c>
    </row>
    <row r="372" spans="1:7" x14ac:dyDescent="0.25">
      <c r="A372" t="s">
        <v>324</v>
      </c>
      <c r="B372" t="s">
        <v>325</v>
      </c>
      <c r="C372" t="s">
        <v>326</v>
      </c>
      <c r="D372" t="s">
        <v>327</v>
      </c>
      <c r="E372" t="s">
        <v>80</v>
      </c>
      <c r="F372" t="s">
        <v>3629</v>
      </c>
      <c r="G372">
        <v>47.4</v>
      </c>
    </row>
    <row r="373" spans="1:7" x14ac:dyDescent="0.25">
      <c r="A373" t="s">
        <v>2090</v>
      </c>
      <c r="B373" t="s">
        <v>2091</v>
      </c>
      <c r="C373" t="s">
        <v>1170</v>
      </c>
      <c r="D373" t="s">
        <v>244</v>
      </c>
      <c r="E373" t="s">
        <v>51</v>
      </c>
      <c r="F373" t="s">
        <v>3625</v>
      </c>
      <c r="G373">
        <v>51.7</v>
      </c>
    </row>
    <row r="374" spans="1:7" x14ac:dyDescent="0.25">
      <c r="A374" t="s">
        <v>2942</v>
      </c>
      <c r="B374" t="s">
        <v>2943</v>
      </c>
      <c r="C374" t="s">
        <v>431</v>
      </c>
      <c r="D374" t="s">
        <v>136</v>
      </c>
      <c r="E374" t="s">
        <v>137</v>
      </c>
      <c r="F374" t="s">
        <v>3625</v>
      </c>
      <c r="G374">
        <v>68.5</v>
      </c>
    </row>
    <row r="375" spans="1:7" x14ac:dyDescent="0.25">
      <c r="A375" t="s">
        <v>3782</v>
      </c>
      <c r="B375" t="s">
        <v>3658</v>
      </c>
      <c r="C375" t="s">
        <v>696</v>
      </c>
      <c r="D375" t="s">
        <v>161</v>
      </c>
      <c r="E375" t="s">
        <v>36</v>
      </c>
      <c r="F375" t="s">
        <v>3625</v>
      </c>
      <c r="G375">
        <v>49.6</v>
      </c>
    </row>
    <row r="376" spans="1:7" x14ac:dyDescent="0.25">
      <c r="A376" t="s">
        <v>2450</v>
      </c>
      <c r="B376" t="s">
        <v>1366</v>
      </c>
      <c r="C376" t="s">
        <v>1182</v>
      </c>
      <c r="D376" t="s">
        <v>535</v>
      </c>
      <c r="E376" t="s">
        <v>80</v>
      </c>
      <c r="F376" t="s">
        <v>3625</v>
      </c>
      <c r="G376">
        <v>147.80000000000001</v>
      </c>
    </row>
    <row r="377" spans="1:7" x14ac:dyDescent="0.25">
      <c r="A377" t="s">
        <v>3783</v>
      </c>
      <c r="B377" t="s">
        <v>711</v>
      </c>
      <c r="C377" t="s">
        <v>3711</v>
      </c>
      <c r="D377" t="s">
        <v>412</v>
      </c>
      <c r="E377" t="s">
        <v>193</v>
      </c>
      <c r="F377" t="s">
        <v>3625</v>
      </c>
      <c r="G377">
        <v>123</v>
      </c>
    </row>
    <row r="378" spans="1:7" x14ac:dyDescent="0.25">
      <c r="A378" t="s">
        <v>3784</v>
      </c>
      <c r="B378" t="s">
        <v>2286</v>
      </c>
      <c r="C378" t="s">
        <v>832</v>
      </c>
      <c r="D378" t="s">
        <v>404</v>
      </c>
      <c r="E378" t="s">
        <v>51</v>
      </c>
      <c r="F378" t="s">
        <v>3625</v>
      </c>
      <c r="G378">
        <v>28.9</v>
      </c>
    </row>
    <row r="379" spans="1:7" x14ac:dyDescent="0.25">
      <c r="A379" t="s">
        <v>2022</v>
      </c>
      <c r="B379" t="s">
        <v>48</v>
      </c>
      <c r="C379" t="s">
        <v>641</v>
      </c>
      <c r="D379" t="s">
        <v>111</v>
      </c>
      <c r="E379" t="s">
        <v>112</v>
      </c>
      <c r="F379" t="s">
        <v>3627</v>
      </c>
      <c r="G379">
        <v>5.8</v>
      </c>
    </row>
    <row r="380" spans="1:7" x14ac:dyDescent="0.25">
      <c r="A380" t="s">
        <v>998</v>
      </c>
      <c r="B380" t="s">
        <v>999</v>
      </c>
      <c r="C380" t="s">
        <v>734</v>
      </c>
      <c r="D380" t="s">
        <v>535</v>
      </c>
      <c r="E380" t="s">
        <v>80</v>
      </c>
      <c r="F380" t="s">
        <v>3625</v>
      </c>
      <c r="G380">
        <v>11.2</v>
      </c>
    </row>
    <row r="381" spans="1:7" x14ac:dyDescent="0.25">
      <c r="A381" t="s">
        <v>688</v>
      </c>
      <c r="B381" t="s">
        <v>689</v>
      </c>
      <c r="C381" t="s">
        <v>690</v>
      </c>
      <c r="D381" t="s">
        <v>603</v>
      </c>
      <c r="E381" t="s">
        <v>137</v>
      </c>
      <c r="F381" t="s">
        <v>3625</v>
      </c>
      <c r="G381">
        <v>40.4</v>
      </c>
    </row>
    <row r="382" spans="1:7" x14ac:dyDescent="0.25">
      <c r="A382" t="s">
        <v>1720</v>
      </c>
      <c r="B382" t="s">
        <v>1721</v>
      </c>
      <c r="C382" t="s">
        <v>862</v>
      </c>
      <c r="D382" t="s">
        <v>171</v>
      </c>
      <c r="E382" t="s">
        <v>112</v>
      </c>
      <c r="F382" t="s">
        <v>3625</v>
      </c>
      <c r="G382">
        <v>21.6</v>
      </c>
    </row>
    <row r="383" spans="1:7" x14ac:dyDescent="0.25">
      <c r="A383" t="s">
        <v>1042</v>
      </c>
      <c r="B383" t="s">
        <v>1043</v>
      </c>
      <c r="C383" t="s">
        <v>774</v>
      </c>
      <c r="D383" t="s">
        <v>281</v>
      </c>
      <c r="E383" t="s">
        <v>66</v>
      </c>
      <c r="F383" t="s">
        <v>3629</v>
      </c>
      <c r="G383">
        <v>82.3</v>
      </c>
    </row>
    <row r="384" spans="1:7" x14ac:dyDescent="0.25">
      <c r="A384" t="s">
        <v>772</v>
      </c>
      <c r="B384" t="s">
        <v>773</v>
      </c>
      <c r="C384" t="s">
        <v>774</v>
      </c>
      <c r="D384" t="s">
        <v>339</v>
      </c>
      <c r="E384" t="s">
        <v>193</v>
      </c>
      <c r="F384" t="s">
        <v>3625</v>
      </c>
      <c r="G384">
        <v>129.4</v>
      </c>
    </row>
    <row r="385" spans="1:7" x14ac:dyDescent="0.25">
      <c r="A385" t="s">
        <v>3785</v>
      </c>
      <c r="B385" t="s">
        <v>3786</v>
      </c>
      <c r="C385" t="s">
        <v>3773</v>
      </c>
      <c r="D385" t="s">
        <v>111</v>
      </c>
      <c r="E385" t="s">
        <v>112</v>
      </c>
      <c r="F385" t="s">
        <v>3629</v>
      </c>
      <c r="G385">
        <v>111.8</v>
      </c>
    </row>
    <row r="386" spans="1:7" x14ac:dyDescent="0.25">
      <c r="A386" t="s">
        <v>3787</v>
      </c>
      <c r="B386" t="s">
        <v>1824</v>
      </c>
      <c r="C386" t="s">
        <v>1977</v>
      </c>
      <c r="D386" t="s">
        <v>233</v>
      </c>
      <c r="E386" t="s">
        <v>66</v>
      </c>
      <c r="F386" t="s">
        <v>3625</v>
      </c>
      <c r="G386">
        <v>36.299999999999997</v>
      </c>
    </row>
    <row r="387" spans="1:7" x14ac:dyDescent="0.25">
      <c r="A387" t="s">
        <v>305</v>
      </c>
      <c r="B387" t="s">
        <v>306</v>
      </c>
      <c r="C387" t="s">
        <v>307</v>
      </c>
      <c r="D387" t="s">
        <v>308</v>
      </c>
      <c r="E387" t="s">
        <v>112</v>
      </c>
      <c r="F387" t="s">
        <v>3625</v>
      </c>
      <c r="G387">
        <v>62.9</v>
      </c>
    </row>
    <row r="388" spans="1:7" x14ac:dyDescent="0.25">
      <c r="A388" t="s">
        <v>1340</v>
      </c>
      <c r="B388" t="s">
        <v>1341</v>
      </c>
      <c r="C388" t="s">
        <v>458</v>
      </c>
      <c r="D388" t="s">
        <v>339</v>
      </c>
      <c r="E388" t="s">
        <v>193</v>
      </c>
      <c r="F388" t="s">
        <v>3625</v>
      </c>
      <c r="G388">
        <v>78.599999999999994</v>
      </c>
    </row>
    <row r="389" spans="1:7" x14ac:dyDescent="0.25">
      <c r="A389" t="s">
        <v>3788</v>
      </c>
      <c r="B389" t="s">
        <v>3789</v>
      </c>
      <c r="C389" t="s">
        <v>1527</v>
      </c>
      <c r="D389" t="s">
        <v>244</v>
      </c>
      <c r="E389" t="s">
        <v>51</v>
      </c>
      <c r="F389" t="s">
        <v>3629</v>
      </c>
      <c r="G389">
        <v>122.5</v>
      </c>
    </row>
    <row r="390" spans="1:7" x14ac:dyDescent="0.25">
      <c r="A390" t="s">
        <v>3433</v>
      </c>
      <c r="B390" t="s">
        <v>1480</v>
      </c>
      <c r="C390" t="s">
        <v>1239</v>
      </c>
      <c r="D390" t="s">
        <v>317</v>
      </c>
      <c r="E390" t="s">
        <v>193</v>
      </c>
      <c r="F390" t="s">
        <v>3625</v>
      </c>
      <c r="G390">
        <v>126.7</v>
      </c>
    </row>
    <row r="391" spans="1:7" x14ac:dyDescent="0.25">
      <c r="A391" t="s">
        <v>3790</v>
      </c>
      <c r="B391" t="s">
        <v>1415</v>
      </c>
      <c r="C391" t="s">
        <v>1971</v>
      </c>
      <c r="D391" t="s">
        <v>79</v>
      </c>
      <c r="E391" t="s">
        <v>80</v>
      </c>
      <c r="F391" t="s">
        <v>3629</v>
      </c>
      <c r="G391">
        <v>136.9</v>
      </c>
    </row>
    <row r="392" spans="1:7" x14ac:dyDescent="0.25">
      <c r="A392" t="s">
        <v>1948</v>
      </c>
      <c r="B392" t="s">
        <v>780</v>
      </c>
      <c r="C392" t="s">
        <v>516</v>
      </c>
      <c r="D392" t="s">
        <v>535</v>
      </c>
      <c r="E392" t="s">
        <v>80</v>
      </c>
      <c r="F392" t="s">
        <v>3629</v>
      </c>
      <c r="G392">
        <v>78.8</v>
      </c>
    </row>
    <row r="393" spans="1:7" x14ac:dyDescent="0.25">
      <c r="A393" t="s">
        <v>2590</v>
      </c>
      <c r="B393" t="s">
        <v>2591</v>
      </c>
      <c r="C393" t="s">
        <v>1971</v>
      </c>
      <c r="D393" t="s">
        <v>404</v>
      </c>
      <c r="E393" t="s">
        <v>51</v>
      </c>
      <c r="F393" t="s">
        <v>3625</v>
      </c>
      <c r="G393">
        <v>105.7</v>
      </c>
    </row>
    <row r="394" spans="1:7" x14ac:dyDescent="0.25">
      <c r="A394" t="s">
        <v>3791</v>
      </c>
      <c r="B394" t="s">
        <v>1389</v>
      </c>
      <c r="C394" t="s">
        <v>690</v>
      </c>
      <c r="D394" t="s">
        <v>281</v>
      </c>
      <c r="E394" t="s">
        <v>66</v>
      </c>
      <c r="F394" t="s">
        <v>3625</v>
      </c>
      <c r="G394">
        <v>21.2</v>
      </c>
    </row>
    <row r="395" spans="1:7" x14ac:dyDescent="0.25">
      <c r="A395" t="s">
        <v>889</v>
      </c>
      <c r="B395" t="s">
        <v>890</v>
      </c>
      <c r="C395" t="s">
        <v>666</v>
      </c>
      <c r="D395" t="s">
        <v>214</v>
      </c>
      <c r="E395" t="s">
        <v>51</v>
      </c>
      <c r="F395" t="s">
        <v>3625</v>
      </c>
      <c r="G395">
        <v>87</v>
      </c>
    </row>
    <row r="396" spans="1:7" x14ac:dyDescent="0.25">
      <c r="A396" t="s">
        <v>3792</v>
      </c>
      <c r="B396" t="s">
        <v>814</v>
      </c>
      <c r="C396" t="s">
        <v>1494</v>
      </c>
      <c r="D396" t="s">
        <v>136</v>
      </c>
      <c r="E396" t="s">
        <v>137</v>
      </c>
      <c r="F396" t="s">
        <v>3625</v>
      </c>
      <c r="G396">
        <v>41.1</v>
      </c>
    </row>
    <row r="397" spans="1:7" x14ac:dyDescent="0.25">
      <c r="A397" t="s">
        <v>2845</v>
      </c>
      <c r="B397" t="s">
        <v>2846</v>
      </c>
      <c r="C397" t="s">
        <v>213</v>
      </c>
      <c r="D397" t="s">
        <v>281</v>
      </c>
      <c r="E397" t="s">
        <v>66</v>
      </c>
      <c r="F397" t="s">
        <v>3625</v>
      </c>
      <c r="G397">
        <v>67.599999999999994</v>
      </c>
    </row>
    <row r="398" spans="1:7" x14ac:dyDescent="0.25">
      <c r="A398" t="s">
        <v>827</v>
      </c>
      <c r="B398" t="s">
        <v>828</v>
      </c>
      <c r="C398" t="s">
        <v>213</v>
      </c>
      <c r="D398" t="s">
        <v>291</v>
      </c>
      <c r="E398" t="s">
        <v>66</v>
      </c>
      <c r="F398" t="s">
        <v>3629</v>
      </c>
      <c r="G398">
        <v>96.9</v>
      </c>
    </row>
    <row r="399" spans="1:7" x14ac:dyDescent="0.25">
      <c r="A399" t="s">
        <v>905</v>
      </c>
      <c r="B399" t="s">
        <v>906</v>
      </c>
      <c r="C399" t="s">
        <v>907</v>
      </c>
      <c r="D399" t="s">
        <v>136</v>
      </c>
      <c r="E399" t="s">
        <v>137</v>
      </c>
      <c r="F399" t="s">
        <v>3627</v>
      </c>
      <c r="G399">
        <v>42.3</v>
      </c>
    </row>
    <row r="400" spans="1:7" x14ac:dyDescent="0.25">
      <c r="A400" t="s">
        <v>3793</v>
      </c>
      <c r="B400" t="s">
        <v>3794</v>
      </c>
      <c r="C400" t="s">
        <v>529</v>
      </c>
      <c r="D400" t="s">
        <v>380</v>
      </c>
      <c r="E400" t="s">
        <v>112</v>
      </c>
      <c r="F400" t="s">
        <v>3625</v>
      </c>
      <c r="G400">
        <v>12.6</v>
      </c>
    </row>
    <row r="401" spans="1:7" x14ac:dyDescent="0.25">
      <c r="A401" t="s">
        <v>1032</v>
      </c>
      <c r="B401" t="s">
        <v>658</v>
      </c>
      <c r="C401" t="s">
        <v>901</v>
      </c>
      <c r="D401" t="s">
        <v>603</v>
      </c>
      <c r="E401" t="s">
        <v>137</v>
      </c>
      <c r="F401" t="s">
        <v>3625</v>
      </c>
      <c r="G401">
        <v>6.5</v>
      </c>
    </row>
    <row r="402" spans="1:7" x14ac:dyDescent="0.25">
      <c r="A402" t="s">
        <v>958</v>
      </c>
      <c r="B402" t="s">
        <v>959</v>
      </c>
      <c r="C402" t="s">
        <v>602</v>
      </c>
      <c r="D402" t="s">
        <v>79</v>
      </c>
      <c r="E402" t="s">
        <v>80</v>
      </c>
      <c r="F402" t="s">
        <v>3629</v>
      </c>
      <c r="G402">
        <v>8.1999999999999993</v>
      </c>
    </row>
    <row r="403" spans="1:7" x14ac:dyDescent="0.25">
      <c r="A403" t="s">
        <v>2059</v>
      </c>
      <c r="B403" t="s">
        <v>2060</v>
      </c>
      <c r="C403" t="s">
        <v>445</v>
      </c>
      <c r="D403" t="s">
        <v>535</v>
      </c>
      <c r="E403" t="s">
        <v>80</v>
      </c>
      <c r="F403" t="s">
        <v>3627</v>
      </c>
      <c r="G403">
        <v>6.2</v>
      </c>
    </row>
    <row r="404" spans="1:7" x14ac:dyDescent="0.25">
      <c r="A404" t="s">
        <v>1336</v>
      </c>
      <c r="B404" t="s">
        <v>1337</v>
      </c>
      <c r="C404" t="s">
        <v>135</v>
      </c>
      <c r="D404" t="s">
        <v>327</v>
      </c>
      <c r="E404" t="s">
        <v>80</v>
      </c>
      <c r="F404" t="s">
        <v>3625</v>
      </c>
      <c r="G404">
        <v>21</v>
      </c>
    </row>
    <row r="405" spans="1:7" x14ac:dyDescent="0.25">
      <c r="A405" t="s">
        <v>3795</v>
      </c>
      <c r="B405" t="s">
        <v>3796</v>
      </c>
      <c r="C405" t="s">
        <v>3797</v>
      </c>
      <c r="D405" t="s">
        <v>254</v>
      </c>
      <c r="E405" t="s">
        <v>36</v>
      </c>
      <c r="F405" t="s">
        <v>3627</v>
      </c>
      <c r="G405">
        <v>39.700000000000003</v>
      </c>
    </row>
    <row r="406" spans="1:7" x14ac:dyDescent="0.25">
      <c r="A406" t="s">
        <v>1156</v>
      </c>
      <c r="B406" t="s">
        <v>1157</v>
      </c>
      <c r="C406" t="s">
        <v>1008</v>
      </c>
      <c r="D406" t="s">
        <v>50</v>
      </c>
      <c r="E406" t="s">
        <v>51</v>
      </c>
      <c r="F406" t="s">
        <v>3625</v>
      </c>
      <c r="G406">
        <v>37.1</v>
      </c>
    </row>
    <row r="407" spans="1:7" x14ac:dyDescent="0.25">
      <c r="A407" t="s">
        <v>3798</v>
      </c>
      <c r="B407" t="s">
        <v>3799</v>
      </c>
      <c r="C407" t="s">
        <v>3773</v>
      </c>
      <c r="D407" t="s">
        <v>136</v>
      </c>
      <c r="E407" t="s">
        <v>137</v>
      </c>
      <c r="F407" t="s">
        <v>3625</v>
      </c>
      <c r="G407">
        <v>148.1</v>
      </c>
    </row>
    <row r="408" spans="1:7" x14ac:dyDescent="0.25">
      <c r="A408" t="s">
        <v>1691</v>
      </c>
      <c r="B408" t="s">
        <v>1692</v>
      </c>
      <c r="C408" t="s">
        <v>740</v>
      </c>
      <c r="D408" t="s">
        <v>233</v>
      </c>
      <c r="E408" t="s">
        <v>66</v>
      </c>
      <c r="F408" t="s">
        <v>3625</v>
      </c>
      <c r="G408">
        <v>49.4</v>
      </c>
    </row>
    <row r="409" spans="1:7" x14ac:dyDescent="0.25">
      <c r="A409" t="s">
        <v>3029</v>
      </c>
      <c r="B409" t="s">
        <v>3030</v>
      </c>
      <c r="C409" t="s">
        <v>2376</v>
      </c>
      <c r="D409" t="s">
        <v>50</v>
      </c>
      <c r="E409" t="s">
        <v>51</v>
      </c>
      <c r="F409" t="s">
        <v>3625</v>
      </c>
      <c r="G409">
        <v>23.5</v>
      </c>
    </row>
    <row r="410" spans="1:7" x14ac:dyDescent="0.25">
      <c r="A410" t="s">
        <v>3800</v>
      </c>
      <c r="B410" t="s">
        <v>3641</v>
      </c>
      <c r="C410" t="s">
        <v>34</v>
      </c>
      <c r="D410" t="s">
        <v>291</v>
      </c>
      <c r="E410" t="s">
        <v>66</v>
      </c>
      <c r="F410" t="s">
        <v>3625</v>
      </c>
      <c r="G410">
        <v>84.1</v>
      </c>
    </row>
    <row r="411" spans="1:7" x14ac:dyDescent="0.25">
      <c r="A411" t="s">
        <v>1749</v>
      </c>
      <c r="B411" t="s">
        <v>1750</v>
      </c>
      <c r="C411" t="s">
        <v>1625</v>
      </c>
      <c r="D411" t="s">
        <v>92</v>
      </c>
      <c r="E411" t="s">
        <v>36</v>
      </c>
      <c r="F411" t="s">
        <v>3625</v>
      </c>
      <c r="G411">
        <v>129.4</v>
      </c>
    </row>
    <row r="412" spans="1:7" x14ac:dyDescent="0.25">
      <c r="A412" t="s">
        <v>3801</v>
      </c>
      <c r="B412" t="s">
        <v>476</v>
      </c>
      <c r="C412" t="s">
        <v>989</v>
      </c>
      <c r="D412" t="s">
        <v>317</v>
      </c>
      <c r="E412" t="s">
        <v>193</v>
      </c>
      <c r="F412" t="s">
        <v>3625</v>
      </c>
      <c r="G412">
        <v>103.3</v>
      </c>
    </row>
    <row r="413" spans="1:7" x14ac:dyDescent="0.25">
      <c r="A413" t="s">
        <v>2025</v>
      </c>
      <c r="B413" t="s">
        <v>2026</v>
      </c>
      <c r="C413" t="s">
        <v>1191</v>
      </c>
      <c r="D413" t="s">
        <v>254</v>
      </c>
      <c r="E413" t="s">
        <v>36</v>
      </c>
      <c r="F413" t="s">
        <v>3625</v>
      </c>
      <c r="G413">
        <v>47.9</v>
      </c>
    </row>
    <row r="414" spans="1:7" x14ac:dyDescent="0.25">
      <c r="A414" t="s">
        <v>420</v>
      </c>
      <c r="B414" t="s">
        <v>421</v>
      </c>
      <c r="C414" t="s">
        <v>422</v>
      </c>
      <c r="D414" t="s">
        <v>380</v>
      </c>
      <c r="E414" t="s">
        <v>112</v>
      </c>
      <c r="F414" t="s">
        <v>3625</v>
      </c>
      <c r="G414">
        <v>86.4</v>
      </c>
    </row>
    <row r="415" spans="1:7" x14ac:dyDescent="0.25">
      <c r="A415" t="s">
        <v>366</v>
      </c>
      <c r="B415" t="s">
        <v>367</v>
      </c>
      <c r="C415" t="s">
        <v>368</v>
      </c>
      <c r="D415" t="s">
        <v>192</v>
      </c>
      <c r="E415" t="s">
        <v>193</v>
      </c>
      <c r="F415" t="s">
        <v>3625</v>
      </c>
      <c r="G415">
        <v>108.7</v>
      </c>
    </row>
    <row r="416" spans="1:7" x14ac:dyDescent="0.25">
      <c r="A416" t="s">
        <v>1685</v>
      </c>
      <c r="B416" t="s">
        <v>1686</v>
      </c>
      <c r="C416" t="s">
        <v>759</v>
      </c>
      <c r="D416" t="s">
        <v>92</v>
      </c>
      <c r="E416" t="s">
        <v>36</v>
      </c>
      <c r="F416" t="s">
        <v>3629</v>
      </c>
      <c r="G416">
        <v>110.6</v>
      </c>
    </row>
    <row r="417" spans="1:7" x14ac:dyDescent="0.25">
      <c r="A417" t="s">
        <v>1443</v>
      </c>
      <c r="B417" t="s">
        <v>1444</v>
      </c>
      <c r="C417" t="s">
        <v>1182</v>
      </c>
      <c r="D417" t="s">
        <v>281</v>
      </c>
      <c r="E417" t="s">
        <v>66</v>
      </c>
      <c r="F417" t="s">
        <v>3625</v>
      </c>
      <c r="G417">
        <v>101.6</v>
      </c>
    </row>
    <row r="418" spans="1:7" x14ac:dyDescent="0.25">
      <c r="A418" t="s">
        <v>2497</v>
      </c>
      <c r="B418" t="s">
        <v>2498</v>
      </c>
      <c r="C418" t="s">
        <v>723</v>
      </c>
      <c r="D418" t="s">
        <v>111</v>
      </c>
      <c r="E418" t="s">
        <v>112</v>
      </c>
      <c r="F418" t="s">
        <v>3625</v>
      </c>
      <c r="G418">
        <v>131.30000000000001</v>
      </c>
    </row>
    <row r="419" spans="1:7" x14ac:dyDescent="0.25">
      <c r="A419" t="s">
        <v>3589</v>
      </c>
      <c r="B419" t="s">
        <v>1872</v>
      </c>
      <c r="C419" t="s">
        <v>1533</v>
      </c>
      <c r="D419" t="s">
        <v>136</v>
      </c>
      <c r="E419" t="s">
        <v>137</v>
      </c>
      <c r="F419" t="s">
        <v>3629</v>
      </c>
      <c r="G419">
        <v>131.19999999999999</v>
      </c>
    </row>
    <row r="420" spans="1:7" x14ac:dyDescent="0.25">
      <c r="A420" t="s">
        <v>119</v>
      </c>
      <c r="B420" t="s">
        <v>120</v>
      </c>
      <c r="C420" t="s">
        <v>121</v>
      </c>
      <c r="D420" t="s">
        <v>92</v>
      </c>
      <c r="E420" t="s">
        <v>36</v>
      </c>
      <c r="F420" t="s">
        <v>3625</v>
      </c>
      <c r="G420">
        <v>88.9</v>
      </c>
    </row>
    <row r="421" spans="1:7" x14ac:dyDescent="0.25">
      <c r="A421" t="s">
        <v>3802</v>
      </c>
      <c r="B421" t="s">
        <v>3803</v>
      </c>
      <c r="C421" t="s">
        <v>2759</v>
      </c>
      <c r="D421" t="s">
        <v>149</v>
      </c>
      <c r="E421" t="s">
        <v>137</v>
      </c>
      <c r="F421" t="s">
        <v>3629</v>
      </c>
      <c r="G421">
        <v>67.3</v>
      </c>
    </row>
    <row r="422" spans="1:7" x14ac:dyDescent="0.25">
      <c r="A422" t="s">
        <v>3280</v>
      </c>
      <c r="B422" t="s">
        <v>3281</v>
      </c>
      <c r="C422" t="s">
        <v>403</v>
      </c>
      <c r="D422" t="s">
        <v>161</v>
      </c>
      <c r="E422" t="s">
        <v>36</v>
      </c>
      <c r="F422" t="s">
        <v>3625</v>
      </c>
      <c r="G422">
        <v>98</v>
      </c>
    </row>
    <row r="423" spans="1:7" x14ac:dyDescent="0.25">
      <c r="A423" t="s">
        <v>3804</v>
      </c>
      <c r="B423" t="s">
        <v>3805</v>
      </c>
      <c r="C423" t="s">
        <v>1093</v>
      </c>
      <c r="D423" t="s">
        <v>254</v>
      </c>
      <c r="E423" t="s">
        <v>36</v>
      </c>
      <c r="F423" t="s">
        <v>3629</v>
      </c>
      <c r="G423">
        <v>123.6</v>
      </c>
    </row>
    <row r="424" spans="1:7" x14ac:dyDescent="0.25">
      <c r="A424" t="s">
        <v>3806</v>
      </c>
      <c r="B424" t="s">
        <v>3807</v>
      </c>
      <c r="C424" t="s">
        <v>464</v>
      </c>
      <c r="D424" t="s">
        <v>291</v>
      </c>
      <c r="E424" t="s">
        <v>66</v>
      </c>
      <c r="F424" t="s">
        <v>3625</v>
      </c>
      <c r="G424">
        <v>5.8</v>
      </c>
    </row>
    <row r="425" spans="1:7" x14ac:dyDescent="0.25">
      <c r="A425" t="s">
        <v>1253</v>
      </c>
      <c r="B425" t="s">
        <v>1029</v>
      </c>
      <c r="C425" t="s">
        <v>547</v>
      </c>
      <c r="D425" t="s">
        <v>233</v>
      </c>
      <c r="E425" t="s">
        <v>66</v>
      </c>
      <c r="F425" t="s">
        <v>3625</v>
      </c>
      <c r="G425">
        <v>148.80000000000001</v>
      </c>
    </row>
    <row r="426" spans="1:7" x14ac:dyDescent="0.25">
      <c r="A426" t="s">
        <v>2532</v>
      </c>
      <c r="B426" t="s">
        <v>2533</v>
      </c>
      <c r="C426" t="s">
        <v>696</v>
      </c>
      <c r="D426" t="s">
        <v>380</v>
      </c>
      <c r="E426" t="s">
        <v>112</v>
      </c>
      <c r="F426" t="s">
        <v>3625</v>
      </c>
      <c r="G426">
        <v>31.5</v>
      </c>
    </row>
    <row r="427" spans="1:7" x14ac:dyDescent="0.25">
      <c r="A427" t="s">
        <v>3808</v>
      </c>
      <c r="B427" t="s">
        <v>3809</v>
      </c>
      <c r="C427" t="s">
        <v>431</v>
      </c>
      <c r="D427" t="s">
        <v>181</v>
      </c>
      <c r="E427" t="s">
        <v>80</v>
      </c>
      <c r="F427" t="s">
        <v>3625</v>
      </c>
      <c r="G427">
        <v>73.2</v>
      </c>
    </row>
    <row r="428" spans="1:7" x14ac:dyDescent="0.25">
      <c r="A428" t="s">
        <v>1899</v>
      </c>
      <c r="B428" t="s">
        <v>565</v>
      </c>
      <c r="C428" t="s">
        <v>666</v>
      </c>
      <c r="D428" t="s">
        <v>136</v>
      </c>
      <c r="E428" t="s">
        <v>137</v>
      </c>
      <c r="F428" t="s">
        <v>3629</v>
      </c>
      <c r="G428">
        <v>131.4</v>
      </c>
    </row>
    <row r="429" spans="1:7" x14ac:dyDescent="0.25">
      <c r="A429" t="s">
        <v>1836</v>
      </c>
      <c r="B429" t="s">
        <v>1837</v>
      </c>
      <c r="C429" t="s">
        <v>180</v>
      </c>
      <c r="D429" t="s">
        <v>161</v>
      </c>
      <c r="E429" t="s">
        <v>36</v>
      </c>
      <c r="F429" t="s">
        <v>3625</v>
      </c>
      <c r="G429">
        <v>37.6</v>
      </c>
    </row>
    <row r="430" spans="1:7" x14ac:dyDescent="0.25">
      <c r="A430" t="s">
        <v>1537</v>
      </c>
      <c r="B430" t="s">
        <v>1538</v>
      </c>
      <c r="C430" t="s">
        <v>629</v>
      </c>
      <c r="D430" t="s">
        <v>603</v>
      </c>
      <c r="E430" t="s">
        <v>137</v>
      </c>
      <c r="F430" t="s">
        <v>3625</v>
      </c>
      <c r="G430">
        <v>74.099999999999994</v>
      </c>
    </row>
    <row r="431" spans="1:7" x14ac:dyDescent="0.25">
      <c r="A431" t="s">
        <v>3810</v>
      </c>
      <c r="B431" t="s">
        <v>3811</v>
      </c>
      <c r="C431" t="s">
        <v>1842</v>
      </c>
      <c r="D431" t="s">
        <v>244</v>
      </c>
      <c r="E431" t="s">
        <v>51</v>
      </c>
      <c r="F431" t="s">
        <v>3625</v>
      </c>
      <c r="G431">
        <v>24.2</v>
      </c>
    </row>
    <row r="432" spans="1:7" x14ac:dyDescent="0.25">
      <c r="A432" t="s">
        <v>3812</v>
      </c>
      <c r="B432" t="s">
        <v>3813</v>
      </c>
      <c r="C432" t="s">
        <v>1404</v>
      </c>
      <c r="D432" t="s">
        <v>65</v>
      </c>
      <c r="E432" t="s">
        <v>66</v>
      </c>
      <c r="F432" t="s">
        <v>3625</v>
      </c>
      <c r="G432">
        <v>62.3</v>
      </c>
    </row>
    <row r="433" spans="1:7" x14ac:dyDescent="0.25">
      <c r="A433" t="s">
        <v>3814</v>
      </c>
      <c r="B433" t="s">
        <v>2099</v>
      </c>
      <c r="C433" t="s">
        <v>379</v>
      </c>
      <c r="D433" t="s">
        <v>291</v>
      </c>
      <c r="E433" t="s">
        <v>66</v>
      </c>
      <c r="F433" t="s">
        <v>3625</v>
      </c>
      <c r="G433">
        <v>30.7</v>
      </c>
    </row>
    <row r="434" spans="1:7" x14ac:dyDescent="0.25">
      <c r="A434" t="s">
        <v>3815</v>
      </c>
      <c r="B434" t="s">
        <v>483</v>
      </c>
      <c r="C434" t="s">
        <v>307</v>
      </c>
      <c r="D434" t="s">
        <v>535</v>
      </c>
      <c r="E434" t="s">
        <v>80</v>
      </c>
      <c r="F434" t="s">
        <v>3629</v>
      </c>
      <c r="G434">
        <v>57.7</v>
      </c>
    </row>
    <row r="435" spans="1:7" x14ac:dyDescent="0.25">
      <c r="A435" t="s">
        <v>2413</v>
      </c>
      <c r="B435" t="s">
        <v>2414</v>
      </c>
      <c r="C435" t="s">
        <v>1324</v>
      </c>
      <c r="D435" t="s">
        <v>697</v>
      </c>
      <c r="E435" t="s">
        <v>137</v>
      </c>
      <c r="F435" t="s">
        <v>3629</v>
      </c>
      <c r="G435">
        <v>59.2</v>
      </c>
    </row>
    <row r="436" spans="1:7" x14ac:dyDescent="0.25">
      <c r="A436" t="s">
        <v>2165</v>
      </c>
      <c r="B436" t="s">
        <v>360</v>
      </c>
      <c r="C436" t="s">
        <v>2166</v>
      </c>
      <c r="D436" t="s">
        <v>214</v>
      </c>
      <c r="E436" t="s">
        <v>51</v>
      </c>
      <c r="F436" t="s">
        <v>3625</v>
      </c>
      <c r="G436">
        <v>149</v>
      </c>
    </row>
    <row r="437" spans="1:7" x14ac:dyDescent="0.25">
      <c r="A437" t="s">
        <v>1352</v>
      </c>
      <c r="B437" t="s">
        <v>1353</v>
      </c>
      <c r="C437" t="s">
        <v>280</v>
      </c>
      <c r="D437" t="s">
        <v>380</v>
      </c>
      <c r="E437" t="s">
        <v>112</v>
      </c>
      <c r="F437" t="s">
        <v>3629</v>
      </c>
      <c r="G437">
        <v>149.19999999999999</v>
      </c>
    </row>
    <row r="438" spans="1:7" x14ac:dyDescent="0.25">
      <c r="A438" t="s">
        <v>1012</v>
      </c>
      <c r="B438" t="s">
        <v>1013</v>
      </c>
      <c r="C438" t="s">
        <v>1014</v>
      </c>
      <c r="D438" t="s">
        <v>65</v>
      </c>
      <c r="E438" t="s">
        <v>66</v>
      </c>
      <c r="F438" t="s">
        <v>3629</v>
      </c>
      <c r="G438">
        <v>21.6</v>
      </c>
    </row>
    <row r="439" spans="1:7" x14ac:dyDescent="0.25">
      <c r="A439" t="s">
        <v>3260</v>
      </c>
      <c r="B439" t="s">
        <v>3261</v>
      </c>
      <c r="C439" t="s">
        <v>3262</v>
      </c>
      <c r="D439" t="s">
        <v>697</v>
      </c>
      <c r="E439" t="s">
        <v>137</v>
      </c>
      <c r="F439" t="s">
        <v>3625</v>
      </c>
      <c r="G439">
        <v>110.3</v>
      </c>
    </row>
    <row r="440" spans="1:7" x14ac:dyDescent="0.25">
      <c r="A440" t="s">
        <v>230</v>
      </c>
      <c r="B440" t="s">
        <v>231</v>
      </c>
      <c r="C440" t="s">
        <v>232</v>
      </c>
      <c r="D440" t="s">
        <v>233</v>
      </c>
      <c r="E440" t="s">
        <v>66</v>
      </c>
      <c r="F440" t="s">
        <v>3629</v>
      </c>
      <c r="G440">
        <v>12.5</v>
      </c>
    </row>
    <row r="441" spans="1:7" x14ac:dyDescent="0.25">
      <c r="A441" t="s">
        <v>3816</v>
      </c>
      <c r="B441" t="s">
        <v>3817</v>
      </c>
      <c r="C441" t="s">
        <v>445</v>
      </c>
      <c r="D441" t="s">
        <v>50</v>
      </c>
      <c r="E441" t="s">
        <v>51</v>
      </c>
      <c r="F441" t="s">
        <v>3627</v>
      </c>
      <c r="G441">
        <v>9.4</v>
      </c>
    </row>
    <row r="442" spans="1:7" x14ac:dyDescent="0.25">
      <c r="A442" t="s">
        <v>1211</v>
      </c>
      <c r="B442" t="s">
        <v>1212</v>
      </c>
      <c r="C442" t="s">
        <v>393</v>
      </c>
      <c r="D442" t="s">
        <v>603</v>
      </c>
      <c r="E442" t="s">
        <v>137</v>
      </c>
      <c r="F442" t="s">
        <v>3629</v>
      </c>
      <c r="G442">
        <v>20.3</v>
      </c>
    </row>
    <row r="443" spans="1:7" x14ac:dyDescent="0.25">
      <c r="A443" t="s">
        <v>3818</v>
      </c>
      <c r="B443" t="s">
        <v>786</v>
      </c>
      <c r="C443" t="s">
        <v>1182</v>
      </c>
      <c r="D443" t="s">
        <v>603</v>
      </c>
      <c r="E443" t="s">
        <v>137</v>
      </c>
      <c r="F443" t="s">
        <v>3629</v>
      </c>
      <c r="G443">
        <v>145</v>
      </c>
    </row>
    <row r="444" spans="1:7" x14ac:dyDescent="0.25">
      <c r="A444" t="s">
        <v>3450</v>
      </c>
      <c r="B444" t="s">
        <v>3451</v>
      </c>
      <c r="C444" t="s">
        <v>764</v>
      </c>
      <c r="D444" t="s">
        <v>233</v>
      </c>
      <c r="E444" t="s">
        <v>66</v>
      </c>
      <c r="F444" t="s">
        <v>3629</v>
      </c>
      <c r="G444">
        <v>141.4</v>
      </c>
    </row>
    <row r="445" spans="1:7" x14ac:dyDescent="0.25">
      <c r="A445" t="s">
        <v>3514</v>
      </c>
      <c r="B445" t="s">
        <v>849</v>
      </c>
      <c r="C445" t="s">
        <v>717</v>
      </c>
      <c r="D445" t="s">
        <v>339</v>
      </c>
      <c r="E445" t="s">
        <v>193</v>
      </c>
      <c r="F445" t="s">
        <v>3625</v>
      </c>
      <c r="G445">
        <v>33.1</v>
      </c>
    </row>
    <row r="446" spans="1:7" x14ac:dyDescent="0.25">
      <c r="A446" t="s">
        <v>1215</v>
      </c>
      <c r="B446" t="s">
        <v>1216</v>
      </c>
      <c r="C446" t="s">
        <v>1217</v>
      </c>
      <c r="D446" t="s">
        <v>79</v>
      </c>
      <c r="E446" t="s">
        <v>80</v>
      </c>
      <c r="F446" t="s">
        <v>3625</v>
      </c>
      <c r="G446">
        <v>28.4</v>
      </c>
    </row>
    <row r="447" spans="1:7" x14ac:dyDescent="0.25">
      <c r="A447" t="s">
        <v>3819</v>
      </c>
      <c r="B447" t="s">
        <v>1715</v>
      </c>
      <c r="C447" t="s">
        <v>950</v>
      </c>
      <c r="D447" t="s">
        <v>92</v>
      </c>
      <c r="E447" t="s">
        <v>36</v>
      </c>
      <c r="F447" t="s">
        <v>3629</v>
      </c>
      <c r="G447">
        <v>39.9</v>
      </c>
    </row>
    <row r="448" spans="1:7" x14ac:dyDescent="0.25">
      <c r="A448" t="s">
        <v>1714</v>
      </c>
      <c r="B448" t="s">
        <v>1715</v>
      </c>
      <c r="C448" t="s">
        <v>1716</v>
      </c>
      <c r="D448" t="s">
        <v>697</v>
      </c>
      <c r="E448" t="s">
        <v>137</v>
      </c>
      <c r="F448" t="s">
        <v>3627</v>
      </c>
      <c r="G448">
        <v>79.8</v>
      </c>
    </row>
    <row r="449" spans="1:7" x14ac:dyDescent="0.25">
      <c r="A449" t="s">
        <v>1428</v>
      </c>
      <c r="B449" t="s">
        <v>528</v>
      </c>
      <c r="C449" t="s">
        <v>1429</v>
      </c>
      <c r="D449" t="s">
        <v>308</v>
      </c>
      <c r="E449" t="s">
        <v>112</v>
      </c>
      <c r="F449" t="s">
        <v>3625</v>
      </c>
      <c r="G449">
        <v>87.6</v>
      </c>
    </row>
    <row r="450" spans="1:7" x14ac:dyDescent="0.25">
      <c r="A450" t="s">
        <v>3480</v>
      </c>
      <c r="B450" t="s">
        <v>3481</v>
      </c>
      <c r="C450" t="s">
        <v>2759</v>
      </c>
      <c r="D450" t="s">
        <v>317</v>
      </c>
      <c r="E450" t="s">
        <v>193</v>
      </c>
      <c r="F450" t="s">
        <v>3629</v>
      </c>
      <c r="G450">
        <v>37.1</v>
      </c>
    </row>
    <row r="451" spans="1:7" x14ac:dyDescent="0.25">
      <c r="A451" t="s">
        <v>2605</v>
      </c>
      <c r="B451" t="s">
        <v>2606</v>
      </c>
      <c r="C451" t="s">
        <v>2607</v>
      </c>
      <c r="D451" t="s">
        <v>254</v>
      </c>
      <c r="E451" t="s">
        <v>36</v>
      </c>
      <c r="F451" t="s">
        <v>3625</v>
      </c>
      <c r="G451">
        <v>114.7</v>
      </c>
    </row>
    <row r="452" spans="1:7" x14ac:dyDescent="0.25">
      <c r="A452" t="s">
        <v>948</v>
      </c>
      <c r="B452" t="s">
        <v>949</v>
      </c>
      <c r="C452" t="s">
        <v>950</v>
      </c>
      <c r="D452" t="s">
        <v>254</v>
      </c>
      <c r="E452" t="s">
        <v>36</v>
      </c>
      <c r="F452" t="s">
        <v>3629</v>
      </c>
      <c r="G452">
        <v>49.9</v>
      </c>
    </row>
    <row r="453" spans="1:7" x14ac:dyDescent="0.25">
      <c r="A453" t="s">
        <v>3820</v>
      </c>
      <c r="B453" t="s">
        <v>1614</v>
      </c>
      <c r="C453" t="s">
        <v>690</v>
      </c>
      <c r="D453" t="s">
        <v>254</v>
      </c>
      <c r="E453" t="s">
        <v>36</v>
      </c>
      <c r="F453" t="s">
        <v>3625</v>
      </c>
      <c r="G453">
        <v>138.69999999999999</v>
      </c>
    </row>
    <row r="454" spans="1:7" x14ac:dyDescent="0.25">
      <c r="A454" t="s">
        <v>1287</v>
      </c>
      <c r="B454" t="s">
        <v>1288</v>
      </c>
      <c r="C454" t="s">
        <v>1289</v>
      </c>
      <c r="D454" t="s">
        <v>35</v>
      </c>
      <c r="E454" t="s">
        <v>36</v>
      </c>
      <c r="F454" t="s">
        <v>3629</v>
      </c>
      <c r="G454">
        <v>100.2</v>
      </c>
    </row>
    <row r="455" spans="1:7" x14ac:dyDescent="0.25">
      <c r="A455" t="s">
        <v>3335</v>
      </c>
      <c r="B455" t="s">
        <v>3336</v>
      </c>
      <c r="C455" t="s">
        <v>679</v>
      </c>
      <c r="D455" t="s">
        <v>111</v>
      </c>
      <c r="E455" t="s">
        <v>112</v>
      </c>
      <c r="F455" t="s">
        <v>3625</v>
      </c>
      <c r="G455">
        <v>68.3</v>
      </c>
    </row>
    <row r="456" spans="1:7" x14ac:dyDescent="0.25">
      <c r="A456" t="s">
        <v>848</v>
      </c>
      <c r="B456" t="s">
        <v>849</v>
      </c>
      <c r="C456" t="s">
        <v>850</v>
      </c>
      <c r="D456" t="s">
        <v>412</v>
      </c>
      <c r="E456" t="s">
        <v>193</v>
      </c>
      <c r="F456" t="s">
        <v>3625</v>
      </c>
      <c r="G456">
        <v>119.5</v>
      </c>
    </row>
    <row r="457" spans="1:7" x14ac:dyDescent="0.25">
      <c r="A457" t="s">
        <v>1077</v>
      </c>
      <c r="B457" t="s">
        <v>1078</v>
      </c>
      <c r="C457" t="s">
        <v>602</v>
      </c>
      <c r="D457" t="s">
        <v>136</v>
      </c>
      <c r="E457" t="s">
        <v>137</v>
      </c>
      <c r="F457" t="s">
        <v>3627</v>
      </c>
      <c r="G457">
        <v>123.6</v>
      </c>
    </row>
    <row r="458" spans="1:7" x14ac:dyDescent="0.25">
      <c r="A458" t="s">
        <v>3457</v>
      </c>
      <c r="B458" t="s">
        <v>3458</v>
      </c>
      <c r="C458" t="s">
        <v>1895</v>
      </c>
      <c r="D458" t="s">
        <v>244</v>
      </c>
      <c r="E458" t="s">
        <v>51</v>
      </c>
      <c r="F458" t="s">
        <v>3625</v>
      </c>
      <c r="G458">
        <v>47.1</v>
      </c>
    </row>
    <row r="459" spans="1:7" x14ac:dyDescent="0.25">
      <c r="A459" t="s">
        <v>1942</v>
      </c>
      <c r="B459" t="s">
        <v>1943</v>
      </c>
      <c r="C459" t="s">
        <v>862</v>
      </c>
      <c r="D459" t="s">
        <v>192</v>
      </c>
      <c r="E459" t="s">
        <v>193</v>
      </c>
      <c r="F459" t="s">
        <v>3629</v>
      </c>
      <c r="G459">
        <v>54.3</v>
      </c>
    </row>
    <row r="460" spans="1:7" x14ac:dyDescent="0.25">
      <c r="A460" t="s">
        <v>3821</v>
      </c>
      <c r="B460" t="s">
        <v>3822</v>
      </c>
      <c r="C460" t="s">
        <v>901</v>
      </c>
      <c r="D460" t="s">
        <v>412</v>
      </c>
      <c r="E460" t="s">
        <v>193</v>
      </c>
      <c r="F460" t="s">
        <v>3625</v>
      </c>
      <c r="G460">
        <v>140.69999999999999</v>
      </c>
    </row>
    <row r="461" spans="1:7" x14ac:dyDescent="0.25">
      <c r="A461" t="s">
        <v>1139</v>
      </c>
      <c r="B461" t="s">
        <v>1140</v>
      </c>
      <c r="C461" t="s">
        <v>1141</v>
      </c>
      <c r="D461" t="s">
        <v>65</v>
      </c>
      <c r="E461" t="s">
        <v>66</v>
      </c>
      <c r="F461" t="s">
        <v>3625</v>
      </c>
      <c r="G461">
        <v>28.9</v>
      </c>
    </row>
    <row r="462" spans="1:7" x14ac:dyDescent="0.25">
      <c r="A462" t="s">
        <v>3823</v>
      </c>
      <c r="B462" t="s">
        <v>147</v>
      </c>
      <c r="C462" t="s">
        <v>1395</v>
      </c>
      <c r="D462" t="s">
        <v>254</v>
      </c>
      <c r="E462" t="s">
        <v>36</v>
      </c>
      <c r="F462" t="s">
        <v>3629</v>
      </c>
      <c r="G462">
        <v>11.1</v>
      </c>
    </row>
    <row r="463" spans="1:7" x14ac:dyDescent="0.25">
      <c r="A463" t="s">
        <v>2611</v>
      </c>
      <c r="B463" t="s">
        <v>1366</v>
      </c>
      <c r="C463" t="s">
        <v>1131</v>
      </c>
      <c r="D463" t="s">
        <v>92</v>
      </c>
      <c r="E463" t="s">
        <v>36</v>
      </c>
      <c r="F463" t="s">
        <v>3629</v>
      </c>
      <c r="G463">
        <v>70.8</v>
      </c>
    </row>
    <row r="464" spans="1:7" x14ac:dyDescent="0.25">
      <c r="A464" t="s">
        <v>3824</v>
      </c>
      <c r="B464" t="s">
        <v>3825</v>
      </c>
      <c r="C464" t="s">
        <v>2752</v>
      </c>
      <c r="D464" t="s">
        <v>92</v>
      </c>
      <c r="E464" t="s">
        <v>36</v>
      </c>
      <c r="F464" t="s">
        <v>3627</v>
      </c>
      <c r="G464">
        <v>121.2</v>
      </c>
    </row>
    <row r="465" spans="1:7" x14ac:dyDescent="0.25">
      <c r="A465" t="s">
        <v>1279</v>
      </c>
      <c r="B465" t="s">
        <v>1280</v>
      </c>
      <c r="C465" t="s">
        <v>477</v>
      </c>
      <c r="D465" t="s">
        <v>92</v>
      </c>
      <c r="E465" t="s">
        <v>36</v>
      </c>
      <c r="F465" t="s">
        <v>3625</v>
      </c>
      <c r="G465">
        <v>116.9</v>
      </c>
    </row>
    <row r="466" spans="1:7" x14ac:dyDescent="0.25">
      <c r="A466" t="s">
        <v>1907</v>
      </c>
      <c r="B466" t="s">
        <v>1908</v>
      </c>
      <c r="C466" t="s">
        <v>1093</v>
      </c>
      <c r="D466" t="s">
        <v>404</v>
      </c>
      <c r="E466" t="s">
        <v>51</v>
      </c>
      <c r="F466" t="s">
        <v>3629</v>
      </c>
      <c r="G466">
        <v>138.30000000000001</v>
      </c>
    </row>
    <row r="467" spans="1:7" x14ac:dyDescent="0.25">
      <c r="A467" t="s">
        <v>3826</v>
      </c>
      <c r="B467" t="s">
        <v>3827</v>
      </c>
      <c r="C467" t="s">
        <v>316</v>
      </c>
      <c r="D467" t="s">
        <v>291</v>
      </c>
      <c r="E467" t="s">
        <v>66</v>
      </c>
      <c r="F467" t="s">
        <v>3625</v>
      </c>
      <c r="G467">
        <v>82.3</v>
      </c>
    </row>
    <row r="468" spans="1:7" x14ac:dyDescent="0.25">
      <c r="A468" t="s">
        <v>3244</v>
      </c>
      <c r="B468" t="s">
        <v>1238</v>
      </c>
      <c r="C468" t="s">
        <v>1439</v>
      </c>
      <c r="D468" t="s">
        <v>281</v>
      </c>
      <c r="E468" t="s">
        <v>66</v>
      </c>
      <c r="F468" t="s">
        <v>3625</v>
      </c>
      <c r="G468">
        <v>19.5</v>
      </c>
    </row>
    <row r="469" spans="1:7" x14ac:dyDescent="0.25">
      <c r="A469" t="s">
        <v>2145</v>
      </c>
      <c r="B469" t="s">
        <v>845</v>
      </c>
      <c r="C469" t="s">
        <v>1662</v>
      </c>
      <c r="D469" t="s">
        <v>603</v>
      </c>
      <c r="E469" t="s">
        <v>137</v>
      </c>
      <c r="F469" t="s">
        <v>3625</v>
      </c>
      <c r="G469">
        <v>90.4</v>
      </c>
    </row>
    <row r="470" spans="1:7" x14ac:dyDescent="0.25">
      <c r="A470" t="s">
        <v>1332</v>
      </c>
      <c r="B470" t="s">
        <v>1333</v>
      </c>
      <c r="C470" t="s">
        <v>78</v>
      </c>
      <c r="D470" t="s">
        <v>214</v>
      </c>
      <c r="E470" t="s">
        <v>51</v>
      </c>
      <c r="F470" t="s">
        <v>3625</v>
      </c>
      <c r="G470">
        <v>117.9</v>
      </c>
    </row>
    <row r="471" spans="1:7" x14ac:dyDescent="0.25">
      <c r="A471" t="s">
        <v>401</v>
      </c>
      <c r="B471" t="s">
        <v>402</v>
      </c>
      <c r="C471" t="s">
        <v>403</v>
      </c>
      <c r="D471" t="s">
        <v>404</v>
      </c>
      <c r="E471" t="s">
        <v>51</v>
      </c>
      <c r="F471" t="s">
        <v>3629</v>
      </c>
      <c r="G471">
        <v>18.5</v>
      </c>
    </row>
    <row r="472" spans="1:7" x14ac:dyDescent="0.25">
      <c r="A472" t="s">
        <v>3828</v>
      </c>
      <c r="B472" t="s">
        <v>3702</v>
      </c>
      <c r="C472" t="s">
        <v>1197</v>
      </c>
      <c r="D472" t="s">
        <v>171</v>
      </c>
      <c r="E472" t="s">
        <v>112</v>
      </c>
      <c r="F472" t="s">
        <v>3629</v>
      </c>
      <c r="G472">
        <v>30</v>
      </c>
    </row>
    <row r="473" spans="1:7" x14ac:dyDescent="0.25">
      <c r="A473" t="s">
        <v>1563</v>
      </c>
      <c r="B473" t="s">
        <v>1140</v>
      </c>
      <c r="C473" t="s">
        <v>148</v>
      </c>
      <c r="D473" t="s">
        <v>79</v>
      </c>
      <c r="E473" t="s">
        <v>80</v>
      </c>
      <c r="F473" t="s">
        <v>3629</v>
      </c>
      <c r="G473">
        <v>6.8</v>
      </c>
    </row>
    <row r="474" spans="1:7" x14ac:dyDescent="0.25">
      <c r="A474" t="s">
        <v>1498</v>
      </c>
      <c r="B474" t="s">
        <v>1304</v>
      </c>
      <c r="C474" t="s">
        <v>490</v>
      </c>
      <c r="D474" t="s">
        <v>327</v>
      </c>
      <c r="E474" t="s">
        <v>80</v>
      </c>
      <c r="F474" t="s">
        <v>3629</v>
      </c>
      <c r="G474">
        <v>91.1</v>
      </c>
    </row>
    <row r="475" spans="1:7" x14ac:dyDescent="0.25">
      <c r="A475" t="s">
        <v>3829</v>
      </c>
      <c r="B475" t="s">
        <v>3830</v>
      </c>
      <c r="C475" t="s">
        <v>1503</v>
      </c>
      <c r="D475" t="s">
        <v>192</v>
      </c>
      <c r="E475" t="s">
        <v>193</v>
      </c>
      <c r="F475" t="s">
        <v>3625</v>
      </c>
      <c r="G475">
        <v>133.6</v>
      </c>
    </row>
    <row r="476" spans="1:7" x14ac:dyDescent="0.25">
      <c r="A476" t="s">
        <v>456</v>
      </c>
      <c r="B476" t="s">
        <v>457</v>
      </c>
      <c r="C476" t="s">
        <v>458</v>
      </c>
      <c r="D476" t="s">
        <v>65</v>
      </c>
      <c r="E476" t="s">
        <v>66</v>
      </c>
      <c r="F476" t="s">
        <v>3625</v>
      </c>
      <c r="G476">
        <v>102.2</v>
      </c>
    </row>
    <row r="477" spans="1:7" x14ac:dyDescent="0.25">
      <c r="A477" t="s">
        <v>508</v>
      </c>
      <c r="B477" t="s">
        <v>509</v>
      </c>
      <c r="C477" t="s">
        <v>510</v>
      </c>
      <c r="D477" t="s">
        <v>65</v>
      </c>
      <c r="E477" t="s">
        <v>66</v>
      </c>
      <c r="F477" t="s">
        <v>3627</v>
      </c>
      <c r="G477">
        <v>147.4</v>
      </c>
    </row>
    <row r="478" spans="1:7" x14ac:dyDescent="0.25">
      <c r="A478" t="s">
        <v>3831</v>
      </c>
      <c r="B478" t="s">
        <v>3832</v>
      </c>
      <c r="C478" t="s">
        <v>290</v>
      </c>
      <c r="D478" t="s">
        <v>317</v>
      </c>
      <c r="E478" t="s">
        <v>193</v>
      </c>
      <c r="F478" t="s">
        <v>3625</v>
      </c>
      <c r="G478">
        <v>14.1</v>
      </c>
    </row>
    <row r="479" spans="1:7" x14ac:dyDescent="0.25">
      <c r="A479" t="s">
        <v>3833</v>
      </c>
      <c r="B479" t="s">
        <v>1259</v>
      </c>
      <c r="C479" t="s">
        <v>1395</v>
      </c>
      <c r="D479" t="s">
        <v>233</v>
      </c>
      <c r="E479" t="s">
        <v>66</v>
      </c>
      <c r="F479" t="s">
        <v>3625</v>
      </c>
      <c r="G479">
        <v>135.9</v>
      </c>
    </row>
    <row r="480" spans="1:7" x14ac:dyDescent="0.25">
      <c r="A480" t="s">
        <v>3834</v>
      </c>
      <c r="B480" t="s">
        <v>3118</v>
      </c>
      <c r="C480" t="s">
        <v>3711</v>
      </c>
      <c r="D480" t="s">
        <v>92</v>
      </c>
      <c r="E480" t="s">
        <v>36</v>
      </c>
      <c r="F480" t="s">
        <v>3625</v>
      </c>
      <c r="G480">
        <v>123</v>
      </c>
    </row>
    <row r="481" spans="1:7" x14ac:dyDescent="0.25">
      <c r="A481" t="s">
        <v>938</v>
      </c>
      <c r="B481" t="s">
        <v>939</v>
      </c>
      <c r="C481" t="s">
        <v>940</v>
      </c>
      <c r="D481" t="s">
        <v>214</v>
      </c>
      <c r="E481" t="s">
        <v>51</v>
      </c>
      <c r="F481" t="s">
        <v>3625</v>
      </c>
      <c r="G481">
        <v>50.6</v>
      </c>
    </row>
    <row r="482" spans="1:7" x14ac:dyDescent="0.25">
      <c r="A482" t="s">
        <v>3835</v>
      </c>
      <c r="B482" t="s">
        <v>109</v>
      </c>
      <c r="C482" t="s">
        <v>759</v>
      </c>
      <c r="D482" t="s">
        <v>65</v>
      </c>
      <c r="E482" t="s">
        <v>66</v>
      </c>
      <c r="F482" t="s">
        <v>3625</v>
      </c>
      <c r="G482">
        <v>146.19999999999999</v>
      </c>
    </row>
    <row r="483" spans="1:7" x14ac:dyDescent="0.25">
      <c r="A483" t="s">
        <v>558</v>
      </c>
      <c r="B483" t="s">
        <v>559</v>
      </c>
      <c r="C483" t="s">
        <v>560</v>
      </c>
      <c r="D483" t="s">
        <v>171</v>
      </c>
      <c r="E483" t="s">
        <v>112</v>
      </c>
      <c r="F483" t="s">
        <v>3627</v>
      </c>
      <c r="G483">
        <v>46.8</v>
      </c>
    </row>
    <row r="484" spans="1:7" x14ac:dyDescent="0.25">
      <c r="A484" t="s">
        <v>387</v>
      </c>
      <c r="B484" t="s">
        <v>179</v>
      </c>
      <c r="C484" t="s">
        <v>128</v>
      </c>
      <c r="D484" t="s">
        <v>65</v>
      </c>
      <c r="E484" t="s">
        <v>66</v>
      </c>
      <c r="F484" t="s">
        <v>3625</v>
      </c>
      <c r="G484">
        <v>133.9</v>
      </c>
    </row>
    <row r="485" spans="1:7" x14ac:dyDescent="0.25">
      <c r="A485" t="s">
        <v>763</v>
      </c>
      <c r="B485" t="s">
        <v>546</v>
      </c>
      <c r="C485" t="s">
        <v>764</v>
      </c>
      <c r="D485" t="s">
        <v>697</v>
      </c>
      <c r="E485" t="s">
        <v>137</v>
      </c>
      <c r="F485" t="s">
        <v>3629</v>
      </c>
      <c r="G485">
        <v>132.69999999999999</v>
      </c>
    </row>
    <row r="486" spans="1:7" x14ac:dyDescent="0.25">
      <c r="A486" t="s">
        <v>1221</v>
      </c>
      <c r="B486" t="s">
        <v>1222</v>
      </c>
      <c r="C486" t="s">
        <v>840</v>
      </c>
      <c r="D486" t="s">
        <v>161</v>
      </c>
      <c r="E486" t="s">
        <v>36</v>
      </c>
      <c r="F486" t="s">
        <v>3625</v>
      </c>
      <c r="G486">
        <v>114.9</v>
      </c>
    </row>
    <row r="487" spans="1:7" x14ac:dyDescent="0.25">
      <c r="A487" t="s">
        <v>3836</v>
      </c>
      <c r="B487" t="s">
        <v>976</v>
      </c>
      <c r="C487" t="s">
        <v>641</v>
      </c>
      <c r="D487" t="s">
        <v>79</v>
      </c>
      <c r="E487" t="s">
        <v>80</v>
      </c>
      <c r="F487" t="s">
        <v>3625</v>
      </c>
      <c r="G487">
        <v>86.7</v>
      </c>
    </row>
    <row r="488" spans="1:7" x14ac:dyDescent="0.25">
      <c r="A488" t="s">
        <v>2039</v>
      </c>
      <c r="B488" t="s">
        <v>2040</v>
      </c>
      <c r="C488" t="s">
        <v>1324</v>
      </c>
      <c r="D488" t="s">
        <v>233</v>
      </c>
      <c r="E488" t="s">
        <v>66</v>
      </c>
      <c r="F488" t="s">
        <v>3625</v>
      </c>
      <c r="G488">
        <v>22.4</v>
      </c>
    </row>
    <row r="489" spans="1:7" x14ac:dyDescent="0.25">
      <c r="A489" t="s">
        <v>2528</v>
      </c>
      <c r="B489" t="s">
        <v>2529</v>
      </c>
      <c r="C489" t="s">
        <v>1758</v>
      </c>
      <c r="D489" t="s">
        <v>65</v>
      </c>
      <c r="E489" t="s">
        <v>66</v>
      </c>
      <c r="F489" t="s">
        <v>3625</v>
      </c>
      <c r="G489">
        <v>82.1</v>
      </c>
    </row>
    <row r="490" spans="1:7" x14ac:dyDescent="0.25">
      <c r="A490" t="s">
        <v>3604</v>
      </c>
      <c r="B490" t="s">
        <v>437</v>
      </c>
      <c r="C490" t="s">
        <v>1636</v>
      </c>
      <c r="D490" t="s">
        <v>149</v>
      </c>
      <c r="E490" t="s">
        <v>137</v>
      </c>
      <c r="F490" t="s">
        <v>3625</v>
      </c>
      <c r="G490">
        <v>56.7</v>
      </c>
    </row>
    <row r="491" spans="1:7" x14ac:dyDescent="0.25">
      <c r="A491" t="s">
        <v>2399</v>
      </c>
      <c r="B491" t="s">
        <v>2400</v>
      </c>
      <c r="C491" t="s">
        <v>706</v>
      </c>
      <c r="D491" t="s">
        <v>535</v>
      </c>
      <c r="E491" t="s">
        <v>80</v>
      </c>
      <c r="F491" t="s">
        <v>3629</v>
      </c>
      <c r="G491">
        <v>119.9</v>
      </c>
    </row>
    <row r="492" spans="1:7" x14ac:dyDescent="0.25">
      <c r="A492" t="s">
        <v>3837</v>
      </c>
      <c r="B492" t="s">
        <v>3838</v>
      </c>
      <c r="C492" t="s">
        <v>734</v>
      </c>
      <c r="D492" t="s">
        <v>181</v>
      </c>
      <c r="E492" t="s">
        <v>80</v>
      </c>
      <c r="F492" t="s">
        <v>3629</v>
      </c>
      <c r="G492">
        <v>114.9</v>
      </c>
    </row>
    <row r="493" spans="1:7" x14ac:dyDescent="0.25">
      <c r="A493" t="s">
        <v>3839</v>
      </c>
      <c r="B493" t="s">
        <v>3832</v>
      </c>
      <c r="C493" t="s">
        <v>326</v>
      </c>
      <c r="D493" t="s">
        <v>291</v>
      </c>
      <c r="E493" t="s">
        <v>66</v>
      </c>
      <c r="F493" t="s">
        <v>3625</v>
      </c>
      <c r="G493">
        <v>137</v>
      </c>
    </row>
    <row r="494" spans="1:7" x14ac:dyDescent="0.25">
      <c r="A494" t="s">
        <v>443</v>
      </c>
      <c r="B494" t="s">
        <v>444</v>
      </c>
      <c r="C494" t="s">
        <v>445</v>
      </c>
      <c r="D494" t="s">
        <v>339</v>
      </c>
      <c r="E494" t="s">
        <v>193</v>
      </c>
      <c r="F494" t="s">
        <v>3625</v>
      </c>
      <c r="G494">
        <v>7.2</v>
      </c>
    </row>
    <row r="495" spans="1:7" x14ac:dyDescent="0.25">
      <c r="A495" t="s">
        <v>3214</v>
      </c>
      <c r="B495" t="s">
        <v>3215</v>
      </c>
      <c r="C495" t="s">
        <v>529</v>
      </c>
      <c r="D495" t="s">
        <v>181</v>
      </c>
      <c r="E495" t="s">
        <v>80</v>
      </c>
      <c r="F495" t="s">
        <v>3627</v>
      </c>
      <c r="G495">
        <v>122.3</v>
      </c>
    </row>
    <row r="496" spans="1:7" x14ac:dyDescent="0.25">
      <c r="A496" t="s">
        <v>1740</v>
      </c>
      <c r="B496" t="s">
        <v>1538</v>
      </c>
      <c r="C496" t="s">
        <v>950</v>
      </c>
      <c r="D496" t="s">
        <v>79</v>
      </c>
      <c r="E496" t="s">
        <v>80</v>
      </c>
      <c r="F496" t="s">
        <v>3625</v>
      </c>
      <c r="G496">
        <v>141.1</v>
      </c>
    </row>
    <row r="497" spans="1:7" x14ac:dyDescent="0.25">
      <c r="A497" t="s">
        <v>3370</v>
      </c>
      <c r="B497" t="s">
        <v>3371</v>
      </c>
      <c r="C497" t="s">
        <v>191</v>
      </c>
      <c r="D497" t="s">
        <v>79</v>
      </c>
      <c r="E497" t="s">
        <v>80</v>
      </c>
      <c r="F497" t="s">
        <v>3629</v>
      </c>
      <c r="G497">
        <v>119.4</v>
      </c>
    </row>
    <row r="498" spans="1:7" x14ac:dyDescent="0.25">
      <c r="A498" t="s">
        <v>2033</v>
      </c>
      <c r="B498" t="s">
        <v>2034</v>
      </c>
      <c r="C498" t="s">
        <v>805</v>
      </c>
      <c r="D498" t="s">
        <v>136</v>
      </c>
      <c r="E498" t="s">
        <v>137</v>
      </c>
      <c r="F498" t="s">
        <v>3625</v>
      </c>
      <c r="G498">
        <v>23.9</v>
      </c>
    </row>
    <row r="499" spans="1:7" x14ac:dyDescent="0.25">
      <c r="A499" t="s">
        <v>2828</v>
      </c>
      <c r="B499" t="s">
        <v>2829</v>
      </c>
      <c r="C499" t="s">
        <v>1233</v>
      </c>
      <c r="D499" t="s">
        <v>308</v>
      </c>
      <c r="E499" t="s">
        <v>112</v>
      </c>
      <c r="F499" t="s">
        <v>3625</v>
      </c>
      <c r="G499">
        <v>16.8</v>
      </c>
    </row>
    <row r="500" spans="1:7" x14ac:dyDescent="0.25">
      <c r="A500" t="s">
        <v>3490</v>
      </c>
      <c r="B500" t="s">
        <v>3491</v>
      </c>
      <c r="C500" t="s">
        <v>2759</v>
      </c>
      <c r="D500" t="s">
        <v>291</v>
      </c>
      <c r="E500" t="s">
        <v>66</v>
      </c>
      <c r="F500" t="s">
        <v>3625</v>
      </c>
      <c r="G500">
        <v>8</v>
      </c>
    </row>
    <row r="501" spans="1:7" x14ac:dyDescent="0.25">
      <c r="A501" t="s">
        <v>1265</v>
      </c>
      <c r="B501" t="s">
        <v>1266</v>
      </c>
      <c r="C501" t="s">
        <v>490</v>
      </c>
      <c r="D501" t="s">
        <v>317</v>
      </c>
      <c r="E501" t="s">
        <v>193</v>
      </c>
      <c r="F501" t="s">
        <v>3629</v>
      </c>
      <c r="G501">
        <v>96.2</v>
      </c>
    </row>
    <row r="502" spans="1:7" x14ac:dyDescent="0.25">
      <c r="A502" t="s">
        <v>1757</v>
      </c>
      <c r="B502" t="s">
        <v>1460</v>
      </c>
      <c r="C502" t="s">
        <v>1758</v>
      </c>
      <c r="D502" t="s">
        <v>79</v>
      </c>
      <c r="E502" t="s">
        <v>80</v>
      </c>
      <c r="F502" t="s">
        <v>3625</v>
      </c>
      <c r="G502">
        <v>96.3</v>
      </c>
    </row>
    <row r="503" spans="1:7" x14ac:dyDescent="0.25">
      <c r="A503" t="s">
        <v>1509</v>
      </c>
      <c r="B503" t="s">
        <v>1092</v>
      </c>
      <c r="C503" t="s">
        <v>1038</v>
      </c>
      <c r="D503" t="s">
        <v>697</v>
      </c>
      <c r="E503" t="s">
        <v>137</v>
      </c>
      <c r="F503" t="s">
        <v>3629</v>
      </c>
      <c r="G503">
        <v>148.1</v>
      </c>
    </row>
    <row r="504" spans="1:7" x14ac:dyDescent="0.25">
      <c r="A504" t="s">
        <v>1269</v>
      </c>
      <c r="B504" t="s">
        <v>360</v>
      </c>
      <c r="C504" t="s">
        <v>1141</v>
      </c>
      <c r="D504" t="s">
        <v>181</v>
      </c>
      <c r="E504" t="s">
        <v>80</v>
      </c>
      <c r="F504" t="s">
        <v>3625</v>
      </c>
      <c r="G504">
        <v>62.7</v>
      </c>
    </row>
    <row r="505" spans="1:7" x14ac:dyDescent="0.25">
      <c r="A505" t="s">
        <v>3840</v>
      </c>
      <c r="B505" t="s">
        <v>3702</v>
      </c>
      <c r="C505" t="s">
        <v>3841</v>
      </c>
      <c r="D505" t="s">
        <v>111</v>
      </c>
      <c r="E505" t="s">
        <v>112</v>
      </c>
      <c r="F505" t="s">
        <v>3625</v>
      </c>
      <c r="G505">
        <v>53.1</v>
      </c>
    </row>
    <row r="506" spans="1:7" x14ac:dyDescent="0.25">
      <c r="A506" t="s">
        <v>3117</v>
      </c>
      <c r="B506" t="s">
        <v>3118</v>
      </c>
      <c r="C506" t="s">
        <v>300</v>
      </c>
      <c r="D506" t="s">
        <v>233</v>
      </c>
      <c r="E506" t="s">
        <v>66</v>
      </c>
      <c r="F506" t="s">
        <v>3625</v>
      </c>
      <c r="G506">
        <v>95.5</v>
      </c>
    </row>
    <row r="507" spans="1:7" x14ac:dyDescent="0.25">
      <c r="A507" t="s">
        <v>3842</v>
      </c>
      <c r="B507" t="s">
        <v>3843</v>
      </c>
      <c r="C507" t="s">
        <v>553</v>
      </c>
      <c r="D507" t="s">
        <v>380</v>
      </c>
      <c r="E507" t="s">
        <v>112</v>
      </c>
      <c r="F507" t="s">
        <v>3625</v>
      </c>
      <c r="G507">
        <v>124.7</v>
      </c>
    </row>
    <row r="508" spans="1:7" x14ac:dyDescent="0.25">
      <c r="A508" t="s">
        <v>2563</v>
      </c>
      <c r="B508" t="s">
        <v>2564</v>
      </c>
      <c r="C508" t="s">
        <v>971</v>
      </c>
      <c r="D508" t="s">
        <v>181</v>
      </c>
      <c r="E508" t="s">
        <v>80</v>
      </c>
      <c r="F508" t="s">
        <v>3627</v>
      </c>
      <c r="G508">
        <v>140.80000000000001</v>
      </c>
    </row>
    <row r="509" spans="1:7" x14ac:dyDescent="0.25">
      <c r="A509" t="s">
        <v>3123</v>
      </c>
      <c r="B509" t="s">
        <v>3124</v>
      </c>
      <c r="C509" t="s">
        <v>579</v>
      </c>
      <c r="D509" t="s">
        <v>111</v>
      </c>
      <c r="E509" t="s">
        <v>112</v>
      </c>
      <c r="F509" t="s">
        <v>3625</v>
      </c>
      <c r="G509">
        <v>121.5</v>
      </c>
    </row>
    <row r="510" spans="1:7" x14ac:dyDescent="0.25">
      <c r="A510" t="s">
        <v>3844</v>
      </c>
      <c r="B510" t="s">
        <v>3845</v>
      </c>
      <c r="C510" t="s">
        <v>868</v>
      </c>
      <c r="D510" t="s">
        <v>308</v>
      </c>
      <c r="E510" t="s">
        <v>112</v>
      </c>
      <c r="F510" t="s">
        <v>3625</v>
      </c>
      <c r="G510">
        <v>66.900000000000006</v>
      </c>
    </row>
    <row r="511" spans="1:7" x14ac:dyDescent="0.25">
      <c r="A511" t="s">
        <v>2907</v>
      </c>
      <c r="B511" t="s">
        <v>2091</v>
      </c>
      <c r="C511" t="s">
        <v>458</v>
      </c>
      <c r="D511" t="s">
        <v>244</v>
      </c>
      <c r="E511" t="s">
        <v>51</v>
      </c>
      <c r="F511" t="s">
        <v>3625</v>
      </c>
      <c r="G511">
        <v>97.1</v>
      </c>
    </row>
    <row r="512" spans="1:7" x14ac:dyDescent="0.25">
      <c r="A512" t="s">
        <v>2176</v>
      </c>
      <c r="B512" t="s">
        <v>2177</v>
      </c>
      <c r="C512" t="s">
        <v>901</v>
      </c>
      <c r="D512" t="s">
        <v>404</v>
      </c>
      <c r="E512" t="s">
        <v>51</v>
      </c>
      <c r="F512" t="s">
        <v>3629</v>
      </c>
      <c r="G512">
        <v>129.19999999999999</v>
      </c>
    </row>
    <row r="513" spans="1:7" x14ac:dyDescent="0.25">
      <c r="A513" t="s">
        <v>954</v>
      </c>
      <c r="B513" t="s">
        <v>955</v>
      </c>
      <c r="C513" t="s">
        <v>34</v>
      </c>
      <c r="D513" t="s">
        <v>111</v>
      </c>
      <c r="E513" t="s">
        <v>112</v>
      </c>
      <c r="F513" t="s">
        <v>3629</v>
      </c>
      <c r="G513">
        <v>76.099999999999994</v>
      </c>
    </row>
    <row r="514" spans="1:7" x14ac:dyDescent="0.25">
      <c r="A514" t="s">
        <v>2008</v>
      </c>
      <c r="B514" t="s">
        <v>2009</v>
      </c>
      <c r="C514" t="s">
        <v>566</v>
      </c>
      <c r="D514" t="s">
        <v>339</v>
      </c>
      <c r="E514" t="s">
        <v>193</v>
      </c>
      <c r="F514" t="s">
        <v>3625</v>
      </c>
      <c r="G514">
        <v>36.4</v>
      </c>
    </row>
    <row r="515" spans="1:7" x14ac:dyDescent="0.25">
      <c r="A515" t="s">
        <v>1781</v>
      </c>
      <c r="B515" t="s">
        <v>1782</v>
      </c>
      <c r="C515" t="s">
        <v>393</v>
      </c>
      <c r="D515" t="s">
        <v>136</v>
      </c>
      <c r="E515" t="s">
        <v>137</v>
      </c>
      <c r="F515" t="s">
        <v>3625</v>
      </c>
      <c r="G515">
        <v>29.6</v>
      </c>
    </row>
    <row r="516" spans="1:7" x14ac:dyDescent="0.25">
      <c r="A516" t="s">
        <v>1437</v>
      </c>
      <c r="B516" t="s">
        <v>1438</v>
      </c>
      <c r="C516" t="s">
        <v>1439</v>
      </c>
      <c r="D516" t="s">
        <v>111</v>
      </c>
      <c r="E516" t="s">
        <v>112</v>
      </c>
      <c r="F516" t="s">
        <v>3625</v>
      </c>
      <c r="G516">
        <v>5</v>
      </c>
    </row>
    <row r="517" spans="1:7" x14ac:dyDescent="0.25">
      <c r="A517" t="s">
        <v>3846</v>
      </c>
      <c r="B517" t="s">
        <v>3847</v>
      </c>
      <c r="C517" t="s">
        <v>629</v>
      </c>
      <c r="D517" t="s">
        <v>412</v>
      </c>
      <c r="E517" t="s">
        <v>193</v>
      </c>
      <c r="F517" t="s">
        <v>3627</v>
      </c>
      <c r="G517">
        <v>109.1</v>
      </c>
    </row>
    <row r="518" spans="1:7" x14ac:dyDescent="0.25">
      <c r="A518" t="s">
        <v>278</v>
      </c>
      <c r="B518" t="s">
        <v>279</v>
      </c>
      <c r="C518" t="s">
        <v>280</v>
      </c>
      <c r="D518" t="s">
        <v>281</v>
      </c>
      <c r="E518" t="s">
        <v>66</v>
      </c>
      <c r="F518" t="s">
        <v>3629</v>
      </c>
      <c r="G518">
        <v>21.1</v>
      </c>
    </row>
    <row r="519" spans="1:7" x14ac:dyDescent="0.25">
      <c r="A519" t="s">
        <v>2019</v>
      </c>
      <c r="B519" t="s">
        <v>769</v>
      </c>
      <c r="C519" t="s">
        <v>1367</v>
      </c>
      <c r="D519" t="s">
        <v>535</v>
      </c>
      <c r="E519" t="s">
        <v>80</v>
      </c>
      <c r="F519" t="s">
        <v>3625</v>
      </c>
      <c r="G519">
        <v>40.4</v>
      </c>
    </row>
    <row r="520" spans="1:7" x14ac:dyDescent="0.25">
      <c r="A520" t="s">
        <v>993</v>
      </c>
      <c r="B520" t="s">
        <v>994</v>
      </c>
      <c r="C520" t="s">
        <v>451</v>
      </c>
      <c r="D520" t="s">
        <v>404</v>
      </c>
      <c r="E520" t="s">
        <v>51</v>
      </c>
      <c r="F520" t="s">
        <v>3625</v>
      </c>
      <c r="G520">
        <v>48.2</v>
      </c>
    </row>
    <row r="521" spans="1:7" x14ac:dyDescent="0.25">
      <c r="A521" t="s">
        <v>1068</v>
      </c>
      <c r="B521" t="s">
        <v>1069</v>
      </c>
      <c r="C521" t="s">
        <v>180</v>
      </c>
      <c r="D521" t="s">
        <v>35</v>
      </c>
      <c r="E521" t="s">
        <v>36</v>
      </c>
      <c r="F521" t="s">
        <v>3625</v>
      </c>
      <c r="G521">
        <v>86.3</v>
      </c>
    </row>
    <row r="522" spans="1:7" x14ac:dyDescent="0.25">
      <c r="A522" t="s">
        <v>1643</v>
      </c>
      <c r="B522" t="s">
        <v>1644</v>
      </c>
      <c r="C522" t="s">
        <v>1469</v>
      </c>
      <c r="D522" t="s">
        <v>697</v>
      </c>
      <c r="E522" t="s">
        <v>137</v>
      </c>
      <c r="F522" t="s">
        <v>3627</v>
      </c>
      <c r="G522">
        <v>62.7</v>
      </c>
    </row>
    <row r="523" spans="1:7" x14ac:dyDescent="0.25">
      <c r="A523" t="s">
        <v>2012</v>
      </c>
      <c r="B523" t="s">
        <v>1169</v>
      </c>
      <c r="C523" t="s">
        <v>2013</v>
      </c>
      <c r="D523" t="s">
        <v>192</v>
      </c>
      <c r="E523" t="s">
        <v>193</v>
      </c>
      <c r="F523" t="s">
        <v>3629</v>
      </c>
      <c r="G523">
        <v>102.8</v>
      </c>
    </row>
    <row r="524" spans="1:7" x14ac:dyDescent="0.25">
      <c r="A524" t="s">
        <v>3848</v>
      </c>
      <c r="B524" t="s">
        <v>2137</v>
      </c>
      <c r="C524" t="s">
        <v>901</v>
      </c>
      <c r="D524" t="s">
        <v>254</v>
      </c>
      <c r="E524" t="s">
        <v>36</v>
      </c>
      <c r="F524" t="s">
        <v>3629</v>
      </c>
      <c r="G524">
        <v>13.1</v>
      </c>
    </row>
    <row r="525" spans="1:7" x14ac:dyDescent="0.25">
      <c r="A525" t="s">
        <v>3531</v>
      </c>
      <c r="B525" t="s">
        <v>3532</v>
      </c>
      <c r="C525" t="s">
        <v>300</v>
      </c>
      <c r="D525" t="s">
        <v>603</v>
      </c>
      <c r="E525" t="s">
        <v>137</v>
      </c>
      <c r="F525" t="s">
        <v>3629</v>
      </c>
      <c r="G525">
        <v>23</v>
      </c>
    </row>
    <row r="526" spans="1:7" x14ac:dyDescent="0.25">
      <c r="A526" t="s">
        <v>2244</v>
      </c>
      <c r="B526" t="s">
        <v>1456</v>
      </c>
      <c r="C526" t="s">
        <v>180</v>
      </c>
      <c r="D526" t="s">
        <v>412</v>
      </c>
      <c r="E526" t="s">
        <v>193</v>
      </c>
      <c r="F526" t="s">
        <v>3627</v>
      </c>
      <c r="G526">
        <v>77.400000000000006</v>
      </c>
    </row>
    <row r="527" spans="1:7" x14ac:dyDescent="0.25">
      <c r="A527" t="s">
        <v>3849</v>
      </c>
      <c r="B527" t="s">
        <v>2352</v>
      </c>
      <c r="C527" t="s">
        <v>3850</v>
      </c>
      <c r="D527" t="s">
        <v>65</v>
      </c>
      <c r="E527" t="s">
        <v>66</v>
      </c>
      <c r="F527" t="s">
        <v>3625</v>
      </c>
      <c r="G527">
        <v>53.9</v>
      </c>
    </row>
    <row r="528" spans="1:7" x14ac:dyDescent="0.25">
      <c r="A528" t="s">
        <v>1186</v>
      </c>
      <c r="B528" t="s">
        <v>470</v>
      </c>
      <c r="C528" t="s">
        <v>874</v>
      </c>
      <c r="D528" t="s">
        <v>161</v>
      </c>
      <c r="E528" t="s">
        <v>36</v>
      </c>
      <c r="F528" t="s">
        <v>3625</v>
      </c>
      <c r="G528">
        <v>47.9</v>
      </c>
    </row>
    <row r="529" spans="1:7" x14ac:dyDescent="0.25">
      <c r="A529" t="s">
        <v>3851</v>
      </c>
      <c r="B529" t="s">
        <v>2509</v>
      </c>
      <c r="C529" t="s">
        <v>348</v>
      </c>
      <c r="D529" t="s">
        <v>291</v>
      </c>
      <c r="E529" t="s">
        <v>66</v>
      </c>
      <c r="F529" t="s">
        <v>3625</v>
      </c>
      <c r="G529">
        <v>14.7</v>
      </c>
    </row>
    <row r="530" spans="1:7" x14ac:dyDescent="0.25">
      <c r="A530" t="s">
        <v>3157</v>
      </c>
      <c r="B530" t="s">
        <v>3158</v>
      </c>
      <c r="C530" t="s">
        <v>503</v>
      </c>
      <c r="D530" t="s">
        <v>535</v>
      </c>
      <c r="E530" t="s">
        <v>80</v>
      </c>
      <c r="F530" t="s">
        <v>3625</v>
      </c>
      <c r="G530">
        <v>134.9</v>
      </c>
    </row>
    <row r="531" spans="1:7" x14ac:dyDescent="0.25">
      <c r="A531" t="s">
        <v>3560</v>
      </c>
      <c r="B531" t="s">
        <v>1804</v>
      </c>
      <c r="C531" t="s">
        <v>648</v>
      </c>
      <c r="D531" t="s">
        <v>161</v>
      </c>
      <c r="E531" t="s">
        <v>36</v>
      </c>
      <c r="F531" t="s">
        <v>3629</v>
      </c>
      <c r="G531">
        <v>105.3</v>
      </c>
    </row>
    <row r="532" spans="1:7" x14ac:dyDescent="0.25">
      <c r="A532" t="s">
        <v>2946</v>
      </c>
      <c r="B532" t="s">
        <v>2947</v>
      </c>
      <c r="C532" t="s">
        <v>326</v>
      </c>
      <c r="D532" t="s">
        <v>281</v>
      </c>
      <c r="E532" t="s">
        <v>66</v>
      </c>
      <c r="F532" t="s">
        <v>3625</v>
      </c>
      <c r="G532">
        <v>22.6</v>
      </c>
    </row>
    <row r="533" spans="1:7" x14ac:dyDescent="0.25">
      <c r="A533" t="s">
        <v>2239</v>
      </c>
      <c r="B533" t="s">
        <v>1863</v>
      </c>
      <c r="C533" t="s">
        <v>458</v>
      </c>
      <c r="D533" t="s">
        <v>233</v>
      </c>
      <c r="E533" t="s">
        <v>66</v>
      </c>
      <c r="F533" t="s">
        <v>3629</v>
      </c>
      <c r="G533">
        <v>14.4</v>
      </c>
    </row>
    <row r="534" spans="1:7" x14ac:dyDescent="0.25">
      <c r="A534" t="s">
        <v>1273</v>
      </c>
      <c r="B534" t="s">
        <v>1274</v>
      </c>
      <c r="C534" t="s">
        <v>629</v>
      </c>
      <c r="D534" t="s">
        <v>111</v>
      </c>
      <c r="E534" t="s">
        <v>112</v>
      </c>
      <c r="F534" t="s">
        <v>3625</v>
      </c>
      <c r="G534">
        <v>146.4</v>
      </c>
    </row>
    <row r="535" spans="1:7" x14ac:dyDescent="0.25">
      <c r="A535" t="s">
        <v>3852</v>
      </c>
      <c r="B535" t="s">
        <v>3853</v>
      </c>
      <c r="C535" t="s">
        <v>1636</v>
      </c>
      <c r="D535" t="s">
        <v>79</v>
      </c>
      <c r="E535" t="s">
        <v>80</v>
      </c>
      <c r="F535" t="s">
        <v>3629</v>
      </c>
      <c r="G535">
        <v>103.8</v>
      </c>
    </row>
    <row r="536" spans="1:7" x14ac:dyDescent="0.25">
      <c r="A536" t="s">
        <v>3138</v>
      </c>
      <c r="B536" t="s">
        <v>3139</v>
      </c>
      <c r="C536" t="s">
        <v>635</v>
      </c>
      <c r="D536" t="s">
        <v>244</v>
      </c>
      <c r="E536" t="s">
        <v>51</v>
      </c>
      <c r="F536" t="s">
        <v>3629</v>
      </c>
      <c r="G536">
        <v>65.5</v>
      </c>
    </row>
    <row r="537" spans="1:7" x14ac:dyDescent="0.25">
      <c r="A537" t="s">
        <v>3854</v>
      </c>
      <c r="B537" t="s">
        <v>3855</v>
      </c>
      <c r="C537" t="s">
        <v>787</v>
      </c>
      <c r="D537" t="s">
        <v>79</v>
      </c>
      <c r="E537" t="s">
        <v>80</v>
      </c>
      <c r="F537" t="s">
        <v>3627</v>
      </c>
      <c r="G537">
        <v>106.8</v>
      </c>
    </row>
    <row r="538" spans="1:7" x14ac:dyDescent="0.25">
      <c r="A538" t="s">
        <v>3856</v>
      </c>
      <c r="B538" t="s">
        <v>2947</v>
      </c>
      <c r="C538" t="s">
        <v>1494</v>
      </c>
      <c r="D538" t="s">
        <v>92</v>
      </c>
      <c r="E538" t="s">
        <v>36</v>
      </c>
      <c r="F538" t="s">
        <v>3625</v>
      </c>
      <c r="G538">
        <v>114.7</v>
      </c>
    </row>
    <row r="539" spans="1:7" x14ac:dyDescent="0.25">
      <c r="A539" t="s">
        <v>2508</v>
      </c>
      <c r="B539" t="s">
        <v>2509</v>
      </c>
      <c r="C539" t="s">
        <v>746</v>
      </c>
      <c r="D539" t="s">
        <v>161</v>
      </c>
      <c r="E539" t="s">
        <v>36</v>
      </c>
      <c r="F539" t="s">
        <v>3629</v>
      </c>
      <c r="G539">
        <v>118.1</v>
      </c>
    </row>
    <row r="540" spans="1:7" x14ac:dyDescent="0.25">
      <c r="A540" t="s">
        <v>3857</v>
      </c>
      <c r="B540" t="s">
        <v>623</v>
      </c>
      <c r="C540" t="s">
        <v>2759</v>
      </c>
      <c r="D540" t="s">
        <v>404</v>
      </c>
      <c r="E540" t="s">
        <v>51</v>
      </c>
      <c r="F540" t="s">
        <v>3625</v>
      </c>
      <c r="G540">
        <v>74.3</v>
      </c>
    </row>
    <row r="541" spans="1:7" x14ac:dyDescent="0.25">
      <c r="A541" t="s">
        <v>883</v>
      </c>
      <c r="B541" t="s">
        <v>884</v>
      </c>
      <c r="C541" t="s">
        <v>422</v>
      </c>
      <c r="D541" t="s">
        <v>35</v>
      </c>
      <c r="E541" t="s">
        <v>36</v>
      </c>
      <c r="F541" t="s">
        <v>3629</v>
      </c>
      <c r="G541">
        <v>67.3</v>
      </c>
    </row>
    <row r="542" spans="1:7" x14ac:dyDescent="0.25">
      <c r="A542" t="s">
        <v>1148</v>
      </c>
      <c r="B542" t="s">
        <v>1149</v>
      </c>
      <c r="C542" t="s">
        <v>1150</v>
      </c>
      <c r="D542" t="s">
        <v>603</v>
      </c>
      <c r="E542" t="s">
        <v>137</v>
      </c>
      <c r="F542" t="s">
        <v>3625</v>
      </c>
      <c r="G542">
        <v>6.6</v>
      </c>
    </row>
    <row r="543" spans="1:7" x14ac:dyDescent="0.25">
      <c r="A543" t="s">
        <v>1237</v>
      </c>
      <c r="B543" t="s">
        <v>1238</v>
      </c>
      <c r="C543" t="s">
        <v>1239</v>
      </c>
      <c r="D543" t="s">
        <v>244</v>
      </c>
      <c r="E543" t="s">
        <v>51</v>
      </c>
      <c r="F543" t="s">
        <v>3627</v>
      </c>
      <c r="G543">
        <v>139.4</v>
      </c>
    </row>
    <row r="544" spans="1:7" x14ac:dyDescent="0.25">
      <c r="A544" t="s">
        <v>751</v>
      </c>
      <c r="B544" t="s">
        <v>752</v>
      </c>
      <c r="C544" t="s">
        <v>753</v>
      </c>
      <c r="D544" t="s">
        <v>136</v>
      </c>
      <c r="E544" t="s">
        <v>137</v>
      </c>
      <c r="F544" t="s">
        <v>3625</v>
      </c>
      <c r="G544">
        <v>92.5</v>
      </c>
    </row>
    <row r="545" spans="1:7" x14ac:dyDescent="0.25">
      <c r="A545" t="s">
        <v>1989</v>
      </c>
      <c r="B545" t="s">
        <v>1990</v>
      </c>
      <c r="C545" t="s">
        <v>338</v>
      </c>
      <c r="D545" t="s">
        <v>50</v>
      </c>
      <c r="E545" t="s">
        <v>51</v>
      </c>
      <c r="F545" t="s">
        <v>3629</v>
      </c>
      <c r="G545">
        <v>34.5</v>
      </c>
    </row>
    <row r="546" spans="1:7" x14ac:dyDescent="0.25">
      <c r="A546" t="s">
        <v>3858</v>
      </c>
      <c r="B546" t="s">
        <v>1754</v>
      </c>
      <c r="C546" t="s">
        <v>326</v>
      </c>
      <c r="D546" t="s">
        <v>111</v>
      </c>
      <c r="E546" t="s">
        <v>112</v>
      </c>
      <c r="F546" t="s">
        <v>3625</v>
      </c>
      <c r="G546">
        <v>138.30000000000001</v>
      </c>
    </row>
    <row r="547" spans="1:7" x14ac:dyDescent="0.25">
      <c r="A547" t="s">
        <v>3859</v>
      </c>
      <c r="B547" t="s">
        <v>2591</v>
      </c>
      <c r="C547" t="s">
        <v>1038</v>
      </c>
      <c r="D547" t="s">
        <v>308</v>
      </c>
      <c r="E547" t="s">
        <v>112</v>
      </c>
      <c r="F547" t="s">
        <v>3625</v>
      </c>
      <c r="G547">
        <v>137.69999999999999</v>
      </c>
    </row>
    <row r="548" spans="1:7" x14ac:dyDescent="0.25">
      <c r="A548" t="s">
        <v>1451</v>
      </c>
      <c r="B548" t="s">
        <v>1452</v>
      </c>
      <c r="C548" t="s">
        <v>348</v>
      </c>
      <c r="D548" t="s">
        <v>92</v>
      </c>
      <c r="E548" t="s">
        <v>36</v>
      </c>
      <c r="F548" t="s">
        <v>3625</v>
      </c>
      <c r="G548">
        <v>148.4</v>
      </c>
    </row>
    <row r="549" spans="1:7" x14ac:dyDescent="0.25">
      <c r="A549" t="s">
        <v>1064</v>
      </c>
      <c r="B549" t="s">
        <v>1065</v>
      </c>
      <c r="C549" t="s">
        <v>895</v>
      </c>
      <c r="D549" t="s">
        <v>233</v>
      </c>
      <c r="E549" t="s">
        <v>66</v>
      </c>
      <c r="F549" t="s">
        <v>3629</v>
      </c>
      <c r="G549">
        <v>131.69999999999999</v>
      </c>
    </row>
    <row r="550" spans="1:7" x14ac:dyDescent="0.25">
      <c r="A550" t="s">
        <v>3541</v>
      </c>
      <c r="B550" t="s">
        <v>134</v>
      </c>
      <c r="C550" t="s">
        <v>2376</v>
      </c>
      <c r="D550" t="s">
        <v>603</v>
      </c>
      <c r="E550" t="s">
        <v>137</v>
      </c>
      <c r="F550" t="s">
        <v>3625</v>
      </c>
      <c r="G550">
        <v>149.69999999999999</v>
      </c>
    </row>
    <row r="551" spans="1:7" x14ac:dyDescent="0.25">
      <c r="A551" t="s">
        <v>3860</v>
      </c>
      <c r="B551" t="s">
        <v>1149</v>
      </c>
      <c r="C551" t="s">
        <v>516</v>
      </c>
      <c r="D551" t="s">
        <v>697</v>
      </c>
      <c r="E551" t="s">
        <v>137</v>
      </c>
      <c r="F551" t="s">
        <v>3629</v>
      </c>
      <c r="G551">
        <v>40.5</v>
      </c>
    </row>
    <row r="552" spans="1:7" x14ac:dyDescent="0.25">
      <c r="A552" t="s">
        <v>3400</v>
      </c>
      <c r="B552" t="s">
        <v>3239</v>
      </c>
      <c r="C552" t="s">
        <v>64</v>
      </c>
      <c r="D552" t="s">
        <v>35</v>
      </c>
      <c r="E552" t="s">
        <v>36</v>
      </c>
      <c r="F552" t="s">
        <v>3627</v>
      </c>
      <c r="G552">
        <v>127.1</v>
      </c>
    </row>
    <row r="553" spans="1:7" x14ac:dyDescent="0.25">
      <c r="A553" t="s">
        <v>2542</v>
      </c>
      <c r="B553" t="s">
        <v>2543</v>
      </c>
      <c r="C553" t="s">
        <v>1141</v>
      </c>
      <c r="D553" t="s">
        <v>65</v>
      </c>
      <c r="E553" t="s">
        <v>66</v>
      </c>
      <c r="F553" t="s">
        <v>3625</v>
      </c>
      <c r="G553">
        <v>124.3</v>
      </c>
    </row>
    <row r="554" spans="1:7" x14ac:dyDescent="0.25">
      <c r="A554" t="s">
        <v>2072</v>
      </c>
      <c r="B554" t="s">
        <v>1007</v>
      </c>
      <c r="C554" t="s">
        <v>868</v>
      </c>
      <c r="D554" t="s">
        <v>192</v>
      </c>
      <c r="E554" t="s">
        <v>193</v>
      </c>
      <c r="F554" t="s">
        <v>3625</v>
      </c>
      <c r="G554">
        <v>38.5</v>
      </c>
    </row>
    <row r="555" spans="1:7" x14ac:dyDescent="0.25">
      <c r="A555" t="s">
        <v>1399</v>
      </c>
      <c r="B555" t="s">
        <v>1400</v>
      </c>
      <c r="C555" t="s">
        <v>445</v>
      </c>
      <c r="D555" t="s">
        <v>308</v>
      </c>
      <c r="E555" t="s">
        <v>112</v>
      </c>
      <c r="F555" t="s">
        <v>3625</v>
      </c>
      <c r="G555">
        <v>19.3</v>
      </c>
    </row>
    <row r="556" spans="1:7" x14ac:dyDescent="0.25">
      <c r="A556" t="s">
        <v>3148</v>
      </c>
      <c r="B556" t="s">
        <v>3080</v>
      </c>
      <c r="C556" t="s">
        <v>64</v>
      </c>
      <c r="D556" t="s">
        <v>192</v>
      </c>
      <c r="E556" t="s">
        <v>193</v>
      </c>
      <c r="F556" t="s">
        <v>3625</v>
      </c>
      <c r="G556">
        <v>147</v>
      </c>
    </row>
    <row r="557" spans="1:7" x14ac:dyDescent="0.25">
      <c r="A557" t="s">
        <v>2455</v>
      </c>
      <c r="B557" t="s">
        <v>2456</v>
      </c>
      <c r="C557" t="s">
        <v>1093</v>
      </c>
      <c r="D557" t="s">
        <v>65</v>
      </c>
      <c r="E557" t="s">
        <v>66</v>
      </c>
      <c r="F557" t="s">
        <v>3627</v>
      </c>
      <c r="G557">
        <v>47.9</v>
      </c>
    </row>
    <row r="558" spans="1:7" x14ac:dyDescent="0.25">
      <c r="A558" t="s">
        <v>1769</v>
      </c>
      <c r="B558" t="s">
        <v>1770</v>
      </c>
      <c r="C558" t="s">
        <v>326</v>
      </c>
      <c r="D558" t="s">
        <v>111</v>
      </c>
      <c r="E558" t="s">
        <v>112</v>
      </c>
      <c r="F558" t="s">
        <v>3625</v>
      </c>
      <c r="G558">
        <v>131.30000000000001</v>
      </c>
    </row>
    <row r="559" spans="1:7" x14ac:dyDescent="0.25">
      <c r="A559" t="s">
        <v>3045</v>
      </c>
      <c r="B559" t="s">
        <v>3046</v>
      </c>
      <c r="C559" t="s">
        <v>874</v>
      </c>
      <c r="D559" t="s">
        <v>254</v>
      </c>
      <c r="E559" t="s">
        <v>36</v>
      </c>
      <c r="F559" t="s">
        <v>3629</v>
      </c>
      <c r="G559">
        <v>5.6</v>
      </c>
    </row>
    <row r="560" spans="1:7" x14ac:dyDescent="0.25">
      <c r="A560" t="s">
        <v>3861</v>
      </c>
      <c r="B560" t="s">
        <v>2408</v>
      </c>
      <c r="C560" t="s">
        <v>1533</v>
      </c>
      <c r="D560" t="s">
        <v>244</v>
      </c>
      <c r="E560" t="s">
        <v>51</v>
      </c>
      <c r="F560" t="s">
        <v>3625</v>
      </c>
      <c r="G560">
        <v>8</v>
      </c>
    </row>
    <row r="561" spans="1:7" x14ac:dyDescent="0.25">
      <c r="A561" t="s">
        <v>3386</v>
      </c>
      <c r="B561" t="s">
        <v>3020</v>
      </c>
      <c r="C561" t="s">
        <v>1024</v>
      </c>
      <c r="D561" t="s">
        <v>317</v>
      </c>
      <c r="E561" t="s">
        <v>193</v>
      </c>
      <c r="F561" t="s">
        <v>3625</v>
      </c>
      <c r="G561">
        <v>72.599999999999994</v>
      </c>
    </row>
    <row r="562" spans="1:7" x14ac:dyDescent="0.25">
      <c r="A562" t="s">
        <v>1871</v>
      </c>
      <c r="B562" t="s">
        <v>1872</v>
      </c>
      <c r="C562" t="s">
        <v>1289</v>
      </c>
      <c r="D562" t="s">
        <v>254</v>
      </c>
      <c r="E562" t="s">
        <v>36</v>
      </c>
      <c r="F562" t="s">
        <v>3629</v>
      </c>
      <c r="G562">
        <v>39.6</v>
      </c>
    </row>
    <row r="563" spans="1:7" x14ac:dyDescent="0.25">
      <c r="A563" t="s">
        <v>1356</v>
      </c>
      <c r="B563" t="s">
        <v>1357</v>
      </c>
      <c r="C563" t="s">
        <v>635</v>
      </c>
      <c r="D563" t="s">
        <v>244</v>
      </c>
      <c r="E563" t="s">
        <v>51</v>
      </c>
      <c r="F563" t="s">
        <v>3625</v>
      </c>
      <c r="G563">
        <v>105</v>
      </c>
    </row>
    <row r="564" spans="1:7" x14ac:dyDescent="0.25">
      <c r="A564" t="s">
        <v>3862</v>
      </c>
      <c r="B564" t="s">
        <v>1571</v>
      </c>
      <c r="C564" t="s">
        <v>243</v>
      </c>
      <c r="D564" t="s">
        <v>327</v>
      </c>
      <c r="E564" t="s">
        <v>80</v>
      </c>
      <c r="F564" t="s">
        <v>3625</v>
      </c>
      <c r="G564">
        <v>87</v>
      </c>
    </row>
    <row r="565" spans="1:7" x14ac:dyDescent="0.25">
      <c r="A565" t="s">
        <v>860</v>
      </c>
      <c r="B565" t="s">
        <v>861</v>
      </c>
      <c r="C565" t="s">
        <v>862</v>
      </c>
      <c r="D565" t="s">
        <v>339</v>
      </c>
      <c r="E565" t="s">
        <v>193</v>
      </c>
      <c r="F565" t="s">
        <v>3625</v>
      </c>
      <c r="G565">
        <v>16.2</v>
      </c>
    </row>
    <row r="566" spans="1:7" x14ac:dyDescent="0.25">
      <c r="A566" t="s">
        <v>3484</v>
      </c>
      <c r="B566" t="s">
        <v>3485</v>
      </c>
      <c r="C566" t="s">
        <v>1170</v>
      </c>
      <c r="D566" t="s">
        <v>233</v>
      </c>
      <c r="E566" t="s">
        <v>66</v>
      </c>
      <c r="F566" t="s">
        <v>3629</v>
      </c>
      <c r="G566">
        <v>28.6</v>
      </c>
    </row>
    <row r="567" spans="1:7" x14ac:dyDescent="0.25">
      <c r="A567" t="s">
        <v>1975</v>
      </c>
      <c r="B567" t="s">
        <v>1976</v>
      </c>
      <c r="C567" t="s">
        <v>1977</v>
      </c>
      <c r="D567" t="s">
        <v>317</v>
      </c>
      <c r="E567" t="s">
        <v>193</v>
      </c>
      <c r="F567" t="s">
        <v>3625</v>
      </c>
      <c r="G567">
        <v>61.3</v>
      </c>
    </row>
    <row r="568" spans="1:7" x14ac:dyDescent="0.25">
      <c r="A568" t="s">
        <v>3347</v>
      </c>
      <c r="B568" t="s">
        <v>3348</v>
      </c>
      <c r="C568" t="s">
        <v>717</v>
      </c>
      <c r="D568" t="s">
        <v>339</v>
      </c>
      <c r="E568" t="s">
        <v>193</v>
      </c>
      <c r="F568" t="s">
        <v>3629</v>
      </c>
      <c r="G568">
        <v>31.9</v>
      </c>
    </row>
    <row r="569" spans="1:7" x14ac:dyDescent="0.25">
      <c r="A569" t="s">
        <v>1647</v>
      </c>
      <c r="B569" t="s">
        <v>1648</v>
      </c>
      <c r="C569" t="s">
        <v>840</v>
      </c>
      <c r="D569" t="s">
        <v>412</v>
      </c>
      <c r="E569" t="s">
        <v>193</v>
      </c>
      <c r="F569" t="s">
        <v>3625</v>
      </c>
      <c r="G569">
        <v>119.9</v>
      </c>
    </row>
    <row r="570" spans="1:7" x14ac:dyDescent="0.25">
      <c r="A570" t="s">
        <v>3863</v>
      </c>
      <c r="B570" t="s">
        <v>3864</v>
      </c>
      <c r="C570" t="s">
        <v>679</v>
      </c>
      <c r="D570" t="s">
        <v>244</v>
      </c>
      <c r="E570" t="s">
        <v>51</v>
      </c>
      <c r="F570" t="s">
        <v>3629</v>
      </c>
      <c r="G570">
        <v>65.3</v>
      </c>
    </row>
    <row r="571" spans="1:7" x14ac:dyDescent="0.25">
      <c r="A571" t="s">
        <v>3865</v>
      </c>
      <c r="B571" t="s">
        <v>3866</v>
      </c>
      <c r="C571" t="s">
        <v>1164</v>
      </c>
      <c r="D571" t="s">
        <v>233</v>
      </c>
      <c r="E571" t="s">
        <v>66</v>
      </c>
      <c r="F571" t="s">
        <v>3625</v>
      </c>
      <c r="G571">
        <v>18.5</v>
      </c>
    </row>
    <row r="572" spans="1:7" x14ac:dyDescent="0.25">
      <c r="A572" t="s">
        <v>1935</v>
      </c>
      <c r="B572" t="s">
        <v>814</v>
      </c>
      <c r="C572" t="s">
        <v>602</v>
      </c>
      <c r="D572" t="s">
        <v>35</v>
      </c>
      <c r="E572" t="s">
        <v>36</v>
      </c>
      <c r="F572" t="s">
        <v>3625</v>
      </c>
      <c r="G572">
        <v>75.2</v>
      </c>
    </row>
    <row r="573" spans="1:7" x14ac:dyDescent="0.25">
      <c r="A573" t="s">
        <v>203</v>
      </c>
      <c r="B573" t="s">
        <v>204</v>
      </c>
      <c r="C573" t="s">
        <v>205</v>
      </c>
      <c r="D573" t="s">
        <v>161</v>
      </c>
      <c r="E573" t="s">
        <v>36</v>
      </c>
      <c r="F573" t="s">
        <v>3625</v>
      </c>
      <c r="G573">
        <v>18.2</v>
      </c>
    </row>
    <row r="574" spans="1:7" x14ac:dyDescent="0.25">
      <c r="A574" t="s">
        <v>534</v>
      </c>
      <c r="B574" t="s">
        <v>502</v>
      </c>
      <c r="C574" t="s">
        <v>393</v>
      </c>
      <c r="D574" t="s">
        <v>535</v>
      </c>
      <c r="E574" t="s">
        <v>80</v>
      </c>
      <c r="F574" t="s">
        <v>3629</v>
      </c>
      <c r="G574">
        <v>23.7</v>
      </c>
    </row>
    <row r="575" spans="1:7" x14ac:dyDescent="0.25">
      <c r="A575" t="s">
        <v>3867</v>
      </c>
      <c r="B575" t="s">
        <v>3868</v>
      </c>
      <c r="C575" t="s">
        <v>1395</v>
      </c>
      <c r="D575" t="s">
        <v>404</v>
      </c>
      <c r="E575" t="s">
        <v>51</v>
      </c>
      <c r="F575" t="s">
        <v>3627</v>
      </c>
      <c r="G575">
        <v>39.700000000000003</v>
      </c>
    </row>
    <row r="576" spans="1:7" x14ac:dyDescent="0.25">
      <c r="A576" t="s">
        <v>1381</v>
      </c>
      <c r="B576" t="s">
        <v>1382</v>
      </c>
      <c r="C576" t="s">
        <v>307</v>
      </c>
      <c r="D576" t="s">
        <v>339</v>
      </c>
      <c r="E576" t="s">
        <v>193</v>
      </c>
      <c r="F576" t="s">
        <v>3625</v>
      </c>
      <c r="G576">
        <v>129.6</v>
      </c>
    </row>
    <row r="577" spans="1:7" x14ac:dyDescent="0.25">
      <c r="A577" t="s">
        <v>1002</v>
      </c>
      <c r="B577" t="s">
        <v>1003</v>
      </c>
      <c r="C577" t="s">
        <v>253</v>
      </c>
      <c r="D577" t="s">
        <v>404</v>
      </c>
      <c r="E577" t="s">
        <v>51</v>
      </c>
      <c r="F577" t="s">
        <v>3625</v>
      </c>
      <c r="G577">
        <v>139.1</v>
      </c>
    </row>
    <row r="578" spans="1:7" x14ac:dyDescent="0.25">
      <c r="A578" t="s">
        <v>2132</v>
      </c>
      <c r="B578" t="s">
        <v>2133</v>
      </c>
      <c r="C578" t="s">
        <v>91</v>
      </c>
      <c r="D578" t="s">
        <v>697</v>
      </c>
      <c r="E578" t="s">
        <v>137</v>
      </c>
      <c r="F578" t="s">
        <v>3625</v>
      </c>
      <c r="G578">
        <v>124.8</v>
      </c>
    </row>
    <row r="579" spans="1:7" x14ac:dyDescent="0.25">
      <c r="A579" t="s">
        <v>1753</v>
      </c>
      <c r="B579" t="s">
        <v>1754</v>
      </c>
      <c r="C579" t="s">
        <v>1008</v>
      </c>
      <c r="D579" t="s">
        <v>79</v>
      </c>
      <c r="E579" t="s">
        <v>80</v>
      </c>
      <c r="F579" t="s">
        <v>3629</v>
      </c>
      <c r="G579">
        <v>53.4</v>
      </c>
    </row>
    <row r="580" spans="1:7" x14ac:dyDescent="0.25">
      <c r="A580" t="s">
        <v>3056</v>
      </c>
      <c r="B580" t="s">
        <v>1400</v>
      </c>
      <c r="C580" t="s">
        <v>617</v>
      </c>
      <c r="D580" t="s">
        <v>380</v>
      </c>
      <c r="E580" t="s">
        <v>112</v>
      </c>
      <c r="F580" t="s">
        <v>3625</v>
      </c>
      <c r="G580">
        <v>44.5</v>
      </c>
    </row>
    <row r="581" spans="1:7" x14ac:dyDescent="0.25">
      <c r="A581" t="s">
        <v>3869</v>
      </c>
      <c r="B581" t="s">
        <v>2400</v>
      </c>
      <c r="C581" t="s">
        <v>971</v>
      </c>
      <c r="D581" t="s">
        <v>50</v>
      </c>
      <c r="E581" t="s">
        <v>51</v>
      </c>
      <c r="F581" t="s">
        <v>3625</v>
      </c>
      <c r="G581">
        <v>84.6</v>
      </c>
    </row>
    <row r="582" spans="1:7" x14ac:dyDescent="0.25">
      <c r="A582" t="s">
        <v>987</v>
      </c>
      <c r="B582" t="s">
        <v>988</v>
      </c>
      <c r="C582" t="s">
        <v>989</v>
      </c>
      <c r="D582" t="s">
        <v>214</v>
      </c>
      <c r="E582" t="s">
        <v>51</v>
      </c>
      <c r="F582" t="s">
        <v>3625</v>
      </c>
      <c r="G582">
        <v>109.7</v>
      </c>
    </row>
    <row r="583" spans="1:7" x14ac:dyDescent="0.25">
      <c r="A583" t="s">
        <v>3870</v>
      </c>
      <c r="B583" t="s">
        <v>2155</v>
      </c>
      <c r="C583" t="s">
        <v>2004</v>
      </c>
      <c r="D583" t="s">
        <v>404</v>
      </c>
      <c r="E583" t="s">
        <v>51</v>
      </c>
      <c r="F583" t="s">
        <v>3625</v>
      </c>
      <c r="G583">
        <v>149</v>
      </c>
    </row>
    <row r="584" spans="1:7" x14ac:dyDescent="0.25">
      <c r="A584" t="s">
        <v>3238</v>
      </c>
      <c r="B584" t="s">
        <v>3239</v>
      </c>
      <c r="C584" t="s">
        <v>3153</v>
      </c>
      <c r="D584" t="s">
        <v>35</v>
      </c>
      <c r="E584" t="s">
        <v>36</v>
      </c>
      <c r="F584" t="s">
        <v>3625</v>
      </c>
      <c r="G584">
        <v>24.1</v>
      </c>
    </row>
    <row r="585" spans="1:7" x14ac:dyDescent="0.25">
      <c r="A585" t="s">
        <v>3332</v>
      </c>
      <c r="B585" t="s">
        <v>3316</v>
      </c>
      <c r="C585" t="s">
        <v>706</v>
      </c>
      <c r="D585" t="s">
        <v>412</v>
      </c>
      <c r="E585" t="s">
        <v>193</v>
      </c>
      <c r="F585" t="s">
        <v>3625</v>
      </c>
      <c r="G585">
        <v>12.1</v>
      </c>
    </row>
    <row r="586" spans="1:7" x14ac:dyDescent="0.25">
      <c r="A586" t="s">
        <v>2271</v>
      </c>
      <c r="B586" t="s">
        <v>2272</v>
      </c>
      <c r="C586" t="s">
        <v>2273</v>
      </c>
      <c r="D586" t="s">
        <v>281</v>
      </c>
      <c r="E586" t="s">
        <v>66</v>
      </c>
      <c r="F586" t="s">
        <v>3627</v>
      </c>
      <c r="G586">
        <v>105.7</v>
      </c>
    </row>
    <row r="587" spans="1:7" x14ac:dyDescent="0.25">
      <c r="A587" t="s">
        <v>1479</v>
      </c>
      <c r="B587" t="s">
        <v>1480</v>
      </c>
      <c r="C587" t="s">
        <v>940</v>
      </c>
      <c r="D587" t="s">
        <v>79</v>
      </c>
      <c r="E587" t="s">
        <v>80</v>
      </c>
      <c r="F587" t="s">
        <v>3625</v>
      </c>
      <c r="G587">
        <v>125.7</v>
      </c>
    </row>
    <row r="588" spans="1:7" x14ac:dyDescent="0.25">
      <c r="A588" t="s">
        <v>3871</v>
      </c>
      <c r="B588" t="s">
        <v>584</v>
      </c>
      <c r="C588" t="s">
        <v>856</v>
      </c>
      <c r="D588" t="s">
        <v>65</v>
      </c>
      <c r="E588" t="s">
        <v>66</v>
      </c>
      <c r="F588" t="s">
        <v>3629</v>
      </c>
      <c r="G588">
        <v>127.7</v>
      </c>
    </row>
    <row r="589" spans="1:7" x14ac:dyDescent="0.25">
      <c r="A589" t="s">
        <v>2063</v>
      </c>
      <c r="B589" t="s">
        <v>354</v>
      </c>
      <c r="C589" t="s">
        <v>635</v>
      </c>
      <c r="D589" t="s">
        <v>92</v>
      </c>
      <c r="E589" t="s">
        <v>36</v>
      </c>
      <c r="F589" t="s">
        <v>3627</v>
      </c>
      <c r="G589">
        <v>103.4</v>
      </c>
    </row>
    <row r="590" spans="1:7" x14ac:dyDescent="0.25">
      <c r="A590" t="s">
        <v>804</v>
      </c>
      <c r="B590" t="s">
        <v>231</v>
      </c>
      <c r="C590" t="s">
        <v>805</v>
      </c>
      <c r="D590" t="s">
        <v>192</v>
      </c>
      <c r="E590" t="s">
        <v>193</v>
      </c>
      <c r="F590" t="s">
        <v>3625</v>
      </c>
      <c r="G590">
        <v>143.30000000000001</v>
      </c>
    </row>
    <row r="591" spans="1:7" x14ac:dyDescent="0.25">
      <c r="A591" t="s">
        <v>2567</v>
      </c>
      <c r="B591" t="s">
        <v>1029</v>
      </c>
      <c r="C591" t="s">
        <v>135</v>
      </c>
      <c r="D591" t="s">
        <v>308</v>
      </c>
      <c r="E591" t="s">
        <v>112</v>
      </c>
      <c r="F591" t="s">
        <v>3629</v>
      </c>
      <c r="G591">
        <v>79.099999999999994</v>
      </c>
    </row>
    <row r="592" spans="1:7" x14ac:dyDescent="0.25">
      <c r="A592" t="s">
        <v>2029</v>
      </c>
      <c r="B592" t="s">
        <v>2030</v>
      </c>
      <c r="C592" t="s">
        <v>49</v>
      </c>
      <c r="D592" t="s">
        <v>244</v>
      </c>
      <c r="E592" t="s">
        <v>51</v>
      </c>
      <c r="F592" t="s">
        <v>3629</v>
      </c>
      <c r="G592">
        <v>137.5</v>
      </c>
    </row>
    <row r="593" spans="1:7" x14ac:dyDescent="0.25">
      <c r="A593" t="s">
        <v>1678</v>
      </c>
      <c r="B593" t="s">
        <v>1679</v>
      </c>
      <c r="C593" t="s">
        <v>901</v>
      </c>
      <c r="D593" t="s">
        <v>35</v>
      </c>
      <c r="E593" t="s">
        <v>36</v>
      </c>
      <c r="F593" t="s">
        <v>3625</v>
      </c>
      <c r="G593">
        <v>145.30000000000001</v>
      </c>
    </row>
    <row r="594" spans="1:7" x14ac:dyDescent="0.25">
      <c r="A594" t="s">
        <v>3872</v>
      </c>
      <c r="B594" t="s">
        <v>3873</v>
      </c>
      <c r="C594" t="s">
        <v>205</v>
      </c>
      <c r="D594" t="s">
        <v>697</v>
      </c>
      <c r="E594" t="s">
        <v>137</v>
      </c>
      <c r="F594" t="s">
        <v>3627</v>
      </c>
      <c r="G594">
        <v>127.8</v>
      </c>
    </row>
    <row r="595" spans="1:7" x14ac:dyDescent="0.25">
      <c r="A595" t="s">
        <v>3874</v>
      </c>
      <c r="B595" t="s">
        <v>855</v>
      </c>
      <c r="C595" t="s">
        <v>1245</v>
      </c>
      <c r="D595" t="s">
        <v>50</v>
      </c>
      <c r="E595" t="s">
        <v>51</v>
      </c>
      <c r="F595" t="s">
        <v>3627</v>
      </c>
      <c r="G595">
        <v>49.9</v>
      </c>
    </row>
    <row r="596" spans="1:7" x14ac:dyDescent="0.25">
      <c r="A596" t="s">
        <v>1408</v>
      </c>
      <c r="B596" t="s">
        <v>1409</v>
      </c>
      <c r="C596" t="s">
        <v>458</v>
      </c>
      <c r="D596" t="s">
        <v>214</v>
      </c>
      <c r="E596" t="s">
        <v>51</v>
      </c>
      <c r="F596" t="s">
        <v>3625</v>
      </c>
      <c r="G596">
        <v>33.5</v>
      </c>
    </row>
    <row r="597" spans="1:7" x14ac:dyDescent="0.25">
      <c r="A597" t="s">
        <v>3321</v>
      </c>
      <c r="B597" t="s">
        <v>3322</v>
      </c>
      <c r="C597" t="s">
        <v>740</v>
      </c>
      <c r="D597" t="s">
        <v>233</v>
      </c>
      <c r="E597" t="s">
        <v>66</v>
      </c>
      <c r="F597" t="s">
        <v>3629</v>
      </c>
      <c r="G597">
        <v>84.5</v>
      </c>
    </row>
    <row r="598" spans="1:7" x14ac:dyDescent="0.25">
      <c r="A598" t="s">
        <v>1459</v>
      </c>
      <c r="B598" t="s">
        <v>1460</v>
      </c>
      <c r="C598" t="s">
        <v>1461</v>
      </c>
      <c r="D598" t="s">
        <v>380</v>
      </c>
      <c r="E598" t="s">
        <v>112</v>
      </c>
      <c r="F598" t="s">
        <v>3629</v>
      </c>
      <c r="G598">
        <v>70.7</v>
      </c>
    </row>
    <row r="599" spans="1:7" x14ac:dyDescent="0.25">
      <c r="A599" t="s">
        <v>1726</v>
      </c>
      <c r="B599" t="s">
        <v>1727</v>
      </c>
      <c r="C599" t="s">
        <v>348</v>
      </c>
      <c r="D599" t="s">
        <v>35</v>
      </c>
      <c r="E599" t="s">
        <v>36</v>
      </c>
      <c r="F599" t="s">
        <v>3625</v>
      </c>
      <c r="G599">
        <v>132.30000000000001</v>
      </c>
    </row>
    <row r="600" spans="1:7" x14ac:dyDescent="0.25">
      <c r="A600" t="s">
        <v>791</v>
      </c>
      <c r="B600" t="s">
        <v>792</v>
      </c>
      <c r="C600" t="s">
        <v>34</v>
      </c>
      <c r="D600" t="s">
        <v>339</v>
      </c>
      <c r="E600" t="s">
        <v>193</v>
      </c>
      <c r="F600" t="s">
        <v>3629</v>
      </c>
      <c r="G600">
        <v>19.5</v>
      </c>
    </row>
    <row r="601" spans="1:7" x14ac:dyDescent="0.25">
      <c r="A601" t="s">
        <v>1997</v>
      </c>
      <c r="B601" t="s">
        <v>1998</v>
      </c>
      <c r="C601" t="s">
        <v>1805</v>
      </c>
      <c r="D601" t="s">
        <v>327</v>
      </c>
      <c r="E601" t="s">
        <v>80</v>
      </c>
      <c r="F601" t="s">
        <v>3629</v>
      </c>
      <c r="G601">
        <v>42.4</v>
      </c>
    </row>
    <row r="602" spans="1:7" x14ac:dyDescent="0.25">
      <c r="A602" t="s">
        <v>2247</v>
      </c>
      <c r="B602" t="s">
        <v>2248</v>
      </c>
      <c r="C602" t="s">
        <v>503</v>
      </c>
      <c r="D602" t="s">
        <v>254</v>
      </c>
      <c r="E602" t="s">
        <v>36</v>
      </c>
      <c r="F602" t="s">
        <v>3627</v>
      </c>
      <c r="G602">
        <v>114</v>
      </c>
    </row>
    <row r="603" spans="1:7" x14ac:dyDescent="0.25">
      <c r="A603" t="s">
        <v>2136</v>
      </c>
      <c r="B603" t="s">
        <v>2137</v>
      </c>
      <c r="C603" t="s">
        <v>706</v>
      </c>
      <c r="D603" t="s">
        <v>181</v>
      </c>
      <c r="E603" t="s">
        <v>80</v>
      </c>
      <c r="F603" t="s">
        <v>3625</v>
      </c>
      <c r="G603">
        <v>18.8</v>
      </c>
    </row>
    <row r="604" spans="1:7" x14ac:dyDescent="0.25">
      <c r="A604" t="s">
        <v>627</v>
      </c>
      <c r="B604" t="s">
        <v>628</v>
      </c>
      <c r="C604" t="s">
        <v>629</v>
      </c>
      <c r="D604" t="s">
        <v>339</v>
      </c>
      <c r="E604" t="s">
        <v>193</v>
      </c>
      <c r="F604" t="s">
        <v>3625</v>
      </c>
      <c r="G604">
        <v>51.5</v>
      </c>
    </row>
    <row r="605" spans="1:7" x14ac:dyDescent="0.25">
      <c r="A605" t="s">
        <v>32</v>
      </c>
      <c r="B605" t="s">
        <v>33</v>
      </c>
      <c r="C605" t="s">
        <v>34</v>
      </c>
      <c r="D605" t="s">
        <v>35</v>
      </c>
      <c r="E605" t="s">
        <v>36</v>
      </c>
      <c r="F605" t="s">
        <v>3625</v>
      </c>
      <c r="G605">
        <v>61.1</v>
      </c>
    </row>
    <row r="606" spans="1:7" x14ac:dyDescent="0.25">
      <c r="A606" t="s">
        <v>429</v>
      </c>
      <c r="B606" t="s">
        <v>430</v>
      </c>
      <c r="C606" t="s">
        <v>431</v>
      </c>
      <c r="D606" t="s">
        <v>404</v>
      </c>
      <c r="E606" t="s">
        <v>51</v>
      </c>
      <c r="F606" t="s">
        <v>3625</v>
      </c>
      <c r="G606">
        <v>95.3</v>
      </c>
    </row>
    <row r="607" spans="1:7" x14ac:dyDescent="0.25">
      <c r="A607" t="s">
        <v>1262</v>
      </c>
      <c r="B607" t="s">
        <v>378</v>
      </c>
      <c r="C607" t="s">
        <v>617</v>
      </c>
      <c r="D607" t="s">
        <v>281</v>
      </c>
      <c r="E607" t="s">
        <v>66</v>
      </c>
      <c r="F607" t="s">
        <v>3625</v>
      </c>
      <c r="G607">
        <v>27.9</v>
      </c>
    </row>
    <row r="608" spans="1:7" x14ac:dyDescent="0.25">
      <c r="A608" t="s">
        <v>3015</v>
      </c>
      <c r="B608" t="s">
        <v>3016</v>
      </c>
      <c r="C608" t="s">
        <v>1488</v>
      </c>
      <c r="D608" t="s">
        <v>149</v>
      </c>
      <c r="E608" t="s">
        <v>137</v>
      </c>
      <c r="F608" t="s">
        <v>3625</v>
      </c>
      <c r="G608">
        <v>129.80000000000001</v>
      </c>
    </row>
    <row r="609" spans="1:7" x14ac:dyDescent="0.25">
      <c r="A609" t="s">
        <v>570</v>
      </c>
      <c r="B609" t="s">
        <v>571</v>
      </c>
      <c r="C609" t="s">
        <v>572</v>
      </c>
      <c r="D609" t="s">
        <v>254</v>
      </c>
      <c r="E609" t="s">
        <v>36</v>
      </c>
      <c r="F609" t="s">
        <v>3625</v>
      </c>
      <c r="G609">
        <v>69.900000000000006</v>
      </c>
    </row>
    <row r="610" spans="1:7" x14ac:dyDescent="0.25">
      <c r="A610" t="s">
        <v>3247</v>
      </c>
      <c r="B610" t="s">
        <v>758</v>
      </c>
      <c r="C610" t="s">
        <v>2004</v>
      </c>
      <c r="D610" t="s">
        <v>171</v>
      </c>
      <c r="E610" t="s">
        <v>112</v>
      </c>
      <c r="F610" t="s">
        <v>3629</v>
      </c>
      <c r="G610">
        <v>138</v>
      </c>
    </row>
    <row r="611" spans="1:7" x14ac:dyDescent="0.25">
      <c r="A611" t="s">
        <v>2701</v>
      </c>
      <c r="B611" t="s">
        <v>2702</v>
      </c>
      <c r="C611" t="s">
        <v>148</v>
      </c>
      <c r="D611" t="s">
        <v>149</v>
      </c>
      <c r="E611" t="s">
        <v>137</v>
      </c>
      <c r="F611" t="s">
        <v>3629</v>
      </c>
      <c r="G611">
        <v>72.8</v>
      </c>
    </row>
    <row r="612" spans="1:7" x14ac:dyDescent="0.25">
      <c r="A612" t="s">
        <v>3875</v>
      </c>
      <c r="B612" t="s">
        <v>3876</v>
      </c>
      <c r="C612" t="s">
        <v>3877</v>
      </c>
      <c r="D612" t="s">
        <v>161</v>
      </c>
      <c r="E612" t="s">
        <v>36</v>
      </c>
      <c r="F612" t="s">
        <v>3625</v>
      </c>
      <c r="G612">
        <v>44.9</v>
      </c>
    </row>
    <row r="613" spans="1:7" x14ac:dyDescent="0.25">
      <c r="A613" t="s">
        <v>2102</v>
      </c>
      <c r="B613" t="s">
        <v>2103</v>
      </c>
      <c r="C613" t="s">
        <v>2104</v>
      </c>
      <c r="D613" t="s">
        <v>233</v>
      </c>
      <c r="E613" t="s">
        <v>66</v>
      </c>
      <c r="F613" t="s">
        <v>3625</v>
      </c>
      <c r="G613">
        <v>25.6</v>
      </c>
    </row>
    <row r="614" spans="1:7" x14ac:dyDescent="0.25">
      <c r="A614" t="s">
        <v>2438</v>
      </c>
      <c r="B614" t="s">
        <v>2439</v>
      </c>
      <c r="C614" t="s">
        <v>1318</v>
      </c>
      <c r="D614" t="s">
        <v>161</v>
      </c>
      <c r="E614" t="s">
        <v>36</v>
      </c>
      <c r="F614" t="s">
        <v>3625</v>
      </c>
      <c r="G614">
        <v>5.5</v>
      </c>
    </row>
    <row r="615" spans="1:7" x14ac:dyDescent="0.25">
      <c r="A615" t="s">
        <v>665</v>
      </c>
      <c r="B615" t="s">
        <v>77</v>
      </c>
      <c r="C615" t="s">
        <v>666</v>
      </c>
      <c r="D615" t="s">
        <v>291</v>
      </c>
      <c r="E615" t="s">
        <v>66</v>
      </c>
      <c r="F615" t="s">
        <v>3627</v>
      </c>
      <c r="G615">
        <v>82.2</v>
      </c>
    </row>
    <row r="616" spans="1:7" x14ac:dyDescent="0.25">
      <c r="A616" t="s">
        <v>1566</v>
      </c>
      <c r="B616" t="s">
        <v>1567</v>
      </c>
      <c r="C616" t="s">
        <v>135</v>
      </c>
      <c r="D616" t="s">
        <v>380</v>
      </c>
      <c r="E616" t="s">
        <v>112</v>
      </c>
      <c r="F616" t="s">
        <v>3627</v>
      </c>
      <c r="G616">
        <v>20.5</v>
      </c>
    </row>
    <row r="617" spans="1:7" x14ac:dyDescent="0.25">
      <c r="A617" t="s">
        <v>3878</v>
      </c>
      <c r="B617" t="s">
        <v>90</v>
      </c>
      <c r="C617" t="s">
        <v>1625</v>
      </c>
      <c r="D617" t="s">
        <v>535</v>
      </c>
      <c r="E617" t="s">
        <v>80</v>
      </c>
      <c r="F617" t="s">
        <v>3629</v>
      </c>
      <c r="G617">
        <v>61.8</v>
      </c>
    </row>
    <row r="618" spans="1:7" x14ac:dyDescent="0.25">
      <c r="A618" t="s">
        <v>2407</v>
      </c>
      <c r="B618" t="s">
        <v>2408</v>
      </c>
      <c r="C618" t="s">
        <v>2409</v>
      </c>
      <c r="D618" t="s">
        <v>404</v>
      </c>
      <c r="E618" t="s">
        <v>51</v>
      </c>
      <c r="F618" t="s">
        <v>3625</v>
      </c>
      <c r="G618">
        <v>90.4</v>
      </c>
    </row>
    <row r="619" spans="1:7" x14ac:dyDescent="0.25">
      <c r="A619" t="s">
        <v>3879</v>
      </c>
      <c r="B619" t="s">
        <v>1019</v>
      </c>
      <c r="C619" t="s">
        <v>746</v>
      </c>
      <c r="D619" t="s">
        <v>603</v>
      </c>
      <c r="E619" t="s">
        <v>137</v>
      </c>
      <c r="F619" t="s">
        <v>3625</v>
      </c>
      <c r="G619">
        <v>45</v>
      </c>
    </row>
    <row r="620" spans="1:7" x14ac:dyDescent="0.25">
      <c r="A620" t="s">
        <v>600</v>
      </c>
      <c r="B620" t="s">
        <v>601</v>
      </c>
      <c r="C620" t="s">
        <v>602</v>
      </c>
      <c r="D620" t="s">
        <v>603</v>
      </c>
      <c r="E620" t="s">
        <v>137</v>
      </c>
      <c r="F620" t="s">
        <v>3625</v>
      </c>
      <c r="G620">
        <v>30.4</v>
      </c>
    </row>
    <row r="621" spans="1:7" x14ac:dyDescent="0.25">
      <c r="A621" t="s">
        <v>1840</v>
      </c>
      <c r="B621" t="s">
        <v>1841</v>
      </c>
      <c r="C621" t="s">
        <v>1842</v>
      </c>
      <c r="D621" t="s">
        <v>308</v>
      </c>
      <c r="E621" t="s">
        <v>112</v>
      </c>
      <c r="F621" t="s">
        <v>3625</v>
      </c>
      <c r="G621">
        <v>117.3</v>
      </c>
    </row>
    <row r="622" spans="1:7" x14ac:dyDescent="0.25">
      <c r="A622" t="s">
        <v>1570</v>
      </c>
      <c r="B622" t="s">
        <v>1571</v>
      </c>
      <c r="C622" t="s">
        <v>326</v>
      </c>
      <c r="D622" t="s">
        <v>535</v>
      </c>
      <c r="E622" t="s">
        <v>80</v>
      </c>
      <c r="F622" t="s">
        <v>3629</v>
      </c>
      <c r="G622">
        <v>142.30000000000001</v>
      </c>
    </row>
    <row r="623" spans="1:7" x14ac:dyDescent="0.25">
      <c r="A623" t="s">
        <v>1046</v>
      </c>
      <c r="B623" t="s">
        <v>242</v>
      </c>
      <c r="C623" t="s">
        <v>1047</v>
      </c>
      <c r="D623" t="s">
        <v>50</v>
      </c>
      <c r="E623" t="s">
        <v>51</v>
      </c>
      <c r="F623" t="s">
        <v>3625</v>
      </c>
      <c r="G623">
        <v>19.600000000000001</v>
      </c>
    </row>
    <row r="624" spans="1:7" x14ac:dyDescent="0.25">
      <c r="A624" t="s">
        <v>3880</v>
      </c>
      <c r="B624" t="s">
        <v>3881</v>
      </c>
      <c r="C624" t="s">
        <v>3728</v>
      </c>
      <c r="D624" t="s">
        <v>308</v>
      </c>
      <c r="E624" t="s">
        <v>112</v>
      </c>
      <c r="F624" t="s">
        <v>3625</v>
      </c>
      <c r="G624">
        <v>27.6</v>
      </c>
    </row>
    <row r="625" spans="1:7" x14ac:dyDescent="0.25">
      <c r="A625" t="s">
        <v>3882</v>
      </c>
      <c r="B625" t="s">
        <v>3883</v>
      </c>
      <c r="C625" t="s">
        <v>1977</v>
      </c>
      <c r="D625" t="s">
        <v>181</v>
      </c>
      <c r="E625" t="s">
        <v>80</v>
      </c>
      <c r="F625" t="s">
        <v>3625</v>
      </c>
      <c r="G625">
        <v>144.19999999999999</v>
      </c>
    </row>
    <row r="626" spans="1:7" x14ac:dyDescent="0.25">
      <c r="A626" t="s">
        <v>2142</v>
      </c>
      <c r="B626" t="s">
        <v>1163</v>
      </c>
      <c r="C626" t="s">
        <v>78</v>
      </c>
      <c r="D626" t="s">
        <v>291</v>
      </c>
      <c r="E626" t="s">
        <v>66</v>
      </c>
      <c r="F626" t="s">
        <v>3629</v>
      </c>
      <c r="G626">
        <v>10.5</v>
      </c>
    </row>
    <row r="627" spans="1:7" x14ac:dyDescent="0.25">
      <c r="A627" t="s">
        <v>3884</v>
      </c>
      <c r="B627" t="s">
        <v>982</v>
      </c>
      <c r="C627" t="s">
        <v>1289</v>
      </c>
      <c r="D627" t="s">
        <v>161</v>
      </c>
      <c r="E627" t="s">
        <v>36</v>
      </c>
      <c r="F627" t="s">
        <v>3629</v>
      </c>
      <c r="G627">
        <v>146.80000000000001</v>
      </c>
    </row>
    <row r="628" spans="1:7" x14ac:dyDescent="0.25">
      <c r="A628" t="s">
        <v>962</v>
      </c>
      <c r="B628" t="s">
        <v>963</v>
      </c>
      <c r="C628" t="s">
        <v>723</v>
      </c>
      <c r="D628" t="s">
        <v>181</v>
      </c>
      <c r="E628" t="s">
        <v>80</v>
      </c>
      <c r="F628" t="s">
        <v>3625</v>
      </c>
      <c r="G628">
        <v>5.7</v>
      </c>
    </row>
    <row r="629" spans="1:7" x14ac:dyDescent="0.25">
      <c r="A629" t="s">
        <v>822</v>
      </c>
      <c r="B629" t="s">
        <v>823</v>
      </c>
      <c r="C629" t="s">
        <v>368</v>
      </c>
      <c r="D629" t="s">
        <v>192</v>
      </c>
      <c r="E629" t="s">
        <v>193</v>
      </c>
      <c r="F629" t="s">
        <v>3629</v>
      </c>
      <c r="G629">
        <v>131.69999999999999</v>
      </c>
    </row>
    <row r="630" spans="1:7" x14ac:dyDescent="0.25">
      <c r="A630" t="s">
        <v>646</v>
      </c>
      <c r="B630" t="s">
        <v>647</v>
      </c>
      <c r="C630" t="s">
        <v>648</v>
      </c>
      <c r="D630" t="s">
        <v>149</v>
      </c>
      <c r="E630" t="s">
        <v>137</v>
      </c>
      <c r="F630" t="s">
        <v>3625</v>
      </c>
      <c r="G630">
        <v>49.6</v>
      </c>
    </row>
    <row r="631" spans="1:7" x14ac:dyDescent="0.25">
      <c r="A631" t="s">
        <v>2682</v>
      </c>
      <c r="B631" t="s">
        <v>2683</v>
      </c>
      <c r="C631" t="s">
        <v>611</v>
      </c>
      <c r="D631" t="s">
        <v>111</v>
      </c>
      <c r="E631" t="s">
        <v>112</v>
      </c>
      <c r="F631" t="s">
        <v>3627</v>
      </c>
      <c r="G631">
        <v>141.1</v>
      </c>
    </row>
    <row r="632" spans="1:7" x14ac:dyDescent="0.25">
      <c r="A632" t="s">
        <v>2768</v>
      </c>
      <c r="B632" t="s">
        <v>1029</v>
      </c>
      <c r="C632" t="s">
        <v>2359</v>
      </c>
      <c r="D632" t="s">
        <v>308</v>
      </c>
      <c r="E632" t="s">
        <v>112</v>
      </c>
      <c r="F632" t="s">
        <v>3627</v>
      </c>
      <c r="G632">
        <v>51</v>
      </c>
    </row>
    <row r="633" spans="1:7" x14ac:dyDescent="0.25">
      <c r="A633" t="s">
        <v>3885</v>
      </c>
      <c r="B633" t="s">
        <v>1382</v>
      </c>
      <c r="C633" t="s">
        <v>1239</v>
      </c>
      <c r="D633" t="s">
        <v>317</v>
      </c>
      <c r="E633" t="s">
        <v>193</v>
      </c>
      <c r="F633" t="s">
        <v>3629</v>
      </c>
      <c r="G633">
        <v>99.9</v>
      </c>
    </row>
    <row r="634" spans="1:7" x14ac:dyDescent="0.25">
      <c r="A634" t="s">
        <v>1322</v>
      </c>
      <c r="B634" t="s">
        <v>1323</v>
      </c>
      <c r="C634" t="s">
        <v>1324</v>
      </c>
      <c r="D634" t="s">
        <v>535</v>
      </c>
      <c r="E634" t="s">
        <v>80</v>
      </c>
      <c r="F634" t="s">
        <v>3625</v>
      </c>
      <c r="G634">
        <v>16.600000000000001</v>
      </c>
    </row>
    <row r="635" spans="1:7" x14ac:dyDescent="0.25">
      <c r="A635" t="s">
        <v>3886</v>
      </c>
      <c r="B635" t="s">
        <v>3887</v>
      </c>
      <c r="C635" t="s">
        <v>1533</v>
      </c>
      <c r="D635" t="s">
        <v>136</v>
      </c>
      <c r="E635" t="s">
        <v>137</v>
      </c>
      <c r="F635" t="s">
        <v>3625</v>
      </c>
      <c r="G635">
        <v>40.1</v>
      </c>
    </row>
    <row r="636" spans="1:7" x14ac:dyDescent="0.25">
      <c r="A636" t="s">
        <v>3888</v>
      </c>
      <c r="B636" t="s">
        <v>231</v>
      </c>
      <c r="C636" t="s">
        <v>3889</v>
      </c>
      <c r="D636" t="s">
        <v>79</v>
      </c>
      <c r="E636" t="s">
        <v>80</v>
      </c>
      <c r="F636" t="s">
        <v>3625</v>
      </c>
      <c r="G636">
        <v>117.2</v>
      </c>
    </row>
    <row r="637" spans="1:7" x14ac:dyDescent="0.25">
      <c r="A637" t="s">
        <v>3890</v>
      </c>
      <c r="B637" t="s">
        <v>3891</v>
      </c>
      <c r="C637" t="s">
        <v>300</v>
      </c>
      <c r="D637" t="s">
        <v>327</v>
      </c>
      <c r="E637" t="s">
        <v>80</v>
      </c>
      <c r="F637" t="s">
        <v>3627</v>
      </c>
      <c r="G637">
        <v>81.7</v>
      </c>
    </row>
    <row r="638" spans="1:7" x14ac:dyDescent="0.25">
      <c r="A638" t="s">
        <v>3053</v>
      </c>
      <c r="B638" t="s">
        <v>2414</v>
      </c>
      <c r="C638" t="s">
        <v>205</v>
      </c>
      <c r="D638" t="s">
        <v>308</v>
      </c>
      <c r="E638" t="s">
        <v>112</v>
      </c>
      <c r="F638" t="s">
        <v>3625</v>
      </c>
      <c r="G638">
        <v>139.6</v>
      </c>
    </row>
    <row r="639" spans="1:7" x14ac:dyDescent="0.25">
      <c r="A639" t="s">
        <v>2552</v>
      </c>
      <c r="B639" t="s">
        <v>2553</v>
      </c>
      <c r="C639" t="s">
        <v>579</v>
      </c>
      <c r="D639" t="s">
        <v>192</v>
      </c>
      <c r="E639" t="s">
        <v>193</v>
      </c>
      <c r="F639" t="s">
        <v>3625</v>
      </c>
      <c r="G639">
        <v>67.2</v>
      </c>
    </row>
    <row r="640" spans="1:7" x14ac:dyDescent="0.25">
      <c r="A640" t="s">
        <v>866</v>
      </c>
      <c r="B640" t="s">
        <v>867</v>
      </c>
      <c r="C640" t="s">
        <v>868</v>
      </c>
      <c r="D640" t="s">
        <v>308</v>
      </c>
      <c r="E640" t="s">
        <v>112</v>
      </c>
      <c r="F640" t="s">
        <v>3627</v>
      </c>
      <c r="G640">
        <v>131.1</v>
      </c>
    </row>
    <row r="641" spans="1:7" x14ac:dyDescent="0.25">
      <c r="A641" t="s">
        <v>2490</v>
      </c>
      <c r="B641" t="s">
        <v>1782</v>
      </c>
      <c r="C641" t="s">
        <v>2166</v>
      </c>
      <c r="D641" t="s">
        <v>111</v>
      </c>
      <c r="E641" t="s">
        <v>112</v>
      </c>
      <c r="F641" t="s">
        <v>3625</v>
      </c>
      <c r="G641">
        <v>70.099999999999994</v>
      </c>
    </row>
    <row r="642" spans="1:7" x14ac:dyDescent="0.25">
      <c r="A642" t="s">
        <v>1901</v>
      </c>
      <c r="B642" t="s">
        <v>1902</v>
      </c>
      <c r="C642" t="s">
        <v>629</v>
      </c>
      <c r="D642" t="s">
        <v>281</v>
      </c>
      <c r="E642" t="s">
        <v>66</v>
      </c>
      <c r="F642" t="s">
        <v>3625</v>
      </c>
      <c r="G642">
        <v>147</v>
      </c>
    </row>
    <row r="643" spans="1:7" x14ac:dyDescent="0.25">
      <c r="A643" t="s">
        <v>2319</v>
      </c>
      <c r="B643" t="s">
        <v>279</v>
      </c>
      <c r="C643" t="s">
        <v>1057</v>
      </c>
      <c r="D643" t="s">
        <v>412</v>
      </c>
      <c r="E643" t="s">
        <v>193</v>
      </c>
      <c r="F643" t="s">
        <v>3625</v>
      </c>
      <c r="G643">
        <v>144.19999999999999</v>
      </c>
    </row>
    <row r="644" spans="1:7" x14ac:dyDescent="0.25">
      <c r="A644" t="s">
        <v>271</v>
      </c>
      <c r="B644" t="s">
        <v>272</v>
      </c>
      <c r="C644" t="s">
        <v>273</v>
      </c>
      <c r="D644" t="s">
        <v>111</v>
      </c>
      <c r="E644" t="s">
        <v>112</v>
      </c>
      <c r="F644" t="s">
        <v>3625</v>
      </c>
      <c r="G644">
        <v>52.7</v>
      </c>
    </row>
    <row r="645" spans="1:7" x14ac:dyDescent="0.25">
      <c r="A645" t="s">
        <v>2745</v>
      </c>
      <c r="B645" t="s">
        <v>2746</v>
      </c>
      <c r="C645" t="s">
        <v>850</v>
      </c>
      <c r="D645" t="s">
        <v>192</v>
      </c>
      <c r="E645" t="s">
        <v>193</v>
      </c>
      <c r="F645" t="s">
        <v>3625</v>
      </c>
      <c r="G645">
        <v>133.5</v>
      </c>
    </row>
    <row r="646" spans="1:7" x14ac:dyDescent="0.25">
      <c r="A646" t="s">
        <v>3100</v>
      </c>
      <c r="B646" t="s">
        <v>3101</v>
      </c>
      <c r="C646" t="s">
        <v>1318</v>
      </c>
      <c r="D646" t="s">
        <v>380</v>
      </c>
      <c r="E646" t="s">
        <v>112</v>
      </c>
      <c r="F646" t="s">
        <v>3625</v>
      </c>
      <c r="G646">
        <v>127.9</v>
      </c>
    </row>
    <row r="647" spans="1:7" x14ac:dyDescent="0.25">
      <c r="A647" t="s">
        <v>3329</v>
      </c>
      <c r="B647" t="s">
        <v>1532</v>
      </c>
      <c r="C647" t="s">
        <v>1141</v>
      </c>
      <c r="D647" t="s">
        <v>65</v>
      </c>
      <c r="E647" t="s">
        <v>66</v>
      </c>
      <c r="F647" t="s">
        <v>3625</v>
      </c>
      <c r="G647">
        <v>35.5</v>
      </c>
    </row>
    <row r="648" spans="1:7" x14ac:dyDescent="0.25">
      <c r="A648" t="s">
        <v>3892</v>
      </c>
      <c r="B648" t="s">
        <v>3719</v>
      </c>
      <c r="C648" t="s">
        <v>602</v>
      </c>
      <c r="D648" t="s">
        <v>233</v>
      </c>
      <c r="E648" t="s">
        <v>66</v>
      </c>
      <c r="F648" t="s">
        <v>3625</v>
      </c>
      <c r="G648">
        <v>95.5</v>
      </c>
    </row>
    <row r="649" spans="1:7" x14ac:dyDescent="0.25">
      <c r="A649" t="s">
        <v>1640</v>
      </c>
      <c r="B649" t="s">
        <v>1571</v>
      </c>
      <c r="C649" t="s">
        <v>232</v>
      </c>
      <c r="D649" t="s">
        <v>233</v>
      </c>
      <c r="E649" t="s">
        <v>66</v>
      </c>
      <c r="F649" t="s">
        <v>3625</v>
      </c>
      <c r="G649">
        <v>15.5</v>
      </c>
    </row>
    <row r="650" spans="1:7" x14ac:dyDescent="0.25">
      <c r="A650" t="s">
        <v>2124</v>
      </c>
      <c r="B650" t="s">
        <v>2125</v>
      </c>
      <c r="C650" t="s">
        <v>451</v>
      </c>
      <c r="D650" t="s">
        <v>254</v>
      </c>
      <c r="E650" t="s">
        <v>36</v>
      </c>
      <c r="F650" t="s">
        <v>3629</v>
      </c>
      <c r="G650">
        <v>126.3</v>
      </c>
    </row>
    <row r="651" spans="1:7" x14ac:dyDescent="0.25">
      <c r="A651" t="s">
        <v>3893</v>
      </c>
      <c r="B651" t="s">
        <v>3697</v>
      </c>
      <c r="C651" t="s">
        <v>2104</v>
      </c>
      <c r="D651" t="s">
        <v>404</v>
      </c>
      <c r="E651" t="s">
        <v>51</v>
      </c>
      <c r="F651" t="s">
        <v>3625</v>
      </c>
      <c r="G651">
        <v>30.3</v>
      </c>
    </row>
    <row r="652" spans="1:7" x14ac:dyDescent="0.25">
      <c r="A652" t="s">
        <v>1881</v>
      </c>
      <c r="B652" t="s">
        <v>1882</v>
      </c>
      <c r="C652" t="s">
        <v>78</v>
      </c>
      <c r="D652" t="s">
        <v>603</v>
      </c>
      <c r="E652" t="s">
        <v>137</v>
      </c>
      <c r="F652" t="s">
        <v>3625</v>
      </c>
      <c r="G652">
        <v>15.3</v>
      </c>
    </row>
    <row r="653" spans="1:7" x14ac:dyDescent="0.25">
      <c r="A653" t="s">
        <v>3894</v>
      </c>
      <c r="B653" t="s">
        <v>2856</v>
      </c>
      <c r="C653" t="s">
        <v>983</v>
      </c>
      <c r="D653" t="s">
        <v>149</v>
      </c>
      <c r="E653" t="s">
        <v>137</v>
      </c>
      <c r="F653" t="s">
        <v>3625</v>
      </c>
      <c r="G653">
        <v>63</v>
      </c>
    </row>
    <row r="654" spans="1:7" x14ac:dyDescent="0.25">
      <c r="A654" t="s">
        <v>1743</v>
      </c>
      <c r="B654" t="s">
        <v>1744</v>
      </c>
      <c r="C654" t="s">
        <v>931</v>
      </c>
      <c r="D654" t="s">
        <v>327</v>
      </c>
      <c r="E654" t="s">
        <v>80</v>
      </c>
      <c r="F654" t="s">
        <v>3625</v>
      </c>
      <c r="G654">
        <v>88.7</v>
      </c>
    </row>
    <row r="655" spans="1:7" x14ac:dyDescent="0.25">
      <c r="A655" t="s">
        <v>1956</v>
      </c>
      <c r="B655" t="s">
        <v>134</v>
      </c>
      <c r="C655" t="s">
        <v>787</v>
      </c>
      <c r="D655" t="s">
        <v>380</v>
      </c>
      <c r="E655" t="s">
        <v>112</v>
      </c>
      <c r="F655" t="s">
        <v>3625</v>
      </c>
      <c r="G655">
        <v>129</v>
      </c>
    </row>
    <row r="656" spans="1:7" x14ac:dyDescent="0.25">
      <c r="A656" t="s">
        <v>3895</v>
      </c>
      <c r="B656" t="s">
        <v>1244</v>
      </c>
      <c r="C656" t="s">
        <v>34</v>
      </c>
      <c r="D656" t="s">
        <v>79</v>
      </c>
      <c r="E656" t="s">
        <v>80</v>
      </c>
      <c r="F656" t="s">
        <v>3629</v>
      </c>
      <c r="G656">
        <v>146.30000000000001</v>
      </c>
    </row>
    <row r="657" spans="1:7" x14ac:dyDescent="0.25">
      <c r="A657" t="s">
        <v>3896</v>
      </c>
      <c r="B657" t="s">
        <v>988</v>
      </c>
      <c r="C657" t="s">
        <v>510</v>
      </c>
      <c r="D657" t="s">
        <v>308</v>
      </c>
      <c r="E657" t="s">
        <v>112</v>
      </c>
      <c r="F657" t="s">
        <v>3625</v>
      </c>
      <c r="G657">
        <v>68.7</v>
      </c>
    </row>
    <row r="658" spans="1:7" x14ac:dyDescent="0.25">
      <c r="A658" t="s">
        <v>1081</v>
      </c>
      <c r="B658" t="s">
        <v>1082</v>
      </c>
      <c r="C658" t="s">
        <v>451</v>
      </c>
      <c r="D658" t="s">
        <v>308</v>
      </c>
      <c r="E658" t="s">
        <v>112</v>
      </c>
      <c r="F658" t="s">
        <v>3629</v>
      </c>
      <c r="G658">
        <v>13.8</v>
      </c>
    </row>
    <row r="659" spans="1:7" x14ac:dyDescent="0.25">
      <c r="A659" t="s">
        <v>3270</v>
      </c>
      <c r="B659" t="s">
        <v>3271</v>
      </c>
      <c r="C659" t="s">
        <v>696</v>
      </c>
      <c r="D659" t="s">
        <v>192</v>
      </c>
      <c r="E659" t="s">
        <v>193</v>
      </c>
      <c r="F659" t="s">
        <v>3625</v>
      </c>
      <c r="G659">
        <v>113.6</v>
      </c>
    </row>
    <row r="660" spans="1:7" x14ac:dyDescent="0.25">
      <c r="A660" t="s">
        <v>710</v>
      </c>
      <c r="B660" t="s">
        <v>711</v>
      </c>
      <c r="C660" t="s">
        <v>522</v>
      </c>
      <c r="D660" t="s">
        <v>603</v>
      </c>
      <c r="E660" t="s">
        <v>137</v>
      </c>
      <c r="F660" t="s">
        <v>3625</v>
      </c>
      <c r="G660">
        <v>87</v>
      </c>
    </row>
    <row r="661" spans="1:7" x14ac:dyDescent="0.25">
      <c r="A661" t="s">
        <v>2758</v>
      </c>
      <c r="B661" t="s">
        <v>279</v>
      </c>
      <c r="C661" t="s">
        <v>2759</v>
      </c>
      <c r="D661" t="s">
        <v>308</v>
      </c>
      <c r="E661" t="s">
        <v>112</v>
      </c>
      <c r="F661" t="s">
        <v>3627</v>
      </c>
      <c r="G661">
        <v>69.900000000000006</v>
      </c>
    </row>
    <row r="662" spans="1:7" x14ac:dyDescent="0.25">
      <c r="A662" t="s">
        <v>1623</v>
      </c>
      <c r="B662" t="s">
        <v>1624</v>
      </c>
      <c r="C662" t="s">
        <v>1625</v>
      </c>
      <c r="D662" t="s">
        <v>35</v>
      </c>
      <c r="E662" t="s">
        <v>36</v>
      </c>
      <c r="F662" t="s">
        <v>3625</v>
      </c>
      <c r="G662">
        <v>49.8</v>
      </c>
    </row>
    <row r="663" spans="1:7" x14ac:dyDescent="0.25">
      <c r="A663" t="s">
        <v>1299</v>
      </c>
      <c r="B663" t="s">
        <v>1300</v>
      </c>
      <c r="C663" t="s">
        <v>403</v>
      </c>
      <c r="D663" t="s">
        <v>192</v>
      </c>
      <c r="E663" t="s">
        <v>193</v>
      </c>
      <c r="F663" t="s">
        <v>3625</v>
      </c>
      <c r="G663">
        <v>77.8</v>
      </c>
    </row>
    <row r="664" spans="1:7" x14ac:dyDescent="0.25">
      <c r="A664" t="s">
        <v>1102</v>
      </c>
      <c r="B664" t="s">
        <v>1103</v>
      </c>
      <c r="C664" t="s">
        <v>361</v>
      </c>
      <c r="D664" t="s">
        <v>192</v>
      </c>
      <c r="E664" t="s">
        <v>193</v>
      </c>
      <c r="F664" t="s">
        <v>3625</v>
      </c>
      <c r="G664">
        <v>54.1</v>
      </c>
    </row>
    <row r="665" spans="1:7" x14ac:dyDescent="0.25">
      <c r="A665" t="s">
        <v>146</v>
      </c>
      <c r="B665" t="s">
        <v>147</v>
      </c>
      <c r="C665" t="s">
        <v>148</v>
      </c>
      <c r="D665" t="s">
        <v>149</v>
      </c>
      <c r="E665" t="s">
        <v>137</v>
      </c>
      <c r="F665" t="s">
        <v>3627</v>
      </c>
      <c r="G665">
        <v>114.8</v>
      </c>
    </row>
    <row r="666" spans="1:7" x14ac:dyDescent="0.25">
      <c r="A666" t="s">
        <v>2068</v>
      </c>
      <c r="B666" t="s">
        <v>2069</v>
      </c>
      <c r="C666" t="s">
        <v>121</v>
      </c>
      <c r="D666" t="s">
        <v>181</v>
      </c>
      <c r="E666" t="s">
        <v>80</v>
      </c>
      <c r="F666" t="s">
        <v>3625</v>
      </c>
      <c r="G666">
        <v>83.9</v>
      </c>
    </row>
    <row r="667" spans="1:7" x14ac:dyDescent="0.25">
      <c r="A667" t="s">
        <v>264</v>
      </c>
      <c r="B667" t="s">
        <v>265</v>
      </c>
      <c r="C667" t="s">
        <v>266</v>
      </c>
      <c r="D667" t="s">
        <v>65</v>
      </c>
      <c r="E667" t="s">
        <v>66</v>
      </c>
      <c r="F667" t="s">
        <v>3625</v>
      </c>
      <c r="G667">
        <v>132.1</v>
      </c>
    </row>
    <row r="668" spans="1:7" x14ac:dyDescent="0.25">
      <c r="A668" t="s">
        <v>2988</v>
      </c>
      <c r="B668" t="s">
        <v>2989</v>
      </c>
      <c r="C668" t="s">
        <v>503</v>
      </c>
      <c r="D668" t="s">
        <v>214</v>
      </c>
      <c r="E668" t="s">
        <v>51</v>
      </c>
      <c r="F668" t="s">
        <v>3625</v>
      </c>
      <c r="G668">
        <v>83.8</v>
      </c>
    </row>
    <row r="669" spans="1:7" x14ac:dyDescent="0.25">
      <c r="A669" t="s">
        <v>3897</v>
      </c>
      <c r="B669" t="s">
        <v>1043</v>
      </c>
      <c r="C669" t="s">
        <v>64</v>
      </c>
      <c r="D669" t="s">
        <v>65</v>
      </c>
      <c r="E669" t="s">
        <v>66</v>
      </c>
      <c r="F669" t="s">
        <v>3625</v>
      </c>
      <c r="G669">
        <v>39.5</v>
      </c>
    </row>
    <row r="670" spans="1:7" x14ac:dyDescent="0.25">
      <c r="A670" t="s">
        <v>3898</v>
      </c>
      <c r="B670" t="s">
        <v>3899</v>
      </c>
      <c r="C670" t="s">
        <v>2376</v>
      </c>
      <c r="D670" t="s">
        <v>254</v>
      </c>
      <c r="E670" t="s">
        <v>36</v>
      </c>
      <c r="F670" t="s">
        <v>3627</v>
      </c>
      <c r="G670">
        <v>128.4</v>
      </c>
    </row>
    <row r="671" spans="1:7" x14ac:dyDescent="0.25">
      <c r="A671" t="s">
        <v>2809</v>
      </c>
      <c r="B671" t="s">
        <v>2810</v>
      </c>
      <c r="C671" t="s">
        <v>477</v>
      </c>
      <c r="D671" t="s">
        <v>192</v>
      </c>
      <c r="E671" t="s">
        <v>193</v>
      </c>
      <c r="F671" t="s">
        <v>3625</v>
      </c>
      <c r="G671">
        <v>85.8</v>
      </c>
    </row>
    <row r="672" spans="1:7" x14ac:dyDescent="0.25">
      <c r="A672" t="s">
        <v>3900</v>
      </c>
      <c r="B672" t="s">
        <v>752</v>
      </c>
      <c r="C672" t="s">
        <v>971</v>
      </c>
      <c r="D672" t="s">
        <v>161</v>
      </c>
      <c r="E672" t="s">
        <v>36</v>
      </c>
      <c r="F672" t="s">
        <v>3629</v>
      </c>
      <c r="G672">
        <v>35</v>
      </c>
    </row>
    <row r="673" spans="1:7" x14ac:dyDescent="0.25">
      <c r="A673" t="s">
        <v>3302</v>
      </c>
      <c r="B673" t="s">
        <v>1994</v>
      </c>
      <c r="C673" t="s">
        <v>1716</v>
      </c>
      <c r="D673" t="s">
        <v>233</v>
      </c>
      <c r="E673" t="s">
        <v>66</v>
      </c>
      <c r="F673" t="s">
        <v>3625</v>
      </c>
      <c r="G673">
        <v>95.4</v>
      </c>
    </row>
    <row r="674" spans="1:7" x14ac:dyDescent="0.25">
      <c r="A674" t="s">
        <v>3035</v>
      </c>
      <c r="B674" t="s">
        <v>3036</v>
      </c>
      <c r="C674" t="s">
        <v>2359</v>
      </c>
      <c r="D674" t="s">
        <v>404</v>
      </c>
      <c r="E674" t="s">
        <v>51</v>
      </c>
      <c r="F674" t="s">
        <v>3625</v>
      </c>
      <c r="G674">
        <v>56.9</v>
      </c>
    </row>
    <row r="675" spans="1:7" x14ac:dyDescent="0.25">
      <c r="A675" t="s">
        <v>314</v>
      </c>
      <c r="B675" t="s">
        <v>315</v>
      </c>
      <c r="C675" t="s">
        <v>316</v>
      </c>
      <c r="D675" t="s">
        <v>317</v>
      </c>
      <c r="E675" t="s">
        <v>193</v>
      </c>
      <c r="F675" t="s">
        <v>3625</v>
      </c>
      <c r="G675">
        <v>127.4</v>
      </c>
    </row>
    <row r="676" spans="1:7" x14ac:dyDescent="0.25">
      <c r="A676" t="s">
        <v>1123</v>
      </c>
      <c r="B676" t="s">
        <v>1124</v>
      </c>
      <c r="C676" t="s">
        <v>1125</v>
      </c>
      <c r="D676" t="s">
        <v>214</v>
      </c>
      <c r="E676" t="s">
        <v>51</v>
      </c>
      <c r="F676" t="s">
        <v>3625</v>
      </c>
      <c r="G676">
        <v>70.7</v>
      </c>
    </row>
    <row r="677" spans="1:7" x14ac:dyDescent="0.25">
      <c r="A677" t="s">
        <v>3436</v>
      </c>
      <c r="B677" t="s">
        <v>3437</v>
      </c>
      <c r="C677" t="s">
        <v>3262</v>
      </c>
      <c r="D677" t="s">
        <v>281</v>
      </c>
      <c r="E677" t="s">
        <v>66</v>
      </c>
      <c r="F677" t="s">
        <v>3629</v>
      </c>
      <c r="G677">
        <v>110.3</v>
      </c>
    </row>
    <row r="678" spans="1:7" x14ac:dyDescent="0.25">
      <c r="A678" t="s">
        <v>2390</v>
      </c>
      <c r="B678" t="s">
        <v>2391</v>
      </c>
      <c r="C678" t="s">
        <v>800</v>
      </c>
      <c r="D678" t="s">
        <v>233</v>
      </c>
      <c r="E678" t="s">
        <v>66</v>
      </c>
      <c r="F678" t="s">
        <v>3625</v>
      </c>
      <c r="G678">
        <v>18.899999999999999</v>
      </c>
    </row>
    <row r="679" spans="1:7" x14ac:dyDescent="0.25">
      <c r="A679" t="s">
        <v>1447</v>
      </c>
      <c r="B679" t="s">
        <v>1448</v>
      </c>
      <c r="C679" t="s">
        <v>160</v>
      </c>
      <c r="D679" t="s">
        <v>79</v>
      </c>
      <c r="E679" t="s">
        <v>80</v>
      </c>
      <c r="F679" t="s">
        <v>3625</v>
      </c>
      <c r="G679">
        <v>62.4</v>
      </c>
    </row>
    <row r="680" spans="1:7" x14ac:dyDescent="0.25">
      <c r="A680" t="s">
        <v>514</v>
      </c>
      <c r="B680" t="s">
        <v>515</v>
      </c>
      <c r="C680" t="s">
        <v>516</v>
      </c>
      <c r="D680" t="s">
        <v>171</v>
      </c>
      <c r="E680" t="s">
        <v>112</v>
      </c>
      <c r="F680" t="s">
        <v>3629</v>
      </c>
      <c r="G680">
        <v>147.6</v>
      </c>
    </row>
    <row r="681" spans="1:7" x14ac:dyDescent="0.25">
      <c r="A681" t="s">
        <v>2926</v>
      </c>
      <c r="B681" t="s">
        <v>402</v>
      </c>
      <c r="C681" t="s">
        <v>64</v>
      </c>
      <c r="D681" t="s">
        <v>35</v>
      </c>
      <c r="E681" t="s">
        <v>36</v>
      </c>
      <c r="F681" t="s">
        <v>3625</v>
      </c>
      <c r="G681">
        <v>122.2</v>
      </c>
    </row>
    <row r="682" spans="1:7" x14ac:dyDescent="0.25">
      <c r="A682" t="s">
        <v>2423</v>
      </c>
      <c r="B682" t="s">
        <v>2424</v>
      </c>
      <c r="C682" t="s">
        <v>103</v>
      </c>
      <c r="D682" t="s">
        <v>535</v>
      </c>
      <c r="E682" t="s">
        <v>80</v>
      </c>
      <c r="F682" t="s">
        <v>3629</v>
      </c>
      <c r="G682">
        <v>28.2</v>
      </c>
    </row>
    <row r="683" spans="1:7" x14ac:dyDescent="0.25">
      <c r="A683" t="s">
        <v>2851</v>
      </c>
      <c r="B683" t="s">
        <v>2852</v>
      </c>
      <c r="C683" t="s">
        <v>393</v>
      </c>
      <c r="D683" t="s">
        <v>65</v>
      </c>
      <c r="E683" t="s">
        <v>66</v>
      </c>
      <c r="F683" t="s">
        <v>3625</v>
      </c>
      <c r="G683">
        <v>45.3</v>
      </c>
    </row>
    <row r="684" spans="1:7" x14ac:dyDescent="0.25">
      <c r="A684" t="s">
        <v>2277</v>
      </c>
      <c r="B684" t="s">
        <v>2278</v>
      </c>
      <c r="C684" t="s">
        <v>2120</v>
      </c>
      <c r="D684" t="s">
        <v>181</v>
      </c>
      <c r="E684" t="s">
        <v>80</v>
      </c>
      <c r="F684" t="s">
        <v>3627</v>
      </c>
      <c r="G684">
        <v>52.8</v>
      </c>
    </row>
    <row r="685" spans="1:7" x14ac:dyDescent="0.25">
      <c r="A685" t="s">
        <v>921</v>
      </c>
      <c r="B685" t="s">
        <v>922</v>
      </c>
      <c r="C685" t="s">
        <v>706</v>
      </c>
      <c r="D685" t="s">
        <v>308</v>
      </c>
      <c r="E685" t="s">
        <v>112</v>
      </c>
      <c r="F685" t="s">
        <v>3625</v>
      </c>
      <c r="G685">
        <v>99.3</v>
      </c>
    </row>
    <row r="686" spans="1:7" x14ac:dyDescent="0.25">
      <c r="A686" t="s">
        <v>704</v>
      </c>
      <c r="B686" t="s">
        <v>705</v>
      </c>
      <c r="C686" t="s">
        <v>706</v>
      </c>
      <c r="D686" t="s">
        <v>254</v>
      </c>
      <c r="E686" t="s">
        <v>36</v>
      </c>
      <c r="F686" t="s">
        <v>3625</v>
      </c>
      <c r="G686">
        <v>114.8</v>
      </c>
    </row>
    <row r="687" spans="1:7" x14ac:dyDescent="0.25">
      <c r="A687" t="s">
        <v>3901</v>
      </c>
      <c r="B687" t="s">
        <v>3902</v>
      </c>
      <c r="C687" t="s">
        <v>3711</v>
      </c>
      <c r="D687" t="s">
        <v>281</v>
      </c>
      <c r="E687" t="s">
        <v>66</v>
      </c>
      <c r="F687" t="s">
        <v>3625</v>
      </c>
      <c r="G687">
        <v>113.7</v>
      </c>
    </row>
    <row r="688" spans="1:7" x14ac:dyDescent="0.25">
      <c r="A688" t="s">
        <v>3903</v>
      </c>
      <c r="B688" t="s">
        <v>3904</v>
      </c>
      <c r="C688" t="s">
        <v>2409</v>
      </c>
      <c r="D688" t="s">
        <v>50</v>
      </c>
      <c r="E688" t="s">
        <v>51</v>
      </c>
      <c r="F688" t="s">
        <v>3627</v>
      </c>
      <c r="G688">
        <v>78.900000000000006</v>
      </c>
    </row>
    <row r="689" spans="1:7" x14ac:dyDescent="0.25">
      <c r="A689" t="s">
        <v>3905</v>
      </c>
      <c r="B689" t="s">
        <v>1244</v>
      </c>
      <c r="C689" t="s">
        <v>1367</v>
      </c>
      <c r="D689" t="s">
        <v>317</v>
      </c>
      <c r="E689" t="s">
        <v>193</v>
      </c>
      <c r="F689" t="s">
        <v>3627</v>
      </c>
      <c r="G689">
        <v>122.6</v>
      </c>
    </row>
    <row r="690" spans="1:7" x14ac:dyDescent="0.25">
      <c r="A690" t="s">
        <v>813</v>
      </c>
      <c r="B690" t="s">
        <v>814</v>
      </c>
      <c r="C690" t="s">
        <v>431</v>
      </c>
      <c r="D690" t="s">
        <v>254</v>
      </c>
      <c r="E690" t="s">
        <v>36</v>
      </c>
      <c r="F690" t="s">
        <v>3629</v>
      </c>
      <c r="G690">
        <v>68.400000000000006</v>
      </c>
    </row>
    <row r="691" spans="1:7" x14ac:dyDescent="0.25">
      <c r="A691" t="s">
        <v>3577</v>
      </c>
      <c r="B691" t="s">
        <v>3578</v>
      </c>
      <c r="C691" t="s">
        <v>1131</v>
      </c>
      <c r="D691" t="s">
        <v>404</v>
      </c>
      <c r="E691" t="s">
        <v>51</v>
      </c>
      <c r="F691" t="s">
        <v>3625</v>
      </c>
      <c r="G691">
        <v>23</v>
      </c>
    </row>
    <row r="692" spans="1:7" x14ac:dyDescent="0.25">
      <c r="A692" t="s">
        <v>2601</v>
      </c>
      <c r="B692" t="s">
        <v>2602</v>
      </c>
      <c r="C692" t="s">
        <v>617</v>
      </c>
      <c r="D692" t="s">
        <v>50</v>
      </c>
      <c r="E692" t="s">
        <v>51</v>
      </c>
      <c r="F692" t="s">
        <v>3625</v>
      </c>
      <c r="G692">
        <v>86.8</v>
      </c>
    </row>
    <row r="693" spans="1:7" x14ac:dyDescent="0.25">
      <c r="A693" t="s">
        <v>1862</v>
      </c>
      <c r="B693" t="s">
        <v>1863</v>
      </c>
      <c r="C693" t="s">
        <v>696</v>
      </c>
      <c r="D693" t="s">
        <v>339</v>
      </c>
      <c r="E693" t="s">
        <v>193</v>
      </c>
      <c r="F693" t="s">
        <v>3625</v>
      </c>
      <c r="G693">
        <v>143.1</v>
      </c>
    </row>
    <row r="694" spans="1:7" x14ac:dyDescent="0.25">
      <c r="A694" t="s">
        <v>817</v>
      </c>
      <c r="B694" t="s">
        <v>818</v>
      </c>
      <c r="C694" t="s">
        <v>300</v>
      </c>
      <c r="D694" t="s">
        <v>308</v>
      </c>
      <c r="E694" t="s">
        <v>112</v>
      </c>
      <c r="F694" t="s">
        <v>3629</v>
      </c>
      <c r="G694">
        <v>120</v>
      </c>
    </row>
    <row r="695" spans="1:7" x14ac:dyDescent="0.25">
      <c r="A695" t="s">
        <v>2382</v>
      </c>
      <c r="B695" t="s">
        <v>2383</v>
      </c>
      <c r="C695" t="s">
        <v>706</v>
      </c>
      <c r="D695" t="s">
        <v>214</v>
      </c>
      <c r="E695" t="s">
        <v>51</v>
      </c>
      <c r="F695" t="s">
        <v>3629</v>
      </c>
      <c r="G695">
        <v>88.9</v>
      </c>
    </row>
    <row r="696" spans="1:7" x14ac:dyDescent="0.25">
      <c r="A696" t="s">
        <v>2654</v>
      </c>
      <c r="B696" t="s">
        <v>2655</v>
      </c>
      <c r="C696" t="s">
        <v>950</v>
      </c>
      <c r="D696" t="s">
        <v>317</v>
      </c>
      <c r="E696" t="s">
        <v>193</v>
      </c>
      <c r="F696" t="s">
        <v>3625</v>
      </c>
      <c r="G696">
        <v>98.8</v>
      </c>
    </row>
    <row r="697" spans="1:7" x14ac:dyDescent="0.25">
      <c r="A697" t="s">
        <v>3151</v>
      </c>
      <c r="B697" t="s">
        <v>3152</v>
      </c>
      <c r="C697" t="s">
        <v>3153</v>
      </c>
      <c r="D697" t="s">
        <v>149</v>
      </c>
      <c r="E697" t="s">
        <v>137</v>
      </c>
      <c r="F697" t="s">
        <v>3625</v>
      </c>
      <c r="G697">
        <v>139.9</v>
      </c>
    </row>
    <row r="698" spans="1:7" x14ac:dyDescent="0.25">
      <c r="A698" t="s">
        <v>3204</v>
      </c>
      <c r="B698" t="s">
        <v>3080</v>
      </c>
      <c r="C698" t="s">
        <v>2895</v>
      </c>
      <c r="D698" t="s">
        <v>254</v>
      </c>
      <c r="E698" t="s">
        <v>36</v>
      </c>
      <c r="F698" t="s">
        <v>3625</v>
      </c>
      <c r="G698">
        <v>67.099999999999994</v>
      </c>
    </row>
    <row r="699" spans="1:7" x14ac:dyDescent="0.25">
      <c r="A699" t="s">
        <v>3496</v>
      </c>
      <c r="B699" t="s">
        <v>3497</v>
      </c>
      <c r="C699" t="s">
        <v>368</v>
      </c>
      <c r="D699" t="s">
        <v>192</v>
      </c>
      <c r="E699" t="s">
        <v>193</v>
      </c>
      <c r="F699" t="s">
        <v>3629</v>
      </c>
      <c r="G699">
        <v>53.1</v>
      </c>
    </row>
    <row r="700" spans="1:7" x14ac:dyDescent="0.25">
      <c r="A700" t="s">
        <v>1249</v>
      </c>
      <c r="B700" t="s">
        <v>1250</v>
      </c>
      <c r="C700" t="s">
        <v>1191</v>
      </c>
      <c r="D700" t="s">
        <v>535</v>
      </c>
      <c r="E700" t="s">
        <v>80</v>
      </c>
      <c r="F700" t="s">
        <v>3625</v>
      </c>
      <c r="G700">
        <v>146.69999999999999</v>
      </c>
    </row>
    <row r="701" spans="1:7" x14ac:dyDescent="0.25">
      <c r="A701" t="s">
        <v>3906</v>
      </c>
      <c r="B701" t="s">
        <v>3662</v>
      </c>
      <c r="C701" t="s">
        <v>635</v>
      </c>
      <c r="D701" t="s">
        <v>291</v>
      </c>
      <c r="E701" t="s">
        <v>66</v>
      </c>
      <c r="F701" t="s">
        <v>3625</v>
      </c>
      <c r="G701">
        <v>130.19999999999999</v>
      </c>
    </row>
    <row r="702" spans="1:7" x14ac:dyDescent="0.25">
      <c r="A702" t="s">
        <v>3106</v>
      </c>
      <c r="B702" t="s">
        <v>1092</v>
      </c>
      <c r="C702" t="s">
        <v>1093</v>
      </c>
      <c r="D702" t="s">
        <v>50</v>
      </c>
      <c r="E702" t="s">
        <v>51</v>
      </c>
      <c r="F702" t="s">
        <v>3629</v>
      </c>
      <c r="G702">
        <v>51.8</v>
      </c>
    </row>
    <row r="703" spans="1:7" x14ac:dyDescent="0.25">
      <c r="A703" t="s">
        <v>3907</v>
      </c>
      <c r="B703" t="s">
        <v>2852</v>
      </c>
      <c r="C703" t="s">
        <v>2895</v>
      </c>
      <c r="D703" t="s">
        <v>214</v>
      </c>
      <c r="E703" t="s">
        <v>51</v>
      </c>
      <c r="F703" t="s">
        <v>3629</v>
      </c>
      <c r="G703">
        <v>72.2</v>
      </c>
    </row>
    <row r="704" spans="1:7" x14ac:dyDescent="0.25">
      <c r="A704" t="s">
        <v>2813</v>
      </c>
      <c r="B704" t="s">
        <v>2814</v>
      </c>
      <c r="C704" t="s">
        <v>300</v>
      </c>
      <c r="D704" t="s">
        <v>412</v>
      </c>
      <c r="E704" t="s">
        <v>193</v>
      </c>
      <c r="F704" t="s">
        <v>3629</v>
      </c>
      <c r="G704">
        <v>65.2</v>
      </c>
    </row>
    <row r="705" spans="1:7" x14ac:dyDescent="0.25">
      <c r="A705" t="s">
        <v>3908</v>
      </c>
      <c r="B705" t="s">
        <v>1238</v>
      </c>
      <c r="C705" t="s">
        <v>907</v>
      </c>
      <c r="D705" t="s">
        <v>92</v>
      </c>
      <c r="E705" t="s">
        <v>36</v>
      </c>
      <c r="F705" t="s">
        <v>3627</v>
      </c>
      <c r="G705">
        <v>26.6</v>
      </c>
    </row>
    <row r="706" spans="1:7" x14ac:dyDescent="0.25">
      <c r="A706" t="s">
        <v>3292</v>
      </c>
      <c r="B706" t="s">
        <v>120</v>
      </c>
      <c r="C706" t="s">
        <v>759</v>
      </c>
      <c r="D706" t="s">
        <v>308</v>
      </c>
      <c r="E706" t="s">
        <v>112</v>
      </c>
      <c r="F706" t="s">
        <v>3625</v>
      </c>
      <c r="G706">
        <v>143.9</v>
      </c>
    </row>
    <row r="707" spans="1:7" x14ac:dyDescent="0.25">
      <c r="A707" t="s">
        <v>2351</v>
      </c>
      <c r="B707" t="s">
        <v>2352</v>
      </c>
      <c r="C707" t="s">
        <v>510</v>
      </c>
      <c r="D707" t="s">
        <v>65</v>
      </c>
      <c r="E707" t="s">
        <v>66</v>
      </c>
      <c r="F707" t="s">
        <v>3625</v>
      </c>
      <c r="G707">
        <v>63.6</v>
      </c>
    </row>
    <row r="708" spans="1:7" x14ac:dyDescent="0.25">
      <c r="A708" t="s">
        <v>652</v>
      </c>
      <c r="B708" t="s">
        <v>653</v>
      </c>
      <c r="C708" t="s">
        <v>471</v>
      </c>
      <c r="D708" t="s">
        <v>35</v>
      </c>
      <c r="E708" t="s">
        <v>36</v>
      </c>
      <c r="F708" t="s">
        <v>3625</v>
      </c>
      <c r="G708">
        <v>131.9</v>
      </c>
    </row>
    <row r="709" spans="1:7" x14ac:dyDescent="0.25">
      <c r="A709" t="s">
        <v>2751</v>
      </c>
      <c r="B709" t="s">
        <v>1092</v>
      </c>
      <c r="C709" t="s">
        <v>2752</v>
      </c>
      <c r="D709" t="s">
        <v>50</v>
      </c>
      <c r="E709" t="s">
        <v>51</v>
      </c>
      <c r="F709" t="s">
        <v>3625</v>
      </c>
      <c r="G709">
        <v>32.5</v>
      </c>
    </row>
    <row r="710" spans="1:7" x14ac:dyDescent="0.25">
      <c r="A710" t="s">
        <v>2674</v>
      </c>
      <c r="B710" t="s">
        <v>2675</v>
      </c>
      <c r="C710" t="s">
        <v>950</v>
      </c>
      <c r="D710" t="s">
        <v>50</v>
      </c>
      <c r="E710" t="s">
        <v>51</v>
      </c>
      <c r="F710" t="s">
        <v>3625</v>
      </c>
      <c r="G710">
        <v>84.4</v>
      </c>
    </row>
    <row r="711" spans="1:7" x14ac:dyDescent="0.25">
      <c r="A711" t="s">
        <v>809</v>
      </c>
      <c r="B711" t="s">
        <v>810</v>
      </c>
      <c r="C711" t="s">
        <v>516</v>
      </c>
      <c r="D711" t="s">
        <v>35</v>
      </c>
      <c r="E711" t="s">
        <v>36</v>
      </c>
      <c r="F711" t="s">
        <v>3625</v>
      </c>
      <c r="G711">
        <v>8.5</v>
      </c>
    </row>
    <row r="712" spans="1:7" x14ac:dyDescent="0.25">
      <c r="A712" t="s">
        <v>2711</v>
      </c>
      <c r="B712" t="s">
        <v>2712</v>
      </c>
      <c r="C712" t="s">
        <v>1469</v>
      </c>
      <c r="D712" t="s">
        <v>161</v>
      </c>
      <c r="E712" t="s">
        <v>36</v>
      </c>
      <c r="F712" t="s">
        <v>3625</v>
      </c>
      <c r="G712">
        <v>115.8</v>
      </c>
    </row>
    <row r="713" spans="1:7" x14ac:dyDescent="0.25">
      <c r="A713" t="s">
        <v>3909</v>
      </c>
      <c r="B713" t="s">
        <v>2149</v>
      </c>
      <c r="C713" t="s">
        <v>290</v>
      </c>
      <c r="D713" t="s">
        <v>181</v>
      </c>
      <c r="E713" t="s">
        <v>80</v>
      </c>
      <c r="F713" t="s">
        <v>3625</v>
      </c>
      <c r="G713">
        <v>89.2</v>
      </c>
    </row>
    <row r="714" spans="1:7" x14ac:dyDescent="0.25">
      <c r="A714" t="s">
        <v>1293</v>
      </c>
      <c r="B714" t="s">
        <v>1294</v>
      </c>
      <c r="C714" t="s">
        <v>1295</v>
      </c>
      <c r="D714" t="s">
        <v>317</v>
      </c>
      <c r="E714" t="s">
        <v>193</v>
      </c>
      <c r="F714" t="s">
        <v>3625</v>
      </c>
      <c r="G714">
        <v>95.7</v>
      </c>
    </row>
    <row r="715" spans="1:7" x14ac:dyDescent="0.25">
      <c r="A715" t="s">
        <v>2190</v>
      </c>
      <c r="B715" t="s">
        <v>2191</v>
      </c>
      <c r="C715" t="s">
        <v>874</v>
      </c>
      <c r="D715" t="s">
        <v>603</v>
      </c>
      <c r="E715" t="s">
        <v>137</v>
      </c>
      <c r="F715" t="s">
        <v>3625</v>
      </c>
      <c r="G715">
        <v>12.5</v>
      </c>
    </row>
    <row r="716" spans="1:7" x14ac:dyDescent="0.25">
      <c r="A716" t="s">
        <v>2694</v>
      </c>
      <c r="B716" t="s">
        <v>1415</v>
      </c>
      <c r="C716" t="s">
        <v>307</v>
      </c>
      <c r="D716" t="s">
        <v>412</v>
      </c>
      <c r="E716" t="s">
        <v>193</v>
      </c>
      <c r="F716" t="s">
        <v>3629</v>
      </c>
      <c r="G716">
        <v>35.6</v>
      </c>
    </row>
    <row r="717" spans="1:7" x14ac:dyDescent="0.25">
      <c r="A717" t="s">
        <v>189</v>
      </c>
      <c r="B717" t="s">
        <v>190</v>
      </c>
      <c r="C717" t="s">
        <v>191</v>
      </c>
      <c r="D717" t="s">
        <v>192</v>
      </c>
      <c r="E717" t="s">
        <v>193</v>
      </c>
      <c r="F717" t="s">
        <v>3629</v>
      </c>
      <c r="G717">
        <v>15.8</v>
      </c>
    </row>
    <row r="718" spans="1:7" x14ac:dyDescent="0.25">
      <c r="A718" t="s">
        <v>2727</v>
      </c>
      <c r="B718" t="s">
        <v>2728</v>
      </c>
      <c r="C718" t="s">
        <v>596</v>
      </c>
      <c r="D718" t="s">
        <v>281</v>
      </c>
      <c r="E718" t="s">
        <v>66</v>
      </c>
      <c r="F718" t="s">
        <v>3625</v>
      </c>
      <c r="G718">
        <v>46.9</v>
      </c>
    </row>
    <row r="719" spans="1:7" x14ac:dyDescent="0.25">
      <c r="A719" t="s">
        <v>1487</v>
      </c>
      <c r="B719" t="s">
        <v>1376</v>
      </c>
      <c r="C719" t="s">
        <v>1488</v>
      </c>
      <c r="D719" t="s">
        <v>111</v>
      </c>
      <c r="E719" t="s">
        <v>112</v>
      </c>
      <c r="F719" t="s">
        <v>3625</v>
      </c>
      <c r="G719">
        <v>96</v>
      </c>
    </row>
    <row r="720" spans="1:7" x14ac:dyDescent="0.25">
      <c r="A720" t="s">
        <v>47</v>
      </c>
      <c r="B720" t="s">
        <v>48</v>
      </c>
      <c r="C720" t="s">
        <v>49</v>
      </c>
      <c r="D720" t="s">
        <v>50</v>
      </c>
      <c r="E720" t="s">
        <v>51</v>
      </c>
      <c r="F720" t="s">
        <v>3625</v>
      </c>
      <c r="G720">
        <v>87.1</v>
      </c>
    </row>
    <row r="721" spans="1:7" x14ac:dyDescent="0.25">
      <c r="A721" t="s">
        <v>2870</v>
      </c>
      <c r="B721" t="s">
        <v>2871</v>
      </c>
      <c r="C721" t="s">
        <v>1469</v>
      </c>
      <c r="D721" t="s">
        <v>603</v>
      </c>
      <c r="E721" t="s">
        <v>137</v>
      </c>
      <c r="F721" t="s">
        <v>3629</v>
      </c>
      <c r="G721">
        <v>93.8</v>
      </c>
    </row>
    <row r="722" spans="1:7" x14ac:dyDescent="0.25">
      <c r="A722" t="s">
        <v>1986</v>
      </c>
      <c r="B722" t="s">
        <v>1520</v>
      </c>
      <c r="C722" t="s">
        <v>1182</v>
      </c>
      <c r="D722" t="s">
        <v>603</v>
      </c>
      <c r="E722" t="s">
        <v>137</v>
      </c>
      <c r="F722" t="s">
        <v>3629</v>
      </c>
      <c r="G722">
        <v>84.6</v>
      </c>
    </row>
    <row r="723" spans="1:7" x14ac:dyDescent="0.25">
      <c r="A723" t="s">
        <v>3910</v>
      </c>
      <c r="B723" t="s">
        <v>3911</v>
      </c>
      <c r="C723" t="s">
        <v>635</v>
      </c>
      <c r="D723" t="s">
        <v>79</v>
      </c>
      <c r="E723" t="s">
        <v>80</v>
      </c>
      <c r="F723" t="s">
        <v>3625</v>
      </c>
      <c r="G723">
        <v>44.6</v>
      </c>
    </row>
    <row r="724" spans="1:7" x14ac:dyDescent="0.25">
      <c r="A724" t="s">
        <v>3315</v>
      </c>
      <c r="B724" t="s">
        <v>3316</v>
      </c>
      <c r="C724" t="s">
        <v>679</v>
      </c>
      <c r="D724" t="s">
        <v>111</v>
      </c>
      <c r="E724" t="s">
        <v>112</v>
      </c>
      <c r="F724" t="s">
        <v>3629</v>
      </c>
      <c r="G724">
        <v>40.5</v>
      </c>
    </row>
    <row r="725" spans="1:7" x14ac:dyDescent="0.25">
      <c r="A725" t="s">
        <v>1607</v>
      </c>
      <c r="B725" t="s">
        <v>1608</v>
      </c>
      <c r="C725" t="s">
        <v>1439</v>
      </c>
      <c r="D725" t="s">
        <v>244</v>
      </c>
      <c r="E725" t="s">
        <v>51</v>
      </c>
      <c r="F725" t="s">
        <v>3625</v>
      </c>
      <c r="G725">
        <v>24.9</v>
      </c>
    </row>
    <row r="726" spans="1:7" x14ac:dyDescent="0.25">
      <c r="A726" t="s">
        <v>108</v>
      </c>
      <c r="B726" t="s">
        <v>109</v>
      </c>
      <c r="C726" t="s">
        <v>110</v>
      </c>
      <c r="D726" t="s">
        <v>111</v>
      </c>
      <c r="E726" t="s">
        <v>112</v>
      </c>
      <c r="F726" t="s">
        <v>3629</v>
      </c>
      <c r="G726">
        <v>128.1</v>
      </c>
    </row>
    <row r="727" spans="1:7" x14ac:dyDescent="0.25">
      <c r="A727" t="s">
        <v>1225</v>
      </c>
      <c r="B727" t="s">
        <v>1226</v>
      </c>
      <c r="C727" t="s">
        <v>696</v>
      </c>
      <c r="D727" t="s">
        <v>535</v>
      </c>
      <c r="E727" t="s">
        <v>80</v>
      </c>
      <c r="F727" t="s">
        <v>3625</v>
      </c>
      <c r="G727">
        <v>94.4</v>
      </c>
    </row>
    <row r="728" spans="1:7" x14ac:dyDescent="0.25">
      <c r="A728" t="s">
        <v>1073</v>
      </c>
      <c r="B728" t="s">
        <v>1074</v>
      </c>
      <c r="C728" t="s">
        <v>451</v>
      </c>
      <c r="D728" t="s">
        <v>281</v>
      </c>
      <c r="E728" t="s">
        <v>66</v>
      </c>
      <c r="F728" t="s">
        <v>3629</v>
      </c>
      <c r="G728">
        <v>32</v>
      </c>
    </row>
    <row r="729" spans="1:7" x14ac:dyDescent="0.25">
      <c r="A729" t="s">
        <v>3912</v>
      </c>
      <c r="B729" t="s">
        <v>3913</v>
      </c>
      <c r="C729" t="s">
        <v>2295</v>
      </c>
      <c r="D729" t="s">
        <v>136</v>
      </c>
      <c r="E729" t="s">
        <v>137</v>
      </c>
      <c r="F729" t="s">
        <v>3629</v>
      </c>
      <c r="G729">
        <v>30.7</v>
      </c>
    </row>
    <row r="730" spans="1:7" x14ac:dyDescent="0.25">
      <c r="A730" t="s">
        <v>133</v>
      </c>
      <c r="B730" t="s">
        <v>134</v>
      </c>
      <c r="C730" t="s">
        <v>135</v>
      </c>
      <c r="D730" t="s">
        <v>136</v>
      </c>
      <c r="E730" t="s">
        <v>137</v>
      </c>
      <c r="F730" t="s">
        <v>3625</v>
      </c>
      <c r="G730">
        <v>131.6</v>
      </c>
    </row>
    <row r="731" spans="1:7" x14ac:dyDescent="0.25">
      <c r="A731" t="s">
        <v>2461</v>
      </c>
      <c r="B731" t="s">
        <v>2462</v>
      </c>
      <c r="C731" t="s">
        <v>950</v>
      </c>
      <c r="D731" t="s">
        <v>380</v>
      </c>
      <c r="E731" t="s">
        <v>112</v>
      </c>
      <c r="F731" t="s">
        <v>3625</v>
      </c>
      <c r="G731">
        <v>112.7</v>
      </c>
    </row>
    <row r="732" spans="1:7" x14ac:dyDescent="0.25">
      <c r="A732" t="s">
        <v>3914</v>
      </c>
      <c r="B732" t="s">
        <v>3281</v>
      </c>
      <c r="C732" t="s">
        <v>232</v>
      </c>
      <c r="D732" t="s">
        <v>79</v>
      </c>
      <c r="E732" t="s">
        <v>80</v>
      </c>
      <c r="F732" t="s">
        <v>3629</v>
      </c>
      <c r="G732">
        <v>100.6</v>
      </c>
    </row>
    <row r="733" spans="1:7" x14ac:dyDescent="0.25">
      <c r="A733" t="s">
        <v>2865</v>
      </c>
      <c r="B733" t="s">
        <v>1140</v>
      </c>
      <c r="C733" t="s">
        <v>1245</v>
      </c>
      <c r="D733" t="s">
        <v>50</v>
      </c>
      <c r="E733" t="s">
        <v>51</v>
      </c>
      <c r="F733" t="s">
        <v>3629</v>
      </c>
      <c r="G733">
        <v>64</v>
      </c>
    </row>
    <row r="734" spans="1:7" x14ac:dyDescent="0.25">
      <c r="A734" t="s">
        <v>1106</v>
      </c>
      <c r="B734" t="s">
        <v>1107</v>
      </c>
      <c r="C734" t="s">
        <v>1108</v>
      </c>
      <c r="D734" t="s">
        <v>535</v>
      </c>
      <c r="E734" t="s">
        <v>80</v>
      </c>
      <c r="F734" t="s">
        <v>3629</v>
      </c>
      <c r="G734">
        <v>43</v>
      </c>
    </row>
    <row r="735" spans="1:7" x14ac:dyDescent="0.25">
      <c r="A735" t="s">
        <v>3915</v>
      </c>
      <c r="B735" t="s">
        <v>3916</v>
      </c>
      <c r="C735" t="s">
        <v>3889</v>
      </c>
      <c r="D735" t="s">
        <v>281</v>
      </c>
      <c r="E735" t="s">
        <v>66</v>
      </c>
      <c r="F735" t="s">
        <v>3625</v>
      </c>
      <c r="G735">
        <v>147</v>
      </c>
    </row>
    <row r="736" spans="1:7" x14ac:dyDescent="0.25">
      <c r="A736" t="s">
        <v>3447</v>
      </c>
      <c r="B736" t="s">
        <v>3139</v>
      </c>
      <c r="C736" t="s">
        <v>170</v>
      </c>
      <c r="D736" t="s">
        <v>603</v>
      </c>
      <c r="E736" t="s">
        <v>137</v>
      </c>
      <c r="F736" t="s">
        <v>3629</v>
      </c>
      <c r="G736">
        <v>120.6</v>
      </c>
    </row>
    <row r="737" spans="1:7" x14ac:dyDescent="0.25">
      <c r="A737" t="s">
        <v>1592</v>
      </c>
      <c r="B737" t="s">
        <v>1593</v>
      </c>
      <c r="C737" t="s">
        <v>774</v>
      </c>
      <c r="D737" t="s">
        <v>697</v>
      </c>
      <c r="E737" t="s">
        <v>137</v>
      </c>
      <c r="F737" t="s">
        <v>3625</v>
      </c>
      <c r="G737">
        <v>48.8</v>
      </c>
    </row>
    <row r="738" spans="1:7" x14ac:dyDescent="0.25">
      <c r="A738" t="s">
        <v>3917</v>
      </c>
      <c r="B738" t="s">
        <v>3918</v>
      </c>
      <c r="C738" t="s">
        <v>368</v>
      </c>
      <c r="D738" t="s">
        <v>111</v>
      </c>
      <c r="E738" t="s">
        <v>112</v>
      </c>
      <c r="F738" t="s">
        <v>3625</v>
      </c>
      <c r="G738">
        <v>127.9</v>
      </c>
    </row>
    <row r="739" spans="1:7" x14ac:dyDescent="0.25">
      <c r="A739" t="s">
        <v>3919</v>
      </c>
      <c r="B739" t="s">
        <v>3920</v>
      </c>
      <c r="C739" t="s">
        <v>753</v>
      </c>
      <c r="D739" t="s">
        <v>697</v>
      </c>
      <c r="E739" t="s">
        <v>137</v>
      </c>
      <c r="F739" t="s">
        <v>3627</v>
      </c>
      <c r="G739">
        <v>115</v>
      </c>
    </row>
    <row r="740" spans="1:7" x14ac:dyDescent="0.25">
      <c r="A740" t="s">
        <v>2472</v>
      </c>
      <c r="B740" t="s">
        <v>2473</v>
      </c>
      <c r="C740" t="s">
        <v>368</v>
      </c>
      <c r="D740" t="s">
        <v>327</v>
      </c>
      <c r="E740" t="s">
        <v>80</v>
      </c>
      <c r="F740" t="s">
        <v>3625</v>
      </c>
      <c r="G740">
        <v>48.1</v>
      </c>
    </row>
    <row r="741" spans="1:7" x14ac:dyDescent="0.25">
      <c r="A741" t="s">
        <v>3429</v>
      </c>
      <c r="B741" t="s">
        <v>3430</v>
      </c>
      <c r="C741" t="s">
        <v>1245</v>
      </c>
      <c r="D741" t="s">
        <v>92</v>
      </c>
      <c r="E741" t="s">
        <v>36</v>
      </c>
      <c r="F741" t="s">
        <v>3625</v>
      </c>
      <c r="G741">
        <v>66.900000000000006</v>
      </c>
    </row>
    <row r="742" spans="1:7" x14ac:dyDescent="0.25">
      <c r="A742" t="s">
        <v>2263</v>
      </c>
      <c r="B742" t="s">
        <v>2264</v>
      </c>
      <c r="C742" t="s">
        <v>696</v>
      </c>
      <c r="D742" t="s">
        <v>233</v>
      </c>
      <c r="E742" t="s">
        <v>66</v>
      </c>
      <c r="F742" t="s">
        <v>3629</v>
      </c>
      <c r="G742">
        <v>32</v>
      </c>
    </row>
    <row r="743" spans="1:7" x14ac:dyDescent="0.25">
      <c r="A743" t="s">
        <v>1893</v>
      </c>
      <c r="B743" t="s">
        <v>1894</v>
      </c>
      <c r="C743" t="s">
        <v>1895</v>
      </c>
      <c r="D743" t="s">
        <v>380</v>
      </c>
      <c r="E743" t="s">
        <v>112</v>
      </c>
      <c r="F743" t="s">
        <v>3625</v>
      </c>
      <c r="G743">
        <v>21.1</v>
      </c>
    </row>
    <row r="744" spans="1:7" x14ac:dyDescent="0.25">
      <c r="A744" t="s">
        <v>1061</v>
      </c>
      <c r="B744" t="s">
        <v>48</v>
      </c>
      <c r="C744" t="s">
        <v>566</v>
      </c>
      <c r="D744" t="s">
        <v>65</v>
      </c>
      <c r="E744" t="s">
        <v>66</v>
      </c>
      <c r="F744" t="s">
        <v>3625</v>
      </c>
      <c r="G744">
        <v>109.8</v>
      </c>
    </row>
    <row r="745" spans="1:7" x14ac:dyDescent="0.25">
      <c r="A745" t="s">
        <v>657</v>
      </c>
      <c r="B745" t="s">
        <v>658</v>
      </c>
      <c r="C745" t="s">
        <v>451</v>
      </c>
      <c r="D745" t="s">
        <v>233</v>
      </c>
      <c r="E745" t="s">
        <v>66</v>
      </c>
      <c r="F745" t="s">
        <v>3625</v>
      </c>
      <c r="G745">
        <v>43.8</v>
      </c>
    </row>
    <row r="746" spans="1:7" x14ac:dyDescent="0.25">
      <c r="A746" t="s">
        <v>1022</v>
      </c>
      <c r="B746" t="s">
        <v>1023</v>
      </c>
      <c r="C746" t="s">
        <v>1024</v>
      </c>
      <c r="D746" t="s">
        <v>171</v>
      </c>
      <c r="E746" t="s">
        <v>112</v>
      </c>
      <c r="F746" t="s">
        <v>3625</v>
      </c>
      <c r="G746">
        <v>123.9</v>
      </c>
    </row>
    <row r="747" spans="1:7" x14ac:dyDescent="0.25">
      <c r="A747" t="s">
        <v>3921</v>
      </c>
      <c r="B747" t="s">
        <v>315</v>
      </c>
      <c r="C747" t="s">
        <v>1367</v>
      </c>
      <c r="D747" t="s">
        <v>171</v>
      </c>
      <c r="E747" t="s">
        <v>112</v>
      </c>
      <c r="F747" t="s">
        <v>3625</v>
      </c>
      <c r="G747">
        <v>149.4</v>
      </c>
    </row>
    <row r="748" spans="1:7" x14ac:dyDescent="0.25">
      <c r="A748" t="s">
        <v>353</v>
      </c>
      <c r="B748" t="s">
        <v>354</v>
      </c>
      <c r="C748" t="s">
        <v>355</v>
      </c>
      <c r="D748" t="s">
        <v>181</v>
      </c>
      <c r="E748" t="s">
        <v>80</v>
      </c>
      <c r="F748" t="s">
        <v>3625</v>
      </c>
      <c r="G748">
        <v>16.100000000000001</v>
      </c>
    </row>
    <row r="749" spans="1:7" x14ac:dyDescent="0.25">
      <c r="A749" t="s">
        <v>3922</v>
      </c>
      <c r="B749" t="s">
        <v>3923</v>
      </c>
      <c r="C749" t="s">
        <v>2104</v>
      </c>
      <c r="D749" t="s">
        <v>92</v>
      </c>
      <c r="E749" t="s">
        <v>36</v>
      </c>
      <c r="F749" t="s">
        <v>3625</v>
      </c>
      <c r="G749">
        <v>73.599999999999994</v>
      </c>
    </row>
    <row r="750" spans="1:7" x14ac:dyDescent="0.25">
      <c r="A750" t="s">
        <v>3924</v>
      </c>
      <c r="B750" t="s">
        <v>1103</v>
      </c>
      <c r="C750" t="s">
        <v>2359</v>
      </c>
      <c r="D750" t="s">
        <v>50</v>
      </c>
      <c r="E750" t="s">
        <v>51</v>
      </c>
      <c r="F750" t="s">
        <v>3629</v>
      </c>
      <c r="G750">
        <v>121.3</v>
      </c>
    </row>
    <row r="751" spans="1:7" x14ac:dyDescent="0.25">
      <c r="A751" t="s">
        <v>3925</v>
      </c>
      <c r="B751" t="s">
        <v>3926</v>
      </c>
      <c r="C751" t="s">
        <v>471</v>
      </c>
      <c r="D751" t="s">
        <v>308</v>
      </c>
      <c r="E751" t="s">
        <v>112</v>
      </c>
      <c r="F751" t="s">
        <v>3625</v>
      </c>
      <c r="G751">
        <v>119.4</v>
      </c>
    </row>
    <row r="752" spans="1:7" x14ac:dyDescent="0.25">
      <c r="A752" t="s">
        <v>2148</v>
      </c>
      <c r="B752" t="s">
        <v>2149</v>
      </c>
      <c r="C752" t="s">
        <v>1047</v>
      </c>
      <c r="D752" t="s">
        <v>35</v>
      </c>
      <c r="E752" t="s">
        <v>36</v>
      </c>
      <c r="F752" t="s">
        <v>3629</v>
      </c>
      <c r="G752">
        <v>115.2</v>
      </c>
    </row>
    <row r="753" spans="1:7" x14ac:dyDescent="0.25">
      <c r="A753" t="s">
        <v>577</v>
      </c>
      <c r="B753" t="s">
        <v>578</v>
      </c>
      <c r="C753" t="s">
        <v>579</v>
      </c>
      <c r="D753" t="s">
        <v>65</v>
      </c>
      <c r="E753" t="s">
        <v>66</v>
      </c>
      <c r="F753" t="s">
        <v>3625</v>
      </c>
      <c r="G753">
        <v>55.6</v>
      </c>
    </row>
    <row r="754" spans="1:7" x14ac:dyDescent="0.25">
      <c r="A754" t="s">
        <v>1631</v>
      </c>
      <c r="B754" t="s">
        <v>1632</v>
      </c>
      <c r="C754" t="s">
        <v>1245</v>
      </c>
      <c r="D754" t="s">
        <v>308</v>
      </c>
      <c r="E754" t="s">
        <v>112</v>
      </c>
      <c r="F754" t="s">
        <v>3627</v>
      </c>
      <c r="G754">
        <v>70.8</v>
      </c>
    </row>
    <row r="755" spans="1:7" x14ac:dyDescent="0.25">
      <c r="A755" t="s">
        <v>3927</v>
      </c>
      <c r="B755" t="s">
        <v>3928</v>
      </c>
      <c r="C755" t="s">
        <v>232</v>
      </c>
      <c r="D755" t="s">
        <v>697</v>
      </c>
      <c r="E755" t="s">
        <v>137</v>
      </c>
      <c r="F755" t="s">
        <v>3627</v>
      </c>
      <c r="G755">
        <v>91.3</v>
      </c>
    </row>
    <row r="756" spans="1:7" x14ac:dyDescent="0.25">
      <c r="A756" t="s">
        <v>3929</v>
      </c>
      <c r="B756" t="s">
        <v>1366</v>
      </c>
      <c r="C756" t="s">
        <v>497</v>
      </c>
      <c r="D756" t="s">
        <v>291</v>
      </c>
      <c r="E756" t="s">
        <v>66</v>
      </c>
      <c r="F756" t="s">
        <v>3625</v>
      </c>
      <c r="G756">
        <v>146.19999999999999</v>
      </c>
    </row>
    <row r="757" spans="1:7" x14ac:dyDescent="0.25">
      <c r="A757" t="s">
        <v>3930</v>
      </c>
      <c r="B757" t="s">
        <v>3931</v>
      </c>
      <c r="C757" t="s">
        <v>253</v>
      </c>
      <c r="D757" t="s">
        <v>404</v>
      </c>
      <c r="E757" t="s">
        <v>51</v>
      </c>
      <c r="F757" t="s">
        <v>3625</v>
      </c>
      <c r="G757">
        <v>52.5</v>
      </c>
    </row>
    <row r="758" spans="1:7" x14ac:dyDescent="0.25">
      <c r="A758" t="s">
        <v>609</v>
      </c>
      <c r="B758" t="s">
        <v>610</v>
      </c>
      <c r="C758" t="s">
        <v>611</v>
      </c>
      <c r="D758" t="s">
        <v>92</v>
      </c>
      <c r="E758" t="s">
        <v>36</v>
      </c>
      <c r="F758" t="s">
        <v>3625</v>
      </c>
      <c r="G758">
        <v>138.9</v>
      </c>
    </row>
    <row r="759" spans="1:7" x14ac:dyDescent="0.25">
      <c r="A759" t="s">
        <v>1195</v>
      </c>
      <c r="B759" t="s">
        <v>1196</v>
      </c>
      <c r="C759" t="s">
        <v>1197</v>
      </c>
      <c r="D759" t="s">
        <v>603</v>
      </c>
      <c r="E759" t="s">
        <v>137</v>
      </c>
      <c r="F759" t="s">
        <v>3629</v>
      </c>
      <c r="G759">
        <v>44.1</v>
      </c>
    </row>
    <row r="760" spans="1:7" x14ac:dyDescent="0.25">
      <c r="A760" t="s">
        <v>3932</v>
      </c>
      <c r="B760" t="s">
        <v>496</v>
      </c>
      <c r="C760" t="s">
        <v>1245</v>
      </c>
      <c r="D760" t="s">
        <v>79</v>
      </c>
      <c r="E760" t="s">
        <v>80</v>
      </c>
      <c r="F760" t="s">
        <v>3625</v>
      </c>
      <c r="G760">
        <v>148.4</v>
      </c>
    </row>
    <row r="761" spans="1:7" x14ac:dyDescent="0.25">
      <c r="A761" t="s">
        <v>2501</v>
      </c>
      <c r="B761" t="s">
        <v>1366</v>
      </c>
      <c r="C761" t="s">
        <v>2409</v>
      </c>
      <c r="D761" t="s">
        <v>111</v>
      </c>
      <c r="E761" t="s">
        <v>112</v>
      </c>
      <c r="F761" t="s">
        <v>3629</v>
      </c>
      <c r="G761">
        <v>102.2</v>
      </c>
    </row>
    <row r="762" spans="1:7" x14ac:dyDescent="0.25">
      <c r="A762" t="s">
        <v>2660</v>
      </c>
      <c r="B762" t="s">
        <v>2661</v>
      </c>
      <c r="C762" t="s">
        <v>1758</v>
      </c>
      <c r="D762" t="s">
        <v>50</v>
      </c>
      <c r="E762" t="s">
        <v>51</v>
      </c>
      <c r="F762" t="s">
        <v>3627</v>
      </c>
      <c r="G762">
        <v>72.2</v>
      </c>
    </row>
    <row r="763" spans="1:7" x14ac:dyDescent="0.25">
      <c r="A763" t="s">
        <v>1666</v>
      </c>
      <c r="B763" t="s">
        <v>1493</v>
      </c>
      <c r="C763" t="s">
        <v>1662</v>
      </c>
      <c r="D763" t="s">
        <v>697</v>
      </c>
      <c r="E763" t="s">
        <v>137</v>
      </c>
      <c r="F763" t="s">
        <v>3625</v>
      </c>
      <c r="G763">
        <v>93.9</v>
      </c>
    </row>
    <row r="764" spans="1:7" x14ac:dyDescent="0.25">
      <c r="A764" t="s">
        <v>3933</v>
      </c>
      <c r="B764" t="s">
        <v>3916</v>
      </c>
      <c r="C764" t="s">
        <v>553</v>
      </c>
      <c r="D764" t="s">
        <v>35</v>
      </c>
      <c r="E764" t="s">
        <v>36</v>
      </c>
      <c r="F764" t="s">
        <v>3625</v>
      </c>
      <c r="G764">
        <v>44.5</v>
      </c>
    </row>
    <row r="765" spans="1:7" x14ac:dyDescent="0.25">
      <c r="A765" t="s">
        <v>3934</v>
      </c>
      <c r="B765" t="s">
        <v>3935</v>
      </c>
      <c r="C765" t="s">
        <v>723</v>
      </c>
      <c r="D765" t="s">
        <v>79</v>
      </c>
      <c r="E765" t="s">
        <v>80</v>
      </c>
      <c r="F765" t="s">
        <v>3629</v>
      </c>
      <c r="G765">
        <v>44.8</v>
      </c>
    </row>
    <row r="766" spans="1:7" x14ac:dyDescent="0.25">
      <c r="A766" t="s">
        <v>3936</v>
      </c>
      <c r="B766" t="s">
        <v>242</v>
      </c>
      <c r="C766" t="s">
        <v>458</v>
      </c>
      <c r="D766" t="s">
        <v>171</v>
      </c>
      <c r="E766" t="s">
        <v>112</v>
      </c>
      <c r="F766" t="s">
        <v>3629</v>
      </c>
      <c r="G766">
        <v>21.5</v>
      </c>
    </row>
    <row r="767" spans="1:7" x14ac:dyDescent="0.25">
      <c r="A767" t="s">
        <v>3937</v>
      </c>
      <c r="B767" t="s">
        <v>3501</v>
      </c>
      <c r="C767" t="s">
        <v>1125</v>
      </c>
      <c r="D767" t="s">
        <v>254</v>
      </c>
      <c r="E767" t="s">
        <v>36</v>
      </c>
      <c r="F767" t="s">
        <v>3629</v>
      </c>
      <c r="G767">
        <v>21.5</v>
      </c>
    </row>
    <row r="768" spans="1:7" x14ac:dyDescent="0.25">
      <c r="A768" t="s">
        <v>1176</v>
      </c>
      <c r="B768" t="s">
        <v>1177</v>
      </c>
      <c r="C768" t="s">
        <v>566</v>
      </c>
      <c r="D768" t="s">
        <v>380</v>
      </c>
      <c r="E768" t="s">
        <v>112</v>
      </c>
      <c r="F768" t="s">
        <v>3625</v>
      </c>
      <c r="G768">
        <v>55.4</v>
      </c>
    </row>
    <row r="769" spans="1:7" x14ac:dyDescent="0.25">
      <c r="A769" t="s">
        <v>589</v>
      </c>
      <c r="B769" t="s">
        <v>590</v>
      </c>
      <c r="C769" t="s">
        <v>529</v>
      </c>
      <c r="D769" t="s">
        <v>404</v>
      </c>
      <c r="E769" t="s">
        <v>51</v>
      </c>
      <c r="F769" t="s">
        <v>3625</v>
      </c>
      <c r="G769">
        <v>115.6</v>
      </c>
    </row>
    <row r="770" spans="1:7" x14ac:dyDescent="0.25">
      <c r="A770" t="s">
        <v>3938</v>
      </c>
      <c r="B770" t="s">
        <v>3939</v>
      </c>
      <c r="C770" t="s">
        <v>1625</v>
      </c>
      <c r="D770" t="s">
        <v>192</v>
      </c>
      <c r="E770" t="s">
        <v>193</v>
      </c>
      <c r="F770" t="s">
        <v>3625</v>
      </c>
      <c r="G770">
        <v>93.2</v>
      </c>
    </row>
    <row r="771" spans="1:7" x14ac:dyDescent="0.25">
      <c r="A771" t="s">
        <v>732</v>
      </c>
      <c r="B771" t="s">
        <v>733</v>
      </c>
      <c r="C771" t="s">
        <v>734</v>
      </c>
      <c r="D771" t="s">
        <v>111</v>
      </c>
      <c r="E771" t="s">
        <v>112</v>
      </c>
      <c r="F771" t="s">
        <v>3625</v>
      </c>
      <c r="G771">
        <v>19.899999999999999</v>
      </c>
    </row>
    <row r="772" spans="1:7" x14ac:dyDescent="0.25">
      <c r="A772" t="s">
        <v>3940</v>
      </c>
      <c r="B772" t="s">
        <v>2387</v>
      </c>
      <c r="C772" t="s">
        <v>740</v>
      </c>
      <c r="D772" t="s">
        <v>192</v>
      </c>
      <c r="E772" t="s">
        <v>193</v>
      </c>
      <c r="F772" t="s">
        <v>3625</v>
      </c>
      <c r="G772">
        <v>128.6</v>
      </c>
    </row>
    <row r="773" spans="1:7" x14ac:dyDescent="0.25">
      <c r="A773" t="s">
        <v>3941</v>
      </c>
      <c r="B773" t="s">
        <v>3883</v>
      </c>
      <c r="C773" t="s">
        <v>1324</v>
      </c>
      <c r="D773" t="s">
        <v>603</v>
      </c>
      <c r="E773" t="s">
        <v>137</v>
      </c>
      <c r="F773" t="s">
        <v>3625</v>
      </c>
      <c r="G773">
        <v>92.2</v>
      </c>
    </row>
    <row r="774" spans="1:7" x14ac:dyDescent="0.25">
      <c r="A774" t="s">
        <v>3407</v>
      </c>
      <c r="B774" t="s">
        <v>3030</v>
      </c>
      <c r="C774" t="s">
        <v>205</v>
      </c>
      <c r="D774" t="s">
        <v>535</v>
      </c>
      <c r="E774" t="s">
        <v>80</v>
      </c>
      <c r="F774" t="s">
        <v>3629</v>
      </c>
      <c r="G774">
        <v>144.30000000000001</v>
      </c>
    </row>
    <row r="775" spans="1:7" x14ac:dyDescent="0.25">
      <c r="A775" t="s">
        <v>1018</v>
      </c>
      <c r="B775" t="s">
        <v>1019</v>
      </c>
      <c r="C775" t="s">
        <v>832</v>
      </c>
      <c r="D775" t="s">
        <v>317</v>
      </c>
      <c r="E775" t="s">
        <v>193</v>
      </c>
      <c r="F775" t="s">
        <v>3625</v>
      </c>
      <c r="G775">
        <v>102.2</v>
      </c>
    </row>
    <row r="776" spans="1:7" x14ac:dyDescent="0.25">
      <c r="A776" t="s">
        <v>1965</v>
      </c>
      <c r="B776" t="s">
        <v>1966</v>
      </c>
      <c r="C776" t="s">
        <v>471</v>
      </c>
      <c r="D776" t="s">
        <v>192</v>
      </c>
      <c r="E776" t="s">
        <v>193</v>
      </c>
      <c r="F776" t="s">
        <v>3625</v>
      </c>
      <c r="G776">
        <v>30.4</v>
      </c>
    </row>
    <row r="777" spans="1:7" x14ac:dyDescent="0.25">
      <c r="A777" t="s">
        <v>251</v>
      </c>
      <c r="B777" t="s">
        <v>252</v>
      </c>
      <c r="C777" t="s">
        <v>253</v>
      </c>
      <c r="D777" t="s">
        <v>254</v>
      </c>
      <c r="E777" t="s">
        <v>36</v>
      </c>
      <c r="F777" t="s">
        <v>3625</v>
      </c>
      <c r="G777">
        <v>73.7</v>
      </c>
    </row>
    <row r="778" spans="1:7" x14ac:dyDescent="0.25">
      <c r="A778" t="s">
        <v>1868</v>
      </c>
      <c r="B778" t="s">
        <v>289</v>
      </c>
      <c r="C778" t="s">
        <v>1672</v>
      </c>
      <c r="D778" t="s">
        <v>92</v>
      </c>
      <c r="E778" t="s">
        <v>36</v>
      </c>
      <c r="F778" t="s">
        <v>3625</v>
      </c>
      <c r="G778">
        <v>99</v>
      </c>
    </row>
    <row r="779" spans="1:7" x14ac:dyDescent="0.25">
      <c r="A779" t="s">
        <v>1773</v>
      </c>
      <c r="B779" t="s">
        <v>1774</v>
      </c>
      <c r="C779" t="s">
        <v>1318</v>
      </c>
      <c r="D779" t="s">
        <v>79</v>
      </c>
      <c r="E779" t="s">
        <v>80</v>
      </c>
      <c r="F779" t="s">
        <v>3625</v>
      </c>
      <c r="G779">
        <v>9.1</v>
      </c>
    </row>
    <row r="780" spans="1:7" x14ac:dyDescent="0.25">
      <c r="A780" t="s">
        <v>2789</v>
      </c>
      <c r="B780" t="s">
        <v>2790</v>
      </c>
      <c r="C780" t="s">
        <v>34</v>
      </c>
      <c r="D780" t="s">
        <v>161</v>
      </c>
      <c r="E780" t="s">
        <v>36</v>
      </c>
      <c r="F780" t="s">
        <v>3625</v>
      </c>
      <c r="G780">
        <v>7.2</v>
      </c>
    </row>
    <row r="781" spans="1:7" x14ac:dyDescent="0.25">
      <c r="A781" t="s">
        <v>2003</v>
      </c>
      <c r="B781" t="s">
        <v>1337</v>
      </c>
      <c r="C781" t="s">
        <v>2004</v>
      </c>
      <c r="D781" t="s">
        <v>111</v>
      </c>
      <c r="E781" t="s">
        <v>112</v>
      </c>
      <c r="F781" t="s">
        <v>3625</v>
      </c>
      <c r="G781">
        <v>23.8</v>
      </c>
    </row>
    <row r="782" spans="1:7" x14ac:dyDescent="0.25">
      <c r="A782" t="s">
        <v>2504</v>
      </c>
      <c r="B782" t="s">
        <v>2505</v>
      </c>
      <c r="C782" t="s">
        <v>1469</v>
      </c>
      <c r="D782" t="s">
        <v>308</v>
      </c>
      <c r="E782" t="s">
        <v>112</v>
      </c>
      <c r="F782" t="s">
        <v>3625</v>
      </c>
      <c r="G782">
        <v>41.5</v>
      </c>
    </row>
    <row r="783" spans="1:7" x14ac:dyDescent="0.25">
      <c r="A783" t="s">
        <v>1516</v>
      </c>
      <c r="B783" t="s">
        <v>63</v>
      </c>
      <c r="C783" t="s">
        <v>1217</v>
      </c>
      <c r="D783" t="s">
        <v>404</v>
      </c>
      <c r="E783" t="s">
        <v>51</v>
      </c>
      <c r="F783" t="s">
        <v>3625</v>
      </c>
      <c r="G783">
        <v>67.3</v>
      </c>
    </row>
    <row r="784" spans="1:7" x14ac:dyDescent="0.25">
      <c r="A784" t="s">
        <v>3395</v>
      </c>
      <c r="B784" t="s">
        <v>988</v>
      </c>
      <c r="C784" t="s">
        <v>759</v>
      </c>
      <c r="D784" t="s">
        <v>603</v>
      </c>
      <c r="E784" t="s">
        <v>137</v>
      </c>
      <c r="F784" t="s">
        <v>3629</v>
      </c>
      <c r="G784">
        <v>75.7</v>
      </c>
    </row>
    <row r="785" spans="1:7" x14ac:dyDescent="0.25">
      <c r="A785" t="s">
        <v>1854</v>
      </c>
      <c r="B785" t="s">
        <v>1855</v>
      </c>
      <c r="C785" t="s">
        <v>300</v>
      </c>
      <c r="D785" t="s">
        <v>244</v>
      </c>
      <c r="E785" t="s">
        <v>51</v>
      </c>
      <c r="F785" t="s">
        <v>3625</v>
      </c>
      <c r="G785">
        <v>25</v>
      </c>
    </row>
    <row r="786" spans="1:7" x14ac:dyDescent="0.25">
      <c r="A786" t="s">
        <v>744</v>
      </c>
      <c r="B786" t="s">
        <v>745</v>
      </c>
      <c r="C786" t="s">
        <v>746</v>
      </c>
      <c r="D786" t="s">
        <v>233</v>
      </c>
      <c r="E786" t="s">
        <v>66</v>
      </c>
      <c r="F786" t="s">
        <v>3629</v>
      </c>
      <c r="G786">
        <v>102.6</v>
      </c>
    </row>
    <row r="787" spans="1:7" x14ac:dyDescent="0.25">
      <c r="A787" t="s">
        <v>2225</v>
      </c>
      <c r="B787" t="s">
        <v>2226</v>
      </c>
      <c r="C787" t="s">
        <v>1057</v>
      </c>
      <c r="D787" t="s">
        <v>308</v>
      </c>
      <c r="E787" t="s">
        <v>112</v>
      </c>
      <c r="F787" t="s">
        <v>3627</v>
      </c>
      <c r="G787">
        <v>91.4</v>
      </c>
    </row>
    <row r="788" spans="1:7" x14ac:dyDescent="0.25">
      <c r="A788" t="s">
        <v>1051</v>
      </c>
      <c r="B788" t="s">
        <v>1052</v>
      </c>
      <c r="C788" t="s">
        <v>585</v>
      </c>
      <c r="D788" t="s">
        <v>136</v>
      </c>
      <c r="E788" t="s">
        <v>137</v>
      </c>
      <c r="F788" t="s">
        <v>3627</v>
      </c>
      <c r="G788">
        <v>47.7</v>
      </c>
    </row>
    <row r="789" spans="1:7" x14ac:dyDescent="0.25">
      <c r="A789" t="s">
        <v>1098</v>
      </c>
      <c r="B789" t="s">
        <v>1099</v>
      </c>
      <c r="C789" t="s">
        <v>706</v>
      </c>
      <c r="D789" t="s">
        <v>50</v>
      </c>
      <c r="E789" t="s">
        <v>51</v>
      </c>
      <c r="F789" t="s">
        <v>3625</v>
      </c>
      <c r="G789">
        <v>7</v>
      </c>
    </row>
    <row r="790" spans="1:7" x14ac:dyDescent="0.25">
      <c r="A790" t="s">
        <v>594</v>
      </c>
      <c r="B790" t="s">
        <v>595</v>
      </c>
      <c r="C790" t="s">
        <v>596</v>
      </c>
      <c r="D790" t="s">
        <v>380</v>
      </c>
      <c r="E790" t="s">
        <v>112</v>
      </c>
      <c r="F790" t="s">
        <v>3629</v>
      </c>
      <c r="G790">
        <v>16.3</v>
      </c>
    </row>
    <row r="791" spans="1:7" x14ac:dyDescent="0.25">
      <c r="A791" t="s">
        <v>3942</v>
      </c>
      <c r="B791" t="s">
        <v>913</v>
      </c>
      <c r="C791" t="s">
        <v>3943</v>
      </c>
      <c r="D791" t="s">
        <v>50</v>
      </c>
      <c r="E791" t="s">
        <v>51</v>
      </c>
      <c r="F791" t="s">
        <v>3629</v>
      </c>
      <c r="G791">
        <v>61.8</v>
      </c>
    </row>
    <row r="792" spans="1:7" x14ac:dyDescent="0.25">
      <c r="A792" t="s">
        <v>3944</v>
      </c>
      <c r="B792" t="s">
        <v>2009</v>
      </c>
      <c r="C792" t="s">
        <v>1758</v>
      </c>
      <c r="D792" t="s">
        <v>697</v>
      </c>
      <c r="E792" t="s">
        <v>137</v>
      </c>
      <c r="F792" t="s">
        <v>3625</v>
      </c>
      <c r="G792">
        <v>27.3</v>
      </c>
    </row>
    <row r="793" spans="1:7" x14ac:dyDescent="0.25">
      <c r="A793" t="s">
        <v>3288</v>
      </c>
      <c r="B793" t="s">
        <v>3289</v>
      </c>
      <c r="C793" t="s">
        <v>438</v>
      </c>
      <c r="D793" t="s">
        <v>697</v>
      </c>
      <c r="E793" t="s">
        <v>137</v>
      </c>
      <c r="F793" t="s">
        <v>3629</v>
      </c>
      <c r="G793">
        <v>59.6</v>
      </c>
    </row>
    <row r="794" spans="1:7" x14ac:dyDescent="0.25">
      <c r="A794" t="s">
        <v>694</v>
      </c>
      <c r="B794" t="s">
        <v>695</v>
      </c>
      <c r="C794" t="s">
        <v>696</v>
      </c>
      <c r="D794" t="s">
        <v>697</v>
      </c>
      <c r="E794" t="s">
        <v>137</v>
      </c>
      <c r="F794" t="s">
        <v>3625</v>
      </c>
      <c r="G794">
        <v>96.1</v>
      </c>
    </row>
    <row r="795" spans="1:7" x14ac:dyDescent="0.25">
      <c r="A795" t="s">
        <v>3234</v>
      </c>
      <c r="B795" t="s">
        <v>3235</v>
      </c>
      <c r="C795" t="s">
        <v>1925</v>
      </c>
      <c r="D795" t="s">
        <v>192</v>
      </c>
      <c r="E795" t="s">
        <v>193</v>
      </c>
      <c r="F795" t="s">
        <v>3629</v>
      </c>
      <c r="G795">
        <v>84.3</v>
      </c>
    </row>
    <row r="796" spans="1:7" x14ac:dyDescent="0.25">
      <c r="A796" t="s">
        <v>1204</v>
      </c>
      <c r="B796" t="s">
        <v>179</v>
      </c>
      <c r="C796" t="s">
        <v>1205</v>
      </c>
      <c r="D796" t="s">
        <v>92</v>
      </c>
      <c r="E796" t="s">
        <v>36</v>
      </c>
      <c r="F796" t="s">
        <v>3625</v>
      </c>
      <c r="G796">
        <v>38.5</v>
      </c>
    </row>
    <row r="797" spans="1:7" x14ac:dyDescent="0.25">
      <c r="A797" t="s">
        <v>3945</v>
      </c>
      <c r="B797" t="s">
        <v>3946</v>
      </c>
      <c r="C797" t="s">
        <v>471</v>
      </c>
      <c r="D797" t="s">
        <v>291</v>
      </c>
      <c r="E797" t="s">
        <v>66</v>
      </c>
      <c r="F797" t="s">
        <v>3625</v>
      </c>
      <c r="G797">
        <v>54.9</v>
      </c>
    </row>
    <row r="798" spans="1:7" x14ac:dyDescent="0.25">
      <c r="A798" t="s">
        <v>2520</v>
      </c>
      <c r="B798" t="s">
        <v>2521</v>
      </c>
      <c r="C798" t="s">
        <v>1503</v>
      </c>
      <c r="D798" t="s">
        <v>111</v>
      </c>
      <c r="E798" t="s">
        <v>112</v>
      </c>
      <c r="F798" t="s">
        <v>3627</v>
      </c>
      <c r="G798">
        <v>94</v>
      </c>
    </row>
    <row r="799" spans="1:7" x14ac:dyDescent="0.25">
      <c r="A799" t="s">
        <v>2626</v>
      </c>
      <c r="B799" t="s">
        <v>2627</v>
      </c>
      <c r="C799" t="s">
        <v>490</v>
      </c>
      <c r="D799" t="s">
        <v>244</v>
      </c>
      <c r="E799" t="s">
        <v>51</v>
      </c>
      <c r="F799" t="s">
        <v>3625</v>
      </c>
      <c r="G799">
        <v>129.80000000000001</v>
      </c>
    </row>
    <row r="800" spans="1:7" x14ac:dyDescent="0.25">
      <c r="A800" t="s">
        <v>2043</v>
      </c>
      <c r="B800" t="s">
        <v>2044</v>
      </c>
      <c r="C800" t="s">
        <v>2045</v>
      </c>
      <c r="D800" t="s">
        <v>244</v>
      </c>
      <c r="E800" t="s">
        <v>51</v>
      </c>
      <c r="F800" t="s">
        <v>3629</v>
      </c>
      <c r="G800">
        <v>114.2</v>
      </c>
    </row>
    <row r="801" spans="1:7" x14ac:dyDescent="0.25">
      <c r="A801" t="s">
        <v>3947</v>
      </c>
      <c r="B801" t="s">
        <v>3948</v>
      </c>
      <c r="C801" t="s">
        <v>148</v>
      </c>
      <c r="D801" t="s">
        <v>291</v>
      </c>
      <c r="E801" t="s">
        <v>66</v>
      </c>
      <c r="F801" t="s">
        <v>3625</v>
      </c>
      <c r="G801">
        <v>85.2</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1892D-590F-4FE8-8BFA-ECF19F0AAC08}">
  <dimension ref="A1:G801"/>
  <sheetViews>
    <sheetView workbookViewId="0"/>
  </sheetViews>
  <sheetFormatPr defaultRowHeight="15" x14ac:dyDescent="0.25"/>
  <cols>
    <col min="1" max="1" width="10" bestFit="1" customWidth="1"/>
    <col min="2" max="2" width="15.140625" bestFit="1" customWidth="1"/>
    <col min="3" max="3" width="10.85546875" bestFit="1" customWidth="1"/>
    <col min="4" max="4" width="17.5703125" bestFit="1" customWidth="1"/>
    <col min="5" max="5" width="12.42578125" bestFit="1" customWidth="1"/>
    <col min="6" max="6" width="20.7109375" bestFit="1" customWidth="1"/>
    <col min="7" max="7" width="21.5703125" customWidth="1"/>
  </cols>
  <sheetData>
    <row r="1" spans="1:7" x14ac:dyDescent="0.25">
      <c r="A1" t="s">
        <v>4</v>
      </c>
      <c r="B1" t="s">
        <v>5</v>
      </c>
      <c r="C1" t="s">
        <v>6</v>
      </c>
      <c r="D1" t="s">
        <v>7</v>
      </c>
      <c r="E1" t="s">
        <v>8</v>
      </c>
      <c r="F1" t="s">
        <v>3623</v>
      </c>
      <c r="G1" t="s">
        <v>3624</v>
      </c>
    </row>
    <row r="2" spans="1:7" x14ac:dyDescent="0.25">
      <c r="A2" t="s">
        <v>3364</v>
      </c>
      <c r="B2" t="s">
        <v>3365</v>
      </c>
      <c r="C2" t="s">
        <v>1625</v>
      </c>
      <c r="D2" t="s">
        <v>281</v>
      </c>
      <c r="E2" t="s">
        <v>66</v>
      </c>
      <c r="F2" t="s">
        <v>3625</v>
      </c>
      <c r="G2">
        <v>138.69999999999999</v>
      </c>
    </row>
    <row r="3" spans="1:7" x14ac:dyDescent="0.25">
      <c r="A3" t="s">
        <v>3626</v>
      </c>
      <c r="B3" t="s">
        <v>976</v>
      </c>
      <c r="C3" t="s">
        <v>1416</v>
      </c>
      <c r="D3" t="s">
        <v>233</v>
      </c>
      <c r="E3" t="s">
        <v>66</v>
      </c>
      <c r="F3" t="s">
        <v>3627</v>
      </c>
      <c r="G3">
        <v>140.30000000000001</v>
      </c>
    </row>
    <row r="4" spans="1:7" x14ac:dyDescent="0.25">
      <c r="A4" t="s">
        <v>3628</v>
      </c>
      <c r="B4" t="s">
        <v>2655</v>
      </c>
      <c r="C4" t="s">
        <v>901</v>
      </c>
      <c r="D4" t="s">
        <v>535</v>
      </c>
      <c r="E4" t="s">
        <v>80</v>
      </c>
      <c r="F4" t="s">
        <v>3629</v>
      </c>
      <c r="G4">
        <v>40.1</v>
      </c>
    </row>
    <row r="5" spans="1:7" x14ac:dyDescent="0.25">
      <c r="A5" t="s">
        <v>520</v>
      </c>
      <c r="B5" t="s">
        <v>521</v>
      </c>
      <c r="C5" t="s">
        <v>522</v>
      </c>
      <c r="D5" t="s">
        <v>79</v>
      </c>
      <c r="E5" t="s">
        <v>80</v>
      </c>
      <c r="F5" t="s">
        <v>3625</v>
      </c>
      <c r="G5">
        <v>120.7</v>
      </c>
    </row>
    <row r="6" spans="1:7" x14ac:dyDescent="0.25">
      <c r="A6" t="s">
        <v>854</v>
      </c>
      <c r="B6" t="s">
        <v>855</v>
      </c>
      <c r="C6" t="s">
        <v>856</v>
      </c>
      <c r="D6" t="s">
        <v>171</v>
      </c>
      <c r="E6" t="s">
        <v>112</v>
      </c>
      <c r="F6" t="s">
        <v>3625</v>
      </c>
      <c r="G6">
        <v>67.8</v>
      </c>
    </row>
    <row r="7" spans="1:7" x14ac:dyDescent="0.25">
      <c r="A7" t="s">
        <v>1344</v>
      </c>
      <c r="B7" t="s">
        <v>1345</v>
      </c>
      <c r="C7" t="s">
        <v>931</v>
      </c>
      <c r="D7" t="s">
        <v>308</v>
      </c>
      <c r="E7" t="s">
        <v>112</v>
      </c>
      <c r="F7" t="s">
        <v>3625</v>
      </c>
      <c r="G7">
        <v>138</v>
      </c>
    </row>
    <row r="8" spans="1:7" x14ac:dyDescent="0.25">
      <c r="A8" t="s">
        <v>3614</v>
      </c>
      <c r="B8" t="s">
        <v>3615</v>
      </c>
      <c r="C8" t="s">
        <v>989</v>
      </c>
      <c r="D8" t="s">
        <v>697</v>
      </c>
      <c r="E8" t="s">
        <v>137</v>
      </c>
      <c r="F8" t="s">
        <v>3627</v>
      </c>
      <c r="G8">
        <v>70.3</v>
      </c>
    </row>
    <row r="9" spans="1:7" x14ac:dyDescent="0.25">
      <c r="A9" t="s">
        <v>3630</v>
      </c>
      <c r="B9" t="s">
        <v>3036</v>
      </c>
      <c r="C9" t="s">
        <v>393</v>
      </c>
      <c r="D9" t="s">
        <v>35</v>
      </c>
      <c r="E9" t="s">
        <v>36</v>
      </c>
      <c r="F9" t="s">
        <v>3627</v>
      </c>
      <c r="G9">
        <v>112.9</v>
      </c>
    </row>
    <row r="10" spans="1:7" x14ac:dyDescent="0.25">
      <c r="A10" t="s">
        <v>3631</v>
      </c>
      <c r="B10" t="s">
        <v>3124</v>
      </c>
      <c r="C10" t="s">
        <v>723</v>
      </c>
      <c r="D10" t="s">
        <v>192</v>
      </c>
      <c r="E10" t="s">
        <v>193</v>
      </c>
      <c r="F10" t="s">
        <v>3625</v>
      </c>
      <c r="G10">
        <v>72.7</v>
      </c>
    </row>
    <row r="11" spans="1:7" x14ac:dyDescent="0.25">
      <c r="A11" t="s">
        <v>2307</v>
      </c>
      <c r="B11" t="s">
        <v>2308</v>
      </c>
      <c r="C11" t="s">
        <v>1828</v>
      </c>
      <c r="D11" t="s">
        <v>181</v>
      </c>
      <c r="E11" t="s">
        <v>80</v>
      </c>
      <c r="F11" t="s">
        <v>3625</v>
      </c>
      <c r="G11">
        <v>38</v>
      </c>
    </row>
    <row r="12" spans="1:7" x14ac:dyDescent="0.25">
      <c r="A12" t="s">
        <v>768</v>
      </c>
      <c r="B12" t="s">
        <v>769</v>
      </c>
      <c r="C12" t="s">
        <v>232</v>
      </c>
      <c r="D12" t="s">
        <v>192</v>
      </c>
      <c r="E12" t="s">
        <v>193</v>
      </c>
      <c r="F12" t="s">
        <v>3625</v>
      </c>
      <c r="G12">
        <v>33.9</v>
      </c>
    </row>
    <row r="13" spans="1:7" x14ac:dyDescent="0.25">
      <c r="A13" t="s">
        <v>1309</v>
      </c>
      <c r="B13" t="s">
        <v>1310</v>
      </c>
      <c r="C13" t="s">
        <v>438</v>
      </c>
      <c r="D13" t="s">
        <v>214</v>
      </c>
      <c r="E13" t="s">
        <v>51</v>
      </c>
      <c r="F13" t="s">
        <v>3625</v>
      </c>
      <c r="G13">
        <v>66.7</v>
      </c>
    </row>
    <row r="14" spans="1:7" x14ac:dyDescent="0.25">
      <c r="A14" t="s">
        <v>670</v>
      </c>
      <c r="B14" t="s">
        <v>671</v>
      </c>
      <c r="C14" t="s">
        <v>307</v>
      </c>
      <c r="D14" t="s">
        <v>380</v>
      </c>
      <c r="E14" t="s">
        <v>112</v>
      </c>
      <c r="F14" t="s">
        <v>3625</v>
      </c>
      <c r="G14">
        <v>114.5</v>
      </c>
    </row>
    <row r="15" spans="1:7" x14ac:dyDescent="0.25">
      <c r="A15" t="s">
        <v>3632</v>
      </c>
      <c r="B15" t="s">
        <v>3633</v>
      </c>
      <c r="C15" t="s">
        <v>49</v>
      </c>
      <c r="D15" t="s">
        <v>149</v>
      </c>
      <c r="E15" t="s">
        <v>137</v>
      </c>
      <c r="F15" t="s">
        <v>3629</v>
      </c>
      <c r="G15">
        <v>92.7</v>
      </c>
    </row>
    <row r="16" spans="1:7" x14ac:dyDescent="0.25">
      <c r="A16" t="s">
        <v>1328</v>
      </c>
      <c r="B16" t="s">
        <v>1329</v>
      </c>
      <c r="C16" t="s">
        <v>121</v>
      </c>
      <c r="D16" t="s">
        <v>161</v>
      </c>
      <c r="E16" t="s">
        <v>36</v>
      </c>
      <c r="F16" t="s">
        <v>3625</v>
      </c>
      <c r="G16">
        <v>104.9</v>
      </c>
    </row>
    <row r="17" spans="1:7" x14ac:dyDescent="0.25">
      <c r="A17" t="s">
        <v>3351</v>
      </c>
      <c r="B17" t="s">
        <v>3352</v>
      </c>
      <c r="C17" t="s">
        <v>1141</v>
      </c>
      <c r="D17" t="s">
        <v>233</v>
      </c>
      <c r="E17" t="s">
        <v>66</v>
      </c>
      <c r="F17" t="s">
        <v>3629</v>
      </c>
      <c r="G17">
        <v>45.9</v>
      </c>
    </row>
    <row r="18" spans="1:7" x14ac:dyDescent="0.25">
      <c r="A18" t="s">
        <v>1815</v>
      </c>
      <c r="B18" t="s">
        <v>1816</v>
      </c>
      <c r="C18" t="s">
        <v>1817</v>
      </c>
      <c r="D18" t="s">
        <v>233</v>
      </c>
      <c r="E18" t="s">
        <v>66</v>
      </c>
      <c r="F18" t="s">
        <v>3625</v>
      </c>
      <c r="G18">
        <v>74.8</v>
      </c>
    </row>
    <row r="19" spans="1:7" x14ac:dyDescent="0.25">
      <c r="A19" t="s">
        <v>3634</v>
      </c>
      <c r="B19" t="s">
        <v>3635</v>
      </c>
      <c r="C19" t="s">
        <v>280</v>
      </c>
      <c r="D19" t="s">
        <v>291</v>
      </c>
      <c r="E19" t="s">
        <v>66</v>
      </c>
      <c r="F19" t="s">
        <v>3625</v>
      </c>
      <c r="G19">
        <v>11.4</v>
      </c>
    </row>
    <row r="20" spans="1:7" x14ac:dyDescent="0.25">
      <c r="A20" t="s">
        <v>3636</v>
      </c>
      <c r="B20" t="s">
        <v>2716</v>
      </c>
      <c r="C20" t="s">
        <v>393</v>
      </c>
      <c r="D20" t="s">
        <v>149</v>
      </c>
      <c r="E20" t="s">
        <v>137</v>
      </c>
      <c r="F20" t="s">
        <v>3629</v>
      </c>
      <c r="G20">
        <v>123.5</v>
      </c>
    </row>
    <row r="21" spans="1:7" x14ac:dyDescent="0.25">
      <c r="A21" t="s">
        <v>3637</v>
      </c>
      <c r="B21" t="s">
        <v>1376</v>
      </c>
      <c r="C21" t="s">
        <v>110</v>
      </c>
      <c r="D21" t="s">
        <v>327</v>
      </c>
      <c r="E21" t="s">
        <v>80</v>
      </c>
      <c r="F21" t="s">
        <v>3629</v>
      </c>
      <c r="G21">
        <v>148.5</v>
      </c>
    </row>
    <row r="22" spans="1:7" x14ac:dyDescent="0.25">
      <c r="A22" t="s">
        <v>1969</v>
      </c>
      <c r="B22" t="s">
        <v>1970</v>
      </c>
      <c r="C22" t="s">
        <v>1971</v>
      </c>
      <c r="D22" t="s">
        <v>233</v>
      </c>
      <c r="E22" t="s">
        <v>66</v>
      </c>
      <c r="F22" t="s">
        <v>3629</v>
      </c>
      <c r="G22">
        <v>64</v>
      </c>
    </row>
    <row r="23" spans="1:7" x14ac:dyDescent="0.25">
      <c r="A23" t="s">
        <v>1129</v>
      </c>
      <c r="B23" t="s">
        <v>1130</v>
      </c>
      <c r="C23" t="s">
        <v>1131</v>
      </c>
      <c r="D23" t="s">
        <v>233</v>
      </c>
      <c r="E23" t="s">
        <v>66</v>
      </c>
      <c r="F23" t="s">
        <v>3625</v>
      </c>
      <c r="G23">
        <v>6.6</v>
      </c>
    </row>
    <row r="24" spans="1:7" x14ac:dyDescent="0.25">
      <c r="A24" t="s">
        <v>3638</v>
      </c>
      <c r="B24" t="s">
        <v>2034</v>
      </c>
      <c r="C24" t="s">
        <v>3639</v>
      </c>
      <c r="D24" t="s">
        <v>327</v>
      </c>
      <c r="E24" t="s">
        <v>80</v>
      </c>
      <c r="F24" t="s">
        <v>3629</v>
      </c>
      <c r="G24">
        <v>29.6</v>
      </c>
    </row>
    <row r="25" spans="1:7" x14ac:dyDescent="0.25">
      <c r="A25" t="s">
        <v>3199</v>
      </c>
      <c r="B25" t="s">
        <v>2557</v>
      </c>
      <c r="C25" t="s">
        <v>764</v>
      </c>
      <c r="D25" t="s">
        <v>380</v>
      </c>
      <c r="E25" t="s">
        <v>112</v>
      </c>
      <c r="F25" t="s">
        <v>3627</v>
      </c>
      <c r="G25">
        <v>99.6</v>
      </c>
    </row>
    <row r="26" spans="1:7" x14ac:dyDescent="0.25">
      <c r="A26" t="s">
        <v>3640</v>
      </c>
      <c r="B26" t="s">
        <v>3641</v>
      </c>
      <c r="C26" t="s">
        <v>1404</v>
      </c>
      <c r="D26" t="s">
        <v>254</v>
      </c>
      <c r="E26" t="s">
        <v>36</v>
      </c>
      <c r="F26" t="s">
        <v>3625</v>
      </c>
      <c r="G26">
        <v>93.8</v>
      </c>
    </row>
    <row r="27" spans="1:7" x14ac:dyDescent="0.25">
      <c r="A27" t="s">
        <v>2180</v>
      </c>
      <c r="B27" t="s">
        <v>2181</v>
      </c>
      <c r="C27" t="s">
        <v>931</v>
      </c>
      <c r="D27" t="s">
        <v>50</v>
      </c>
      <c r="E27" t="s">
        <v>51</v>
      </c>
      <c r="F27" t="s">
        <v>3629</v>
      </c>
      <c r="G27">
        <v>119.2</v>
      </c>
    </row>
    <row r="28" spans="1:7" x14ac:dyDescent="0.25">
      <c r="A28" t="s">
        <v>1596</v>
      </c>
      <c r="B28" t="s">
        <v>1597</v>
      </c>
      <c r="C28" t="s">
        <v>1367</v>
      </c>
      <c r="D28" t="s">
        <v>192</v>
      </c>
      <c r="E28" t="s">
        <v>193</v>
      </c>
      <c r="F28" t="s">
        <v>3629</v>
      </c>
      <c r="G28">
        <v>41.8</v>
      </c>
    </row>
    <row r="29" spans="1:7" x14ac:dyDescent="0.25">
      <c r="A29" t="s">
        <v>2357</v>
      </c>
      <c r="B29" t="s">
        <v>2358</v>
      </c>
      <c r="C29" t="s">
        <v>2359</v>
      </c>
      <c r="D29" t="s">
        <v>192</v>
      </c>
      <c r="E29" t="s">
        <v>193</v>
      </c>
      <c r="F29" t="s">
        <v>3625</v>
      </c>
      <c r="G29">
        <v>115.7</v>
      </c>
    </row>
    <row r="30" spans="1:7" x14ac:dyDescent="0.25">
      <c r="A30" t="s">
        <v>3642</v>
      </c>
      <c r="B30" t="s">
        <v>3643</v>
      </c>
      <c r="C30" t="s">
        <v>1057</v>
      </c>
      <c r="D30" t="s">
        <v>50</v>
      </c>
      <c r="E30" t="s">
        <v>51</v>
      </c>
      <c r="F30" t="s">
        <v>3625</v>
      </c>
      <c r="G30">
        <v>104.8</v>
      </c>
    </row>
    <row r="31" spans="1:7" x14ac:dyDescent="0.25">
      <c r="A31" t="s">
        <v>1651</v>
      </c>
      <c r="B31" t="s">
        <v>1652</v>
      </c>
      <c r="C31" t="s">
        <v>522</v>
      </c>
      <c r="D31" t="s">
        <v>291</v>
      </c>
      <c r="E31" t="s">
        <v>66</v>
      </c>
      <c r="F31" t="s">
        <v>3625</v>
      </c>
      <c r="G31">
        <v>51.8</v>
      </c>
    </row>
    <row r="32" spans="1:7" x14ac:dyDescent="0.25">
      <c r="A32" t="s">
        <v>872</v>
      </c>
      <c r="B32" t="s">
        <v>873</v>
      </c>
      <c r="C32" t="s">
        <v>874</v>
      </c>
      <c r="D32" t="s">
        <v>79</v>
      </c>
      <c r="E32" t="s">
        <v>80</v>
      </c>
      <c r="F32" t="s">
        <v>3625</v>
      </c>
      <c r="G32">
        <v>84.1</v>
      </c>
    </row>
    <row r="33" spans="1:7" x14ac:dyDescent="0.25">
      <c r="A33" t="s">
        <v>1710</v>
      </c>
      <c r="B33" t="s">
        <v>867</v>
      </c>
      <c r="C33" t="s">
        <v>34</v>
      </c>
      <c r="D33" t="s">
        <v>35</v>
      </c>
      <c r="E33" t="s">
        <v>36</v>
      </c>
      <c r="F33" t="s">
        <v>3629</v>
      </c>
      <c r="G33">
        <v>26.4</v>
      </c>
    </row>
    <row r="34" spans="1:7" x14ac:dyDescent="0.25">
      <c r="A34" t="s">
        <v>3644</v>
      </c>
      <c r="B34" t="s">
        <v>2740</v>
      </c>
      <c r="C34" t="s">
        <v>950</v>
      </c>
      <c r="D34" t="s">
        <v>697</v>
      </c>
      <c r="E34" t="s">
        <v>137</v>
      </c>
      <c r="F34" t="s">
        <v>3625</v>
      </c>
      <c r="G34">
        <v>70.599999999999994</v>
      </c>
    </row>
    <row r="35" spans="1:7" x14ac:dyDescent="0.25">
      <c r="A35" t="s">
        <v>2524</v>
      </c>
      <c r="B35" t="s">
        <v>2525</v>
      </c>
      <c r="C35" t="s">
        <v>266</v>
      </c>
      <c r="D35" t="s">
        <v>380</v>
      </c>
      <c r="E35" t="s">
        <v>112</v>
      </c>
      <c r="F35" t="s">
        <v>3629</v>
      </c>
      <c r="G35">
        <v>132.80000000000001</v>
      </c>
    </row>
    <row r="36" spans="1:7" x14ac:dyDescent="0.25">
      <c r="A36" t="s">
        <v>1550</v>
      </c>
      <c r="B36" t="s">
        <v>1551</v>
      </c>
      <c r="C36" t="s">
        <v>1503</v>
      </c>
      <c r="D36" t="s">
        <v>404</v>
      </c>
      <c r="E36" t="s">
        <v>51</v>
      </c>
      <c r="F36" t="s">
        <v>3625</v>
      </c>
      <c r="G36">
        <v>66.099999999999994</v>
      </c>
    </row>
    <row r="37" spans="1:7" x14ac:dyDescent="0.25">
      <c r="A37" t="s">
        <v>3645</v>
      </c>
      <c r="B37" t="s">
        <v>1007</v>
      </c>
      <c r="C37" t="s">
        <v>64</v>
      </c>
      <c r="D37" t="s">
        <v>404</v>
      </c>
      <c r="E37" t="s">
        <v>51</v>
      </c>
      <c r="F37" t="s">
        <v>3625</v>
      </c>
      <c r="G37">
        <v>126.7</v>
      </c>
    </row>
    <row r="38" spans="1:7" x14ac:dyDescent="0.25">
      <c r="A38" t="s">
        <v>1403</v>
      </c>
      <c r="B38" t="s">
        <v>315</v>
      </c>
      <c r="C38" t="s">
        <v>1404</v>
      </c>
      <c r="D38" t="s">
        <v>254</v>
      </c>
      <c r="E38" t="s">
        <v>36</v>
      </c>
      <c r="F38" t="s">
        <v>3625</v>
      </c>
      <c r="G38">
        <v>90.6</v>
      </c>
    </row>
    <row r="39" spans="1:7" x14ac:dyDescent="0.25">
      <c r="A39" t="s">
        <v>2077</v>
      </c>
      <c r="B39" t="s">
        <v>2078</v>
      </c>
      <c r="C39" t="s">
        <v>1377</v>
      </c>
      <c r="D39" t="s">
        <v>214</v>
      </c>
      <c r="E39" t="s">
        <v>51</v>
      </c>
      <c r="F39" t="s">
        <v>3625</v>
      </c>
      <c r="G39">
        <v>32.799999999999997</v>
      </c>
    </row>
    <row r="40" spans="1:7" x14ac:dyDescent="0.25">
      <c r="A40" t="s">
        <v>2324</v>
      </c>
      <c r="B40" t="s">
        <v>2325</v>
      </c>
      <c r="C40" t="s">
        <v>740</v>
      </c>
      <c r="D40" t="s">
        <v>339</v>
      </c>
      <c r="E40" t="s">
        <v>193</v>
      </c>
      <c r="F40" t="s">
        <v>3625</v>
      </c>
      <c r="G40">
        <v>89.3</v>
      </c>
    </row>
    <row r="41" spans="1:7" x14ac:dyDescent="0.25">
      <c r="A41" t="s">
        <v>101</v>
      </c>
      <c r="B41" t="s">
        <v>102</v>
      </c>
      <c r="C41" t="s">
        <v>103</v>
      </c>
      <c r="D41" t="s">
        <v>35</v>
      </c>
      <c r="E41" t="s">
        <v>36</v>
      </c>
      <c r="F41" t="s">
        <v>3625</v>
      </c>
      <c r="G41">
        <v>78.400000000000006</v>
      </c>
    </row>
    <row r="42" spans="1:7" x14ac:dyDescent="0.25">
      <c r="A42" t="s">
        <v>2838</v>
      </c>
      <c r="B42" t="s">
        <v>1274</v>
      </c>
      <c r="C42" t="s">
        <v>290</v>
      </c>
      <c r="D42" t="s">
        <v>79</v>
      </c>
      <c r="E42" t="s">
        <v>80</v>
      </c>
      <c r="F42" t="s">
        <v>3629</v>
      </c>
      <c r="G42">
        <v>62.8</v>
      </c>
    </row>
    <row r="43" spans="1:7" x14ac:dyDescent="0.25">
      <c r="A43" t="s">
        <v>1467</v>
      </c>
      <c r="B43" t="s">
        <v>1468</v>
      </c>
      <c r="C43" t="s">
        <v>1469</v>
      </c>
      <c r="D43" t="s">
        <v>404</v>
      </c>
      <c r="E43" t="s">
        <v>51</v>
      </c>
      <c r="F43" t="s">
        <v>3629</v>
      </c>
      <c r="G43">
        <v>22.3</v>
      </c>
    </row>
    <row r="44" spans="1:7" x14ac:dyDescent="0.25">
      <c r="A44" t="s">
        <v>2128</v>
      </c>
      <c r="B44" t="s">
        <v>2129</v>
      </c>
      <c r="C44" t="s">
        <v>243</v>
      </c>
      <c r="D44" t="s">
        <v>244</v>
      </c>
      <c r="E44" t="s">
        <v>51</v>
      </c>
      <c r="F44" t="s">
        <v>3629</v>
      </c>
      <c r="G44">
        <v>65.400000000000006</v>
      </c>
    </row>
    <row r="45" spans="1:7" x14ac:dyDescent="0.25">
      <c r="A45" t="s">
        <v>2229</v>
      </c>
      <c r="B45" t="s">
        <v>2230</v>
      </c>
      <c r="C45" t="s">
        <v>316</v>
      </c>
      <c r="D45" t="s">
        <v>233</v>
      </c>
      <c r="E45" t="s">
        <v>66</v>
      </c>
      <c r="F45" t="s">
        <v>3629</v>
      </c>
      <c r="G45">
        <v>15.6</v>
      </c>
    </row>
    <row r="46" spans="1:7" x14ac:dyDescent="0.25">
      <c r="A46" t="s">
        <v>1036</v>
      </c>
      <c r="B46" t="s">
        <v>1037</v>
      </c>
      <c r="C46" t="s">
        <v>1038</v>
      </c>
      <c r="D46" t="s">
        <v>214</v>
      </c>
      <c r="E46" t="s">
        <v>51</v>
      </c>
      <c r="F46" t="s">
        <v>3625</v>
      </c>
      <c r="G46">
        <v>19.3</v>
      </c>
    </row>
    <row r="47" spans="1:7" x14ac:dyDescent="0.25">
      <c r="A47" t="s">
        <v>1135</v>
      </c>
      <c r="B47" t="s">
        <v>1136</v>
      </c>
      <c r="C47" t="s">
        <v>503</v>
      </c>
      <c r="D47" t="s">
        <v>181</v>
      </c>
      <c r="E47" t="s">
        <v>80</v>
      </c>
      <c r="F47" t="s">
        <v>3625</v>
      </c>
      <c r="G47">
        <v>65.3</v>
      </c>
    </row>
    <row r="48" spans="1:7" x14ac:dyDescent="0.25">
      <c r="A48" t="s">
        <v>3127</v>
      </c>
      <c r="B48" t="s">
        <v>3128</v>
      </c>
      <c r="C48" t="s">
        <v>2752</v>
      </c>
      <c r="D48" t="s">
        <v>281</v>
      </c>
      <c r="E48" t="s">
        <v>66</v>
      </c>
      <c r="F48" t="s">
        <v>3625</v>
      </c>
      <c r="G48">
        <v>49.3</v>
      </c>
    </row>
    <row r="49" spans="1:7" x14ac:dyDescent="0.25">
      <c r="A49" t="s">
        <v>1492</v>
      </c>
      <c r="B49" t="s">
        <v>1493</v>
      </c>
      <c r="C49" t="s">
        <v>1494</v>
      </c>
      <c r="D49" t="s">
        <v>412</v>
      </c>
      <c r="E49" t="s">
        <v>193</v>
      </c>
      <c r="F49" t="s">
        <v>3625</v>
      </c>
      <c r="G49">
        <v>139.19999999999999</v>
      </c>
    </row>
    <row r="50" spans="1:7" x14ac:dyDescent="0.25">
      <c r="A50" t="s">
        <v>3646</v>
      </c>
      <c r="B50" t="s">
        <v>169</v>
      </c>
      <c r="C50" t="s">
        <v>3639</v>
      </c>
      <c r="D50" t="s">
        <v>92</v>
      </c>
      <c r="E50" t="s">
        <v>36</v>
      </c>
      <c r="F50" t="s">
        <v>3627</v>
      </c>
      <c r="G50">
        <v>59.5</v>
      </c>
    </row>
    <row r="51" spans="1:7" x14ac:dyDescent="0.25">
      <c r="A51" t="s">
        <v>3229</v>
      </c>
      <c r="B51" t="s">
        <v>845</v>
      </c>
      <c r="C51" t="s">
        <v>1295</v>
      </c>
      <c r="D51" t="s">
        <v>254</v>
      </c>
      <c r="E51" t="s">
        <v>36</v>
      </c>
      <c r="F51" t="s">
        <v>3625</v>
      </c>
      <c r="G51">
        <v>114.9</v>
      </c>
    </row>
    <row r="52" spans="1:7" x14ac:dyDescent="0.25">
      <c r="A52" t="s">
        <v>3647</v>
      </c>
      <c r="B52" t="s">
        <v>623</v>
      </c>
      <c r="C52" t="s">
        <v>1758</v>
      </c>
      <c r="D52" t="s">
        <v>233</v>
      </c>
      <c r="E52" t="s">
        <v>66</v>
      </c>
      <c r="F52" t="s">
        <v>3625</v>
      </c>
      <c r="G52">
        <v>81.900000000000006</v>
      </c>
    </row>
    <row r="53" spans="1:7" x14ac:dyDescent="0.25">
      <c r="A53" t="s">
        <v>2894</v>
      </c>
      <c r="B53" t="s">
        <v>1323</v>
      </c>
      <c r="C53" t="s">
        <v>2895</v>
      </c>
      <c r="D53" t="s">
        <v>535</v>
      </c>
      <c r="E53" t="s">
        <v>80</v>
      </c>
      <c r="F53" t="s">
        <v>3625</v>
      </c>
      <c r="G53">
        <v>107.1</v>
      </c>
    </row>
    <row r="54" spans="1:7" x14ac:dyDescent="0.25">
      <c r="A54" t="s">
        <v>2281</v>
      </c>
      <c r="B54" t="s">
        <v>2282</v>
      </c>
      <c r="C54" t="s">
        <v>895</v>
      </c>
      <c r="D54" t="s">
        <v>380</v>
      </c>
      <c r="E54" t="s">
        <v>112</v>
      </c>
      <c r="F54" t="s">
        <v>3627</v>
      </c>
      <c r="G54">
        <v>42.7</v>
      </c>
    </row>
    <row r="55" spans="1:7" x14ac:dyDescent="0.25">
      <c r="A55" t="s">
        <v>1541</v>
      </c>
      <c r="B55" t="s">
        <v>1542</v>
      </c>
      <c r="C55" t="s">
        <v>1494</v>
      </c>
      <c r="D55" t="s">
        <v>111</v>
      </c>
      <c r="E55" t="s">
        <v>112</v>
      </c>
      <c r="F55" t="s">
        <v>3625</v>
      </c>
      <c r="G55">
        <v>141.6</v>
      </c>
    </row>
    <row r="56" spans="1:7" x14ac:dyDescent="0.25">
      <c r="A56" t="s">
        <v>1580</v>
      </c>
      <c r="B56" t="s">
        <v>1581</v>
      </c>
      <c r="C56" t="s">
        <v>280</v>
      </c>
      <c r="D56" t="s">
        <v>171</v>
      </c>
      <c r="E56" t="s">
        <v>112</v>
      </c>
      <c r="F56" t="s">
        <v>3625</v>
      </c>
      <c r="G56">
        <v>81.900000000000006</v>
      </c>
    </row>
    <row r="57" spans="1:7" x14ac:dyDescent="0.25">
      <c r="A57" t="s">
        <v>2347</v>
      </c>
      <c r="B57" t="s">
        <v>2348</v>
      </c>
      <c r="C57" t="s">
        <v>1625</v>
      </c>
      <c r="D57" t="s">
        <v>244</v>
      </c>
      <c r="E57" t="s">
        <v>51</v>
      </c>
      <c r="F57" t="s">
        <v>3625</v>
      </c>
      <c r="G57">
        <v>125.5</v>
      </c>
    </row>
    <row r="58" spans="1:7" x14ac:dyDescent="0.25">
      <c r="A58" t="s">
        <v>3648</v>
      </c>
      <c r="B58" t="s">
        <v>147</v>
      </c>
      <c r="C58" t="s">
        <v>764</v>
      </c>
      <c r="D58" t="s">
        <v>339</v>
      </c>
      <c r="E58" t="s">
        <v>193</v>
      </c>
      <c r="F58" t="s">
        <v>3629</v>
      </c>
      <c r="G58">
        <v>57.9</v>
      </c>
    </row>
    <row r="59" spans="1:7" x14ac:dyDescent="0.25">
      <c r="A59" t="s">
        <v>469</v>
      </c>
      <c r="B59" t="s">
        <v>470</v>
      </c>
      <c r="C59" t="s">
        <v>471</v>
      </c>
      <c r="D59" t="s">
        <v>161</v>
      </c>
      <c r="E59" t="s">
        <v>36</v>
      </c>
      <c r="F59" t="s">
        <v>3625</v>
      </c>
      <c r="G59">
        <v>19.5</v>
      </c>
    </row>
    <row r="60" spans="1:7" x14ac:dyDescent="0.25">
      <c r="A60" t="s">
        <v>1393</v>
      </c>
      <c r="B60" t="s">
        <v>1394</v>
      </c>
      <c r="C60" t="s">
        <v>1395</v>
      </c>
      <c r="D60" t="s">
        <v>281</v>
      </c>
      <c r="E60" t="s">
        <v>66</v>
      </c>
      <c r="F60" t="s">
        <v>3625</v>
      </c>
      <c r="G60">
        <v>102.7</v>
      </c>
    </row>
    <row r="61" spans="1:7" x14ac:dyDescent="0.25">
      <c r="A61" t="s">
        <v>3649</v>
      </c>
      <c r="B61" t="s">
        <v>3650</v>
      </c>
      <c r="C61" t="s">
        <v>91</v>
      </c>
      <c r="D61" t="s">
        <v>412</v>
      </c>
      <c r="E61" t="s">
        <v>193</v>
      </c>
      <c r="F61" t="s">
        <v>3625</v>
      </c>
      <c r="G61">
        <v>6.1</v>
      </c>
    </row>
    <row r="62" spans="1:7" x14ac:dyDescent="0.25">
      <c r="A62" t="s">
        <v>2299</v>
      </c>
      <c r="B62" t="s">
        <v>2300</v>
      </c>
      <c r="C62" t="s">
        <v>49</v>
      </c>
      <c r="D62" t="s">
        <v>161</v>
      </c>
      <c r="E62" t="s">
        <v>36</v>
      </c>
      <c r="F62" t="s">
        <v>3629</v>
      </c>
      <c r="G62">
        <v>73.900000000000006</v>
      </c>
    </row>
    <row r="63" spans="1:7" x14ac:dyDescent="0.25">
      <c r="A63" t="s">
        <v>2733</v>
      </c>
      <c r="B63" t="s">
        <v>2734</v>
      </c>
      <c r="C63" t="s">
        <v>477</v>
      </c>
      <c r="D63" t="s">
        <v>192</v>
      </c>
      <c r="E63" t="s">
        <v>193</v>
      </c>
      <c r="F63" t="s">
        <v>3625</v>
      </c>
      <c r="G63">
        <v>33</v>
      </c>
    </row>
    <row r="64" spans="1:7" x14ac:dyDescent="0.25">
      <c r="A64" t="s">
        <v>89</v>
      </c>
      <c r="B64" t="s">
        <v>90</v>
      </c>
      <c r="C64" t="s">
        <v>91</v>
      </c>
      <c r="D64" t="s">
        <v>92</v>
      </c>
      <c r="E64" t="s">
        <v>36</v>
      </c>
      <c r="F64" t="s">
        <v>3625</v>
      </c>
      <c r="G64">
        <v>96</v>
      </c>
    </row>
    <row r="65" spans="1:7" x14ac:dyDescent="0.25">
      <c r="A65" t="s">
        <v>211</v>
      </c>
      <c r="B65" t="s">
        <v>212</v>
      </c>
      <c r="C65" t="s">
        <v>213</v>
      </c>
      <c r="D65" t="s">
        <v>214</v>
      </c>
      <c r="E65" t="s">
        <v>51</v>
      </c>
      <c r="F65" t="s">
        <v>3625</v>
      </c>
      <c r="G65">
        <v>147</v>
      </c>
    </row>
    <row r="66" spans="1:7" x14ac:dyDescent="0.25">
      <c r="A66" t="s">
        <v>1201</v>
      </c>
      <c r="B66" t="s">
        <v>1023</v>
      </c>
      <c r="C66" t="s">
        <v>243</v>
      </c>
      <c r="D66" t="s">
        <v>535</v>
      </c>
      <c r="E66" t="s">
        <v>80</v>
      </c>
      <c r="F66" t="s">
        <v>3625</v>
      </c>
      <c r="G66">
        <v>72.3</v>
      </c>
    </row>
    <row r="67" spans="1:7" x14ac:dyDescent="0.25">
      <c r="A67" t="s">
        <v>1588</v>
      </c>
      <c r="B67" t="s">
        <v>1589</v>
      </c>
      <c r="C67" t="s">
        <v>368</v>
      </c>
      <c r="D67" t="s">
        <v>404</v>
      </c>
      <c r="E67" t="s">
        <v>51</v>
      </c>
      <c r="F67" t="s">
        <v>3625</v>
      </c>
      <c r="G67">
        <v>123.5</v>
      </c>
    </row>
    <row r="68" spans="1:7" x14ac:dyDescent="0.25">
      <c r="A68" t="s">
        <v>1911</v>
      </c>
      <c r="B68" t="s">
        <v>1912</v>
      </c>
      <c r="C68" t="s">
        <v>1217</v>
      </c>
      <c r="D68" t="s">
        <v>535</v>
      </c>
      <c r="E68" t="s">
        <v>80</v>
      </c>
      <c r="F68" t="s">
        <v>3625</v>
      </c>
      <c r="G68">
        <v>78.599999999999994</v>
      </c>
    </row>
    <row r="69" spans="1:7" x14ac:dyDescent="0.25">
      <c r="A69" t="s">
        <v>2556</v>
      </c>
      <c r="B69" t="s">
        <v>2557</v>
      </c>
      <c r="C69" t="s">
        <v>635</v>
      </c>
      <c r="D69" t="s">
        <v>244</v>
      </c>
      <c r="E69" t="s">
        <v>51</v>
      </c>
      <c r="F69" t="s">
        <v>3627</v>
      </c>
      <c r="G69">
        <v>76.900000000000006</v>
      </c>
    </row>
    <row r="70" spans="1:7" x14ac:dyDescent="0.25">
      <c r="A70" t="s">
        <v>2777</v>
      </c>
      <c r="B70" t="s">
        <v>1782</v>
      </c>
      <c r="C70" t="s">
        <v>2778</v>
      </c>
      <c r="D70" t="s">
        <v>111</v>
      </c>
      <c r="E70" t="s">
        <v>112</v>
      </c>
      <c r="F70" t="s">
        <v>3627</v>
      </c>
      <c r="G70">
        <v>139.9</v>
      </c>
    </row>
    <row r="71" spans="1:7" x14ac:dyDescent="0.25">
      <c r="A71" t="s">
        <v>1846</v>
      </c>
      <c r="B71" t="s">
        <v>1847</v>
      </c>
      <c r="C71" t="s">
        <v>931</v>
      </c>
      <c r="D71" t="s">
        <v>111</v>
      </c>
      <c r="E71" t="s">
        <v>112</v>
      </c>
      <c r="F71" t="s">
        <v>3625</v>
      </c>
      <c r="G71">
        <v>134</v>
      </c>
    </row>
    <row r="72" spans="1:7" x14ac:dyDescent="0.25">
      <c r="A72" t="s">
        <v>3651</v>
      </c>
      <c r="B72" t="s">
        <v>3652</v>
      </c>
      <c r="C72" t="s">
        <v>135</v>
      </c>
      <c r="D72" t="s">
        <v>233</v>
      </c>
      <c r="E72" t="s">
        <v>66</v>
      </c>
      <c r="F72" t="s">
        <v>3627</v>
      </c>
      <c r="G72">
        <v>118.9</v>
      </c>
    </row>
    <row r="73" spans="1:7" x14ac:dyDescent="0.25">
      <c r="A73" t="s">
        <v>899</v>
      </c>
      <c r="B73" t="s">
        <v>900</v>
      </c>
      <c r="C73" t="s">
        <v>901</v>
      </c>
      <c r="D73" t="s">
        <v>233</v>
      </c>
      <c r="E73" t="s">
        <v>66</v>
      </c>
      <c r="F73" t="s">
        <v>3629</v>
      </c>
      <c r="G73">
        <v>48</v>
      </c>
    </row>
    <row r="74" spans="1:7" x14ac:dyDescent="0.25">
      <c r="A74" t="s">
        <v>2879</v>
      </c>
      <c r="B74" t="s">
        <v>1438</v>
      </c>
      <c r="C74" t="s">
        <v>1636</v>
      </c>
      <c r="D74" t="s">
        <v>380</v>
      </c>
      <c r="E74" t="s">
        <v>112</v>
      </c>
      <c r="F74" t="s">
        <v>3625</v>
      </c>
      <c r="G74">
        <v>84</v>
      </c>
    </row>
    <row r="75" spans="1:7" x14ac:dyDescent="0.25">
      <c r="A75" t="s">
        <v>1559</v>
      </c>
      <c r="B75" t="s">
        <v>1560</v>
      </c>
      <c r="C75" t="s">
        <v>723</v>
      </c>
      <c r="D75" t="s">
        <v>308</v>
      </c>
      <c r="E75" t="s">
        <v>112</v>
      </c>
      <c r="F75" t="s">
        <v>3625</v>
      </c>
      <c r="G75">
        <v>37.5</v>
      </c>
    </row>
    <row r="76" spans="1:7" x14ac:dyDescent="0.25">
      <c r="A76" t="s">
        <v>1385</v>
      </c>
      <c r="B76" t="s">
        <v>1300</v>
      </c>
      <c r="C76" t="s">
        <v>1170</v>
      </c>
      <c r="D76" t="s">
        <v>317</v>
      </c>
      <c r="E76" t="s">
        <v>193</v>
      </c>
      <c r="F76" t="s">
        <v>3625</v>
      </c>
      <c r="G76">
        <v>69.400000000000006</v>
      </c>
    </row>
    <row r="77" spans="1:7" x14ac:dyDescent="0.25">
      <c r="A77" t="s">
        <v>2574</v>
      </c>
      <c r="B77" t="s">
        <v>378</v>
      </c>
      <c r="C77" t="s">
        <v>78</v>
      </c>
      <c r="D77" t="s">
        <v>308</v>
      </c>
      <c r="E77" t="s">
        <v>112</v>
      </c>
      <c r="F77" t="s">
        <v>3629</v>
      </c>
      <c r="G77">
        <v>75.2</v>
      </c>
    </row>
    <row r="78" spans="1:7" x14ac:dyDescent="0.25">
      <c r="A78" t="s">
        <v>3653</v>
      </c>
      <c r="B78" t="s">
        <v>2564</v>
      </c>
      <c r="C78" t="s">
        <v>635</v>
      </c>
      <c r="D78" t="s">
        <v>50</v>
      </c>
      <c r="E78" t="s">
        <v>51</v>
      </c>
      <c r="F78" t="s">
        <v>3629</v>
      </c>
      <c r="G78">
        <v>125.6</v>
      </c>
    </row>
    <row r="79" spans="1:7" x14ac:dyDescent="0.25">
      <c r="A79" t="s">
        <v>2172</v>
      </c>
      <c r="B79" t="s">
        <v>2173</v>
      </c>
      <c r="C79" t="s">
        <v>1469</v>
      </c>
      <c r="D79" t="s">
        <v>233</v>
      </c>
      <c r="E79" t="s">
        <v>66</v>
      </c>
      <c r="F79" t="s">
        <v>3629</v>
      </c>
      <c r="G79">
        <v>134.9</v>
      </c>
    </row>
    <row r="80" spans="1:7" x14ac:dyDescent="0.25">
      <c r="A80" t="s">
        <v>540</v>
      </c>
      <c r="B80" t="s">
        <v>541</v>
      </c>
      <c r="C80" t="s">
        <v>91</v>
      </c>
      <c r="D80" t="s">
        <v>214</v>
      </c>
      <c r="E80" t="s">
        <v>51</v>
      </c>
      <c r="F80" t="s">
        <v>3625</v>
      </c>
      <c r="G80">
        <v>65.099999999999994</v>
      </c>
    </row>
    <row r="81" spans="1:7" x14ac:dyDescent="0.25">
      <c r="A81" t="s">
        <v>844</v>
      </c>
      <c r="B81" t="s">
        <v>845</v>
      </c>
      <c r="C81" t="s">
        <v>759</v>
      </c>
      <c r="D81" t="s">
        <v>404</v>
      </c>
      <c r="E81" t="s">
        <v>51</v>
      </c>
      <c r="F81" t="s">
        <v>3629</v>
      </c>
      <c r="G81">
        <v>7.6</v>
      </c>
    </row>
    <row r="82" spans="1:7" x14ac:dyDescent="0.25">
      <c r="A82" t="s">
        <v>3654</v>
      </c>
      <c r="B82" t="s">
        <v>3655</v>
      </c>
      <c r="C82" t="s">
        <v>1057</v>
      </c>
      <c r="D82" t="s">
        <v>412</v>
      </c>
      <c r="E82" t="s">
        <v>193</v>
      </c>
      <c r="F82" t="s">
        <v>3625</v>
      </c>
      <c r="G82">
        <v>130</v>
      </c>
    </row>
    <row r="83" spans="1:7" x14ac:dyDescent="0.25">
      <c r="A83" t="s">
        <v>2598</v>
      </c>
      <c r="B83" t="s">
        <v>489</v>
      </c>
      <c r="C83" t="s">
        <v>1191</v>
      </c>
      <c r="D83" t="s">
        <v>412</v>
      </c>
      <c r="E83" t="s">
        <v>193</v>
      </c>
      <c r="F83" t="s">
        <v>3629</v>
      </c>
      <c r="G83">
        <v>30.3</v>
      </c>
    </row>
    <row r="84" spans="1:7" x14ac:dyDescent="0.25">
      <c r="A84" t="s">
        <v>3656</v>
      </c>
      <c r="B84" t="s">
        <v>711</v>
      </c>
      <c r="C84" t="s">
        <v>477</v>
      </c>
      <c r="D84" t="s">
        <v>281</v>
      </c>
      <c r="E84" t="s">
        <v>66</v>
      </c>
      <c r="F84" t="s">
        <v>3629</v>
      </c>
      <c r="G84">
        <v>95.2</v>
      </c>
    </row>
    <row r="85" spans="1:7" x14ac:dyDescent="0.25">
      <c r="A85" t="s">
        <v>1858</v>
      </c>
      <c r="B85" t="s">
        <v>1859</v>
      </c>
      <c r="C85" t="s">
        <v>1170</v>
      </c>
      <c r="D85" t="s">
        <v>404</v>
      </c>
      <c r="E85" t="s">
        <v>51</v>
      </c>
      <c r="F85" t="s">
        <v>3625</v>
      </c>
      <c r="G85">
        <v>8.6</v>
      </c>
    </row>
    <row r="86" spans="1:7" x14ac:dyDescent="0.25">
      <c r="A86" t="s">
        <v>3657</v>
      </c>
      <c r="B86" t="s">
        <v>3658</v>
      </c>
      <c r="C86" t="s">
        <v>1527</v>
      </c>
      <c r="D86" t="s">
        <v>79</v>
      </c>
      <c r="E86" t="s">
        <v>80</v>
      </c>
      <c r="F86" t="s">
        <v>3625</v>
      </c>
      <c r="G86">
        <v>62.9</v>
      </c>
    </row>
    <row r="87" spans="1:7" x14ac:dyDescent="0.25">
      <c r="A87" t="s">
        <v>728</v>
      </c>
      <c r="B87" t="s">
        <v>729</v>
      </c>
      <c r="C87" t="s">
        <v>666</v>
      </c>
      <c r="D87" t="s">
        <v>233</v>
      </c>
      <c r="E87" t="s">
        <v>66</v>
      </c>
      <c r="F87" t="s">
        <v>3629</v>
      </c>
      <c r="G87">
        <v>148</v>
      </c>
    </row>
    <row r="88" spans="1:7" x14ac:dyDescent="0.25">
      <c r="A88" t="s">
        <v>1803</v>
      </c>
      <c r="B88" t="s">
        <v>1804</v>
      </c>
      <c r="C88" t="s">
        <v>1805</v>
      </c>
      <c r="D88" t="s">
        <v>35</v>
      </c>
      <c r="E88" t="s">
        <v>36</v>
      </c>
      <c r="F88" t="s">
        <v>3625</v>
      </c>
      <c r="G88">
        <v>19.600000000000001</v>
      </c>
    </row>
    <row r="89" spans="1:7" x14ac:dyDescent="0.25">
      <c r="A89" t="s">
        <v>1375</v>
      </c>
      <c r="B89" t="s">
        <v>1376</v>
      </c>
      <c r="C89" t="s">
        <v>1377</v>
      </c>
      <c r="D89" t="s">
        <v>404</v>
      </c>
      <c r="E89" t="s">
        <v>51</v>
      </c>
      <c r="F89" t="s">
        <v>3625</v>
      </c>
      <c r="G89">
        <v>66.400000000000006</v>
      </c>
    </row>
    <row r="90" spans="1:7" x14ac:dyDescent="0.25">
      <c r="A90" t="s">
        <v>3659</v>
      </c>
      <c r="B90" t="s">
        <v>1589</v>
      </c>
      <c r="C90" t="s">
        <v>1191</v>
      </c>
      <c r="D90" t="s">
        <v>79</v>
      </c>
      <c r="E90" t="s">
        <v>80</v>
      </c>
      <c r="F90" t="s">
        <v>3627</v>
      </c>
      <c r="G90">
        <v>49.5</v>
      </c>
    </row>
    <row r="91" spans="1:7" x14ac:dyDescent="0.25">
      <c r="A91" t="s">
        <v>501</v>
      </c>
      <c r="B91" t="s">
        <v>502</v>
      </c>
      <c r="C91" t="s">
        <v>503</v>
      </c>
      <c r="D91" t="s">
        <v>244</v>
      </c>
      <c r="E91" t="s">
        <v>51</v>
      </c>
      <c r="F91" t="s">
        <v>3625</v>
      </c>
      <c r="G91">
        <v>136.19999999999999</v>
      </c>
    </row>
    <row r="92" spans="1:7" x14ac:dyDescent="0.25">
      <c r="A92" t="s">
        <v>3660</v>
      </c>
      <c r="B92" t="s">
        <v>818</v>
      </c>
      <c r="C92" t="s">
        <v>1527</v>
      </c>
      <c r="D92" t="s">
        <v>380</v>
      </c>
      <c r="E92" t="s">
        <v>112</v>
      </c>
      <c r="F92" t="s">
        <v>3629</v>
      </c>
      <c r="G92">
        <v>131.1</v>
      </c>
    </row>
    <row r="93" spans="1:7" x14ac:dyDescent="0.25">
      <c r="A93" t="s">
        <v>1115</v>
      </c>
      <c r="B93" t="s">
        <v>1116</v>
      </c>
      <c r="C93" t="s">
        <v>764</v>
      </c>
      <c r="D93" t="s">
        <v>308</v>
      </c>
      <c r="E93" t="s">
        <v>112</v>
      </c>
      <c r="F93" t="s">
        <v>3625</v>
      </c>
      <c r="G93">
        <v>39.5</v>
      </c>
    </row>
    <row r="94" spans="1:7" x14ac:dyDescent="0.25">
      <c r="A94" t="s">
        <v>3661</v>
      </c>
      <c r="B94" t="s">
        <v>3662</v>
      </c>
      <c r="C94" t="s">
        <v>64</v>
      </c>
      <c r="D94" t="s">
        <v>697</v>
      </c>
      <c r="E94" t="s">
        <v>137</v>
      </c>
      <c r="F94" t="s">
        <v>3627</v>
      </c>
      <c r="G94">
        <v>16.8</v>
      </c>
    </row>
    <row r="95" spans="1:7" x14ac:dyDescent="0.25">
      <c r="A95" t="s">
        <v>462</v>
      </c>
      <c r="B95" t="s">
        <v>463</v>
      </c>
      <c r="C95" t="s">
        <v>464</v>
      </c>
      <c r="D95" t="s">
        <v>35</v>
      </c>
      <c r="E95" t="s">
        <v>36</v>
      </c>
      <c r="F95" t="s">
        <v>3627</v>
      </c>
      <c r="G95">
        <v>95.9</v>
      </c>
    </row>
    <row r="96" spans="1:7" x14ac:dyDescent="0.25">
      <c r="A96" t="s">
        <v>1112</v>
      </c>
      <c r="B96" t="s">
        <v>647</v>
      </c>
      <c r="C96" t="s">
        <v>579</v>
      </c>
      <c r="D96" t="s">
        <v>171</v>
      </c>
      <c r="E96" t="s">
        <v>112</v>
      </c>
      <c r="F96" t="s">
        <v>3625</v>
      </c>
      <c r="G96">
        <v>53.8</v>
      </c>
    </row>
    <row r="97" spans="1:7" x14ac:dyDescent="0.25">
      <c r="A97" t="s">
        <v>2666</v>
      </c>
      <c r="B97" t="s">
        <v>2667</v>
      </c>
      <c r="C97" t="s">
        <v>2114</v>
      </c>
      <c r="D97" t="s">
        <v>92</v>
      </c>
      <c r="E97" t="s">
        <v>36</v>
      </c>
      <c r="F97" t="s">
        <v>3625</v>
      </c>
      <c r="G97">
        <v>102.5</v>
      </c>
    </row>
    <row r="98" spans="1:7" x14ac:dyDescent="0.25">
      <c r="A98" t="s">
        <v>1981</v>
      </c>
      <c r="B98" t="s">
        <v>127</v>
      </c>
      <c r="C98" t="s">
        <v>840</v>
      </c>
      <c r="D98" t="s">
        <v>50</v>
      </c>
      <c r="E98" t="s">
        <v>51</v>
      </c>
      <c r="F98" t="s">
        <v>3629</v>
      </c>
      <c r="G98">
        <v>9.6999999999999993</v>
      </c>
    </row>
    <row r="99" spans="1:7" x14ac:dyDescent="0.25">
      <c r="A99" t="s">
        <v>2855</v>
      </c>
      <c r="B99" t="s">
        <v>2856</v>
      </c>
      <c r="C99" t="s">
        <v>648</v>
      </c>
      <c r="D99" t="s">
        <v>327</v>
      </c>
      <c r="E99" t="s">
        <v>80</v>
      </c>
      <c r="F99" t="s">
        <v>3625</v>
      </c>
      <c r="G99">
        <v>24.3</v>
      </c>
    </row>
    <row r="100" spans="1:7" x14ac:dyDescent="0.25">
      <c r="A100" t="s">
        <v>2994</v>
      </c>
      <c r="B100" t="s">
        <v>2995</v>
      </c>
      <c r="C100" t="s">
        <v>471</v>
      </c>
      <c r="D100" t="s">
        <v>79</v>
      </c>
      <c r="E100" t="s">
        <v>80</v>
      </c>
      <c r="F100" t="s">
        <v>3627</v>
      </c>
      <c r="G100">
        <v>104.5</v>
      </c>
    </row>
    <row r="101" spans="1:7" x14ac:dyDescent="0.25">
      <c r="A101" t="s">
        <v>1473</v>
      </c>
      <c r="B101" t="s">
        <v>1474</v>
      </c>
      <c r="C101" t="s">
        <v>560</v>
      </c>
      <c r="D101" t="s">
        <v>697</v>
      </c>
      <c r="E101" t="s">
        <v>137</v>
      </c>
      <c r="F101" t="s">
        <v>3625</v>
      </c>
      <c r="G101">
        <v>35.799999999999997</v>
      </c>
    </row>
    <row r="102" spans="1:7" x14ac:dyDescent="0.25">
      <c r="A102" t="s">
        <v>482</v>
      </c>
      <c r="B102" t="s">
        <v>483</v>
      </c>
      <c r="C102" t="s">
        <v>484</v>
      </c>
      <c r="D102" t="s">
        <v>111</v>
      </c>
      <c r="E102" t="s">
        <v>112</v>
      </c>
      <c r="F102" t="s">
        <v>3627</v>
      </c>
      <c r="G102">
        <v>129.4</v>
      </c>
    </row>
    <row r="103" spans="1:7" x14ac:dyDescent="0.25">
      <c r="A103" t="s">
        <v>1938</v>
      </c>
      <c r="B103" t="s">
        <v>1939</v>
      </c>
      <c r="C103" t="s">
        <v>103</v>
      </c>
      <c r="D103" t="s">
        <v>339</v>
      </c>
      <c r="E103" t="s">
        <v>193</v>
      </c>
      <c r="F103" t="s">
        <v>3629</v>
      </c>
      <c r="G103">
        <v>13.5</v>
      </c>
    </row>
    <row r="104" spans="1:7" x14ac:dyDescent="0.25">
      <c r="A104" t="s">
        <v>2546</v>
      </c>
      <c r="B104" t="s">
        <v>2547</v>
      </c>
      <c r="C104" t="s">
        <v>1758</v>
      </c>
      <c r="D104" t="s">
        <v>535</v>
      </c>
      <c r="E104" t="s">
        <v>80</v>
      </c>
      <c r="F104" t="s">
        <v>3625</v>
      </c>
      <c r="G104">
        <v>36.200000000000003</v>
      </c>
    </row>
    <row r="105" spans="1:7" x14ac:dyDescent="0.25">
      <c r="A105" t="s">
        <v>1313</v>
      </c>
      <c r="B105" t="s">
        <v>1043</v>
      </c>
      <c r="C105" t="s">
        <v>300</v>
      </c>
      <c r="D105" t="s">
        <v>192</v>
      </c>
      <c r="E105" t="s">
        <v>193</v>
      </c>
      <c r="F105" t="s">
        <v>3629</v>
      </c>
      <c r="G105">
        <v>149.80000000000001</v>
      </c>
    </row>
    <row r="106" spans="1:7" x14ac:dyDescent="0.25">
      <c r="A106" t="s">
        <v>879</v>
      </c>
      <c r="B106" t="s">
        <v>880</v>
      </c>
      <c r="C106" t="s">
        <v>529</v>
      </c>
      <c r="D106" t="s">
        <v>244</v>
      </c>
      <c r="E106" t="s">
        <v>51</v>
      </c>
      <c r="F106" t="s">
        <v>3629</v>
      </c>
      <c r="G106">
        <v>67.8</v>
      </c>
    </row>
    <row r="107" spans="1:7" x14ac:dyDescent="0.25">
      <c r="A107" t="s">
        <v>3663</v>
      </c>
      <c r="B107" t="s">
        <v>3664</v>
      </c>
      <c r="C107" t="s">
        <v>572</v>
      </c>
      <c r="D107" t="s">
        <v>136</v>
      </c>
      <c r="E107" t="s">
        <v>137</v>
      </c>
      <c r="F107" t="s">
        <v>3629</v>
      </c>
      <c r="G107">
        <v>106.9</v>
      </c>
    </row>
    <row r="108" spans="1:7" x14ac:dyDescent="0.25">
      <c r="A108" t="s">
        <v>3665</v>
      </c>
      <c r="B108" t="s">
        <v>3666</v>
      </c>
      <c r="C108" t="s">
        <v>451</v>
      </c>
      <c r="D108" t="s">
        <v>192</v>
      </c>
      <c r="E108" t="s">
        <v>193</v>
      </c>
      <c r="F108" t="s">
        <v>3629</v>
      </c>
      <c r="G108">
        <v>31.5</v>
      </c>
    </row>
    <row r="109" spans="1:7" x14ac:dyDescent="0.25">
      <c r="A109" t="s">
        <v>488</v>
      </c>
      <c r="B109" t="s">
        <v>489</v>
      </c>
      <c r="C109" t="s">
        <v>490</v>
      </c>
      <c r="D109" t="s">
        <v>404</v>
      </c>
      <c r="E109" t="s">
        <v>51</v>
      </c>
      <c r="F109" t="s">
        <v>3625</v>
      </c>
      <c r="G109">
        <v>93.4</v>
      </c>
    </row>
    <row r="110" spans="1:7" x14ac:dyDescent="0.25">
      <c r="A110" t="s">
        <v>785</v>
      </c>
      <c r="B110" t="s">
        <v>786</v>
      </c>
      <c r="C110" t="s">
        <v>787</v>
      </c>
      <c r="D110" t="s">
        <v>79</v>
      </c>
      <c r="E110" t="s">
        <v>80</v>
      </c>
      <c r="F110" t="s">
        <v>3627</v>
      </c>
      <c r="G110">
        <v>110.3</v>
      </c>
    </row>
    <row r="111" spans="1:7" x14ac:dyDescent="0.25">
      <c r="A111" t="s">
        <v>1993</v>
      </c>
      <c r="B111" t="s">
        <v>1994</v>
      </c>
      <c r="C111" t="s">
        <v>1057</v>
      </c>
      <c r="D111" t="s">
        <v>412</v>
      </c>
      <c r="E111" t="s">
        <v>193</v>
      </c>
      <c r="F111" t="s">
        <v>3625</v>
      </c>
      <c r="G111">
        <v>50.6</v>
      </c>
    </row>
    <row r="112" spans="1:7" x14ac:dyDescent="0.25">
      <c r="A112" t="s">
        <v>2098</v>
      </c>
      <c r="B112" t="s">
        <v>2099</v>
      </c>
      <c r="C112" t="s">
        <v>648</v>
      </c>
      <c r="D112" t="s">
        <v>254</v>
      </c>
      <c r="E112" t="s">
        <v>36</v>
      </c>
      <c r="F112" t="s">
        <v>3625</v>
      </c>
      <c r="G112">
        <v>125.2</v>
      </c>
    </row>
    <row r="113" spans="1:7" x14ac:dyDescent="0.25">
      <c r="A113" t="s">
        <v>3209</v>
      </c>
      <c r="B113" t="s">
        <v>2173</v>
      </c>
      <c r="C113" t="s">
        <v>611</v>
      </c>
      <c r="D113" t="s">
        <v>697</v>
      </c>
      <c r="E113" t="s">
        <v>137</v>
      </c>
      <c r="F113" t="s">
        <v>3629</v>
      </c>
      <c r="G113">
        <v>92.5</v>
      </c>
    </row>
    <row r="114" spans="1:7" x14ac:dyDescent="0.25">
      <c r="A114" t="s">
        <v>3667</v>
      </c>
      <c r="B114" t="s">
        <v>3668</v>
      </c>
      <c r="C114" t="s">
        <v>1164</v>
      </c>
      <c r="D114" t="s">
        <v>339</v>
      </c>
      <c r="E114" t="s">
        <v>193</v>
      </c>
      <c r="F114" t="s">
        <v>3625</v>
      </c>
      <c r="G114">
        <v>61.4</v>
      </c>
    </row>
    <row r="115" spans="1:7" x14ac:dyDescent="0.25">
      <c r="A115" t="s">
        <v>3669</v>
      </c>
      <c r="B115" t="s">
        <v>3670</v>
      </c>
      <c r="C115" t="s">
        <v>1093</v>
      </c>
      <c r="D115" t="s">
        <v>327</v>
      </c>
      <c r="E115" t="s">
        <v>80</v>
      </c>
      <c r="F115" t="s">
        <v>3627</v>
      </c>
      <c r="G115">
        <v>85.9</v>
      </c>
    </row>
    <row r="116" spans="1:7" x14ac:dyDescent="0.25">
      <c r="A116" t="s">
        <v>158</v>
      </c>
      <c r="B116" t="s">
        <v>159</v>
      </c>
      <c r="C116" t="s">
        <v>160</v>
      </c>
      <c r="D116" t="s">
        <v>161</v>
      </c>
      <c r="E116" t="s">
        <v>36</v>
      </c>
      <c r="F116" t="s">
        <v>3625</v>
      </c>
      <c r="G116">
        <v>88.6</v>
      </c>
    </row>
    <row r="117" spans="1:7" x14ac:dyDescent="0.25">
      <c r="A117" t="s">
        <v>241</v>
      </c>
      <c r="B117" t="s">
        <v>242</v>
      </c>
      <c r="C117" t="s">
        <v>243</v>
      </c>
      <c r="D117" t="s">
        <v>244</v>
      </c>
      <c r="E117" t="s">
        <v>51</v>
      </c>
      <c r="F117" t="s">
        <v>3629</v>
      </c>
      <c r="G117">
        <v>29</v>
      </c>
    </row>
    <row r="118" spans="1:7" x14ac:dyDescent="0.25">
      <c r="A118" t="s">
        <v>1501</v>
      </c>
      <c r="B118" t="s">
        <v>1502</v>
      </c>
      <c r="C118" t="s">
        <v>1503</v>
      </c>
      <c r="D118" t="s">
        <v>291</v>
      </c>
      <c r="E118" t="s">
        <v>66</v>
      </c>
      <c r="F118" t="s">
        <v>3627</v>
      </c>
      <c r="G118">
        <v>63.4</v>
      </c>
    </row>
    <row r="119" spans="1:7" x14ac:dyDescent="0.25">
      <c r="A119" t="s">
        <v>3671</v>
      </c>
      <c r="B119" t="s">
        <v>3672</v>
      </c>
      <c r="C119" t="s">
        <v>2895</v>
      </c>
      <c r="D119" t="s">
        <v>171</v>
      </c>
      <c r="E119" t="s">
        <v>112</v>
      </c>
      <c r="F119" t="s">
        <v>3625</v>
      </c>
      <c r="G119">
        <v>54.8</v>
      </c>
    </row>
    <row r="120" spans="1:7" x14ac:dyDescent="0.25">
      <c r="A120" t="s">
        <v>757</v>
      </c>
      <c r="B120" t="s">
        <v>758</v>
      </c>
      <c r="C120" t="s">
        <v>759</v>
      </c>
      <c r="D120" t="s">
        <v>412</v>
      </c>
      <c r="E120" t="s">
        <v>193</v>
      </c>
      <c r="F120" t="s">
        <v>3629</v>
      </c>
      <c r="G120">
        <v>63.1</v>
      </c>
    </row>
    <row r="121" spans="1:7" x14ac:dyDescent="0.25">
      <c r="A121" t="s">
        <v>831</v>
      </c>
      <c r="B121" t="s">
        <v>457</v>
      </c>
      <c r="C121" t="s">
        <v>832</v>
      </c>
      <c r="D121" t="s">
        <v>317</v>
      </c>
      <c r="E121" t="s">
        <v>193</v>
      </c>
      <c r="F121" t="s">
        <v>3629</v>
      </c>
      <c r="G121">
        <v>115.4</v>
      </c>
    </row>
    <row r="122" spans="1:7" x14ac:dyDescent="0.25">
      <c r="A122" t="s">
        <v>359</v>
      </c>
      <c r="B122" t="s">
        <v>360</v>
      </c>
      <c r="C122" t="s">
        <v>361</v>
      </c>
      <c r="D122" t="s">
        <v>291</v>
      </c>
      <c r="E122" t="s">
        <v>66</v>
      </c>
      <c r="F122" t="s">
        <v>3625</v>
      </c>
      <c r="G122">
        <v>75</v>
      </c>
    </row>
    <row r="123" spans="1:7" x14ac:dyDescent="0.25">
      <c r="A123" t="s">
        <v>2763</v>
      </c>
      <c r="B123" t="s">
        <v>1136</v>
      </c>
      <c r="C123" t="s">
        <v>840</v>
      </c>
      <c r="D123" t="s">
        <v>136</v>
      </c>
      <c r="E123" t="s">
        <v>137</v>
      </c>
      <c r="F123" t="s">
        <v>3629</v>
      </c>
      <c r="G123">
        <v>141.30000000000001</v>
      </c>
    </row>
    <row r="124" spans="1:7" x14ac:dyDescent="0.25">
      <c r="A124" t="s">
        <v>3673</v>
      </c>
      <c r="B124" t="s">
        <v>3674</v>
      </c>
      <c r="C124" t="s">
        <v>856</v>
      </c>
      <c r="D124" t="s">
        <v>111</v>
      </c>
      <c r="E124" t="s">
        <v>112</v>
      </c>
      <c r="F124" t="s">
        <v>3625</v>
      </c>
      <c r="G124">
        <v>47.6</v>
      </c>
    </row>
    <row r="125" spans="1:7" x14ac:dyDescent="0.25">
      <c r="A125" t="s">
        <v>3675</v>
      </c>
      <c r="B125" t="s">
        <v>3676</v>
      </c>
      <c r="C125" t="s">
        <v>458</v>
      </c>
      <c r="D125" t="s">
        <v>171</v>
      </c>
      <c r="E125" t="s">
        <v>112</v>
      </c>
      <c r="F125" t="s">
        <v>3625</v>
      </c>
      <c r="G125">
        <v>65.3</v>
      </c>
    </row>
    <row r="126" spans="1:7" x14ac:dyDescent="0.25">
      <c r="A126" t="s">
        <v>3677</v>
      </c>
      <c r="B126" t="s">
        <v>3678</v>
      </c>
      <c r="C126" t="s">
        <v>666</v>
      </c>
      <c r="D126" t="s">
        <v>244</v>
      </c>
      <c r="E126" t="s">
        <v>51</v>
      </c>
      <c r="F126" t="s">
        <v>3625</v>
      </c>
      <c r="G126">
        <v>119.1</v>
      </c>
    </row>
    <row r="127" spans="1:7" x14ac:dyDescent="0.25">
      <c r="A127" t="s">
        <v>2899</v>
      </c>
      <c r="B127" t="s">
        <v>2900</v>
      </c>
      <c r="C127" t="s">
        <v>971</v>
      </c>
      <c r="D127" t="s">
        <v>404</v>
      </c>
      <c r="E127" t="s">
        <v>51</v>
      </c>
      <c r="F127" t="s">
        <v>3625</v>
      </c>
      <c r="G127">
        <v>84.2</v>
      </c>
    </row>
    <row r="128" spans="1:7" x14ac:dyDescent="0.25">
      <c r="A128" t="s">
        <v>1365</v>
      </c>
      <c r="B128" t="s">
        <v>1366</v>
      </c>
      <c r="C128" t="s">
        <v>1367</v>
      </c>
      <c r="D128" t="s">
        <v>92</v>
      </c>
      <c r="E128" t="s">
        <v>36</v>
      </c>
      <c r="F128" t="s">
        <v>3629</v>
      </c>
      <c r="G128">
        <v>84.3</v>
      </c>
    </row>
    <row r="129" spans="1:7" x14ac:dyDescent="0.25">
      <c r="A129" t="s">
        <v>2293</v>
      </c>
      <c r="B129" t="s">
        <v>2294</v>
      </c>
      <c r="C129" t="s">
        <v>2295</v>
      </c>
      <c r="D129" t="s">
        <v>603</v>
      </c>
      <c r="E129" t="s">
        <v>137</v>
      </c>
      <c r="F129" t="s">
        <v>3625</v>
      </c>
      <c r="G129">
        <v>12.7</v>
      </c>
    </row>
    <row r="130" spans="1:7" x14ac:dyDescent="0.25">
      <c r="A130" t="s">
        <v>3679</v>
      </c>
      <c r="B130" t="s">
        <v>1438</v>
      </c>
      <c r="C130" t="s">
        <v>971</v>
      </c>
      <c r="D130" t="s">
        <v>233</v>
      </c>
      <c r="E130" t="s">
        <v>66</v>
      </c>
      <c r="F130" t="s">
        <v>3625</v>
      </c>
      <c r="G130">
        <v>62.8</v>
      </c>
    </row>
    <row r="131" spans="1:7" x14ac:dyDescent="0.25">
      <c r="A131" t="s">
        <v>2888</v>
      </c>
      <c r="B131" t="s">
        <v>2889</v>
      </c>
      <c r="C131" t="s">
        <v>1469</v>
      </c>
      <c r="D131" t="s">
        <v>233</v>
      </c>
      <c r="E131" t="s">
        <v>66</v>
      </c>
      <c r="F131" t="s">
        <v>3625</v>
      </c>
      <c r="G131">
        <v>44.3</v>
      </c>
    </row>
    <row r="132" spans="1:7" x14ac:dyDescent="0.25">
      <c r="A132" t="s">
        <v>1785</v>
      </c>
      <c r="B132" t="s">
        <v>1786</v>
      </c>
      <c r="C132" t="s">
        <v>1047</v>
      </c>
      <c r="D132" t="s">
        <v>308</v>
      </c>
      <c r="E132" t="s">
        <v>112</v>
      </c>
      <c r="F132" t="s">
        <v>3625</v>
      </c>
      <c r="G132">
        <v>149.9</v>
      </c>
    </row>
    <row r="133" spans="1:7" x14ac:dyDescent="0.25">
      <c r="A133" t="s">
        <v>2257</v>
      </c>
      <c r="B133" t="s">
        <v>2258</v>
      </c>
      <c r="C133" t="s">
        <v>2259</v>
      </c>
      <c r="D133" t="s">
        <v>339</v>
      </c>
      <c r="E133" t="s">
        <v>193</v>
      </c>
      <c r="F133" t="s">
        <v>3625</v>
      </c>
      <c r="G133">
        <v>49.7</v>
      </c>
    </row>
    <row r="134" spans="1:7" x14ac:dyDescent="0.25">
      <c r="A134" t="s">
        <v>397</v>
      </c>
      <c r="B134" t="s">
        <v>398</v>
      </c>
      <c r="C134" t="s">
        <v>49</v>
      </c>
      <c r="D134" t="s">
        <v>136</v>
      </c>
      <c r="E134" t="s">
        <v>137</v>
      </c>
      <c r="F134" t="s">
        <v>3629</v>
      </c>
      <c r="G134">
        <v>133.30000000000001</v>
      </c>
    </row>
    <row r="135" spans="1:7" x14ac:dyDescent="0.25">
      <c r="A135" t="s">
        <v>583</v>
      </c>
      <c r="B135" t="s">
        <v>584</v>
      </c>
      <c r="C135" t="s">
        <v>585</v>
      </c>
      <c r="D135" t="s">
        <v>171</v>
      </c>
      <c r="E135" t="s">
        <v>112</v>
      </c>
      <c r="F135" t="s">
        <v>3627</v>
      </c>
      <c r="G135">
        <v>103.1</v>
      </c>
    </row>
    <row r="136" spans="1:7" x14ac:dyDescent="0.25">
      <c r="A136" t="s">
        <v>1915</v>
      </c>
      <c r="B136" t="s">
        <v>1916</v>
      </c>
      <c r="C136" t="s">
        <v>503</v>
      </c>
      <c r="D136" t="s">
        <v>111</v>
      </c>
      <c r="E136" t="s">
        <v>112</v>
      </c>
      <c r="F136" t="s">
        <v>3629</v>
      </c>
      <c r="G136">
        <v>54.4</v>
      </c>
    </row>
    <row r="137" spans="1:7" x14ac:dyDescent="0.25">
      <c r="A137" t="s">
        <v>2375</v>
      </c>
      <c r="B137" t="s">
        <v>1082</v>
      </c>
      <c r="C137" t="s">
        <v>2376</v>
      </c>
      <c r="D137" t="s">
        <v>149</v>
      </c>
      <c r="E137" t="s">
        <v>137</v>
      </c>
      <c r="F137" t="s">
        <v>3629</v>
      </c>
      <c r="G137">
        <v>83.8</v>
      </c>
    </row>
    <row r="138" spans="1:7" x14ac:dyDescent="0.25">
      <c r="A138" t="s">
        <v>3680</v>
      </c>
      <c r="B138" t="s">
        <v>3681</v>
      </c>
      <c r="C138" t="s">
        <v>2004</v>
      </c>
      <c r="D138" t="s">
        <v>317</v>
      </c>
      <c r="E138" t="s">
        <v>193</v>
      </c>
      <c r="F138" t="s">
        <v>3625</v>
      </c>
      <c r="G138">
        <v>126.9</v>
      </c>
    </row>
    <row r="139" spans="1:7" x14ac:dyDescent="0.25">
      <c r="A139" t="s">
        <v>3563</v>
      </c>
      <c r="B139" t="s">
        <v>3564</v>
      </c>
      <c r="C139" t="s">
        <v>774</v>
      </c>
      <c r="D139" t="s">
        <v>412</v>
      </c>
      <c r="E139" t="s">
        <v>193</v>
      </c>
      <c r="F139" t="s">
        <v>3625</v>
      </c>
      <c r="G139">
        <v>133.1</v>
      </c>
    </row>
    <row r="140" spans="1:7" x14ac:dyDescent="0.25">
      <c r="A140" t="s">
        <v>3424</v>
      </c>
      <c r="B140" t="s">
        <v>758</v>
      </c>
      <c r="C140" t="s">
        <v>1324</v>
      </c>
      <c r="D140" t="s">
        <v>281</v>
      </c>
      <c r="E140" t="s">
        <v>66</v>
      </c>
      <c r="F140" t="s">
        <v>3629</v>
      </c>
      <c r="G140">
        <v>28.3</v>
      </c>
    </row>
    <row r="141" spans="1:7" x14ac:dyDescent="0.25">
      <c r="A141" t="s">
        <v>3682</v>
      </c>
      <c r="B141" t="s">
        <v>289</v>
      </c>
      <c r="C141" t="s">
        <v>1527</v>
      </c>
      <c r="D141" t="s">
        <v>412</v>
      </c>
      <c r="E141" t="s">
        <v>193</v>
      </c>
      <c r="F141" t="s">
        <v>3625</v>
      </c>
      <c r="G141">
        <v>54.2</v>
      </c>
    </row>
    <row r="142" spans="1:7" x14ac:dyDescent="0.25">
      <c r="A142" t="s">
        <v>475</v>
      </c>
      <c r="B142" t="s">
        <v>476</v>
      </c>
      <c r="C142" t="s">
        <v>477</v>
      </c>
      <c r="D142" t="s">
        <v>254</v>
      </c>
      <c r="E142" t="s">
        <v>36</v>
      </c>
      <c r="F142" t="s">
        <v>3625</v>
      </c>
      <c r="G142">
        <v>53.6</v>
      </c>
    </row>
    <row r="143" spans="1:7" x14ac:dyDescent="0.25">
      <c r="A143" t="s">
        <v>3683</v>
      </c>
      <c r="B143" t="s">
        <v>722</v>
      </c>
      <c r="C143" t="s">
        <v>2759</v>
      </c>
      <c r="D143" t="s">
        <v>603</v>
      </c>
      <c r="E143" t="s">
        <v>137</v>
      </c>
      <c r="F143" t="s">
        <v>3625</v>
      </c>
      <c r="G143">
        <v>11.1</v>
      </c>
    </row>
    <row r="144" spans="1:7" x14ac:dyDescent="0.25">
      <c r="A144" t="s">
        <v>633</v>
      </c>
      <c r="B144" t="s">
        <v>634</v>
      </c>
      <c r="C144" t="s">
        <v>635</v>
      </c>
      <c r="D144" t="s">
        <v>254</v>
      </c>
      <c r="E144" t="s">
        <v>36</v>
      </c>
      <c r="F144" t="s">
        <v>3625</v>
      </c>
      <c r="G144">
        <v>91.7</v>
      </c>
    </row>
    <row r="145" spans="1:7" x14ac:dyDescent="0.25">
      <c r="A145" t="s">
        <v>3187</v>
      </c>
      <c r="B145" t="s">
        <v>3188</v>
      </c>
      <c r="C145" t="s">
        <v>840</v>
      </c>
      <c r="D145" t="s">
        <v>171</v>
      </c>
      <c r="E145" t="s">
        <v>112</v>
      </c>
      <c r="F145" t="s">
        <v>3629</v>
      </c>
      <c r="G145">
        <v>128.9</v>
      </c>
    </row>
    <row r="146" spans="1:7" x14ac:dyDescent="0.25">
      <c r="A146" t="s">
        <v>1388</v>
      </c>
      <c r="B146" t="s">
        <v>1389</v>
      </c>
      <c r="C146" t="s">
        <v>971</v>
      </c>
      <c r="D146" t="s">
        <v>412</v>
      </c>
      <c r="E146" t="s">
        <v>193</v>
      </c>
      <c r="F146" t="s">
        <v>3629</v>
      </c>
      <c r="G146">
        <v>60.3</v>
      </c>
    </row>
    <row r="147" spans="1:7" x14ac:dyDescent="0.25">
      <c r="A147" t="s">
        <v>1006</v>
      </c>
      <c r="B147" t="s">
        <v>1007</v>
      </c>
      <c r="C147" t="s">
        <v>1008</v>
      </c>
      <c r="D147" t="s">
        <v>281</v>
      </c>
      <c r="E147" t="s">
        <v>66</v>
      </c>
      <c r="F147" t="s">
        <v>3625</v>
      </c>
      <c r="G147">
        <v>112.3</v>
      </c>
    </row>
    <row r="148" spans="1:7" x14ac:dyDescent="0.25">
      <c r="A148" t="s">
        <v>3181</v>
      </c>
      <c r="B148" t="s">
        <v>3182</v>
      </c>
      <c r="C148" t="s">
        <v>596</v>
      </c>
      <c r="D148" t="s">
        <v>136</v>
      </c>
      <c r="E148" t="s">
        <v>137</v>
      </c>
      <c r="F148" t="s">
        <v>3629</v>
      </c>
      <c r="G148">
        <v>96</v>
      </c>
    </row>
    <row r="149" spans="1:7" x14ac:dyDescent="0.25">
      <c r="A149" t="s">
        <v>2465</v>
      </c>
      <c r="B149" t="s">
        <v>421</v>
      </c>
      <c r="C149" t="s">
        <v>1404</v>
      </c>
      <c r="D149" t="s">
        <v>244</v>
      </c>
      <c r="E149" t="s">
        <v>51</v>
      </c>
      <c r="F149" t="s">
        <v>3625</v>
      </c>
      <c r="G149">
        <v>59.5</v>
      </c>
    </row>
    <row r="150" spans="1:7" x14ac:dyDescent="0.25">
      <c r="A150" t="s">
        <v>3684</v>
      </c>
      <c r="B150" t="s">
        <v>3685</v>
      </c>
      <c r="C150" t="s">
        <v>706</v>
      </c>
      <c r="D150" t="s">
        <v>697</v>
      </c>
      <c r="E150" t="s">
        <v>137</v>
      </c>
      <c r="F150" t="s">
        <v>3625</v>
      </c>
      <c r="G150">
        <v>25.5</v>
      </c>
    </row>
    <row r="151" spans="1:7" x14ac:dyDescent="0.25">
      <c r="A151" t="s">
        <v>3686</v>
      </c>
      <c r="B151" t="s">
        <v>3687</v>
      </c>
      <c r="C151" t="s">
        <v>553</v>
      </c>
      <c r="D151" t="s">
        <v>603</v>
      </c>
      <c r="E151" t="s">
        <v>137</v>
      </c>
      <c r="F151" t="s">
        <v>3625</v>
      </c>
      <c r="G151">
        <v>107.9</v>
      </c>
    </row>
    <row r="152" spans="1:7" x14ac:dyDescent="0.25">
      <c r="A152" t="s">
        <v>3688</v>
      </c>
      <c r="B152" t="s">
        <v>3689</v>
      </c>
      <c r="C152" t="s">
        <v>832</v>
      </c>
      <c r="D152" t="s">
        <v>327</v>
      </c>
      <c r="E152" t="s">
        <v>80</v>
      </c>
      <c r="F152" t="s">
        <v>3629</v>
      </c>
      <c r="G152">
        <v>128.9</v>
      </c>
    </row>
    <row r="153" spans="1:7" x14ac:dyDescent="0.25">
      <c r="A153" t="s">
        <v>1661</v>
      </c>
      <c r="B153" t="s">
        <v>360</v>
      </c>
      <c r="C153" t="s">
        <v>1662</v>
      </c>
      <c r="D153" t="s">
        <v>339</v>
      </c>
      <c r="E153" t="s">
        <v>193</v>
      </c>
      <c r="F153" t="s">
        <v>3629</v>
      </c>
      <c r="G153">
        <v>104.4</v>
      </c>
    </row>
    <row r="154" spans="1:7" x14ac:dyDescent="0.25">
      <c r="A154" t="s">
        <v>3471</v>
      </c>
      <c r="B154" t="s">
        <v>1087</v>
      </c>
      <c r="C154" t="s">
        <v>1093</v>
      </c>
      <c r="D154" t="s">
        <v>603</v>
      </c>
      <c r="E154" t="s">
        <v>137</v>
      </c>
      <c r="F154" t="s">
        <v>3625</v>
      </c>
      <c r="G154">
        <v>7.6</v>
      </c>
    </row>
    <row r="155" spans="1:7" x14ac:dyDescent="0.25">
      <c r="A155" t="s">
        <v>2433</v>
      </c>
      <c r="B155" t="s">
        <v>2434</v>
      </c>
      <c r="C155" t="s">
        <v>940</v>
      </c>
      <c r="D155" t="s">
        <v>65</v>
      </c>
      <c r="E155" t="s">
        <v>66</v>
      </c>
      <c r="F155" t="s">
        <v>3625</v>
      </c>
      <c r="G155">
        <v>36.4</v>
      </c>
    </row>
    <row r="156" spans="1:7" x14ac:dyDescent="0.25">
      <c r="A156" t="s">
        <v>2118</v>
      </c>
      <c r="B156" t="s">
        <v>2119</v>
      </c>
      <c r="C156" t="s">
        <v>2120</v>
      </c>
      <c r="D156" t="s">
        <v>50</v>
      </c>
      <c r="E156" t="s">
        <v>51</v>
      </c>
      <c r="F156" t="s">
        <v>3625</v>
      </c>
      <c r="G156">
        <v>15.1</v>
      </c>
    </row>
    <row r="157" spans="1:7" x14ac:dyDescent="0.25">
      <c r="A157" t="s">
        <v>449</v>
      </c>
      <c r="B157" t="s">
        <v>450</v>
      </c>
      <c r="C157" t="s">
        <v>451</v>
      </c>
      <c r="D157" t="s">
        <v>308</v>
      </c>
      <c r="E157" t="s">
        <v>112</v>
      </c>
      <c r="F157" t="s">
        <v>3629</v>
      </c>
      <c r="G157">
        <v>87.7</v>
      </c>
    </row>
    <row r="158" spans="1:7" x14ac:dyDescent="0.25">
      <c r="A158" t="s">
        <v>1525</v>
      </c>
      <c r="B158" t="s">
        <v>1526</v>
      </c>
      <c r="C158" t="s">
        <v>1527</v>
      </c>
      <c r="D158" t="s">
        <v>404</v>
      </c>
      <c r="E158" t="s">
        <v>51</v>
      </c>
      <c r="F158" t="s">
        <v>3627</v>
      </c>
      <c r="G158">
        <v>114.7</v>
      </c>
    </row>
    <row r="159" spans="1:7" x14ac:dyDescent="0.25">
      <c r="A159" t="s">
        <v>373</v>
      </c>
      <c r="B159" t="s">
        <v>374</v>
      </c>
      <c r="C159" t="s">
        <v>326</v>
      </c>
      <c r="D159" t="s">
        <v>181</v>
      </c>
      <c r="E159" t="s">
        <v>80</v>
      </c>
      <c r="F159" t="s">
        <v>3629</v>
      </c>
      <c r="G159">
        <v>21</v>
      </c>
    </row>
    <row r="160" spans="1:7" x14ac:dyDescent="0.25">
      <c r="A160" t="s">
        <v>3690</v>
      </c>
      <c r="B160" t="s">
        <v>1841</v>
      </c>
      <c r="C160" t="s">
        <v>503</v>
      </c>
      <c r="D160" t="s">
        <v>50</v>
      </c>
      <c r="E160" t="s">
        <v>51</v>
      </c>
      <c r="F160" t="s">
        <v>3625</v>
      </c>
      <c r="G160">
        <v>126.6</v>
      </c>
    </row>
    <row r="161" spans="1:7" x14ac:dyDescent="0.25">
      <c r="A161" t="s">
        <v>3597</v>
      </c>
      <c r="B161" t="s">
        <v>855</v>
      </c>
      <c r="C161" t="s">
        <v>477</v>
      </c>
      <c r="D161" t="s">
        <v>308</v>
      </c>
      <c r="E161" t="s">
        <v>112</v>
      </c>
      <c r="F161" t="s">
        <v>3625</v>
      </c>
      <c r="G161">
        <v>85.5</v>
      </c>
    </row>
    <row r="162" spans="1:7" x14ac:dyDescent="0.25">
      <c r="A162" t="s">
        <v>1316</v>
      </c>
      <c r="B162" t="s">
        <v>1317</v>
      </c>
      <c r="C162" t="s">
        <v>1318</v>
      </c>
      <c r="D162" t="s">
        <v>50</v>
      </c>
      <c r="E162" t="s">
        <v>51</v>
      </c>
      <c r="F162" t="s">
        <v>3629</v>
      </c>
      <c r="G162">
        <v>105</v>
      </c>
    </row>
    <row r="163" spans="1:7" x14ac:dyDescent="0.25">
      <c r="A163" t="s">
        <v>3135</v>
      </c>
      <c r="B163" t="s">
        <v>347</v>
      </c>
      <c r="C163" t="s">
        <v>438</v>
      </c>
      <c r="D163" t="s">
        <v>181</v>
      </c>
      <c r="E163" t="s">
        <v>80</v>
      </c>
      <c r="F163" t="s">
        <v>3625</v>
      </c>
      <c r="G163">
        <v>145.9</v>
      </c>
    </row>
    <row r="164" spans="1:7" x14ac:dyDescent="0.25">
      <c r="A164" t="s">
        <v>3691</v>
      </c>
      <c r="B164" t="s">
        <v>367</v>
      </c>
      <c r="C164" t="s">
        <v>1625</v>
      </c>
      <c r="D164" t="s">
        <v>291</v>
      </c>
      <c r="E164" t="s">
        <v>66</v>
      </c>
      <c r="F164" t="s">
        <v>3625</v>
      </c>
      <c r="G164">
        <v>17.100000000000001</v>
      </c>
    </row>
    <row r="165" spans="1:7" x14ac:dyDescent="0.25">
      <c r="A165" t="s">
        <v>3552</v>
      </c>
      <c r="B165" t="s">
        <v>3553</v>
      </c>
      <c r="C165" t="s">
        <v>641</v>
      </c>
      <c r="D165" t="s">
        <v>281</v>
      </c>
      <c r="E165" t="s">
        <v>66</v>
      </c>
      <c r="F165" t="s">
        <v>3627</v>
      </c>
      <c r="G165">
        <v>135.69999999999999</v>
      </c>
    </row>
    <row r="166" spans="1:7" x14ac:dyDescent="0.25">
      <c r="A166" t="s">
        <v>2332</v>
      </c>
      <c r="B166" t="s">
        <v>2333</v>
      </c>
      <c r="C166" t="s">
        <v>1503</v>
      </c>
      <c r="D166" t="s">
        <v>214</v>
      </c>
      <c r="E166" t="s">
        <v>51</v>
      </c>
      <c r="F166" t="s">
        <v>3625</v>
      </c>
      <c r="G166">
        <v>23.3</v>
      </c>
    </row>
    <row r="167" spans="1:7" x14ac:dyDescent="0.25">
      <c r="A167" t="s">
        <v>2086</v>
      </c>
      <c r="B167" t="s">
        <v>2087</v>
      </c>
      <c r="C167" t="s">
        <v>832</v>
      </c>
      <c r="D167" t="s">
        <v>535</v>
      </c>
      <c r="E167" t="s">
        <v>80</v>
      </c>
      <c r="F167" t="s">
        <v>3625</v>
      </c>
      <c r="G167">
        <v>62</v>
      </c>
    </row>
    <row r="168" spans="1:7" x14ac:dyDescent="0.25">
      <c r="A168" t="s">
        <v>410</v>
      </c>
      <c r="B168" t="s">
        <v>411</v>
      </c>
      <c r="C168" t="s">
        <v>103</v>
      </c>
      <c r="D168" t="s">
        <v>412</v>
      </c>
      <c r="E168" t="s">
        <v>193</v>
      </c>
      <c r="F168" t="s">
        <v>3625</v>
      </c>
      <c r="G168">
        <v>128.5</v>
      </c>
    </row>
    <row r="169" spans="1:7" x14ac:dyDescent="0.25">
      <c r="A169" t="s">
        <v>3692</v>
      </c>
      <c r="B169" t="s">
        <v>3693</v>
      </c>
      <c r="C169" t="s">
        <v>1093</v>
      </c>
      <c r="D169" t="s">
        <v>339</v>
      </c>
      <c r="E169" t="s">
        <v>193</v>
      </c>
      <c r="F169" t="s">
        <v>3627</v>
      </c>
      <c r="G169">
        <v>136.4</v>
      </c>
    </row>
    <row r="170" spans="1:7" x14ac:dyDescent="0.25">
      <c r="A170" t="s">
        <v>3113</v>
      </c>
      <c r="B170" t="s">
        <v>3114</v>
      </c>
      <c r="C170" t="s">
        <v>635</v>
      </c>
      <c r="D170" t="s">
        <v>233</v>
      </c>
      <c r="E170" t="s">
        <v>66</v>
      </c>
      <c r="F170" t="s">
        <v>3625</v>
      </c>
      <c r="G170">
        <v>78.400000000000006</v>
      </c>
    </row>
    <row r="171" spans="1:7" x14ac:dyDescent="0.25">
      <c r="A171" t="s">
        <v>3694</v>
      </c>
      <c r="B171" t="s">
        <v>1288</v>
      </c>
      <c r="C171" t="s">
        <v>1150</v>
      </c>
      <c r="D171" t="s">
        <v>171</v>
      </c>
      <c r="E171" t="s">
        <v>112</v>
      </c>
      <c r="F171" t="s">
        <v>3629</v>
      </c>
      <c r="G171">
        <v>91.1</v>
      </c>
    </row>
    <row r="172" spans="1:7" x14ac:dyDescent="0.25">
      <c r="A172" t="s">
        <v>2209</v>
      </c>
      <c r="B172" t="s">
        <v>354</v>
      </c>
      <c r="C172" t="s">
        <v>1662</v>
      </c>
      <c r="D172" t="s">
        <v>327</v>
      </c>
      <c r="E172" t="s">
        <v>80</v>
      </c>
      <c r="F172" t="s">
        <v>3625</v>
      </c>
      <c r="G172">
        <v>107.7</v>
      </c>
    </row>
    <row r="173" spans="1:7" x14ac:dyDescent="0.25">
      <c r="A173" t="s">
        <v>3695</v>
      </c>
      <c r="B173" t="s">
        <v>2191</v>
      </c>
      <c r="C173" t="s">
        <v>907</v>
      </c>
      <c r="D173" t="s">
        <v>291</v>
      </c>
      <c r="E173" t="s">
        <v>66</v>
      </c>
      <c r="F173" t="s">
        <v>3625</v>
      </c>
      <c r="G173">
        <v>125.8</v>
      </c>
    </row>
    <row r="174" spans="1:7" x14ac:dyDescent="0.25">
      <c r="A174" t="s">
        <v>3696</v>
      </c>
      <c r="B174" t="s">
        <v>3697</v>
      </c>
      <c r="C174" t="s">
        <v>1008</v>
      </c>
      <c r="D174" t="s">
        <v>380</v>
      </c>
      <c r="E174" t="s">
        <v>112</v>
      </c>
      <c r="F174" t="s">
        <v>3625</v>
      </c>
      <c r="G174">
        <v>22.6</v>
      </c>
    </row>
    <row r="175" spans="1:7" x14ac:dyDescent="0.25">
      <c r="A175" t="s">
        <v>3698</v>
      </c>
      <c r="B175" t="s">
        <v>3699</v>
      </c>
      <c r="C175" t="s">
        <v>522</v>
      </c>
      <c r="D175" t="s">
        <v>404</v>
      </c>
      <c r="E175" t="s">
        <v>51</v>
      </c>
      <c r="F175" t="s">
        <v>3625</v>
      </c>
      <c r="G175">
        <v>122.5</v>
      </c>
    </row>
    <row r="176" spans="1:7" x14ac:dyDescent="0.25">
      <c r="A176" t="s">
        <v>2861</v>
      </c>
      <c r="B176" t="s">
        <v>2862</v>
      </c>
      <c r="C176" t="s">
        <v>1008</v>
      </c>
      <c r="D176" t="s">
        <v>339</v>
      </c>
      <c r="E176" t="s">
        <v>193</v>
      </c>
      <c r="F176" t="s">
        <v>3625</v>
      </c>
      <c r="G176">
        <v>74.8</v>
      </c>
    </row>
    <row r="177" spans="1:7" x14ac:dyDescent="0.25">
      <c r="A177" t="s">
        <v>2939</v>
      </c>
      <c r="B177" t="s">
        <v>502</v>
      </c>
      <c r="C177" t="s">
        <v>832</v>
      </c>
      <c r="D177" t="s">
        <v>291</v>
      </c>
      <c r="E177" t="s">
        <v>66</v>
      </c>
      <c r="F177" t="s">
        <v>3625</v>
      </c>
      <c r="G177">
        <v>70.3</v>
      </c>
    </row>
    <row r="178" spans="1:7" x14ac:dyDescent="0.25">
      <c r="A178" t="s">
        <v>3700</v>
      </c>
      <c r="B178" t="s">
        <v>2129</v>
      </c>
      <c r="C178" t="s">
        <v>1672</v>
      </c>
      <c r="D178" t="s">
        <v>111</v>
      </c>
      <c r="E178" t="s">
        <v>112</v>
      </c>
      <c r="F178" t="s">
        <v>3625</v>
      </c>
      <c r="G178">
        <v>66.5</v>
      </c>
    </row>
    <row r="179" spans="1:7" x14ac:dyDescent="0.25">
      <c r="A179" t="s">
        <v>3701</v>
      </c>
      <c r="B179" t="s">
        <v>3702</v>
      </c>
      <c r="C179" t="s">
        <v>232</v>
      </c>
      <c r="D179" t="s">
        <v>404</v>
      </c>
      <c r="E179" t="s">
        <v>51</v>
      </c>
      <c r="F179" t="s">
        <v>3625</v>
      </c>
      <c r="G179">
        <v>78.8</v>
      </c>
    </row>
    <row r="180" spans="1:7" x14ac:dyDescent="0.25">
      <c r="A180" t="s">
        <v>1028</v>
      </c>
      <c r="B180" t="s">
        <v>1029</v>
      </c>
      <c r="C180" t="s">
        <v>451</v>
      </c>
      <c r="D180" t="s">
        <v>291</v>
      </c>
      <c r="E180" t="s">
        <v>66</v>
      </c>
      <c r="F180" t="s">
        <v>3625</v>
      </c>
      <c r="G180">
        <v>142</v>
      </c>
    </row>
    <row r="181" spans="1:7" x14ac:dyDescent="0.25">
      <c r="A181" t="s">
        <v>836</v>
      </c>
      <c r="B181" t="s">
        <v>722</v>
      </c>
      <c r="C181" t="s">
        <v>464</v>
      </c>
      <c r="D181" t="s">
        <v>603</v>
      </c>
      <c r="E181" t="s">
        <v>137</v>
      </c>
      <c r="F181" t="s">
        <v>3625</v>
      </c>
      <c r="G181">
        <v>84.5</v>
      </c>
    </row>
    <row r="182" spans="1:7" x14ac:dyDescent="0.25">
      <c r="A182" t="s">
        <v>551</v>
      </c>
      <c r="B182" t="s">
        <v>552</v>
      </c>
      <c r="C182" t="s">
        <v>553</v>
      </c>
      <c r="D182" t="s">
        <v>149</v>
      </c>
      <c r="E182" t="s">
        <v>137</v>
      </c>
      <c r="F182" t="s">
        <v>3625</v>
      </c>
      <c r="G182">
        <v>143.19999999999999</v>
      </c>
    </row>
    <row r="183" spans="1:7" x14ac:dyDescent="0.25">
      <c r="A183" t="s">
        <v>779</v>
      </c>
      <c r="B183" t="s">
        <v>780</v>
      </c>
      <c r="C183" t="s">
        <v>781</v>
      </c>
      <c r="D183" t="s">
        <v>111</v>
      </c>
      <c r="E183" t="s">
        <v>112</v>
      </c>
      <c r="F183" t="s">
        <v>3625</v>
      </c>
      <c r="G183">
        <v>31.1</v>
      </c>
    </row>
    <row r="184" spans="1:7" x14ac:dyDescent="0.25">
      <c r="A184" t="s">
        <v>929</v>
      </c>
      <c r="B184" t="s">
        <v>930</v>
      </c>
      <c r="C184" t="s">
        <v>931</v>
      </c>
      <c r="D184" t="s">
        <v>535</v>
      </c>
      <c r="E184" t="s">
        <v>80</v>
      </c>
      <c r="F184" t="s">
        <v>3625</v>
      </c>
      <c r="G184">
        <v>110</v>
      </c>
    </row>
    <row r="185" spans="1:7" x14ac:dyDescent="0.25">
      <c r="A185" t="s">
        <v>3703</v>
      </c>
      <c r="B185" t="s">
        <v>845</v>
      </c>
      <c r="C185" t="s">
        <v>379</v>
      </c>
      <c r="D185" t="s">
        <v>136</v>
      </c>
      <c r="E185" t="s">
        <v>137</v>
      </c>
      <c r="F185" t="s">
        <v>3625</v>
      </c>
      <c r="G185">
        <v>122.8</v>
      </c>
    </row>
    <row r="186" spans="1:7" x14ac:dyDescent="0.25">
      <c r="A186" t="s">
        <v>126</v>
      </c>
      <c r="B186" t="s">
        <v>127</v>
      </c>
      <c r="C186" t="s">
        <v>128</v>
      </c>
      <c r="D186" t="s">
        <v>79</v>
      </c>
      <c r="E186" t="s">
        <v>80</v>
      </c>
      <c r="F186" t="s">
        <v>3629</v>
      </c>
      <c r="G186">
        <v>103.5</v>
      </c>
    </row>
    <row r="187" spans="1:7" x14ac:dyDescent="0.25">
      <c r="A187" t="s">
        <v>3704</v>
      </c>
      <c r="B187" t="s">
        <v>2889</v>
      </c>
      <c r="C187" t="s">
        <v>1842</v>
      </c>
      <c r="D187" t="s">
        <v>308</v>
      </c>
      <c r="E187" t="s">
        <v>112</v>
      </c>
      <c r="F187" t="s">
        <v>3625</v>
      </c>
      <c r="G187">
        <v>93</v>
      </c>
    </row>
    <row r="188" spans="1:7" x14ac:dyDescent="0.25">
      <c r="A188" t="s">
        <v>970</v>
      </c>
      <c r="B188" t="s">
        <v>265</v>
      </c>
      <c r="C188" t="s">
        <v>971</v>
      </c>
      <c r="D188" t="s">
        <v>171</v>
      </c>
      <c r="E188" t="s">
        <v>112</v>
      </c>
      <c r="F188" t="s">
        <v>3629</v>
      </c>
      <c r="G188">
        <v>86.9</v>
      </c>
    </row>
    <row r="189" spans="1:7" x14ac:dyDescent="0.25">
      <c r="A189" t="s">
        <v>2196</v>
      </c>
      <c r="B189" t="s">
        <v>2197</v>
      </c>
      <c r="C189" t="s">
        <v>464</v>
      </c>
      <c r="D189" t="s">
        <v>603</v>
      </c>
      <c r="E189" t="s">
        <v>137</v>
      </c>
      <c r="F189" t="s">
        <v>3625</v>
      </c>
      <c r="G189">
        <v>129.80000000000001</v>
      </c>
    </row>
    <row r="190" spans="1:7" x14ac:dyDescent="0.25">
      <c r="A190" t="s">
        <v>1699</v>
      </c>
      <c r="B190" t="s">
        <v>1700</v>
      </c>
      <c r="C190" t="s">
        <v>1533</v>
      </c>
      <c r="D190" t="s">
        <v>233</v>
      </c>
      <c r="E190" t="s">
        <v>66</v>
      </c>
      <c r="F190" t="s">
        <v>3625</v>
      </c>
      <c r="G190">
        <v>124.1</v>
      </c>
    </row>
    <row r="191" spans="1:7" x14ac:dyDescent="0.25">
      <c r="A191" t="s">
        <v>3705</v>
      </c>
      <c r="B191" t="s">
        <v>3706</v>
      </c>
      <c r="C191" t="s">
        <v>2752</v>
      </c>
      <c r="D191" t="s">
        <v>339</v>
      </c>
      <c r="E191" t="s">
        <v>193</v>
      </c>
      <c r="F191" t="s">
        <v>3627</v>
      </c>
      <c r="G191">
        <v>22.7</v>
      </c>
    </row>
    <row r="192" spans="1:7" x14ac:dyDescent="0.25">
      <c r="A192" t="s">
        <v>391</v>
      </c>
      <c r="B192" t="s">
        <v>392</v>
      </c>
      <c r="C192" t="s">
        <v>393</v>
      </c>
      <c r="D192" t="s">
        <v>92</v>
      </c>
      <c r="E192" t="s">
        <v>36</v>
      </c>
      <c r="F192" t="s">
        <v>3625</v>
      </c>
      <c r="G192">
        <v>128</v>
      </c>
    </row>
    <row r="193" spans="1:7" x14ac:dyDescent="0.25">
      <c r="A193" t="s">
        <v>1283</v>
      </c>
      <c r="B193" t="s">
        <v>1284</v>
      </c>
      <c r="C193" t="s">
        <v>602</v>
      </c>
      <c r="D193" t="s">
        <v>317</v>
      </c>
      <c r="E193" t="s">
        <v>193</v>
      </c>
      <c r="F193" t="s">
        <v>3629</v>
      </c>
      <c r="G193">
        <v>65</v>
      </c>
    </row>
    <row r="194" spans="1:7" x14ac:dyDescent="0.25">
      <c r="A194" t="s">
        <v>76</v>
      </c>
      <c r="B194" t="s">
        <v>77</v>
      </c>
      <c r="C194" t="s">
        <v>78</v>
      </c>
      <c r="D194" t="s">
        <v>79</v>
      </c>
      <c r="E194" t="s">
        <v>80</v>
      </c>
      <c r="F194" t="s">
        <v>3625</v>
      </c>
      <c r="G194">
        <v>41.8</v>
      </c>
    </row>
    <row r="195" spans="1:7" x14ac:dyDescent="0.25">
      <c r="A195" t="s">
        <v>2933</v>
      </c>
      <c r="B195" t="s">
        <v>1571</v>
      </c>
      <c r="C195" t="s">
        <v>850</v>
      </c>
      <c r="D195" t="s">
        <v>50</v>
      </c>
      <c r="E195" t="s">
        <v>51</v>
      </c>
      <c r="F195" t="s">
        <v>3627</v>
      </c>
      <c r="G195">
        <v>131.1</v>
      </c>
    </row>
    <row r="196" spans="1:7" x14ac:dyDescent="0.25">
      <c r="A196" t="s">
        <v>3707</v>
      </c>
      <c r="B196" t="s">
        <v>1029</v>
      </c>
      <c r="C196" t="s">
        <v>213</v>
      </c>
      <c r="D196" t="s">
        <v>317</v>
      </c>
      <c r="E196" t="s">
        <v>193</v>
      </c>
      <c r="F196" t="s">
        <v>3625</v>
      </c>
      <c r="G196">
        <v>67.599999999999994</v>
      </c>
    </row>
    <row r="197" spans="1:7" x14ac:dyDescent="0.25">
      <c r="A197" t="s">
        <v>2570</v>
      </c>
      <c r="B197" t="s">
        <v>2571</v>
      </c>
      <c r="C197" t="s">
        <v>128</v>
      </c>
      <c r="D197" t="s">
        <v>339</v>
      </c>
      <c r="E197" t="s">
        <v>193</v>
      </c>
      <c r="F197" t="s">
        <v>3625</v>
      </c>
      <c r="G197">
        <v>122.2</v>
      </c>
    </row>
    <row r="198" spans="1:7" x14ac:dyDescent="0.25">
      <c r="A198" t="s">
        <v>3708</v>
      </c>
      <c r="B198" t="s">
        <v>90</v>
      </c>
      <c r="C198" t="s">
        <v>326</v>
      </c>
      <c r="D198" t="s">
        <v>192</v>
      </c>
      <c r="E198" t="s">
        <v>193</v>
      </c>
      <c r="F198" t="s">
        <v>3625</v>
      </c>
      <c r="G198">
        <v>43.2</v>
      </c>
    </row>
    <row r="199" spans="1:7" x14ac:dyDescent="0.25">
      <c r="A199" t="s">
        <v>798</v>
      </c>
      <c r="B199" t="s">
        <v>799</v>
      </c>
      <c r="C199" t="s">
        <v>800</v>
      </c>
      <c r="D199" t="s">
        <v>404</v>
      </c>
      <c r="E199" t="s">
        <v>51</v>
      </c>
      <c r="F199" t="s">
        <v>3625</v>
      </c>
      <c r="G199">
        <v>5.6</v>
      </c>
    </row>
    <row r="200" spans="1:7" x14ac:dyDescent="0.25">
      <c r="A200" t="s">
        <v>3709</v>
      </c>
      <c r="B200" t="s">
        <v>2995</v>
      </c>
      <c r="C200" t="s">
        <v>49</v>
      </c>
      <c r="D200" t="s">
        <v>317</v>
      </c>
      <c r="E200" t="s">
        <v>193</v>
      </c>
      <c r="F200" t="s">
        <v>3625</v>
      </c>
      <c r="G200">
        <v>76.8</v>
      </c>
    </row>
    <row r="201" spans="1:7" x14ac:dyDescent="0.25">
      <c r="A201" t="s">
        <v>3710</v>
      </c>
      <c r="B201" t="s">
        <v>3666</v>
      </c>
      <c r="C201" t="s">
        <v>3711</v>
      </c>
      <c r="D201" t="s">
        <v>111</v>
      </c>
      <c r="E201" t="s">
        <v>112</v>
      </c>
      <c r="F201" t="s">
        <v>3625</v>
      </c>
      <c r="G201">
        <v>19.5</v>
      </c>
    </row>
    <row r="202" spans="1:7" x14ac:dyDescent="0.25">
      <c r="A202" t="s">
        <v>3712</v>
      </c>
      <c r="B202" t="s">
        <v>3713</v>
      </c>
      <c r="C202" t="s">
        <v>484</v>
      </c>
      <c r="D202" t="s">
        <v>35</v>
      </c>
      <c r="E202" t="s">
        <v>36</v>
      </c>
      <c r="F202" t="s">
        <v>3625</v>
      </c>
      <c r="G202">
        <v>114.4</v>
      </c>
    </row>
    <row r="203" spans="1:7" x14ac:dyDescent="0.25">
      <c r="A203" t="s">
        <v>2484</v>
      </c>
      <c r="B203" t="s">
        <v>2485</v>
      </c>
      <c r="C203" t="s">
        <v>2486</v>
      </c>
      <c r="D203" t="s">
        <v>244</v>
      </c>
      <c r="E203" t="s">
        <v>51</v>
      </c>
      <c r="F203" t="s">
        <v>3625</v>
      </c>
      <c r="G203">
        <v>45</v>
      </c>
    </row>
    <row r="204" spans="1:7" x14ac:dyDescent="0.25">
      <c r="A204" t="s">
        <v>2396</v>
      </c>
      <c r="B204" t="s">
        <v>2137</v>
      </c>
      <c r="C204" t="s">
        <v>497</v>
      </c>
      <c r="D204" t="s">
        <v>161</v>
      </c>
      <c r="E204" t="s">
        <v>36</v>
      </c>
      <c r="F204" t="s">
        <v>3625</v>
      </c>
      <c r="G204">
        <v>69.3</v>
      </c>
    </row>
    <row r="205" spans="1:7" x14ac:dyDescent="0.25">
      <c r="A205" t="s">
        <v>1584</v>
      </c>
      <c r="B205" t="s">
        <v>1585</v>
      </c>
      <c r="C205" t="s">
        <v>1527</v>
      </c>
      <c r="D205" t="s">
        <v>603</v>
      </c>
      <c r="E205" t="s">
        <v>137</v>
      </c>
      <c r="F205" t="s">
        <v>3625</v>
      </c>
      <c r="G205">
        <v>17.600000000000001</v>
      </c>
    </row>
    <row r="206" spans="1:7" x14ac:dyDescent="0.25">
      <c r="A206" t="s">
        <v>545</v>
      </c>
      <c r="B206" t="s">
        <v>546</v>
      </c>
      <c r="C206" t="s">
        <v>547</v>
      </c>
      <c r="D206" t="s">
        <v>291</v>
      </c>
      <c r="E206" t="s">
        <v>66</v>
      </c>
      <c r="F206" t="s">
        <v>3625</v>
      </c>
      <c r="G206">
        <v>46.6</v>
      </c>
    </row>
    <row r="207" spans="1:7" x14ac:dyDescent="0.25">
      <c r="A207" t="s">
        <v>1455</v>
      </c>
      <c r="B207" t="s">
        <v>1456</v>
      </c>
      <c r="C207" t="s">
        <v>940</v>
      </c>
      <c r="D207" t="s">
        <v>291</v>
      </c>
      <c r="E207" t="s">
        <v>66</v>
      </c>
      <c r="F207" t="s">
        <v>3625</v>
      </c>
      <c r="G207">
        <v>118.3</v>
      </c>
    </row>
    <row r="208" spans="1:7" x14ac:dyDescent="0.25">
      <c r="A208" t="s">
        <v>2200</v>
      </c>
      <c r="B208" t="s">
        <v>2201</v>
      </c>
      <c r="C208" t="s">
        <v>781</v>
      </c>
      <c r="D208" t="s">
        <v>404</v>
      </c>
      <c r="E208" t="s">
        <v>51</v>
      </c>
      <c r="F208" t="s">
        <v>3629</v>
      </c>
      <c r="G208">
        <v>27</v>
      </c>
    </row>
    <row r="209" spans="1:7" x14ac:dyDescent="0.25">
      <c r="A209" t="s">
        <v>3714</v>
      </c>
      <c r="B209" t="s">
        <v>3715</v>
      </c>
      <c r="C209" t="s">
        <v>1182</v>
      </c>
      <c r="D209" t="s">
        <v>161</v>
      </c>
      <c r="E209" t="s">
        <v>36</v>
      </c>
      <c r="F209" t="s">
        <v>3625</v>
      </c>
      <c r="G209">
        <v>98.8</v>
      </c>
    </row>
    <row r="210" spans="1:7" x14ac:dyDescent="0.25">
      <c r="A210" t="s">
        <v>916</v>
      </c>
      <c r="B210" t="s">
        <v>917</v>
      </c>
      <c r="C210" t="s">
        <v>596</v>
      </c>
      <c r="D210" t="s">
        <v>111</v>
      </c>
      <c r="E210" t="s">
        <v>112</v>
      </c>
      <c r="F210" t="s">
        <v>3629</v>
      </c>
      <c r="G210">
        <v>138</v>
      </c>
    </row>
    <row r="211" spans="1:7" x14ac:dyDescent="0.25">
      <c r="A211" t="s">
        <v>3716</v>
      </c>
      <c r="B211" t="s">
        <v>3717</v>
      </c>
      <c r="C211" t="s">
        <v>717</v>
      </c>
      <c r="D211" t="s">
        <v>327</v>
      </c>
      <c r="E211" t="s">
        <v>80</v>
      </c>
      <c r="F211" t="s">
        <v>3629</v>
      </c>
      <c r="G211">
        <v>103.6</v>
      </c>
    </row>
    <row r="212" spans="1:7" x14ac:dyDescent="0.25">
      <c r="A212" t="s">
        <v>2956</v>
      </c>
      <c r="B212" t="s">
        <v>2957</v>
      </c>
      <c r="C212" t="s">
        <v>764</v>
      </c>
      <c r="D212" t="s">
        <v>149</v>
      </c>
      <c r="E212" t="s">
        <v>137</v>
      </c>
      <c r="F212" t="s">
        <v>3625</v>
      </c>
      <c r="G212">
        <v>122.6</v>
      </c>
    </row>
    <row r="213" spans="1:7" x14ac:dyDescent="0.25">
      <c r="A213" t="s">
        <v>2328</v>
      </c>
      <c r="B213" t="s">
        <v>2329</v>
      </c>
      <c r="C213" t="s">
        <v>1217</v>
      </c>
      <c r="D213" t="s">
        <v>291</v>
      </c>
      <c r="E213" t="s">
        <v>66</v>
      </c>
      <c r="F213" t="s">
        <v>3627</v>
      </c>
      <c r="G213">
        <v>20.8</v>
      </c>
    </row>
    <row r="214" spans="1:7" x14ac:dyDescent="0.25">
      <c r="A214" t="s">
        <v>2154</v>
      </c>
      <c r="B214" t="s">
        <v>2155</v>
      </c>
      <c r="C214" t="s">
        <v>566</v>
      </c>
      <c r="D214" t="s">
        <v>339</v>
      </c>
      <c r="E214" t="s">
        <v>193</v>
      </c>
      <c r="F214" t="s">
        <v>3629</v>
      </c>
      <c r="G214">
        <v>41.4</v>
      </c>
    </row>
    <row r="215" spans="1:7" x14ac:dyDescent="0.25">
      <c r="A215" t="s">
        <v>3718</v>
      </c>
      <c r="B215" t="s">
        <v>3719</v>
      </c>
      <c r="C215" t="s">
        <v>611</v>
      </c>
      <c r="D215" t="s">
        <v>317</v>
      </c>
      <c r="E215" t="s">
        <v>193</v>
      </c>
      <c r="F215" t="s">
        <v>3627</v>
      </c>
      <c r="G215">
        <v>134.69999999999999</v>
      </c>
    </row>
    <row r="216" spans="1:7" x14ac:dyDescent="0.25">
      <c r="A216" t="s">
        <v>3720</v>
      </c>
      <c r="B216" t="s">
        <v>745</v>
      </c>
      <c r="C216" t="s">
        <v>121</v>
      </c>
      <c r="D216" t="s">
        <v>244</v>
      </c>
      <c r="E216" t="s">
        <v>51</v>
      </c>
      <c r="F216" t="s">
        <v>3625</v>
      </c>
      <c r="G216">
        <v>108.7</v>
      </c>
    </row>
    <row r="217" spans="1:7" x14ac:dyDescent="0.25">
      <c r="A217" t="s">
        <v>3721</v>
      </c>
      <c r="B217" t="s">
        <v>2829</v>
      </c>
      <c r="C217" t="s">
        <v>635</v>
      </c>
      <c r="D217" t="s">
        <v>339</v>
      </c>
      <c r="E217" t="s">
        <v>193</v>
      </c>
      <c r="F217" t="s">
        <v>3625</v>
      </c>
      <c r="G217">
        <v>97.7</v>
      </c>
    </row>
    <row r="218" spans="1:7" x14ac:dyDescent="0.25">
      <c r="A218" t="s">
        <v>893</v>
      </c>
      <c r="B218" t="s">
        <v>894</v>
      </c>
      <c r="C218" t="s">
        <v>895</v>
      </c>
      <c r="D218" t="s">
        <v>603</v>
      </c>
      <c r="E218" t="s">
        <v>137</v>
      </c>
      <c r="F218" t="s">
        <v>3625</v>
      </c>
      <c r="G218">
        <v>101.2</v>
      </c>
    </row>
    <row r="219" spans="1:7" x14ac:dyDescent="0.25">
      <c r="A219" t="s">
        <v>3722</v>
      </c>
      <c r="B219" t="s">
        <v>1847</v>
      </c>
      <c r="C219" t="s">
        <v>2409</v>
      </c>
      <c r="D219" t="s">
        <v>35</v>
      </c>
      <c r="E219" t="s">
        <v>36</v>
      </c>
      <c r="F219" t="s">
        <v>3625</v>
      </c>
      <c r="G219">
        <v>65.099999999999994</v>
      </c>
    </row>
    <row r="220" spans="1:7" x14ac:dyDescent="0.25">
      <c r="A220" t="s">
        <v>3723</v>
      </c>
      <c r="B220" t="s">
        <v>509</v>
      </c>
      <c r="C220" t="s">
        <v>641</v>
      </c>
      <c r="D220" t="s">
        <v>192</v>
      </c>
      <c r="E220" t="s">
        <v>193</v>
      </c>
      <c r="F220" t="s">
        <v>3629</v>
      </c>
      <c r="G220">
        <v>11.5</v>
      </c>
    </row>
    <row r="221" spans="1:7" x14ac:dyDescent="0.25">
      <c r="A221" t="s">
        <v>1414</v>
      </c>
      <c r="B221" t="s">
        <v>1415</v>
      </c>
      <c r="C221" t="s">
        <v>1416</v>
      </c>
      <c r="D221" t="s">
        <v>79</v>
      </c>
      <c r="E221" t="s">
        <v>80</v>
      </c>
      <c r="F221" t="s">
        <v>3627</v>
      </c>
      <c r="G221">
        <v>118.7</v>
      </c>
    </row>
    <row r="222" spans="1:7" x14ac:dyDescent="0.25">
      <c r="A222" t="s">
        <v>639</v>
      </c>
      <c r="B222" t="s">
        <v>640</v>
      </c>
      <c r="C222" t="s">
        <v>641</v>
      </c>
      <c r="D222" t="s">
        <v>35</v>
      </c>
      <c r="E222" t="s">
        <v>36</v>
      </c>
      <c r="F222" t="s">
        <v>3627</v>
      </c>
      <c r="G222">
        <v>103.4</v>
      </c>
    </row>
    <row r="223" spans="1:7" x14ac:dyDescent="0.25">
      <c r="A223" t="s">
        <v>1091</v>
      </c>
      <c r="B223" t="s">
        <v>1092</v>
      </c>
      <c r="C223" t="s">
        <v>1093</v>
      </c>
      <c r="D223" t="s">
        <v>65</v>
      </c>
      <c r="E223" t="s">
        <v>66</v>
      </c>
      <c r="F223" t="s">
        <v>3629</v>
      </c>
      <c r="G223">
        <v>73.599999999999994</v>
      </c>
    </row>
    <row r="224" spans="1:7" x14ac:dyDescent="0.25">
      <c r="A224" t="s">
        <v>168</v>
      </c>
      <c r="B224" t="s">
        <v>169</v>
      </c>
      <c r="C224" t="s">
        <v>170</v>
      </c>
      <c r="D224" t="s">
        <v>171</v>
      </c>
      <c r="E224" t="s">
        <v>112</v>
      </c>
      <c r="F224" t="s">
        <v>3627</v>
      </c>
      <c r="G224">
        <v>135.5</v>
      </c>
    </row>
    <row r="225" spans="1:7" x14ac:dyDescent="0.25">
      <c r="A225" t="s">
        <v>3724</v>
      </c>
      <c r="B225" t="s">
        <v>3725</v>
      </c>
      <c r="C225" t="s">
        <v>1469</v>
      </c>
      <c r="D225" t="s">
        <v>404</v>
      </c>
      <c r="E225" t="s">
        <v>51</v>
      </c>
      <c r="F225" t="s">
        <v>3629</v>
      </c>
      <c r="G225">
        <v>53.7</v>
      </c>
    </row>
    <row r="226" spans="1:7" x14ac:dyDescent="0.25">
      <c r="A226" t="s">
        <v>1601</v>
      </c>
      <c r="B226" t="s">
        <v>1602</v>
      </c>
      <c r="C226" t="s">
        <v>690</v>
      </c>
      <c r="D226" t="s">
        <v>214</v>
      </c>
      <c r="E226" t="s">
        <v>51</v>
      </c>
      <c r="F226" t="s">
        <v>3625</v>
      </c>
      <c r="G226">
        <v>47.7</v>
      </c>
    </row>
    <row r="227" spans="1:7" x14ac:dyDescent="0.25">
      <c r="A227" t="s">
        <v>3726</v>
      </c>
      <c r="B227" t="s">
        <v>1244</v>
      </c>
      <c r="C227" t="s">
        <v>403</v>
      </c>
      <c r="D227" t="s">
        <v>327</v>
      </c>
      <c r="E227" t="s">
        <v>80</v>
      </c>
      <c r="F227" t="s">
        <v>3625</v>
      </c>
      <c r="G227">
        <v>131.6</v>
      </c>
    </row>
    <row r="228" spans="1:7" x14ac:dyDescent="0.25">
      <c r="A228" t="s">
        <v>2344</v>
      </c>
      <c r="B228" t="s">
        <v>1774</v>
      </c>
      <c r="C228" t="s">
        <v>2273</v>
      </c>
      <c r="D228" t="s">
        <v>254</v>
      </c>
      <c r="E228" t="s">
        <v>36</v>
      </c>
      <c r="F228" t="s">
        <v>3625</v>
      </c>
      <c r="G228">
        <v>120.6</v>
      </c>
    </row>
    <row r="229" spans="1:7" x14ac:dyDescent="0.25">
      <c r="A229" t="s">
        <v>3727</v>
      </c>
      <c r="B229" t="s">
        <v>994</v>
      </c>
      <c r="C229" t="s">
        <v>3728</v>
      </c>
      <c r="D229" t="s">
        <v>161</v>
      </c>
      <c r="E229" t="s">
        <v>36</v>
      </c>
      <c r="F229" t="s">
        <v>3629</v>
      </c>
      <c r="G229">
        <v>79.7</v>
      </c>
    </row>
    <row r="230" spans="1:7" x14ac:dyDescent="0.25">
      <c r="A230" t="s">
        <v>3729</v>
      </c>
      <c r="B230" t="s">
        <v>3730</v>
      </c>
      <c r="C230" t="s">
        <v>64</v>
      </c>
      <c r="D230" t="s">
        <v>35</v>
      </c>
      <c r="E230" t="s">
        <v>36</v>
      </c>
      <c r="F230" t="s">
        <v>3625</v>
      </c>
      <c r="G230">
        <v>24</v>
      </c>
    </row>
    <row r="231" spans="1:7" x14ac:dyDescent="0.25">
      <c r="A231" t="s">
        <v>1433</v>
      </c>
      <c r="B231" t="s">
        <v>1434</v>
      </c>
      <c r="C231" t="s">
        <v>840</v>
      </c>
      <c r="D231" t="s">
        <v>65</v>
      </c>
      <c r="E231" t="s">
        <v>66</v>
      </c>
      <c r="F231" t="s">
        <v>3625</v>
      </c>
      <c r="G231">
        <v>36.200000000000003</v>
      </c>
    </row>
    <row r="232" spans="1:7" x14ac:dyDescent="0.25">
      <c r="A232" t="s">
        <v>1055</v>
      </c>
      <c r="B232" t="s">
        <v>1056</v>
      </c>
      <c r="C232" t="s">
        <v>1057</v>
      </c>
      <c r="D232" t="s">
        <v>339</v>
      </c>
      <c r="E232" t="s">
        <v>193</v>
      </c>
      <c r="F232" t="s">
        <v>3627</v>
      </c>
      <c r="G232">
        <v>100.2</v>
      </c>
    </row>
    <row r="233" spans="1:7" x14ac:dyDescent="0.25">
      <c r="A233" t="s">
        <v>2083</v>
      </c>
      <c r="B233" t="s">
        <v>1244</v>
      </c>
      <c r="C233" t="s">
        <v>1197</v>
      </c>
      <c r="D233" t="s">
        <v>535</v>
      </c>
      <c r="E233" t="s">
        <v>80</v>
      </c>
      <c r="F233" t="s">
        <v>3629</v>
      </c>
      <c r="G233">
        <v>60.8</v>
      </c>
    </row>
    <row r="234" spans="1:7" x14ac:dyDescent="0.25">
      <c r="A234" t="s">
        <v>2560</v>
      </c>
      <c r="B234" t="s">
        <v>2358</v>
      </c>
      <c r="C234" t="s">
        <v>1533</v>
      </c>
      <c r="D234" t="s">
        <v>603</v>
      </c>
      <c r="E234" t="s">
        <v>137</v>
      </c>
      <c r="F234" t="s">
        <v>3629</v>
      </c>
      <c r="G234">
        <v>126.3</v>
      </c>
    </row>
    <row r="235" spans="1:7" x14ac:dyDescent="0.25">
      <c r="A235" t="s">
        <v>1613</v>
      </c>
      <c r="B235" t="s">
        <v>1614</v>
      </c>
      <c r="C235" t="s">
        <v>696</v>
      </c>
      <c r="D235" t="s">
        <v>339</v>
      </c>
      <c r="E235" t="s">
        <v>193</v>
      </c>
      <c r="F235" t="s">
        <v>3625</v>
      </c>
      <c r="G235">
        <v>142.69999999999999</v>
      </c>
    </row>
    <row r="236" spans="1:7" x14ac:dyDescent="0.25">
      <c r="A236" t="s">
        <v>3023</v>
      </c>
      <c r="B236" t="s">
        <v>3024</v>
      </c>
      <c r="C236" t="s">
        <v>971</v>
      </c>
      <c r="D236" t="s">
        <v>149</v>
      </c>
      <c r="E236" t="s">
        <v>137</v>
      </c>
      <c r="F236" t="s">
        <v>3625</v>
      </c>
      <c r="G236">
        <v>121.8</v>
      </c>
    </row>
    <row r="237" spans="1:7" x14ac:dyDescent="0.25">
      <c r="A237" t="s">
        <v>3731</v>
      </c>
      <c r="B237" t="s">
        <v>880</v>
      </c>
      <c r="C237" t="s">
        <v>717</v>
      </c>
      <c r="D237" t="s">
        <v>65</v>
      </c>
      <c r="E237" t="s">
        <v>66</v>
      </c>
      <c r="F237" t="s">
        <v>3625</v>
      </c>
      <c r="G237">
        <v>59.7</v>
      </c>
    </row>
    <row r="238" spans="1:7" x14ac:dyDescent="0.25">
      <c r="A238" t="s">
        <v>3732</v>
      </c>
      <c r="B238" t="s">
        <v>3733</v>
      </c>
      <c r="C238" t="s">
        <v>1197</v>
      </c>
      <c r="D238" t="s">
        <v>214</v>
      </c>
      <c r="E238" t="s">
        <v>51</v>
      </c>
      <c r="F238" t="s">
        <v>3625</v>
      </c>
      <c r="G238">
        <v>119.4</v>
      </c>
    </row>
    <row r="239" spans="1:7" x14ac:dyDescent="0.25">
      <c r="A239" t="s">
        <v>3734</v>
      </c>
      <c r="B239" t="s">
        <v>1679</v>
      </c>
      <c r="C239" t="s">
        <v>326</v>
      </c>
      <c r="D239" t="s">
        <v>149</v>
      </c>
      <c r="E239" t="s">
        <v>137</v>
      </c>
      <c r="F239" t="s">
        <v>3625</v>
      </c>
      <c r="G239">
        <v>56</v>
      </c>
    </row>
    <row r="240" spans="1:7" x14ac:dyDescent="0.25">
      <c r="A240" t="s">
        <v>1823</v>
      </c>
      <c r="B240" t="s">
        <v>1824</v>
      </c>
      <c r="C240" t="s">
        <v>585</v>
      </c>
      <c r="D240" t="s">
        <v>339</v>
      </c>
      <c r="E240" t="s">
        <v>193</v>
      </c>
      <c r="F240" t="s">
        <v>3625</v>
      </c>
      <c r="G240">
        <v>29.2</v>
      </c>
    </row>
    <row r="241" spans="1:7" x14ac:dyDescent="0.25">
      <c r="A241" t="s">
        <v>3735</v>
      </c>
      <c r="B241" t="s">
        <v>3736</v>
      </c>
      <c r="C241" t="s">
        <v>490</v>
      </c>
      <c r="D241" t="s">
        <v>171</v>
      </c>
      <c r="E241" t="s">
        <v>112</v>
      </c>
      <c r="F241" t="s">
        <v>3629</v>
      </c>
      <c r="G241">
        <v>9.8000000000000007</v>
      </c>
    </row>
    <row r="242" spans="1:7" x14ac:dyDescent="0.25">
      <c r="A242" t="s">
        <v>1258</v>
      </c>
      <c r="B242" t="s">
        <v>1259</v>
      </c>
      <c r="C242" t="s">
        <v>379</v>
      </c>
      <c r="D242" t="s">
        <v>50</v>
      </c>
      <c r="E242" t="s">
        <v>51</v>
      </c>
      <c r="F242" t="s">
        <v>3629</v>
      </c>
      <c r="G242">
        <v>60.9</v>
      </c>
    </row>
    <row r="243" spans="1:7" x14ac:dyDescent="0.25">
      <c r="A243" t="s">
        <v>3220</v>
      </c>
      <c r="B243" t="s">
        <v>695</v>
      </c>
      <c r="C243" t="s">
        <v>326</v>
      </c>
      <c r="D243" t="s">
        <v>79</v>
      </c>
      <c r="E243" t="s">
        <v>80</v>
      </c>
      <c r="F243" t="s">
        <v>3625</v>
      </c>
      <c r="G243">
        <v>136</v>
      </c>
    </row>
    <row r="244" spans="1:7" x14ac:dyDescent="0.25">
      <c r="A244" t="s">
        <v>3737</v>
      </c>
      <c r="B244" t="s">
        <v>3738</v>
      </c>
      <c r="C244" t="s">
        <v>326</v>
      </c>
      <c r="D244" t="s">
        <v>404</v>
      </c>
      <c r="E244" t="s">
        <v>51</v>
      </c>
      <c r="F244" t="s">
        <v>3625</v>
      </c>
      <c r="G244">
        <v>39.700000000000003</v>
      </c>
    </row>
    <row r="245" spans="1:7" x14ac:dyDescent="0.25">
      <c r="A245" t="s">
        <v>3739</v>
      </c>
      <c r="B245" t="s">
        <v>1837</v>
      </c>
      <c r="C245" t="s">
        <v>3262</v>
      </c>
      <c r="D245" t="s">
        <v>535</v>
      </c>
      <c r="E245" t="s">
        <v>80</v>
      </c>
      <c r="F245" t="s">
        <v>3627</v>
      </c>
      <c r="G245">
        <v>34.9</v>
      </c>
    </row>
    <row r="246" spans="1:7" x14ac:dyDescent="0.25">
      <c r="A246" t="s">
        <v>3740</v>
      </c>
      <c r="B246" t="s">
        <v>1438</v>
      </c>
      <c r="C246" t="s">
        <v>379</v>
      </c>
      <c r="D246" t="s">
        <v>308</v>
      </c>
      <c r="E246" t="s">
        <v>112</v>
      </c>
      <c r="F246" t="s">
        <v>3625</v>
      </c>
      <c r="G246">
        <v>145.6</v>
      </c>
    </row>
    <row r="247" spans="1:7" x14ac:dyDescent="0.25">
      <c r="A247" t="s">
        <v>178</v>
      </c>
      <c r="B247" t="s">
        <v>179</v>
      </c>
      <c r="C247" t="s">
        <v>180</v>
      </c>
      <c r="D247" t="s">
        <v>181</v>
      </c>
      <c r="E247" t="s">
        <v>80</v>
      </c>
      <c r="F247" t="s">
        <v>3625</v>
      </c>
      <c r="G247">
        <v>8.6</v>
      </c>
    </row>
    <row r="248" spans="1:7" x14ac:dyDescent="0.25">
      <c r="A248" t="s">
        <v>3741</v>
      </c>
      <c r="B248" t="s">
        <v>3742</v>
      </c>
      <c r="C248" t="s">
        <v>300</v>
      </c>
      <c r="D248" t="s">
        <v>254</v>
      </c>
      <c r="E248" t="s">
        <v>36</v>
      </c>
      <c r="F248" t="s">
        <v>3627</v>
      </c>
      <c r="G248">
        <v>118.9</v>
      </c>
    </row>
    <row r="249" spans="1:7" x14ac:dyDescent="0.25">
      <c r="A249" t="s">
        <v>3743</v>
      </c>
      <c r="B249" t="s">
        <v>1357</v>
      </c>
      <c r="C249" t="s">
        <v>629</v>
      </c>
      <c r="D249" t="s">
        <v>65</v>
      </c>
      <c r="E249" t="s">
        <v>66</v>
      </c>
      <c r="F249" t="s">
        <v>3625</v>
      </c>
      <c r="G249">
        <v>51.6</v>
      </c>
    </row>
    <row r="250" spans="1:7" x14ac:dyDescent="0.25">
      <c r="A250" t="s">
        <v>1765</v>
      </c>
      <c r="B250" t="s">
        <v>1766</v>
      </c>
      <c r="C250" t="s">
        <v>1533</v>
      </c>
      <c r="D250" t="s">
        <v>254</v>
      </c>
      <c r="E250" t="s">
        <v>36</v>
      </c>
      <c r="F250" t="s">
        <v>3629</v>
      </c>
      <c r="G250">
        <v>10.4</v>
      </c>
    </row>
    <row r="251" spans="1:7" x14ac:dyDescent="0.25">
      <c r="A251" t="s">
        <v>527</v>
      </c>
      <c r="B251" t="s">
        <v>528</v>
      </c>
      <c r="C251" t="s">
        <v>529</v>
      </c>
      <c r="D251" t="s">
        <v>380</v>
      </c>
      <c r="E251" t="s">
        <v>112</v>
      </c>
      <c r="F251" t="s">
        <v>3625</v>
      </c>
      <c r="G251">
        <v>138.1</v>
      </c>
    </row>
    <row r="252" spans="1:7" x14ac:dyDescent="0.25">
      <c r="A252" t="s">
        <v>3500</v>
      </c>
      <c r="B252" t="s">
        <v>3501</v>
      </c>
      <c r="C252" t="s">
        <v>746</v>
      </c>
      <c r="D252" t="s">
        <v>161</v>
      </c>
      <c r="E252" t="s">
        <v>36</v>
      </c>
      <c r="F252" t="s">
        <v>3625</v>
      </c>
      <c r="G252">
        <v>25.2</v>
      </c>
    </row>
    <row r="253" spans="1:7" x14ac:dyDescent="0.25">
      <c r="A253" t="s">
        <v>2618</v>
      </c>
      <c r="B253" t="s">
        <v>1990</v>
      </c>
      <c r="C253" t="s">
        <v>2619</v>
      </c>
      <c r="D253" t="s">
        <v>317</v>
      </c>
      <c r="E253" t="s">
        <v>193</v>
      </c>
      <c r="F253" t="s">
        <v>3625</v>
      </c>
      <c r="G253">
        <v>85</v>
      </c>
    </row>
    <row r="254" spans="1:7" x14ac:dyDescent="0.25">
      <c r="A254" t="s">
        <v>1303</v>
      </c>
      <c r="B254" t="s">
        <v>1304</v>
      </c>
      <c r="C254" t="s">
        <v>1305</v>
      </c>
      <c r="D254" t="s">
        <v>412</v>
      </c>
      <c r="E254" t="s">
        <v>193</v>
      </c>
      <c r="F254" t="s">
        <v>3625</v>
      </c>
      <c r="G254">
        <v>44.7</v>
      </c>
    </row>
    <row r="255" spans="1:7" x14ac:dyDescent="0.25">
      <c r="A255" t="s">
        <v>298</v>
      </c>
      <c r="B255" t="s">
        <v>299</v>
      </c>
      <c r="C255" t="s">
        <v>300</v>
      </c>
      <c r="D255" t="s">
        <v>214</v>
      </c>
      <c r="E255" t="s">
        <v>51</v>
      </c>
      <c r="F255" t="s">
        <v>3625</v>
      </c>
      <c r="G255">
        <v>14.5</v>
      </c>
    </row>
    <row r="256" spans="1:7" x14ac:dyDescent="0.25">
      <c r="A256" t="s">
        <v>2688</v>
      </c>
      <c r="B256" t="s">
        <v>2689</v>
      </c>
      <c r="C256" t="s">
        <v>666</v>
      </c>
      <c r="D256" t="s">
        <v>161</v>
      </c>
      <c r="E256" t="s">
        <v>36</v>
      </c>
      <c r="F256" t="s">
        <v>3629</v>
      </c>
      <c r="G256">
        <v>12.2</v>
      </c>
    </row>
    <row r="257" spans="1:7" x14ac:dyDescent="0.25">
      <c r="A257" t="s">
        <v>3607</v>
      </c>
      <c r="B257" t="s">
        <v>541</v>
      </c>
      <c r="C257" t="s">
        <v>3608</v>
      </c>
      <c r="D257" t="s">
        <v>214</v>
      </c>
      <c r="E257" t="s">
        <v>51</v>
      </c>
      <c r="F257" t="s">
        <v>3625</v>
      </c>
      <c r="G257">
        <v>21.8</v>
      </c>
    </row>
    <row r="258" spans="1:7" x14ac:dyDescent="0.25">
      <c r="A258" t="s">
        <v>62</v>
      </c>
      <c r="B258" t="s">
        <v>63</v>
      </c>
      <c r="C258" t="s">
        <v>64</v>
      </c>
      <c r="D258" t="s">
        <v>65</v>
      </c>
      <c r="E258" t="s">
        <v>66</v>
      </c>
      <c r="F258" t="s">
        <v>3625</v>
      </c>
      <c r="G258">
        <v>15.3</v>
      </c>
    </row>
    <row r="259" spans="1:7" x14ac:dyDescent="0.25">
      <c r="A259" t="s">
        <v>3744</v>
      </c>
      <c r="B259" t="s">
        <v>1894</v>
      </c>
      <c r="C259" t="s">
        <v>338</v>
      </c>
      <c r="D259" t="s">
        <v>412</v>
      </c>
      <c r="E259" t="s">
        <v>193</v>
      </c>
      <c r="F259" t="s">
        <v>3625</v>
      </c>
      <c r="G259">
        <v>115.3</v>
      </c>
    </row>
    <row r="260" spans="1:7" x14ac:dyDescent="0.25">
      <c r="A260" t="s">
        <v>738</v>
      </c>
      <c r="B260" t="s">
        <v>739</v>
      </c>
      <c r="C260" t="s">
        <v>740</v>
      </c>
      <c r="D260" t="s">
        <v>404</v>
      </c>
      <c r="E260" t="s">
        <v>51</v>
      </c>
      <c r="F260" t="s">
        <v>3625</v>
      </c>
      <c r="G260">
        <v>75.400000000000006</v>
      </c>
    </row>
    <row r="261" spans="1:7" x14ac:dyDescent="0.25">
      <c r="A261" t="s">
        <v>1168</v>
      </c>
      <c r="B261" t="s">
        <v>1169</v>
      </c>
      <c r="C261" t="s">
        <v>1170</v>
      </c>
      <c r="D261" t="s">
        <v>412</v>
      </c>
      <c r="E261" t="s">
        <v>193</v>
      </c>
      <c r="F261" t="s">
        <v>3627</v>
      </c>
      <c r="G261">
        <v>54.7</v>
      </c>
    </row>
    <row r="262" spans="1:7" x14ac:dyDescent="0.25">
      <c r="A262" t="s">
        <v>975</v>
      </c>
      <c r="B262" t="s">
        <v>976</v>
      </c>
      <c r="C262" t="s">
        <v>273</v>
      </c>
      <c r="D262" t="s">
        <v>171</v>
      </c>
      <c r="E262" t="s">
        <v>112</v>
      </c>
      <c r="F262" t="s">
        <v>3629</v>
      </c>
      <c r="G262">
        <v>65.7</v>
      </c>
    </row>
    <row r="263" spans="1:7" x14ac:dyDescent="0.25">
      <c r="A263" t="s">
        <v>2478</v>
      </c>
      <c r="B263" t="s">
        <v>2479</v>
      </c>
      <c r="C263" t="s">
        <v>800</v>
      </c>
      <c r="D263" t="s">
        <v>380</v>
      </c>
      <c r="E263" t="s">
        <v>112</v>
      </c>
      <c r="F263" t="s">
        <v>3625</v>
      </c>
      <c r="G263">
        <v>139.69999999999999</v>
      </c>
    </row>
    <row r="264" spans="1:7" x14ac:dyDescent="0.25">
      <c r="A264" t="s">
        <v>3745</v>
      </c>
      <c r="B264" t="s">
        <v>3746</v>
      </c>
      <c r="C264" t="s">
        <v>529</v>
      </c>
      <c r="D264" t="s">
        <v>233</v>
      </c>
      <c r="E264" t="s">
        <v>66</v>
      </c>
      <c r="F264" t="s">
        <v>3629</v>
      </c>
      <c r="G264">
        <v>137.1</v>
      </c>
    </row>
    <row r="265" spans="1:7" x14ac:dyDescent="0.25">
      <c r="A265" t="s">
        <v>839</v>
      </c>
      <c r="B265" t="s">
        <v>190</v>
      </c>
      <c r="C265" t="s">
        <v>840</v>
      </c>
      <c r="D265" t="s">
        <v>317</v>
      </c>
      <c r="E265" t="s">
        <v>193</v>
      </c>
      <c r="F265" t="s">
        <v>3625</v>
      </c>
      <c r="G265">
        <v>108.8</v>
      </c>
    </row>
    <row r="266" spans="1:7" x14ac:dyDescent="0.25">
      <c r="A266" t="s">
        <v>912</v>
      </c>
      <c r="B266" t="s">
        <v>913</v>
      </c>
      <c r="C266" t="s">
        <v>368</v>
      </c>
      <c r="D266" t="s">
        <v>254</v>
      </c>
      <c r="E266" t="s">
        <v>36</v>
      </c>
      <c r="F266" t="s">
        <v>3625</v>
      </c>
      <c r="G266">
        <v>133.30000000000001</v>
      </c>
    </row>
    <row r="267" spans="1:7" x14ac:dyDescent="0.25">
      <c r="A267" t="s">
        <v>3747</v>
      </c>
      <c r="B267" t="s">
        <v>1456</v>
      </c>
      <c r="C267" t="s">
        <v>2114</v>
      </c>
      <c r="D267" t="s">
        <v>291</v>
      </c>
      <c r="E267" t="s">
        <v>66</v>
      </c>
      <c r="F267" t="s">
        <v>3629</v>
      </c>
      <c r="G267">
        <v>51.3</v>
      </c>
    </row>
    <row r="268" spans="1:7" x14ac:dyDescent="0.25">
      <c r="A268" t="s">
        <v>1189</v>
      </c>
      <c r="B268" t="s">
        <v>1190</v>
      </c>
      <c r="C268" t="s">
        <v>1191</v>
      </c>
      <c r="D268" t="s">
        <v>136</v>
      </c>
      <c r="E268" t="s">
        <v>137</v>
      </c>
      <c r="F268" t="s">
        <v>3625</v>
      </c>
      <c r="G268">
        <v>60.3</v>
      </c>
    </row>
    <row r="269" spans="1:7" x14ac:dyDescent="0.25">
      <c r="A269" t="s">
        <v>377</v>
      </c>
      <c r="B269" t="s">
        <v>378</v>
      </c>
      <c r="C269" t="s">
        <v>379</v>
      </c>
      <c r="D269" t="s">
        <v>380</v>
      </c>
      <c r="E269" t="s">
        <v>112</v>
      </c>
      <c r="F269" t="s">
        <v>3629</v>
      </c>
      <c r="G269">
        <v>94</v>
      </c>
    </row>
    <row r="270" spans="1:7" x14ac:dyDescent="0.25">
      <c r="A270" t="s">
        <v>2821</v>
      </c>
      <c r="B270" t="s">
        <v>729</v>
      </c>
      <c r="C270" t="s">
        <v>1971</v>
      </c>
      <c r="D270" t="s">
        <v>327</v>
      </c>
      <c r="E270" t="s">
        <v>80</v>
      </c>
      <c r="F270" t="s">
        <v>3625</v>
      </c>
      <c r="G270">
        <v>95.4</v>
      </c>
    </row>
    <row r="271" spans="1:7" x14ac:dyDescent="0.25">
      <c r="A271" t="s">
        <v>2739</v>
      </c>
      <c r="B271" t="s">
        <v>2740</v>
      </c>
      <c r="C271" t="s">
        <v>497</v>
      </c>
      <c r="D271" t="s">
        <v>136</v>
      </c>
      <c r="E271" t="s">
        <v>137</v>
      </c>
      <c r="F271" t="s">
        <v>3625</v>
      </c>
      <c r="G271">
        <v>74.8</v>
      </c>
    </row>
    <row r="272" spans="1:7" x14ac:dyDescent="0.25">
      <c r="A272" t="s">
        <v>2536</v>
      </c>
      <c r="B272" t="s">
        <v>2537</v>
      </c>
      <c r="C272" t="s">
        <v>1197</v>
      </c>
      <c r="D272" t="s">
        <v>171</v>
      </c>
      <c r="E272" t="s">
        <v>112</v>
      </c>
      <c r="F272" t="s">
        <v>3625</v>
      </c>
      <c r="G272">
        <v>63.1</v>
      </c>
    </row>
    <row r="273" spans="1:7" x14ac:dyDescent="0.25">
      <c r="A273" t="s">
        <v>2162</v>
      </c>
      <c r="B273" t="s">
        <v>2163</v>
      </c>
      <c r="C273" t="s">
        <v>1057</v>
      </c>
      <c r="D273" t="s">
        <v>181</v>
      </c>
      <c r="E273" t="s">
        <v>80</v>
      </c>
      <c r="F273" t="s">
        <v>3629</v>
      </c>
      <c r="G273">
        <v>148</v>
      </c>
    </row>
    <row r="274" spans="1:7" x14ac:dyDescent="0.25">
      <c r="A274" t="s">
        <v>1707</v>
      </c>
      <c r="B274" t="s">
        <v>578</v>
      </c>
      <c r="C274" t="s">
        <v>805</v>
      </c>
      <c r="D274" t="s">
        <v>171</v>
      </c>
      <c r="E274" t="s">
        <v>112</v>
      </c>
      <c r="F274" t="s">
        <v>3625</v>
      </c>
      <c r="G274">
        <v>124.1</v>
      </c>
    </row>
    <row r="275" spans="1:7" x14ac:dyDescent="0.25">
      <c r="A275" t="s">
        <v>3748</v>
      </c>
      <c r="B275" t="s">
        <v>3749</v>
      </c>
      <c r="C275" t="s">
        <v>2259</v>
      </c>
      <c r="D275" t="s">
        <v>35</v>
      </c>
      <c r="E275" t="s">
        <v>36</v>
      </c>
      <c r="F275" t="s">
        <v>3625</v>
      </c>
      <c r="G275">
        <v>68.099999999999994</v>
      </c>
    </row>
    <row r="276" spans="1:7" x14ac:dyDescent="0.25">
      <c r="A276" t="s">
        <v>3750</v>
      </c>
      <c r="B276" t="s">
        <v>1376</v>
      </c>
      <c r="C276" t="s">
        <v>1503</v>
      </c>
      <c r="D276" t="s">
        <v>50</v>
      </c>
      <c r="E276" t="s">
        <v>51</v>
      </c>
      <c r="F276" t="s">
        <v>3629</v>
      </c>
      <c r="G276">
        <v>110.5</v>
      </c>
    </row>
    <row r="277" spans="1:7" x14ac:dyDescent="0.25">
      <c r="A277" t="s">
        <v>3751</v>
      </c>
      <c r="B277" t="s">
        <v>1560</v>
      </c>
      <c r="C277" t="s">
        <v>490</v>
      </c>
      <c r="D277" t="s">
        <v>233</v>
      </c>
      <c r="E277" t="s">
        <v>66</v>
      </c>
      <c r="F277" t="s">
        <v>3627</v>
      </c>
      <c r="G277">
        <v>44.1</v>
      </c>
    </row>
    <row r="278" spans="1:7" x14ac:dyDescent="0.25">
      <c r="A278" t="s">
        <v>622</v>
      </c>
      <c r="B278" t="s">
        <v>623</v>
      </c>
      <c r="C278" t="s">
        <v>213</v>
      </c>
      <c r="D278" t="s">
        <v>535</v>
      </c>
      <c r="E278" t="s">
        <v>80</v>
      </c>
      <c r="F278" t="s">
        <v>3625</v>
      </c>
      <c r="G278">
        <v>19.5</v>
      </c>
    </row>
    <row r="279" spans="1:7" x14ac:dyDescent="0.25">
      <c r="A279" t="s">
        <v>3752</v>
      </c>
      <c r="B279" t="s">
        <v>2258</v>
      </c>
      <c r="C279" t="s">
        <v>1494</v>
      </c>
      <c r="D279" t="s">
        <v>92</v>
      </c>
      <c r="E279" t="s">
        <v>36</v>
      </c>
      <c r="F279" t="s">
        <v>3625</v>
      </c>
      <c r="G279">
        <v>56.1</v>
      </c>
    </row>
    <row r="280" spans="1:7" x14ac:dyDescent="0.25">
      <c r="A280" t="s">
        <v>1671</v>
      </c>
      <c r="B280" t="s">
        <v>1480</v>
      </c>
      <c r="C280" t="s">
        <v>1672</v>
      </c>
      <c r="D280" t="s">
        <v>214</v>
      </c>
      <c r="E280" t="s">
        <v>51</v>
      </c>
      <c r="F280" t="s">
        <v>3627</v>
      </c>
      <c r="G280">
        <v>63.4</v>
      </c>
    </row>
    <row r="281" spans="1:7" x14ac:dyDescent="0.25">
      <c r="A281" t="s">
        <v>1162</v>
      </c>
      <c r="B281" t="s">
        <v>1163</v>
      </c>
      <c r="C281" t="s">
        <v>1164</v>
      </c>
      <c r="D281" t="s">
        <v>35</v>
      </c>
      <c r="E281" t="s">
        <v>36</v>
      </c>
      <c r="F281" t="s">
        <v>3625</v>
      </c>
      <c r="G281">
        <v>7.4</v>
      </c>
    </row>
    <row r="282" spans="1:7" x14ac:dyDescent="0.25">
      <c r="A282" t="s">
        <v>2112</v>
      </c>
      <c r="B282" t="s">
        <v>2113</v>
      </c>
      <c r="C282" t="s">
        <v>2114</v>
      </c>
      <c r="D282" t="s">
        <v>412</v>
      </c>
      <c r="E282" t="s">
        <v>193</v>
      </c>
      <c r="F282" t="s">
        <v>3625</v>
      </c>
      <c r="G282">
        <v>123.1</v>
      </c>
    </row>
    <row r="283" spans="1:7" x14ac:dyDescent="0.25">
      <c r="A283" t="s">
        <v>3305</v>
      </c>
      <c r="B283" t="s">
        <v>3306</v>
      </c>
      <c r="C283" t="s">
        <v>2295</v>
      </c>
      <c r="D283" t="s">
        <v>50</v>
      </c>
      <c r="E283" t="s">
        <v>51</v>
      </c>
      <c r="F283" t="s">
        <v>3625</v>
      </c>
      <c r="G283">
        <v>57.1</v>
      </c>
    </row>
    <row r="284" spans="1:7" x14ac:dyDescent="0.25">
      <c r="A284" t="s">
        <v>3000</v>
      </c>
      <c r="B284" t="s">
        <v>880</v>
      </c>
      <c r="C284" t="s">
        <v>666</v>
      </c>
      <c r="D284" t="s">
        <v>603</v>
      </c>
      <c r="E284" t="s">
        <v>137</v>
      </c>
      <c r="F284" t="s">
        <v>3629</v>
      </c>
      <c r="G284">
        <v>89.2</v>
      </c>
    </row>
    <row r="285" spans="1:7" x14ac:dyDescent="0.25">
      <c r="A285" t="s">
        <v>2583</v>
      </c>
      <c r="B285" t="s">
        <v>1415</v>
      </c>
      <c r="C285" t="s">
        <v>1305</v>
      </c>
      <c r="D285" t="s">
        <v>291</v>
      </c>
      <c r="E285" t="s">
        <v>66</v>
      </c>
      <c r="F285" t="s">
        <v>3625</v>
      </c>
      <c r="G285">
        <v>15.7</v>
      </c>
    </row>
    <row r="286" spans="1:7" x14ac:dyDescent="0.25">
      <c r="A286" t="s">
        <v>661</v>
      </c>
      <c r="B286" t="s">
        <v>662</v>
      </c>
      <c r="C286" t="s">
        <v>128</v>
      </c>
      <c r="D286" t="s">
        <v>149</v>
      </c>
      <c r="E286" t="s">
        <v>137</v>
      </c>
      <c r="F286" t="s">
        <v>3629</v>
      </c>
      <c r="G286">
        <v>30.4</v>
      </c>
    </row>
    <row r="287" spans="1:7" x14ac:dyDescent="0.25">
      <c r="A287" t="s">
        <v>3753</v>
      </c>
      <c r="B287" t="s">
        <v>3754</v>
      </c>
      <c r="C287" t="s">
        <v>1716</v>
      </c>
      <c r="D287" t="s">
        <v>35</v>
      </c>
      <c r="E287" t="s">
        <v>36</v>
      </c>
      <c r="F287" t="s">
        <v>3625</v>
      </c>
      <c r="G287">
        <v>134</v>
      </c>
    </row>
    <row r="288" spans="1:7" x14ac:dyDescent="0.25">
      <c r="A288" t="s">
        <v>3059</v>
      </c>
      <c r="B288" t="s">
        <v>378</v>
      </c>
      <c r="C288" t="s">
        <v>1461</v>
      </c>
      <c r="D288" t="s">
        <v>65</v>
      </c>
      <c r="E288" t="s">
        <v>66</v>
      </c>
      <c r="F288" t="s">
        <v>3625</v>
      </c>
      <c r="G288">
        <v>93.3</v>
      </c>
    </row>
    <row r="289" spans="1:7" x14ac:dyDescent="0.25">
      <c r="A289" t="s">
        <v>2419</v>
      </c>
      <c r="B289" t="s">
        <v>880</v>
      </c>
      <c r="C289" t="s">
        <v>753</v>
      </c>
      <c r="D289" t="s">
        <v>404</v>
      </c>
      <c r="E289" t="s">
        <v>51</v>
      </c>
      <c r="F289" t="s">
        <v>3629</v>
      </c>
      <c r="G289">
        <v>142.80000000000001</v>
      </c>
    </row>
    <row r="290" spans="1:7" x14ac:dyDescent="0.25">
      <c r="A290" t="s">
        <v>3755</v>
      </c>
      <c r="B290" t="s">
        <v>628</v>
      </c>
      <c r="C290" t="s">
        <v>723</v>
      </c>
      <c r="D290" t="s">
        <v>244</v>
      </c>
      <c r="E290" t="s">
        <v>51</v>
      </c>
      <c r="F290" t="s">
        <v>3625</v>
      </c>
      <c r="G290">
        <v>149.80000000000001</v>
      </c>
    </row>
    <row r="291" spans="1:7" x14ac:dyDescent="0.25">
      <c r="A291" t="s">
        <v>1655</v>
      </c>
      <c r="B291" t="s">
        <v>1656</v>
      </c>
      <c r="C291" t="s">
        <v>484</v>
      </c>
      <c r="D291" t="s">
        <v>603</v>
      </c>
      <c r="E291" t="s">
        <v>137</v>
      </c>
      <c r="F291" t="s">
        <v>3629</v>
      </c>
      <c r="G291">
        <v>58.9</v>
      </c>
    </row>
    <row r="292" spans="1:7" x14ac:dyDescent="0.25">
      <c r="A292" t="s">
        <v>288</v>
      </c>
      <c r="B292" t="s">
        <v>289</v>
      </c>
      <c r="C292" t="s">
        <v>290</v>
      </c>
      <c r="D292" t="s">
        <v>291</v>
      </c>
      <c r="E292" t="s">
        <v>66</v>
      </c>
      <c r="F292" t="s">
        <v>3625</v>
      </c>
      <c r="G292">
        <v>48.3</v>
      </c>
    </row>
    <row r="293" spans="1:7" x14ac:dyDescent="0.25">
      <c r="A293" t="s">
        <v>1180</v>
      </c>
      <c r="B293" t="s">
        <v>1181</v>
      </c>
      <c r="C293" t="s">
        <v>1182</v>
      </c>
      <c r="D293" t="s">
        <v>149</v>
      </c>
      <c r="E293" t="s">
        <v>137</v>
      </c>
      <c r="F293" t="s">
        <v>3625</v>
      </c>
      <c r="G293">
        <v>129.5</v>
      </c>
    </row>
    <row r="294" spans="1:7" x14ac:dyDescent="0.25">
      <c r="A294" t="s">
        <v>2634</v>
      </c>
      <c r="B294" t="s">
        <v>2635</v>
      </c>
      <c r="C294" t="s">
        <v>2636</v>
      </c>
      <c r="D294" t="s">
        <v>412</v>
      </c>
      <c r="E294" t="s">
        <v>193</v>
      </c>
      <c r="F294" t="s">
        <v>3625</v>
      </c>
      <c r="G294">
        <v>149.80000000000001</v>
      </c>
    </row>
    <row r="295" spans="1:7" x14ac:dyDescent="0.25">
      <c r="A295" t="s">
        <v>2670</v>
      </c>
      <c r="B295" t="s">
        <v>2671</v>
      </c>
      <c r="C295" t="s">
        <v>560</v>
      </c>
      <c r="D295" t="s">
        <v>412</v>
      </c>
      <c r="E295" t="s">
        <v>193</v>
      </c>
      <c r="F295" t="s">
        <v>3625</v>
      </c>
      <c r="G295">
        <v>96.3</v>
      </c>
    </row>
    <row r="296" spans="1:7" x14ac:dyDescent="0.25">
      <c r="A296" t="s">
        <v>3756</v>
      </c>
      <c r="B296" t="s">
        <v>2099</v>
      </c>
      <c r="C296" t="s">
        <v>723</v>
      </c>
      <c r="D296" t="s">
        <v>65</v>
      </c>
      <c r="E296" t="s">
        <v>66</v>
      </c>
      <c r="F296" t="s">
        <v>3625</v>
      </c>
      <c r="G296">
        <v>120.3</v>
      </c>
    </row>
    <row r="297" spans="1:7" x14ac:dyDescent="0.25">
      <c r="A297" t="s">
        <v>3757</v>
      </c>
      <c r="B297" t="s">
        <v>845</v>
      </c>
      <c r="C297" t="s">
        <v>64</v>
      </c>
      <c r="D297" t="s">
        <v>214</v>
      </c>
      <c r="E297" t="s">
        <v>51</v>
      </c>
      <c r="F297" t="s">
        <v>3625</v>
      </c>
      <c r="G297">
        <v>118.4</v>
      </c>
    </row>
    <row r="298" spans="1:7" x14ac:dyDescent="0.25">
      <c r="A298" t="s">
        <v>3005</v>
      </c>
      <c r="B298" t="s">
        <v>3006</v>
      </c>
      <c r="C298" t="s">
        <v>121</v>
      </c>
      <c r="D298" t="s">
        <v>171</v>
      </c>
      <c r="E298" t="s">
        <v>112</v>
      </c>
      <c r="F298" t="s">
        <v>3625</v>
      </c>
      <c r="G298">
        <v>56.5</v>
      </c>
    </row>
    <row r="299" spans="1:7" x14ac:dyDescent="0.25">
      <c r="A299" t="s">
        <v>2623</v>
      </c>
      <c r="B299" t="s">
        <v>2352</v>
      </c>
      <c r="C299" t="s">
        <v>666</v>
      </c>
      <c r="D299" t="s">
        <v>308</v>
      </c>
      <c r="E299" t="s">
        <v>112</v>
      </c>
      <c r="F299" t="s">
        <v>3627</v>
      </c>
      <c r="G299">
        <v>88.3</v>
      </c>
    </row>
    <row r="300" spans="1:7" x14ac:dyDescent="0.25">
      <c r="A300" t="s">
        <v>3758</v>
      </c>
      <c r="B300" t="s">
        <v>1863</v>
      </c>
      <c r="C300" t="s">
        <v>1977</v>
      </c>
      <c r="D300" t="s">
        <v>161</v>
      </c>
      <c r="E300" t="s">
        <v>36</v>
      </c>
      <c r="F300" t="s">
        <v>3629</v>
      </c>
      <c r="G300">
        <v>125.8</v>
      </c>
    </row>
    <row r="301" spans="1:7" x14ac:dyDescent="0.25">
      <c r="A301" t="s">
        <v>1877</v>
      </c>
      <c r="B301" t="s">
        <v>1878</v>
      </c>
      <c r="C301" t="s">
        <v>316</v>
      </c>
      <c r="D301" t="s">
        <v>412</v>
      </c>
      <c r="E301" t="s">
        <v>193</v>
      </c>
      <c r="F301" t="s">
        <v>3625</v>
      </c>
      <c r="G301">
        <v>104.8</v>
      </c>
    </row>
    <row r="302" spans="1:7" x14ac:dyDescent="0.25">
      <c r="A302" t="s">
        <v>2235</v>
      </c>
      <c r="B302" t="s">
        <v>2236</v>
      </c>
      <c r="C302" t="s">
        <v>510</v>
      </c>
      <c r="D302" t="s">
        <v>291</v>
      </c>
      <c r="E302" t="s">
        <v>66</v>
      </c>
      <c r="F302" t="s">
        <v>3627</v>
      </c>
      <c r="G302">
        <v>8.1</v>
      </c>
    </row>
    <row r="303" spans="1:7" x14ac:dyDescent="0.25">
      <c r="A303" t="s">
        <v>2841</v>
      </c>
      <c r="B303" t="s">
        <v>2842</v>
      </c>
      <c r="C303" t="s">
        <v>1377</v>
      </c>
      <c r="D303" t="s">
        <v>281</v>
      </c>
      <c r="E303" t="s">
        <v>66</v>
      </c>
      <c r="F303" t="s">
        <v>3625</v>
      </c>
      <c r="G303">
        <v>53.8</v>
      </c>
    </row>
    <row r="304" spans="1:7" x14ac:dyDescent="0.25">
      <c r="A304" t="s">
        <v>616</v>
      </c>
      <c r="B304" t="s">
        <v>242</v>
      </c>
      <c r="C304" t="s">
        <v>617</v>
      </c>
      <c r="D304" t="s">
        <v>317</v>
      </c>
      <c r="E304" t="s">
        <v>193</v>
      </c>
      <c r="F304" t="s">
        <v>3625</v>
      </c>
      <c r="G304">
        <v>25.9</v>
      </c>
    </row>
    <row r="305" spans="1:7" x14ac:dyDescent="0.25">
      <c r="A305" t="s">
        <v>1789</v>
      </c>
      <c r="B305" t="s">
        <v>1790</v>
      </c>
      <c r="C305" t="s">
        <v>1047</v>
      </c>
      <c r="D305" t="s">
        <v>244</v>
      </c>
      <c r="E305" t="s">
        <v>51</v>
      </c>
      <c r="F305" t="s">
        <v>3625</v>
      </c>
      <c r="G305">
        <v>38.799999999999997</v>
      </c>
    </row>
    <row r="306" spans="1:7" x14ac:dyDescent="0.25">
      <c r="A306" t="s">
        <v>1682</v>
      </c>
      <c r="B306" t="s">
        <v>1547</v>
      </c>
      <c r="C306" t="s">
        <v>572</v>
      </c>
      <c r="D306" t="s">
        <v>161</v>
      </c>
      <c r="E306" t="s">
        <v>36</v>
      </c>
      <c r="F306" t="s">
        <v>3625</v>
      </c>
      <c r="G306">
        <v>136.30000000000001</v>
      </c>
    </row>
    <row r="307" spans="1:7" x14ac:dyDescent="0.25">
      <c r="A307" t="s">
        <v>2053</v>
      </c>
      <c r="B307" t="s">
        <v>2054</v>
      </c>
      <c r="C307" t="s">
        <v>1977</v>
      </c>
      <c r="D307" t="s">
        <v>317</v>
      </c>
      <c r="E307" t="s">
        <v>193</v>
      </c>
      <c r="F307" t="s">
        <v>3625</v>
      </c>
      <c r="G307">
        <v>10.3</v>
      </c>
    </row>
    <row r="308" spans="1:7" x14ac:dyDescent="0.25">
      <c r="A308" t="s">
        <v>1519</v>
      </c>
      <c r="B308" t="s">
        <v>1520</v>
      </c>
      <c r="C308" t="s">
        <v>805</v>
      </c>
      <c r="D308" t="s">
        <v>136</v>
      </c>
      <c r="E308" t="s">
        <v>137</v>
      </c>
      <c r="F308" t="s">
        <v>3627</v>
      </c>
      <c r="G308">
        <v>36.9</v>
      </c>
    </row>
    <row r="309" spans="1:7" x14ac:dyDescent="0.25">
      <c r="A309" t="s">
        <v>2903</v>
      </c>
      <c r="B309" t="s">
        <v>2904</v>
      </c>
      <c r="C309" t="s">
        <v>338</v>
      </c>
      <c r="D309" t="s">
        <v>136</v>
      </c>
      <c r="E309" t="s">
        <v>137</v>
      </c>
      <c r="F309" t="s">
        <v>3625</v>
      </c>
      <c r="G309">
        <v>49.9</v>
      </c>
    </row>
    <row r="310" spans="1:7" x14ac:dyDescent="0.25">
      <c r="A310" t="s">
        <v>677</v>
      </c>
      <c r="B310" t="s">
        <v>678</v>
      </c>
      <c r="C310" t="s">
        <v>679</v>
      </c>
      <c r="D310" t="s">
        <v>161</v>
      </c>
      <c r="E310" t="s">
        <v>36</v>
      </c>
      <c r="F310" t="s">
        <v>3625</v>
      </c>
      <c r="G310">
        <v>94.4</v>
      </c>
    </row>
    <row r="311" spans="1:7" x14ac:dyDescent="0.25">
      <c r="A311" t="s">
        <v>3759</v>
      </c>
      <c r="B311" t="s">
        <v>1259</v>
      </c>
      <c r="C311" t="s">
        <v>1488</v>
      </c>
      <c r="D311" t="s">
        <v>192</v>
      </c>
      <c r="E311" t="s">
        <v>193</v>
      </c>
      <c r="F311" t="s">
        <v>3625</v>
      </c>
      <c r="G311">
        <v>82.4</v>
      </c>
    </row>
    <row r="312" spans="1:7" x14ac:dyDescent="0.25">
      <c r="A312" t="s">
        <v>1811</v>
      </c>
      <c r="B312" t="s">
        <v>1812</v>
      </c>
      <c r="C312" t="s">
        <v>326</v>
      </c>
      <c r="D312" t="s">
        <v>603</v>
      </c>
      <c r="E312" t="s">
        <v>137</v>
      </c>
      <c r="F312" t="s">
        <v>3625</v>
      </c>
      <c r="G312">
        <v>36.6</v>
      </c>
    </row>
    <row r="313" spans="1:7" x14ac:dyDescent="0.25">
      <c r="A313" t="s">
        <v>495</v>
      </c>
      <c r="B313" t="s">
        <v>496</v>
      </c>
      <c r="C313" t="s">
        <v>497</v>
      </c>
      <c r="D313" t="s">
        <v>92</v>
      </c>
      <c r="E313" t="s">
        <v>36</v>
      </c>
      <c r="F313" t="s">
        <v>3625</v>
      </c>
      <c r="G313">
        <v>28.8</v>
      </c>
    </row>
    <row r="314" spans="1:7" x14ac:dyDescent="0.25">
      <c r="A314" t="s">
        <v>346</v>
      </c>
      <c r="B314" t="s">
        <v>347</v>
      </c>
      <c r="C314" t="s">
        <v>348</v>
      </c>
      <c r="D314" t="s">
        <v>192</v>
      </c>
      <c r="E314" t="s">
        <v>193</v>
      </c>
      <c r="F314" t="s">
        <v>3627</v>
      </c>
      <c r="G314">
        <v>39.299999999999997</v>
      </c>
    </row>
    <row r="315" spans="1:7" x14ac:dyDescent="0.25">
      <c r="A315" t="s">
        <v>2285</v>
      </c>
      <c r="B315" t="s">
        <v>2286</v>
      </c>
      <c r="C315" t="s">
        <v>931</v>
      </c>
      <c r="D315" t="s">
        <v>35</v>
      </c>
      <c r="E315" t="s">
        <v>36</v>
      </c>
      <c r="F315" t="s">
        <v>3627</v>
      </c>
      <c r="G315">
        <v>77.900000000000006</v>
      </c>
    </row>
    <row r="316" spans="1:7" x14ac:dyDescent="0.25">
      <c r="A316" t="s">
        <v>3760</v>
      </c>
      <c r="B316" t="s">
        <v>3761</v>
      </c>
      <c r="C316" t="s">
        <v>679</v>
      </c>
      <c r="D316" t="s">
        <v>111</v>
      </c>
      <c r="E316" t="s">
        <v>112</v>
      </c>
      <c r="F316" t="s">
        <v>3629</v>
      </c>
      <c r="G316">
        <v>44.3</v>
      </c>
    </row>
    <row r="317" spans="1:7" x14ac:dyDescent="0.25">
      <c r="A317" t="s">
        <v>3762</v>
      </c>
      <c r="B317" t="s">
        <v>999</v>
      </c>
      <c r="C317" t="s">
        <v>484</v>
      </c>
      <c r="D317" t="s">
        <v>317</v>
      </c>
      <c r="E317" t="s">
        <v>193</v>
      </c>
      <c r="F317" t="s">
        <v>3625</v>
      </c>
      <c r="G317">
        <v>142.4</v>
      </c>
    </row>
    <row r="318" spans="1:7" x14ac:dyDescent="0.25">
      <c r="A318" t="s">
        <v>3763</v>
      </c>
      <c r="B318" t="s">
        <v>392</v>
      </c>
      <c r="C318" t="s">
        <v>3639</v>
      </c>
      <c r="D318" t="s">
        <v>697</v>
      </c>
      <c r="E318" t="s">
        <v>137</v>
      </c>
      <c r="F318" t="s">
        <v>3625</v>
      </c>
      <c r="G318">
        <v>72.3</v>
      </c>
    </row>
    <row r="319" spans="1:7" x14ac:dyDescent="0.25">
      <c r="A319" t="s">
        <v>1923</v>
      </c>
      <c r="B319" t="s">
        <v>1924</v>
      </c>
      <c r="C319" t="s">
        <v>1925</v>
      </c>
      <c r="D319" t="s">
        <v>308</v>
      </c>
      <c r="E319" t="s">
        <v>112</v>
      </c>
      <c r="F319" t="s">
        <v>3625</v>
      </c>
      <c r="G319">
        <v>13.5</v>
      </c>
    </row>
    <row r="320" spans="1:7" x14ac:dyDescent="0.25">
      <c r="A320" t="s">
        <v>2885</v>
      </c>
      <c r="B320" t="s">
        <v>2173</v>
      </c>
      <c r="C320" t="s">
        <v>2013</v>
      </c>
      <c r="D320" t="s">
        <v>254</v>
      </c>
      <c r="E320" t="s">
        <v>36</v>
      </c>
      <c r="F320" t="s">
        <v>3629</v>
      </c>
      <c r="G320">
        <v>110.7</v>
      </c>
    </row>
    <row r="321" spans="1:7" x14ac:dyDescent="0.25">
      <c r="A321" t="s">
        <v>2874</v>
      </c>
      <c r="B321" t="s">
        <v>147</v>
      </c>
      <c r="C321" t="s">
        <v>160</v>
      </c>
      <c r="D321" t="s">
        <v>136</v>
      </c>
      <c r="E321" t="s">
        <v>137</v>
      </c>
      <c r="F321" t="s">
        <v>3625</v>
      </c>
      <c r="G321">
        <v>52.7</v>
      </c>
    </row>
    <row r="322" spans="1:7" x14ac:dyDescent="0.25">
      <c r="A322" t="s">
        <v>1827</v>
      </c>
      <c r="B322" t="s">
        <v>1222</v>
      </c>
      <c r="C322" t="s">
        <v>1828</v>
      </c>
      <c r="D322" t="s">
        <v>603</v>
      </c>
      <c r="E322" t="s">
        <v>137</v>
      </c>
      <c r="F322" t="s">
        <v>3625</v>
      </c>
      <c r="G322">
        <v>99.8</v>
      </c>
    </row>
    <row r="323" spans="1:7" x14ac:dyDescent="0.25">
      <c r="A323" t="s">
        <v>2974</v>
      </c>
      <c r="B323" t="s">
        <v>2975</v>
      </c>
      <c r="C323" t="s">
        <v>1093</v>
      </c>
      <c r="D323" t="s">
        <v>35</v>
      </c>
      <c r="E323" t="s">
        <v>36</v>
      </c>
      <c r="F323" t="s">
        <v>3627</v>
      </c>
      <c r="G323">
        <v>45.5</v>
      </c>
    </row>
    <row r="324" spans="1:7" x14ac:dyDescent="0.25">
      <c r="A324" t="s">
        <v>3764</v>
      </c>
      <c r="B324" t="s">
        <v>3765</v>
      </c>
      <c r="C324" t="s">
        <v>1047</v>
      </c>
      <c r="D324" t="s">
        <v>308</v>
      </c>
      <c r="E324" t="s">
        <v>112</v>
      </c>
      <c r="F324" t="s">
        <v>3625</v>
      </c>
      <c r="G324">
        <v>87.8</v>
      </c>
    </row>
    <row r="325" spans="1:7" x14ac:dyDescent="0.25">
      <c r="A325" t="s">
        <v>3766</v>
      </c>
      <c r="B325" t="s">
        <v>2521</v>
      </c>
      <c r="C325" t="s">
        <v>91</v>
      </c>
      <c r="D325" t="s">
        <v>308</v>
      </c>
      <c r="E325" t="s">
        <v>112</v>
      </c>
      <c r="F325" t="s">
        <v>3629</v>
      </c>
      <c r="G325">
        <v>117</v>
      </c>
    </row>
    <row r="326" spans="1:7" x14ac:dyDescent="0.25">
      <c r="A326" t="s">
        <v>3594</v>
      </c>
      <c r="B326" t="s">
        <v>470</v>
      </c>
      <c r="C326" t="s">
        <v>403</v>
      </c>
      <c r="D326" t="s">
        <v>603</v>
      </c>
      <c r="E326" t="s">
        <v>137</v>
      </c>
      <c r="F326" t="s">
        <v>3625</v>
      </c>
      <c r="G326">
        <v>139.6</v>
      </c>
    </row>
    <row r="327" spans="1:7" x14ac:dyDescent="0.25">
      <c r="A327" t="s">
        <v>1348</v>
      </c>
      <c r="B327" t="s">
        <v>1349</v>
      </c>
      <c r="C327" t="s">
        <v>438</v>
      </c>
      <c r="D327" t="s">
        <v>327</v>
      </c>
      <c r="E327" t="s">
        <v>80</v>
      </c>
      <c r="F327" t="s">
        <v>3629</v>
      </c>
      <c r="G327">
        <v>42.9</v>
      </c>
    </row>
    <row r="328" spans="1:7" x14ac:dyDescent="0.25">
      <c r="A328" t="s">
        <v>2340</v>
      </c>
      <c r="B328" t="s">
        <v>2341</v>
      </c>
      <c r="C328" t="s">
        <v>191</v>
      </c>
      <c r="D328" t="s">
        <v>327</v>
      </c>
      <c r="E328" t="s">
        <v>80</v>
      </c>
      <c r="F328" t="s">
        <v>3629</v>
      </c>
      <c r="G328">
        <v>53.6</v>
      </c>
    </row>
    <row r="329" spans="1:7" x14ac:dyDescent="0.25">
      <c r="A329" t="s">
        <v>944</v>
      </c>
      <c r="B329" t="s">
        <v>945</v>
      </c>
      <c r="C329" t="s">
        <v>438</v>
      </c>
      <c r="D329" t="s">
        <v>254</v>
      </c>
      <c r="E329" t="s">
        <v>36</v>
      </c>
      <c r="F329" t="s">
        <v>3625</v>
      </c>
      <c r="G329">
        <v>72.3</v>
      </c>
    </row>
    <row r="330" spans="1:7" x14ac:dyDescent="0.25">
      <c r="A330" t="s">
        <v>3767</v>
      </c>
      <c r="B330" t="s">
        <v>2173</v>
      </c>
      <c r="C330" t="s">
        <v>2759</v>
      </c>
      <c r="D330" t="s">
        <v>214</v>
      </c>
      <c r="E330" t="s">
        <v>51</v>
      </c>
      <c r="F330" t="s">
        <v>3625</v>
      </c>
      <c r="G330">
        <v>139.4</v>
      </c>
    </row>
    <row r="331" spans="1:7" x14ac:dyDescent="0.25">
      <c r="A331" t="s">
        <v>1231</v>
      </c>
      <c r="B331" t="s">
        <v>1232</v>
      </c>
      <c r="C331" t="s">
        <v>1233</v>
      </c>
      <c r="D331" t="s">
        <v>171</v>
      </c>
      <c r="E331" t="s">
        <v>112</v>
      </c>
      <c r="F331" t="s">
        <v>3625</v>
      </c>
      <c r="G331">
        <v>135.69999999999999</v>
      </c>
    </row>
    <row r="332" spans="1:7" x14ac:dyDescent="0.25">
      <c r="A332" t="s">
        <v>3768</v>
      </c>
      <c r="B332" t="s">
        <v>3769</v>
      </c>
      <c r="C332" t="s">
        <v>160</v>
      </c>
      <c r="D332" t="s">
        <v>92</v>
      </c>
      <c r="E332" t="s">
        <v>36</v>
      </c>
      <c r="F332" t="s">
        <v>3629</v>
      </c>
      <c r="G332">
        <v>18</v>
      </c>
    </row>
    <row r="333" spans="1:7" x14ac:dyDescent="0.25">
      <c r="A333" t="s">
        <v>1086</v>
      </c>
      <c r="B333" t="s">
        <v>1087</v>
      </c>
      <c r="C333" t="s">
        <v>243</v>
      </c>
      <c r="D333" t="s">
        <v>412</v>
      </c>
      <c r="E333" t="s">
        <v>193</v>
      </c>
      <c r="F333" t="s">
        <v>3629</v>
      </c>
      <c r="G333">
        <v>24.1</v>
      </c>
    </row>
    <row r="334" spans="1:7" x14ac:dyDescent="0.25">
      <c r="A334" t="s">
        <v>2049</v>
      </c>
      <c r="B334" t="s">
        <v>2050</v>
      </c>
      <c r="C334" t="s">
        <v>1817</v>
      </c>
      <c r="D334" t="s">
        <v>244</v>
      </c>
      <c r="E334" t="s">
        <v>51</v>
      </c>
      <c r="F334" t="s">
        <v>3625</v>
      </c>
      <c r="G334">
        <v>76.8</v>
      </c>
    </row>
    <row r="335" spans="1:7" x14ac:dyDescent="0.25">
      <c r="A335" t="s">
        <v>436</v>
      </c>
      <c r="B335" t="s">
        <v>437</v>
      </c>
      <c r="C335" t="s">
        <v>438</v>
      </c>
      <c r="D335" t="s">
        <v>111</v>
      </c>
      <c r="E335" t="s">
        <v>112</v>
      </c>
      <c r="F335" t="s">
        <v>3625</v>
      </c>
      <c r="G335">
        <v>20.5</v>
      </c>
    </row>
    <row r="336" spans="1:7" x14ac:dyDescent="0.25">
      <c r="A336" t="s">
        <v>3169</v>
      </c>
      <c r="B336" t="s">
        <v>3170</v>
      </c>
      <c r="C336" t="s">
        <v>753</v>
      </c>
      <c r="D336" t="s">
        <v>171</v>
      </c>
      <c r="E336" t="s">
        <v>112</v>
      </c>
      <c r="F336" t="s">
        <v>3629</v>
      </c>
      <c r="G336">
        <v>55.1</v>
      </c>
    </row>
    <row r="337" spans="1:7" x14ac:dyDescent="0.25">
      <c r="A337" t="s">
        <v>3770</v>
      </c>
      <c r="B337" t="s">
        <v>3771</v>
      </c>
      <c r="C337" t="s">
        <v>907</v>
      </c>
      <c r="D337" t="s">
        <v>291</v>
      </c>
      <c r="E337" t="s">
        <v>66</v>
      </c>
      <c r="F337" t="s">
        <v>3629</v>
      </c>
      <c r="G337">
        <v>26.5</v>
      </c>
    </row>
    <row r="338" spans="1:7" x14ac:dyDescent="0.25">
      <c r="A338" t="s">
        <v>3772</v>
      </c>
      <c r="B338" t="s">
        <v>2439</v>
      </c>
      <c r="C338" t="s">
        <v>3773</v>
      </c>
      <c r="D338" t="s">
        <v>92</v>
      </c>
      <c r="E338" t="s">
        <v>36</v>
      </c>
      <c r="F338" t="s">
        <v>3625</v>
      </c>
      <c r="G338">
        <v>97.2</v>
      </c>
    </row>
    <row r="339" spans="1:7" x14ac:dyDescent="0.25">
      <c r="A339" t="s">
        <v>1531</v>
      </c>
      <c r="B339" t="s">
        <v>1532</v>
      </c>
      <c r="C339" t="s">
        <v>1533</v>
      </c>
      <c r="D339" t="s">
        <v>79</v>
      </c>
      <c r="E339" t="s">
        <v>80</v>
      </c>
      <c r="F339" t="s">
        <v>3625</v>
      </c>
      <c r="G339">
        <v>142.69999999999999</v>
      </c>
    </row>
    <row r="340" spans="1:7" x14ac:dyDescent="0.25">
      <c r="A340" t="s">
        <v>2882</v>
      </c>
      <c r="B340" t="s">
        <v>671</v>
      </c>
      <c r="C340" t="s">
        <v>1170</v>
      </c>
      <c r="D340" t="s">
        <v>161</v>
      </c>
      <c r="E340" t="s">
        <v>36</v>
      </c>
      <c r="F340" t="s">
        <v>3625</v>
      </c>
      <c r="G340">
        <v>149.5</v>
      </c>
    </row>
    <row r="341" spans="1:7" x14ac:dyDescent="0.25">
      <c r="A341" t="s">
        <v>2204</v>
      </c>
      <c r="B341" t="s">
        <v>2091</v>
      </c>
      <c r="C341" t="s">
        <v>2205</v>
      </c>
      <c r="D341" t="s">
        <v>50</v>
      </c>
      <c r="E341" t="s">
        <v>51</v>
      </c>
      <c r="F341" t="s">
        <v>3625</v>
      </c>
      <c r="G341">
        <v>59.4</v>
      </c>
    </row>
    <row r="342" spans="1:7" x14ac:dyDescent="0.25">
      <c r="A342" t="s">
        <v>2220</v>
      </c>
      <c r="B342" t="s">
        <v>845</v>
      </c>
      <c r="C342" t="s">
        <v>1494</v>
      </c>
      <c r="D342" t="s">
        <v>65</v>
      </c>
      <c r="E342" t="s">
        <v>66</v>
      </c>
      <c r="F342" t="s">
        <v>3625</v>
      </c>
      <c r="G342">
        <v>91.9</v>
      </c>
    </row>
    <row r="343" spans="1:7" x14ac:dyDescent="0.25">
      <c r="A343" t="s">
        <v>966</v>
      </c>
      <c r="B343" t="s">
        <v>967</v>
      </c>
      <c r="C343" t="s">
        <v>547</v>
      </c>
      <c r="D343" t="s">
        <v>244</v>
      </c>
      <c r="E343" t="s">
        <v>51</v>
      </c>
      <c r="F343" t="s">
        <v>3625</v>
      </c>
      <c r="G343">
        <v>129.19999999999999</v>
      </c>
    </row>
    <row r="344" spans="1:7" x14ac:dyDescent="0.25">
      <c r="A344" t="s">
        <v>1546</v>
      </c>
      <c r="B344" t="s">
        <v>1547</v>
      </c>
      <c r="C344" t="s">
        <v>1503</v>
      </c>
      <c r="D344" t="s">
        <v>404</v>
      </c>
      <c r="E344" t="s">
        <v>51</v>
      </c>
      <c r="F344" t="s">
        <v>3625</v>
      </c>
      <c r="G344">
        <v>22</v>
      </c>
    </row>
    <row r="345" spans="1:7" x14ac:dyDescent="0.25">
      <c r="A345" t="s">
        <v>981</v>
      </c>
      <c r="B345" t="s">
        <v>982</v>
      </c>
      <c r="C345" t="s">
        <v>983</v>
      </c>
      <c r="D345" t="s">
        <v>161</v>
      </c>
      <c r="E345" t="s">
        <v>36</v>
      </c>
      <c r="F345" t="s">
        <v>3627</v>
      </c>
      <c r="G345">
        <v>105</v>
      </c>
    </row>
    <row r="346" spans="1:7" x14ac:dyDescent="0.25">
      <c r="A346" t="s">
        <v>3774</v>
      </c>
      <c r="B346" t="s">
        <v>3775</v>
      </c>
      <c r="C346" t="s">
        <v>1014</v>
      </c>
      <c r="D346" t="s">
        <v>254</v>
      </c>
      <c r="E346" t="s">
        <v>36</v>
      </c>
      <c r="F346" t="s">
        <v>3627</v>
      </c>
      <c r="G346">
        <v>64.3</v>
      </c>
    </row>
    <row r="347" spans="1:7" x14ac:dyDescent="0.25">
      <c r="A347" t="s">
        <v>684</v>
      </c>
      <c r="B347" t="s">
        <v>685</v>
      </c>
      <c r="C347" t="s">
        <v>516</v>
      </c>
      <c r="D347" t="s">
        <v>171</v>
      </c>
      <c r="E347" t="s">
        <v>112</v>
      </c>
      <c r="F347" t="s">
        <v>3629</v>
      </c>
      <c r="G347">
        <v>34.9</v>
      </c>
    </row>
    <row r="348" spans="1:7" x14ac:dyDescent="0.25">
      <c r="A348" t="s">
        <v>2715</v>
      </c>
      <c r="B348" t="s">
        <v>2716</v>
      </c>
      <c r="C348" t="s">
        <v>1494</v>
      </c>
      <c r="D348" t="s">
        <v>161</v>
      </c>
      <c r="E348" t="s">
        <v>36</v>
      </c>
      <c r="F348" t="s">
        <v>3625</v>
      </c>
      <c r="G348">
        <v>63.4</v>
      </c>
    </row>
    <row r="349" spans="1:7" x14ac:dyDescent="0.25">
      <c r="A349" t="s">
        <v>564</v>
      </c>
      <c r="B349" t="s">
        <v>565</v>
      </c>
      <c r="C349" t="s">
        <v>566</v>
      </c>
      <c r="D349" t="s">
        <v>281</v>
      </c>
      <c r="E349" t="s">
        <v>66</v>
      </c>
      <c r="F349" t="s">
        <v>3629</v>
      </c>
      <c r="G349">
        <v>16</v>
      </c>
    </row>
    <row r="350" spans="1:7" x14ac:dyDescent="0.25">
      <c r="A350" t="s">
        <v>3225</v>
      </c>
      <c r="B350" t="s">
        <v>3226</v>
      </c>
      <c r="C350" t="s">
        <v>110</v>
      </c>
      <c r="D350" t="s">
        <v>244</v>
      </c>
      <c r="E350" t="s">
        <v>51</v>
      </c>
      <c r="F350" t="s">
        <v>3625</v>
      </c>
      <c r="G350">
        <v>105.8</v>
      </c>
    </row>
    <row r="351" spans="1:7" x14ac:dyDescent="0.25">
      <c r="A351" t="s">
        <v>3776</v>
      </c>
      <c r="B351" t="s">
        <v>1444</v>
      </c>
      <c r="C351" t="s">
        <v>522</v>
      </c>
      <c r="D351" t="s">
        <v>35</v>
      </c>
      <c r="E351" t="s">
        <v>36</v>
      </c>
      <c r="F351" t="s">
        <v>3629</v>
      </c>
      <c r="G351">
        <v>41.6</v>
      </c>
    </row>
    <row r="352" spans="1:7" x14ac:dyDescent="0.25">
      <c r="A352" t="s">
        <v>336</v>
      </c>
      <c r="B352" t="s">
        <v>337</v>
      </c>
      <c r="C352" t="s">
        <v>338</v>
      </c>
      <c r="D352" t="s">
        <v>339</v>
      </c>
      <c r="E352" t="s">
        <v>193</v>
      </c>
      <c r="F352" t="s">
        <v>3625</v>
      </c>
      <c r="G352">
        <v>50.2</v>
      </c>
    </row>
    <row r="353" spans="1:7" x14ac:dyDescent="0.25">
      <c r="A353" t="s">
        <v>3418</v>
      </c>
      <c r="B353" t="s">
        <v>3419</v>
      </c>
      <c r="C353" t="s">
        <v>2273</v>
      </c>
      <c r="D353" t="s">
        <v>281</v>
      </c>
      <c r="E353" t="s">
        <v>66</v>
      </c>
      <c r="F353" t="s">
        <v>3625</v>
      </c>
      <c r="G353">
        <v>22.6</v>
      </c>
    </row>
    <row r="354" spans="1:7" x14ac:dyDescent="0.25">
      <c r="A354" t="s">
        <v>3019</v>
      </c>
      <c r="B354" t="s">
        <v>3020</v>
      </c>
      <c r="C354" t="s">
        <v>2752</v>
      </c>
      <c r="D354" t="s">
        <v>281</v>
      </c>
      <c r="E354" t="s">
        <v>66</v>
      </c>
      <c r="F354" t="s">
        <v>3625</v>
      </c>
      <c r="G354">
        <v>130.4</v>
      </c>
    </row>
    <row r="355" spans="1:7" x14ac:dyDescent="0.25">
      <c r="A355" t="s">
        <v>3777</v>
      </c>
      <c r="B355" t="s">
        <v>63</v>
      </c>
      <c r="C355" t="s">
        <v>1324</v>
      </c>
      <c r="D355" t="s">
        <v>181</v>
      </c>
      <c r="E355" t="s">
        <v>80</v>
      </c>
      <c r="F355" t="s">
        <v>3625</v>
      </c>
      <c r="G355">
        <v>76.5</v>
      </c>
    </row>
    <row r="356" spans="1:7" x14ac:dyDescent="0.25">
      <c r="A356" t="s">
        <v>3778</v>
      </c>
      <c r="B356" t="s">
        <v>190</v>
      </c>
      <c r="C356" t="s">
        <v>1182</v>
      </c>
      <c r="D356" t="s">
        <v>233</v>
      </c>
      <c r="E356" t="s">
        <v>66</v>
      </c>
      <c r="F356" t="s">
        <v>3629</v>
      </c>
      <c r="G356">
        <v>88</v>
      </c>
    </row>
    <row r="357" spans="1:7" x14ac:dyDescent="0.25">
      <c r="A357" t="s">
        <v>2184</v>
      </c>
      <c r="B357" t="s">
        <v>2185</v>
      </c>
      <c r="C357" t="s">
        <v>1125</v>
      </c>
      <c r="D357" t="s">
        <v>214</v>
      </c>
      <c r="E357" t="s">
        <v>51</v>
      </c>
      <c r="F357" t="s">
        <v>3625</v>
      </c>
      <c r="G357">
        <v>87.6</v>
      </c>
    </row>
    <row r="358" spans="1:7" x14ac:dyDescent="0.25">
      <c r="A358" t="s">
        <v>2386</v>
      </c>
      <c r="B358" t="s">
        <v>2387</v>
      </c>
      <c r="C358" t="s">
        <v>1125</v>
      </c>
      <c r="D358" t="s">
        <v>535</v>
      </c>
      <c r="E358" t="s">
        <v>80</v>
      </c>
      <c r="F358" t="s">
        <v>3625</v>
      </c>
      <c r="G358">
        <v>64.5</v>
      </c>
    </row>
    <row r="359" spans="1:7" x14ac:dyDescent="0.25">
      <c r="A359" t="s">
        <v>1635</v>
      </c>
      <c r="B359" t="s">
        <v>360</v>
      </c>
      <c r="C359" t="s">
        <v>1636</v>
      </c>
      <c r="D359" t="s">
        <v>161</v>
      </c>
      <c r="E359" t="s">
        <v>36</v>
      </c>
      <c r="F359" t="s">
        <v>3629</v>
      </c>
      <c r="G359">
        <v>32.9</v>
      </c>
    </row>
    <row r="360" spans="1:7" x14ac:dyDescent="0.25">
      <c r="A360" t="s">
        <v>715</v>
      </c>
      <c r="B360" t="s">
        <v>716</v>
      </c>
      <c r="C360" t="s">
        <v>717</v>
      </c>
      <c r="D360" t="s">
        <v>214</v>
      </c>
      <c r="E360" t="s">
        <v>51</v>
      </c>
      <c r="F360" t="s">
        <v>3625</v>
      </c>
      <c r="G360">
        <v>113</v>
      </c>
    </row>
    <row r="361" spans="1:7" x14ac:dyDescent="0.25">
      <c r="A361" t="s">
        <v>3079</v>
      </c>
      <c r="B361" t="s">
        <v>3080</v>
      </c>
      <c r="C361" t="s">
        <v>361</v>
      </c>
      <c r="D361" t="s">
        <v>291</v>
      </c>
      <c r="E361" t="s">
        <v>66</v>
      </c>
      <c r="F361" t="s">
        <v>3625</v>
      </c>
      <c r="G361">
        <v>23.4</v>
      </c>
    </row>
    <row r="362" spans="1:7" x14ac:dyDescent="0.25">
      <c r="A362" t="s">
        <v>3779</v>
      </c>
      <c r="B362" t="s">
        <v>3742</v>
      </c>
      <c r="C362" t="s">
        <v>2376</v>
      </c>
      <c r="D362" t="s">
        <v>65</v>
      </c>
      <c r="E362" t="s">
        <v>66</v>
      </c>
      <c r="F362" t="s">
        <v>3625</v>
      </c>
      <c r="G362">
        <v>20.100000000000001</v>
      </c>
    </row>
    <row r="363" spans="1:7" x14ac:dyDescent="0.25">
      <c r="A363" t="s">
        <v>3095</v>
      </c>
      <c r="B363" t="s">
        <v>190</v>
      </c>
      <c r="C363" t="s">
        <v>3096</v>
      </c>
      <c r="D363" t="s">
        <v>92</v>
      </c>
      <c r="E363" t="s">
        <v>36</v>
      </c>
      <c r="F363" t="s">
        <v>3625</v>
      </c>
      <c r="G363">
        <v>108</v>
      </c>
    </row>
    <row r="364" spans="1:7" x14ac:dyDescent="0.25">
      <c r="A364" t="s">
        <v>3586</v>
      </c>
      <c r="B364" t="s">
        <v>565</v>
      </c>
      <c r="C364" t="s">
        <v>907</v>
      </c>
      <c r="D364" t="s">
        <v>111</v>
      </c>
      <c r="E364" t="s">
        <v>112</v>
      </c>
      <c r="F364" t="s">
        <v>3629</v>
      </c>
      <c r="G364">
        <v>35.299999999999997</v>
      </c>
    </row>
    <row r="365" spans="1:7" x14ac:dyDescent="0.25">
      <c r="A365" t="s">
        <v>3780</v>
      </c>
      <c r="B365" t="s">
        <v>3781</v>
      </c>
      <c r="C365" t="s">
        <v>393</v>
      </c>
      <c r="D365" t="s">
        <v>50</v>
      </c>
      <c r="E365" t="s">
        <v>51</v>
      </c>
      <c r="F365" t="s">
        <v>3625</v>
      </c>
      <c r="G365">
        <v>49.5</v>
      </c>
    </row>
    <row r="366" spans="1:7" x14ac:dyDescent="0.25">
      <c r="A366" t="s">
        <v>2721</v>
      </c>
      <c r="B366" t="s">
        <v>2722</v>
      </c>
      <c r="C366" t="s">
        <v>2723</v>
      </c>
      <c r="D366" t="s">
        <v>192</v>
      </c>
      <c r="E366" t="s">
        <v>193</v>
      </c>
      <c r="F366" t="s">
        <v>3625</v>
      </c>
      <c r="G366">
        <v>73.900000000000006</v>
      </c>
    </row>
    <row r="367" spans="1:7" x14ac:dyDescent="0.25">
      <c r="A367" t="s">
        <v>223</v>
      </c>
      <c r="B367" t="s">
        <v>224</v>
      </c>
      <c r="C367" t="s">
        <v>225</v>
      </c>
      <c r="D367" t="s">
        <v>79</v>
      </c>
      <c r="E367" t="s">
        <v>80</v>
      </c>
      <c r="F367" t="s">
        <v>3625</v>
      </c>
      <c r="G367">
        <v>70.2</v>
      </c>
    </row>
    <row r="368" spans="1:7" x14ac:dyDescent="0.25">
      <c r="A368" t="s">
        <v>1762</v>
      </c>
      <c r="B368" t="s">
        <v>63</v>
      </c>
      <c r="C368" t="s">
        <v>64</v>
      </c>
      <c r="D368" t="s">
        <v>308</v>
      </c>
      <c r="E368" t="s">
        <v>112</v>
      </c>
      <c r="F368" t="s">
        <v>3629</v>
      </c>
      <c r="G368">
        <v>107.7</v>
      </c>
    </row>
    <row r="369" spans="1:7" x14ac:dyDescent="0.25">
      <c r="A369" t="s">
        <v>721</v>
      </c>
      <c r="B369" t="s">
        <v>722</v>
      </c>
      <c r="C369" t="s">
        <v>723</v>
      </c>
      <c r="D369" t="s">
        <v>181</v>
      </c>
      <c r="E369" t="s">
        <v>80</v>
      </c>
      <c r="F369" t="s">
        <v>3625</v>
      </c>
      <c r="G369">
        <v>95.4</v>
      </c>
    </row>
    <row r="370" spans="1:7" x14ac:dyDescent="0.25">
      <c r="A370" t="s">
        <v>1695</v>
      </c>
      <c r="B370" t="s">
        <v>1696</v>
      </c>
      <c r="C370" t="s">
        <v>1191</v>
      </c>
      <c r="D370" t="s">
        <v>380</v>
      </c>
      <c r="E370" t="s">
        <v>112</v>
      </c>
      <c r="F370" t="s">
        <v>3625</v>
      </c>
      <c r="G370">
        <v>98.4</v>
      </c>
    </row>
    <row r="371" spans="1:7" x14ac:dyDescent="0.25">
      <c r="A371" t="s">
        <v>1243</v>
      </c>
      <c r="B371" t="s">
        <v>1244</v>
      </c>
      <c r="C371" t="s">
        <v>1245</v>
      </c>
      <c r="D371" t="s">
        <v>535</v>
      </c>
      <c r="E371" t="s">
        <v>80</v>
      </c>
      <c r="F371" t="s">
        <v>3625</v>
      </c>
      <c r="G371">
        <v>108.5</v>
      </c>
    </row>
    <row r="372" spans="1:7" x14ac:dyDescent="0.25">
      <c r="A372" t="s">
        <v>324</v>
      </c>
      <c r="B372" t="s">
        <v>325</v>
      </c>
      <c r="C372" t="s">
        <v>326</v>
      </c>
      <c r="D372" t="s">
        <v>327</v>
      </c>
      <c r="E372" t="s">
        <v>80</v>
      </c>
      <c r="F372" t="s">
        <v>3629</v>
      </c>
      <c r="G372">
        <v>47.4</v>
      </c>
    </row>
    <row r="373" spans="1:7" x14ac:dyDescent="0.25">
      <c r="A373" t="s">
        <v>2090</v>
      </c>
      <c r="B373" t="s">
        <v>2091</v>
      </c>
      <c r="C373" t="s">
        <v>1170</v>
      </c>
      <c r="D373" t="s">
        <v>244</v>
      </c>
      <c r="E373" t="s">
        <v>51</v>
      </c>
      <c r="F373" t="s">
        <v>3625</v>
      </c>
      <c r="G373">
        <v>51.7</v>
      </c>
    </row>
    <row r="374" spans="1:7" x14ac:dyDescent="0.25">
      <c r="A374" t="s">
        <v>2942</v>
      </c>
      <c r="B374" t="s">
        <v>2943</v>
      </c>
      <c r="C374" t="s">
        <v>431</v>
      </c>
      <c r="D374" t="s">
        <v>136</v>
      </c>
      <c r="E374" t="s">
        <v>137</v>
      </c>
      <c r="F374" t="s">
        <v>3625</v>
      </c>
      <c r="G374">
        <v>68.5</v>
      </c>
    </row>
    <row r="375" spans="1:7" x14ac:dyDescent="0.25">
      <c r="A375" t="s">
        <v>3782</v>
      </c>
      <c r="B375" t="s">
        <v>3658</v>
      </c>
      <c r="C375" t="s">
        <v>696</v>
      </c>
      <c r="D375" t="s">
        <v>161</v>
      </c>
      <c r="E375" t="s">
        <v>36</v>
      </c>
      <c r="F375" t="s">
        <v>3625</v>
      </c>
      <c r="G375">
        <v>49.6</v>
      </c>
    </row>
    <row r="376" spans="1:7" x14ac:dyDescent="0.25">
      <c r="A376" t="s">
        <v>2450</v>
      </c>
      <c r="B376" t="s">
        <v>1366</v>
      </c>
      <c r="C376" t="s">
        <v>1182</v>
      </c>
      <c r="D376" t="s">
        <v>535</v>
      </c>
      <c r="E376" t="s">
        <v>80</v>
      </c>
      <c r="F376" t="s">
        <v>3625</v>
      </c>
      <c r="G376">
        <v>147.80000000000001</v>
      </c>
    </row>
    <row r="377" spans="1:7" x14ac:dyDescent="0.25">
      <c r="A377" t="s">
        <v>3783</v>
      </c>
      <c r="B377" t="s">
        <v>711</v>
      </c>
      <c r="C377" t="s">
        <v>3711</v>
      </c>
      <c r="D377" t="s">
        <v>412</v>
      </c>
      <c r="E377" t="s">
        <v>193</v>
      </c>
      <c r="F377" t="s">
        <v>3625</v>
      </c>
      <c r="G377">
        <v>123</v>
      </c>
    </row>
    <row r="378" spans="1:7" x14ac:dyDescent="0.25">
      <c r="A378" t="s">
        <v>3784</v>
      </c>
      <c r="B378" t="s">
        <v>2286</v>
      </c>
      <c r="C378" t="s">
        <v>832</v>
      </c>
      <c r="D378" t="s">
        <v>404</v>
      </c>
      <c r="E378" t="s">
        <v>51</v>
      </c>
      <c r="F378" t="s">
        <v>3625</v>
      </c>
      <c r="G378">
        <v>28.9</v>
      </c>
    </row>
    <row r="379" spans="1:7" x14ac:dyDescent="0.25">
      <c r="A379" t="s">
        <v>2022</v>
      </c>
      <c r="B379" t="s">
        <v>48</v>
      </c>
      <c r="C379" t="s">
        <v>641</v>
      </c>
      <c r="D379" t="s">
        <v>111</v>
      </c>
      <c r="E379" t="s">
        <v>112</v>
      </c>
      <c r="F379" t="s">
        <v>3627</v>
      </c>
      <c r="G379">
        <v>5.8</v>
      </c>
    </row>
    <row r="380" spans="1:7" x14ac:dyDescent="0.25">
      <c r="A380" t="s">
        <v>998</v>
      </c>
      <c r="B380" t="s">
        <v>999</v>
      </c>
      <c r="C380" t="s">
        <v>734</v>
      </c>
      <c r="D380" t="s">
        <v>535</v>
      </c>
      <c r="E380" t="s">
        <v>80</v>
      </c>
      <c r="F380" t="s">
        <v>3625</v>
      </c>
      <c r="G380">
        <v>11.2</v>
      </c>
    </row>
    <row r="381" spans="1:7" x14ac:dyDescent="0.25">
      <c r="A381" t="s">
        <v>688</v>
      </c>
      <c r="B381" t="s">
        <v>689</v>
      </c>
      <c r="C381" t="s">
        <v>690</v>
      </c>
      <c r="D381" t="s">
        <v>603</v>
      </c>
      <c r="E381" t="s">
        <v>137</v>
      </c>
      <c r="F381" t="s">
        <v>3625</v>
      </c>
      <c r="G381">
        <v>40.4</v>
      </c>
    </row>
    <row r="382" spans="1:7" x14ac:dyDescent="0.25">
      <c r="A382" t="s">
        <v>1720</v>
      </c>
      <c r="B382" t="s">
        <v>1721</v>
      </c>
      <c r="C382" t="s">
        <v>862</v>
      </c>
      <c r="D382" t="s">
        <v>171</v>
      </c>
      <c r="E382" t="s">
        <v>112</v>
      </c>
      <c r="F382" t="s">
        <v>3625</v>
      </c>
      <c r="G382">
        <v>21.6</v>
      </c>
    </row>
    <row r="383" spans="1:7" x14ac:dyDescent="0.25">
      <c r="A383" t="s">
        <v>1042</v>
      </c>
      <c r="B383" t="s">
        <v>1043</v>
      </c>
      <c r="C383" t="s">
        <v>774</v>
      </c>
      <c r="D383" t="s">
        <v>281</v>
      </c>
      <c r="E383" t="s">
        <v>66</v>
      </c>
      <c r="F383" t="s">
        <v>3629</v>
      </c>
      <c r="G383">
        <v>82.3</v>
      </c>
    </row>
    <row r="384" spans="1:7" x14ac:dyDescent="0.25">
      <c r="A384" t="s">
        <v>772</v>
      </c>
      <c r="B384" t="s">
        <v>773</v>
      </c>
      <c r="C384" t="s">
        <v>774</v>
      </c>
      <c r="D384" t="s">
        <v>339</v>
      </c>
      <c r="E384" t="s">
        <v>193</v>
      </c>
      <c r="F384" t="s">
        <v>3625</v>
      </c>
      <c r="G384">
        <v>129.4</v>
      </c>
    </row>
    <row r="385" spans="1:7" x14ac:dyDescent="0.25">
      <c r="A385" t="s">
        <v>3785</v>
      </c>
      <c r="B385" t="s">
        <v>3786</v>
      </c>
      <c r="C385" t="s">
        <v>3773</v>
      </c>
      <c r="D385" t="s">
        <v>111</v>
      </c>
      <c r="E385" t="s">
        <v>112</v>
      </c>
      <c r="F385" t="s">
        <v>3629</v>
      </c>
      <c r="G385">
        <v>111.8</v>
      </c>
    </row>
    <row r="386" spans="1:7" x14ac:dyDescent="0.25">
      <c r="A386" t="s">
        <v>3787</v>
      </c>
      <c r="B386" t="s">
        <v>1824</v>
      </c>
      <c r="C386" t="s">
        <v>1977</v>
      </c>
      <c r="D386" t="s">
        <v>233</v>
      </c>
      <c r="E386" t="s">
        <v>66</v>
      </c>
      <c r="F386" t="s">
        <v>3625</v>
      </c>
      <c r="G386">
        <v>36.299999999999997</v>
      </c>
    </row>
    <row r="387" spans="1:7" x14ac:dyDescent="0.25">
      <c r="A387" t="s">
        <v>305</v>
      </c>
      <c r="B387" t="s">
        <v>306</v>
      </c>
      <c r="C387" t="s">
        <v>307</v>
      </c>
      <c r="D387" t="s">
        <v>308</v>
      </c>
      <c r="E387" t="s">
        <v>112</v>
      </c>
      <c r="F387" t="s">
        <v>3625</v>
      </c>
      <c r="G387">
        <v>62.9</v>
      </c>
    </row>
    <row r="388" spans="1:7" x14ac:dyDescent="0.25">
      <c r="A388" t="s">
        <v>1340</v>
      </c>
      <c r="B388" t="s">
        <v>1341</v>
      </c>
      <c r="C388" t="s">
        <v>458</v>
      </c>
      <c r="D388" t="s">
        <v>339</v>
      </c>
      <c r="E388" t="s">
        <v>193</v>
      </c>
      <c r="F388" t="s">
        <v>3625</v>
      </c>
      <c r="G388">
        <v>78.599999999999994</v>
      </c>
    </row>
    <row r="389" spans="1:7" x14ac:dyDescent="0.25">
      <c r="A389" t="s">
        <v>3788</v>
      </c>
      <c r="B389" t="s">
        <v>3789</v>
      </c>
      <c r="C389" t="s">
        <v>1527</v>
      </c>
      <c r="D389" t="s">
        <v>244</v>
      </c>
      <c r="E389" t="s">
        <v>51</v>
      </c>
      <c r="F389" t="s">
        <v>3629</v>
      </c>
      <c r="G389">
        <v>122.5</v>
      </c>
    </row>
    <row r="390" spans="1:7" x14ac:dyDescent="0.25">
      <c r="A390" t="s">
        <v>3433</v>
      </c>
      <c r="B390" t="s">
        <v>1480</v>
      </c>
      <c r="C390" t="s">
        <v>1239</v>
      </c>
      <c r="D390" t="s">
        <v>317</v>
      </c>
      <c r="E390" t="s">
        <v>193</v>
      </c>
      <c r="F390" t="s">
        <v>3625</v>
      </c>
      <c r="G390">
        <v>126.7</v>
      </c>
    </row>
    <row r="391" spans="1:7" x14ac:dyDescent="0.25">
      <c r="A391" t="s">
        <v>3790</v>
      </c>
      <c r="B391" t="s">
        <v>1415</v>
      </c>
      <c r="C391" t="s">
        <v>1971</v>
      </c>
      <c r="D391" t="s">
        <v>79</v>
      </c>
      <c r="E391" t="s">
        <v>80</v>
      </c>
      <c r="F391" t="s">
        <v>3629</v>
      </c>
      <c r="G391">
        <v>136.9</v>
      </c>
    </row>
    <row r="392" spans="1:7" x14ac:dyDescent="0.25">
      <c r="A392" t="s">
        <v>1948</v>
      </c>
      <c r="B392" t="s">
        <v>780</v>
      </c>
      <c r="C392" t="s">
        <v>516</v>
      </c>
      <c r="D392" t="s">
        <v>535</v>
      </c>
      <c r="E392" t="s">
        <v>80</v>
      </c>
      <c r="F392" t="s">
        <v>3629</v>
      </c>
      <c r="G392">
        <v>78.8</v>
      </c>
    </row>
    <row r="393" spans="1:7" x14ac:dyDescent="0.25">
      <c r="A393" t="s">
        <v>2590</v>
      </c>
      <c r="B393" t="s">
        <v>2591</v>
      </c>
      <c r="C393" t="s">
        <v>1971</v>
      </c>
      <c r="D393" t="s">
        <v>404</v>
      </c>
      <c r="E393" t="s">
        <v>51</v>
      </c>
      <c r="F393" t="s">
        <v>3625</v>
      </c>
      <c r="G393">
        <v>105.7</v>
      </c>
    </row>
    <row r="394" spans="1:7" x14ac:dyDescent="0.25">
      <c r="A394" t="s">
        <v>3791</v>
      </c>
      <c r="B394" t="s">
        <v>1389</v>
      </c>
      <c r="C394" t="s">
        <v>690</v>
      </c>
      <c r="D394" t="s">
        <v>281</v>
      </c>
      <c r="E394" t="s">
        <v>66</v>
      </c>
      <c r="F394" t="s">
        <v>3625</v>
      </c>
      <c r="G394">
        <v>21.2</v>
      </c>
    </row>
    <row r="395" spans="1:7" x14ac:dyDescent="0.25">
      <c r="A395" t="s">
        <v>889</v>
      </c>
      <c r="B395" t="s">
        <v>890</v>
      </c>
      <c r="C395" t="s">
        <v>666</v>
      </c>
      <c r="D395" t="s">
        <v>214</v>
      </c>
      <c r="E395" t="s">
        <v>51</v>
      </c>
      <c r="F395" t="s">
        <v>3625</v>
      </c>
      <c r="G395">
        <v>87</v>
      </c>
    </row>
    <row r="396" spans="1:7" x14ac:dyDescent="0.25">
      <c r="A396" t="s">
        <v>3792</v>
      </c>
      <c r="B396" t="s">
        <v>814</v>
      </c>
      <c r="C396" t="s">
        <v>1494</v>
      </c>
      <c r="D396" t="s">
        <v>136</v>
      </c>
      <c r="E396" t="s">
        <v>137</v>
      </c>
      <c r="F396" t="s">
        <v>3625</v>
      </c>
      <c r="G396">
        <v>41.1</v>
      </c>
    </row>
    <row r="397" spans="1:7" x14ac:dyDescent="0.25">
      <c r="A397" t="s">
        <v>2845</v>
      </c>
      <c r="B397" t="s">
        <v>2846</v>
      </c>
      <c r="C397" t="s">
        <v>213</v>
      </c>
      <c r="D397" t="s">
        <v>281</v>
      </c>
      <c r="E397" t="s">
        <v>66</v>
      </c>
      <c r="F397" t="s">
        <v>3625</v>
      </c>
      <c r="G397">
        <v>67.599999999999994</v>
      </c>
    </row>
    <row r="398" spans="1:7" x14ac:dyDescent="0.25">
      <c r="A398" t="s">
        <v>827</v>
      </c>
      <c r="B398" t="s">
        <v>828</v>
      </c>
      <c r="C398" t="s">
        <v>213</v>
      </c>
      <c r="D398" t="s">
        <v>291</v>
      </c>
      <c r="E398" t="s">
        <v>66</v>
      </c>
      <c r="F398" t="s">
        <v>3629</v>
      </c>
      <c r="G398">
        <v>96.9</v>
      </c>
    </row>
    <row r="399" spans="1:7" x14ac:dyDescent="0.25">
      <c r="A399" t="s">
        <v>905</v>
      </c>
      <c r="B399" t="s">
        <v>906</v>
      </c>
      <c r="C399" t="s">
        <v>907</v>
      </c>
      <c r="D399" t="s">
        <v>136</v>
      </c>
      <c r="E399" t="s">
        <v>137</v>
      </c>
      <c r="F399" t="s">
        <v>3627</v>
      </c>
      <c r="G399">
        <v>42.3</v>
      </c>
    </row>
    <row r="400" spans="1:7" x14ac:dyDescent="0.25">
      <c r="A400" t="s">
        <v>3793</v>
      </c>
      <c r="B400" t="s">
        <v>3794</v>
      </c>
      <c r="C400" t="s">
        <v>529</v>
      </c>
      <c r="D400" t="s">
        <v>380</v>
      </c>
      <c r="E400" t="s">
        <v>112</v>
      </c>
      <c r="F400" t="s">
        <v>3625</v>
      </c>
      <c r="G400">
        <v>12.6</v>
      </c>
    </row>
    <row r="401" spans="1:7" x14ac:dyDescent="0.25">
      <c r="A401" t="s">
        <v>1032</v>
      </c>
      <c r="B401" t="s">
        <v>658</v>
      </c>
      <c r="C401" t="s">
        <v>901</v>
      </c>
      <c r="D401" t="s">
        <v>603</v>
      </c>
      <c r="E401" t="s">
        <v>137</v>
      </c>
      <c r="F401" t="s">
        <v>3625</v>
      </c>
      <c r="G401">
        <v>6.5</v>
      </c>
    </row>
    <row r="402" spans="1:7" x14ac:dyDescent="0.25">
      <c r="A402" t="s">
        <v>958</v>
      </c>
      <c r="B402" t="s">
        <v>959</v>
      </c>
      <c r="C402" t="s">
        <v>602</v>
      </c>
      <c r="D402" t="s">
        <v>79</v>
      </c>
      <c r="E402" t="s">
        <v>80</v>
      </c>
      <c r="F402" t="s">
        <v>3629</v>
      </c>
      <c r="G402">
        <v>8.1999999999999993</v>
      </c>
    </row>
    <row r="403" spans="1:7" x14ac:dyDescent="0.25">
      <c r="A403" t="s">
        <v>2059</v>
      </c>
      <c r="B403" t="s">
        <v>2060</v>
      </c>
      <c r="C403" t="s">
        <v>445</v>
      </c>
      <c r="D403" t="s">
        <v>535</v>
      </c>
      <c r="E403" t="s">
        <v>80</v>
      </c>
      <c r="F403" t="s">
        <v>3627</v>
      </c>
      <c r="G403">
        <v>6.2</v>
      </c>
    </row>
    <row r="404" spans="1:7" x14ac:dyDescent="0.25">
      <c r="A404" t="s">
        <v>1336</v>
      </c>
      <c r="B404" t="s">
        <v>1337</v>
      </c>
      <c r="C404" t="s">
        <v>135</v>
      </c>
      <c r="D404" t="s">
        <v>327</v>
      </c>
      <c r="E404" t="s">
        <v>80</v>
      </c>
      <c r="F404" t="s">
        <v>3625</v>
      </c>
      <c r="G404">
        <v>21</v>
      </c>
    </row>
    <row r="405" spans="1:7" x14ac:dyDescent="0.25">
      <c r="A405" t="s">
        <v>3795</v>
      </c>
      <c r="B405" t="s">
        <v>3796</v>
      </c>
      <c r="C405" t="s">
        <v>3797</v>
      </c>
      <c r="D405" t="s">
        <v>254</v>
      </c>
      <c r="E405" t="s">
        <v>36</v>
      </c>
      <c r="F405" t="s">
        <v>3627</v>
      </c>
      <c r="G405">
        <v>39.700000000000003</v>
      </c>
    </row>
    <row r="406" spans="1:7" x14ac:dyDescent="0.25">
      <c r="A406" t="s">
        <v>1156</v>
      </c>
      <c r="B406" t="s">
        <v>1157</v>
      </c>
      <c r="C406" t="s">
        <v>1008</v>
      </c>
      <c r="D406" t="s">
        <v>50</v>
      </c>
      <c r="E406" t="s">
        <v>51</v>
      </c>
      <c r="F406" t="s">
        <v>3625</v>
      </c>
      <c r="G406">
        <v>37.1</v>
      </c>
    </row>
    <row r="407" spans="1:7" x14ac:dyDescent="0.25">
      <c r="A407" t="s">
        <v>3798</v>
      </c>
      <c r="B407" t="s">
        <v>3799</v>
      </c>
      <c r="C407" t="s">
        <v>3773</v>
      </c>
      <c r="D407" t="s">
        <v>136</v>
      </c>
      <c r="E407" t="s">
        <v>137</v>
      </c>
      <c r="F407" t="s">
        <v>3625</v>
      </c>
      <c r="G407">
        <v>148.1</v>
      </c>
    </row>
    <row r="408" spans="1:7" x14ac:dyDescent="0.25">
      <c r="A408" t="s">
        <v>1691</v>
      </c>
      <c r="B408" t="s">
        <v>1692</v>
      </c>
      <c r="C408" t="s">
        <v>740</v>
      </c>
      <c r="D408" t="s">
        <v>233</v>
      </c>
      <c r="E408" t="s">
        <v>66</v>
      </c>
      <c r="F408" t="s">
        <v>3625</v>
      </c>
      <c r="G408">
        <v>49.4</v>
      </c>
    </row>
    <row r="409" spans="1:7" x14ac:dyDescent="0.25">
      <c r="A409" t="s">
        <v>3029</v>
      </c>
      <c r="B409" t="s">
        <v>3030</v>
      </c>
      <c r="C409" t="s">
        <v>2376</v>
      </c>
      <c r="D409" t="s">
        <v>50</v>
      </c>
      <c r="E409" t="s">
        <v>51</v>
      </c>
      <c r="F409" t="s">
        <v>3625</v>
      </c>
      <c r="G409">
        <v>23.5</v>
      </c>
    </row>
    <row r="410" spans="1:7" x14ac:dyDescent="0.25">
      <c r="A410" t="s">
        <v>3800</v>
      </c>
      <c r="B410" t="s">
        <v>3641</v>
      </c>
      <c r="C410" t="s">
        <v>34</v>
      </c>
      <c r="D410" t="s">
        <v>291</v>
      </c>
      <c r="E410" t="s">
        <v>66</v>
      </c>
      <c r="F410" t="s">
        <v>3625</v>
      </c>
      <c r="G410">
        <v>84.1</v>
      </c>
    </row>
    <row r="411" spans="1:7" x14ac:dyDescent="0.25">
      <c r="A411" t="s">
        <v>1749</v>
      </c>
      <c r="B411" t="s">
        <v>1750</v>
      </c>
      <c r="C411" t="s">
        <v>1625</v>
      </c>
      <c r="D411" t="s">
        <v>92</v>
      </c>
      <c r="E411" t="s">
        <v>36</v>
      </c>
      <c r="F411" t="s">
        <v>3625</v>
      </c>
      <c r="G411">
        <v>129.4</v>
      </c>
    </row>
    <row r="412" spans="1:7" x14ac:dyDescent="0.25">
      <c r="A412" t="s">
        <v>3801</v>
      </c>
      <c r="B412" t="s">
        <v>476</v>
      </c>
      <c r="C412" t="s">
        <v>989</v>
      </c>
      <c r="D412" t="s">
        <v>317</v>
      </c>
      <c r="E412" t="s">
        <v>193</v>
      </c>
      <c r="F412" t="s">
        <v>3625</v>
      </c>
      <c r="G412">
        <v>103.3</v>
      </c>
    </row>
    <row r="413" spans="1:7" x14ac:dyDescent="0.25">
      <c r="A413" t="s">
        <v>2025</v>
      </c>
      <c r="B413" t="s">
        <v>2026</v>
      </c>
      <c r="C413" t="s">
        <v>1191</v>
      </c>
      <c r="D413" t="s">
        <v>254</v>
      </c>
      <c r="E413" t="s">
        <v>36</v>
      </c>
      <c r="F413" t="s">
        <v>3625</v>
      </c>
      <c r="G413">
        <v>47.9</v>
      </c>
    </row>
    <row r="414" spans="1:7" x14ac:dyDescent="0.25">
      <c r="A414" t="s">
        <v>420</v>
      </c>
      <c r="B414" t="s">
        <v>421</v>
      </c>
      <c r="C414" t="s">
        <v>422</v>
      </c>
      <c r="D414" t="s">
        <v>380</v>
      </c>
      <c r="E414" t="s">
        <v>112</v>
      </c>
      <c r="F414" t="s">
        <v>3625</v>
      </c>
      <c r="G414">
        <v>86.4</v>
      </c>
    </row>
    <row r="415" spans="1:7" x14ac:dyDescent="0.25">
      <c r="A415" t="s">
        <v>366</v>
      </c>
      <c r="B415" t="s">
        <v>367</v>
      </c>
      <c r="C415" t="s">
        <v>368</v>
      </c>
      <c r="D415" t="s">
        <v>192</v>
      </c>
      <c r="E415" t="s">
        <v>193</v>
      </c>
      <c r="F415" t="s">
        <v>3625</v>
      </c>
      <c r="G415">
        <v>108.7</v>
      </c>
    </row>
    <row r="416" spans="1:7" x14ac:dyDescent="0.25">
      <c r="A416" t="s">
        <v>1685</v>
      </c>
      <c r="B416" t="s">
        <v>1686</v>
      </c>
      <c r="C416" t="s">
        <v>759</v>
      </c>
      <c r="D416" t="s">
        <v>92</v>
      </c>
      <c r="E416" t="s">
        <v>36</v>
      </c>
      <c r="F416" t="s">
        <v>3629</v>
      </c>
      <c r="G416">
        <v>110.6</v>
      </c>
    </row>
    <row r="417" spans="1:7" x14ac:dyDescent="0.25">
      <c r="A417" t="s">
        <v>1443</v>
      </c>
      <c r="B417" t="s">
        <v>1444</v>
      </c>
      <c r="C417" t="s">
        <v>1182</v>
      </c>
      <c r="D417" t="s">
        <v>281</v>
      </c>
      <c r="E417" t="s">
        <v>66</v>
      </c>
      <c r="F417" t="s">
        <v>3625</v>
      </c>
      <c r="G417">
        <v>101.6</v>
      </c>
    </row>
    <row r="418" spans="1:7" x14ac:dyDescent="0.25">
      <c r="A418" t="s">
        <v>2497</v>
      </c>
      <c r="B418" t="s">
        <v>2498</v>
      </c>
      <c r="C418" t="s">
        <v>723</v>
      </c>
      <c r="D418" t="s">
        <v>111</v>
      </c>
      <c r="E418" t="s">
        <v>112</v>
      </c>
      <c r="F418" t="s">
        <v>3625</v>
      </c>
      <c r="G418">
        <v>131.30000000000001</v>
      </c>
    </row>
    <row r="419" spans="1:7" x14ac:dyDescent="0.25">
      <c r="A419" t="s">
        <v>3589</v>
      </c>
      <c r="B419" t="s">
        <v>1872</v>
      </c>
      <c r="C419" t="s">
        <v>1533</v>
      </c>
      <c r="D419" t="s">
        <v>136</v>
      </c>
      <c r="E419" t="s">
        <v>137</v>
      </c>
      <c r="F419" t="s">
        <v>3629</v>
      </c>
      <c r="G419">
        <v>131.19999999999999</v>
      </c>
    </row>
    <row r="420" spans="1:7" x14ac:dyDescent="0.25">
      <c r="A420" t="s">
        <v>119</v>
      </c>
      <c r="B420" t="s">
        <v>120</v>
      </c>
      <c r="C420" t="s">
        <v>121</v>
      </c>
      <c r="D420" t="s">
        <v>92</v>
      </c>
      <c r="E420" t="s">
        <v>36</v>
      </c>
      <c r="F420" t="s">
        <v>3625</v>
      </c>
      <c r="G420">
        <v>88.9</v>
      </c>
    </row>
    <row r="421" spans="1:7" x14ac:dyDescent="0.25">
      <c r="A421" t="s">
        <v>3802</v>
      </c>
      <c r="B421" t="s">
        <v>3803</v>
      </c>
      <c r="C421" t="s">
        <v>2759</v>
      </c>
      <c r="D421" t="s">
        <v>149</v>
      </c>
      <c r="E421" t="s">
        <v>137</v>
      </c>
      <c r="F421" t="s">
        <v>3629</v>
      </c>
      <c r="G421">
        <v>67.3</v>
      </c>
    </row>
    <row r="422" spans="1:7" x14ac:dyDescent="0.25">
      <c r="A422" t="s">
        <v>3280</v>
      </c>
      <c r="B422" t="s">
        <v>3281</v>
      </c>
      <c r="C422" t="s">
        <v>403</v>
      </c>
      <c r="D422" t="s">
        <v>161</v>
      </c>
      <c r="E422" t="s">
        <v>36</v>
      </c>
      <c r="F422" t="s">
        <v>3625</v>
      </c>
      <c r="G422">
        <v>98</v>
      </c>
    </row>
    <row r="423" spans="1:7" x14ac:dyDescent="0.25">
      <c r="A423" t="s">
        <v>3804</v>
      </c>
      <c r="B423" t="s">
        <v>3805</v>
      </c>
      <c r="C423" t="s">
        <v>1093</v>
      </c>
      <c r="D423" t="s">
        <v>254</v>
      </c>
      <c r="E423" t="s">
        <v>36</v>
      </c>
      <c r="F423" t="s">
        <v>3629</v>
      </c>
      <c r="G423">
        <v>123.6</v>
      </c>
    </row>
    <row r="424" spans="1:7" x14ac:dyDescent="0.25">
      <c r="A424" t="s">
        <v>3806</v>
      </c>
      <c r="B424" t="s">
        <v>3807</v>
      </c>
      <c r="C424" t="s">
        <v>464</v>
      </c>
      <c r="D424" t="s">
        <v>291</v>
      </c>
      <c r="E424" t="s">
        <v>66</v>
      </c>
      <c r="F424" t="s">
        <v>3625</v>
      </c>
      <c r="G424">
        <v>5.8</v>
      </c>
    </row>
    <row r="425" spans="1:7" x14ac:dyDescent="0.25">
      <c r="A425" t="s">
        <v>1253</v>
      </c>
      <c r="B425" t="s">
        <v>1029</v>
      </c>
      <c r="C425" t="s">
        <v>547</v>
      </c>
      <c r="D425" t="s">
        <v>233</v>
      </c>
      <c r="E425" t="s">
        <v>66</v>
      </c>
      <c r="F425" t="s">
        <v>3625</v>
      </c>
      <c r="G425">
        <v>148.80000000000001</v>
      </c>
    </row>
    <row r="426" spans="1:7" x14ac:dyDescent="0.25">
      <c r="A426" t="s">
        <v>2532</v>
      </c>
      <c r="B426" t="s">
        <v>2533</v>
      </c>
      <c r="C426" t="s">
        <v>696</v>
      </c>
      <c r="D426" t="s">
        <v>380</v>
      </c>
      <c r="E426" t="s">
        <v>112</v>
      </c>
      <c r="F426" t="s">
        <v>3625</v>
      </c>
      <c r="G426">
        <v>31.5</v>
      </c>
    </row>
    <row r="427" spans="1:7" x14ac:dyDescent="0.25">
      <c r="A427" t="s">
        <v>3808</v>
      </c>
      <c r="B427" t="s">
        <v>3809</v>
      </c>
      <c r="C427" t="s">
        <v>431</v>
      </c>
      <c r="D427" t="s">
        <v>181</v>
      </c>
      <c r="E427" t="s">
        <v>80</v>
      </c>
      <c r="F427" t="s">
        <v>3625</v>
      </c>
      <c r="G427">
        <v>73.2</v>
      </c>
    </row>
    <row r="428" spans="1:7" x14ac:dyDescent="0.25">
      <c r="A428" t="s">
        <v>1899</v>
      </c>
      <c r="B428" t="s">
        <v>565</v>
      </c>
      <c r="C428" t="s">
        <v>666</v>
      </c>
      <c r="D428" t="s">
        <v>136</v>
      </c>
      <c r="E428" t="s">
        <v>137</v>
      </c>
      <c r="F428" t="s">
        <v>3629</v>
      </c>
      <c r="G428">
        <v>131.4</v>
      </c>
    </row>
    <row r="429" spans="1:7" x14ac:dyDescent="0.25">
      <c r="A429" t="s">
        <v>1836</v>
      </c>
      <c r="B429" t="s">
        <v>1837</v>
      </c>
      <c r="C429" t="s">
        <v>180</v>
      </c>
      <c r="D429" t="s">
        <v>161</v>
      </c>
      <c r="E429" t="s">
        <v>36</v>
      </c>
      <c r="F429" t="s">
        <v>3625</v>
      </c>
      <c r="G429">
        <v>37.6</v>
      </c>
    </row>
    <row r="430" spans="1:7" x14ac:dyDescent="0.25">
      <c r="A430" t="s">
        <v>1537</v>
      </c>
      <c r="B430" t="s">
        <v>1538</v>
      </c>
      <c r="C430" t="s">
        <v>629</v>
      </c>
      <c r="D430" t="s">
        <v>603</v>
      </c>
      <c r="E430" t="s">
        <v>137</v>
      </c>
      <c r="F430" t="s">
        <v>3625</v>
      </c>
      <c r="G430">
        <v>74.099999999999994</v>
      </c>
    </row>
    <row r="431" spans="1:7" x14ac:dyDescent="0.25">
      <c r="A431" t="s">
        <v>3810</v>
      </c>
      <c r="B431" t="s">
        <v>3811</v>
      </c>
      <c r="C431" t="s">
        <v>1842</v>
      </c>
      <c r="D431" t="s">
        <v>244</v>
      </c>
      <c r="E431" t="s">
        <v>51</v>
      </c>
      <c r="F431" t="s">
        <v>3625</v>
      </c>
      <c r="G431">
        <v>24.2</v>
      </c>
    </row>
    <row r="432" spans="1:7" x14ac:dyDescent="0.25">
      <c r="A432" t="s">
        <v>3812</v>
      </c>
      <c r="B432" t="s">
        <v>3813</v>
      </c>
      <c r="C432" t="s">
        <v>1404</v>
      </c>
      <c r="D432" t="s">
        <v>65</v>
      </c>
      <c r="E432" t="s">
        <v>66</v>
      </c>
      <c r="F432" t="s">
        <v>3625</v>
      </c>
      <c r="G432">
        <v>62.3</v>
      </c>
    </row>
    <row r="433" spans="1:7" x14ac:dyDescent="0.25">
      <c r="A433" t="s">
        <v>3814</v>
      </c>
      <c r="B433" t="s">
        <v>2099</v>
      </c>
      <c r="C433" t="s">
        <v>379</v>
      </c>
      <c r="D433" t="s">
        <v>291</v>
      </c>
      <c r="E433" t="s">
        <v>66</v>
      </c>
      <c r="F433" t="s">
        <v>3625</v>
      </c>
      <c r="G433">
        <v>30.7</v>
      </c>
    </row>
    <row r="434" spans="1:7" x14ac:dyDescent="0.25">
      <c r="A434" t="s">
        <v>3815</v>
      </c>
      <c r="B434" t="s">
        <v>483</v>
      </c>
      <c r="C434" t="s">
        <v>307</v>
      </c>
      <c r="D434" t="s">
        <v>535</v>
      </c>
      <c r="E434" t="s">
        <v>80</v>
      </c>
      <c r="F434" t="s">
        <v>3629</v>
      </c>
      <c r="G434">
        <v>57.7</v>
      </c>
    </row>
    <row r="435" spans="1:7" x14ac:dyDescent="0.25">
      <c r="A435" t="s">
        <v>2413</v>
      </c>
      <c r="B435" t="s">
        <v>2414</v>
      </c>
      <c r="C435" t="s">
        <v>1324</v>
      </c>
      <c r="D435" t="s">
        <v>697</v>
      </c>
      <c r="E435" t="s">
        <v>137</v>
      </c>
      <c r="F435" t="s">
        <v>3629</v>
      </c>
      <c r="G435">
        <v>59.2</v>
      </c>
    </row>
    <row r="436" spans="1:7" x14ac:dyDescent="0.25">
      <c r="A436" t="s">
        <v>2165</v>
      </c>
      <c r="B436" t="s">
        <v>360</v>
      </c>
      <c r="C436" t="s">
        <v>2166</v>
      </c>
      <c r="D436" t="s">
        <v>214</v>
      </c>
      <c r="E436" t="s">
        <v>51</v>
      </c>
      <c r="F436" t="s">
        <v>3625</v>
      </c>
      <c r="G436">
        <v>149</v>
      </c>
    </row>
    <row r="437" spans="1:7" x14ac:dyDescent="0.25">
      <c r="A437" t="s">
        <v>1352</v>
      </c>
      <c r="B437" t="s">
        <v>1353</v>
      </c>
      <c r="C437" t="s">
        <v>280</v>
      </c>
      <c r="D437" t="s">
        <v>380</v>
      </c>
      <c r="E437" t="s">
        <v>112</v>
      </c>
      <c r="F437" t="s">
        <v>3629</v>
      </c>
      <c r="G437">
        <v>149.19999999999999</v>
      </c>
    </row>
    <row r="438" spans="1:7" x14ac:dyDescent="0.25">
      <c r="A438" t="s">
        <v>1012</v>
      </c>
      <c r="B438" t="s">
        <v>1013</v>
      </c>
      <c r="C438" t="s">
        <v>1014</v>
      </c>
      <c r="D438" t="s">
        <v>65</v>
      </c>
      <c r="E438" t="s">
        <v>66</v>
      </c>
      <c r="F438" t="s">
        <v>3629</v>
      </c>
      <c r="G438">
        <v>21.6</v>
      </c>
    </row>
    <row r="439" spans="1:7" x14ac:dyDescent="0.25">
      <c r="A439" t="s">
        <v>3260</v>
      </c>
      <c r="B439" t="s">
        <v>3261</v>
      </c>
      <c r="C439" t="s">
        <v>3262</v>
      </c>
      <c r="D439" t="s">
        <v>697</v>
      </c>
      <c r="E439" t="s">
        <v>137</v>
      </c>
      <c r="F439" t="s">
        <v>3625</v>
      </c>
      <c r="G439">
        <v>110.3</v>
      </c>
    </row>
    <row r="440" spans="1:7" x14ac:dyDescent="0.25">
      <c r="A440" t="s">
        <v>230</v>
      </c>
      <c r="B440" t="s">
        <v>231</v>
      </c>
      <c r="C440" t="s">
        <v>232</v>
      </c>
      <c r="D440" t="s">
        <v>233</v>
      </c>
      <c r="E440" t="s">
        <v>66</v>
      </c>
      <c r="F440" t="s">
        <v>3629</v>
      </c>
      <c r="G440">
        <v>12.5</v>
      </c>
    </row>
    <row r="441" spans="1:7" x14ac:dyDescent="0.25">
      <c r="A441" t="s">
        <v>3816</v>
      </c>
      <c r="B441" t="s">
        <v>3817</v>
      </c>
      <c r="C441" t="s">
        <v>445</v>
      </c>
      <c r="D441" t="s">
        <v>50</v>
      </c>
      <c r="E441" t="s">
        <v>51</v>
      </c>
      <c r="F441" t="s">
        <v>3627</v>
      </c>
      <c r="G441">
        <v>9.4</v>
      </c>
    </row>
    <row r="442" spans="1:7" x14ac:dyDescent="0.25">
      <c r="A442" t="s">
        <v>1211</v>
      </c>
      <c r="B442" t="s">
        <v>1212</v>
      </c>
      <c r="C442" t="s">
        <v>393</v>
      </c>
      <c r="D442" t="s">
        <v>603</v>
      </c>
      <c r="E442" t="s">
        <v>137</v>
      </c>
      <c r="F442" t="s">
        <v>3629</v>
      </c>
      <c r="G442">
        <v>20.3</v>
      </c>
    </row>
    <row r="443" spans="1:7" x14ac:dyDescent="0.25">
      <c r="A443" t="s">
        <v>3818</v>
      </c>
      <c r="B443" t="s">
        <v>786</v>
      </c>
      <c r="C443" t="s">
        <v>1182</v>
      </c>
      <c r="D443" t="s">
        <v>603</v>
      </c>
      <c r="E443" t="s">
        <v>137</v>
      </c>
      <c r="F443" t="s">
        <v>3629</v>
      </c>
      <c r="G443">
        <v>145</v>
      </c>
    </row>
    <row r="444" spans="1:7" x14ac:dyDescent="0.25">
      <c r="A444" t="s">
        <v>3450</v>
      </c>
      <c r="B444" t="s">
        <v>3451</v>
      </c>
      <c r="C444" t="s">
        <v>764</v>
      </c>
      <c r="D444" t="s">
        <v>233</v>
      </c>
      <c r="E444" t="s">
        <v>66</v>
      </c>
      <c r="F444" t="s">
        <v>3629</v>
      </c>
      <c r="G444">
        <v>141.4</v>
      </c>
    </row>
    <row r="445" spans="1:7" x14ac:dyDescent="0.25">
      <c r="A445" t="s">
        <v>3514</v>
      </c>
      <c r="B445" t="s">
        <v>849</v>
      </c>
      <c r="C445" t="s">
        <v>717</v>
      </c>
      <c r="D445" t="s">
        <v>339</v>
      </c>
      <c r="E445" t="s">
        <v>193</v>
      </c>
      <c r="F445" t="s">
        <v>3625</v>
      </c>
      <c r="G445">
        <v>33.1</v>
      </c>
    </row>
    <row r="446" spans="1:7" x14ac:dyDescent="0.25">
      <c r="A446" t="s">
        <v>1215</v>
      </c>
      <c r="B446" t="s">
        <v>1216</v>
      </c>
      <c r="C446" t="s">
        <v>1217</v>
      </c>
      <c r="D446" t="s">
        <v>79</v>
      </c>
      <c r="E446" t="s">
        <v>80</v>
      </c>
      <c r="F446" t="s">
        <v>3625</v>
      </c>
      <c r="G446">
        <v>28.4</v>
      </c>
    </row>
    <row r="447" spans="1:7" x14ac:dyDescent="0.25">
      <c r="A447" t="s">
        <v>3819</v>
      </c>
      <c r="B447" t="s">
        <v>1715</v>
      </c>
      <c r="C447" t="s">
        <v>950</v>
      </c>
      <c r="D447" t="s">
        <v>92</v>
      </c>
      <c r="E447" t="s">
        <v>36</v>
      </c>
      <c r="F447" t="s">
        <v>3629</v>
      </c>
      <c r="G447">
        <v>39.9</v>
      </c>
    </row>
    <row r="448" spans="1:7" x14ac:dyDescent="0.25">
      <c r="A448" t="s">
        <v>1714</v>
      </c>
      <c r="B448" t="s">
        <v>1715</v>
      </c>
      <c r="C448" t="s">
        <v>1716</v>
      </c>
      <c r="D448" t="s">
        <v>697</v>
      </c>
      <c r="E448" t="s">
        <v>137</v>
      </c>
      <c r="F448" t="s">
        <v>3627</v>
      </c>
      <c r="G448">
        <v>79.8</v>
      </c>
    </row>
    <row r="449" spans="1:7" x14ac:dyDescent="0.25">
      <c r="A449" t="s">
        <v>1428</v>
      </c>
      <c r="B449" t="s">
        <v>528</v>
      </c>
      <c r="C449" t="s">
        <v>1429</v>
      </c>
      <c r="D449" t="s">
        <v>308</v>
      </c>
      <c r="E449" t="s">
        <v>112</v>
      </c>
      <c r="F449" t="s">
        <v>3625</v>
      </c>
      <c r="G449">
        <v>87.6</v>
      </c>
    </row>
    <row r="450" spans="1:7" x14ac:dyDescent="0.25">
      <c r="A450" t="s">
        <v>3480</v>
      </c>
      <c r="B450" t="s">
        <v>3481</v>
      </c>
      <c r="C450" t="s">
        <v>2759</v>
      </c>
      <c r="D450" t="s">
        <v>317</v>
      </c>
      <c r="E450" t="s">
        <v>193</v>
      </c>
      <c r="F450" t="s">
        <v>3629</v>
      </c>
      <c r="G450">
        <v>37.1</v>
      </c>
    </row>
    <row r="451" spans="1:7" x14ac:dyDescent="0.25">
      <c r="A451" t="s">
        <v>2605</v>
      </c>
      <c r="B451" t="s">
        <v>2606</v>
      </c>
      <c r="C451" t="s">
        <v>2607</v>
      </c>
      <c r="D451" t="s">
        <v>254</v>
      </c>
      <c r="E451" t="s">
        <v>36</v>
      </c>
      <c r="F451" t="s">
        <v>3625</v>
      </c>
      <c r="G451">
        <v>114.7</v>
      </c>
    </row>
    <row r="452" spans="1:7" x14ac:dyDescent="0.25">
      <c r="A452" t="s">
        <v>948</v>
      </c>
      <c r="B452" t="s">
        <v>949</v>
      </c>
      <c r="C452" t="s">
        <v>950</v>
      </c>
      <c r="D452" t="s">
        <v>254</v>
      </c>
      <c r="E452" t="s">
        <v>36</v>
      </c>
      <c r="F452" t="s">
        <v>3629</v>
      </c>
      <c r="G452">
        <v>49.9</v>
      </c>
    </row>
    <row r="453" spans="1:7" x14ac:dyDescent="0.25">
      <c r="A453" t="s">
        <v>3820</v>
      </c>
      <c r="B453" t="s">
        <v>1614</v>
      </c>
      <c r="C453" t="s">
        <v>690</v>
      </c>
      <c r="D453" t="s">
        <v>254</v>
      </c>
      <c r="E453" t="s">
        <v>36</v>
      </c>
      <c r="F453" t="s">
        <v>3625</v>
      </c>
      <c r="G453">
        <v>138.69999999999999</v>
      </c>
    </row>
    <row r="454" spans="1:7" x14ac:dyDescent="0.25">
      <c r="A454" t="s">
        <v>1287</v>
      </c>
      <c r="B454" t="s">
        <v>1288</v>
      </c>
      <c r="C454" t="s">
        <v>1289</v>
      </c>
      <c r="D454" t="s">
        <v>35</v>
      </c>
      <c r="E454" t="s">
        <v>36</v>
      </c>
      <c r="F454" t="s">
        <v>3629</v>
      </c>
      <c r="G454">
        <v>100.2</v>
      </c>
    </row>
    <row r="455" spans="1:7" x14ac:dyDescent="0.25">
      <c r="A455" t="s">
        <v>3335</v>
      </c>
      <c r="B455" t="s">
        <v>3336</v>
      </c>
      <c r="C455" t="s">
        <v>679</v>
      </c>
      <c r="D455" t="s">
        <v>111</v>
      </c>
      <c r="E455" t="s">
        <v>112</v>
      </c>
      <c r="F455" t="s">
        <v>3625</v>
      </c>
      <c r="G455">
        <v>68.3</v>
      </c>
    </row>
    <row r="456" spans="1:7" x14ac:dyDescent="0.25">
      <c r="A456" t="s">
        <v>848</v>
      </c>
      <c r="B456" t="s">
        <v>849</v>
      </c>
      <c r="C456" t="s">
        <v>850</v>
      </c>
      <c r="D456" t="s">
        <v>412</v>
      </c>
      <c r="E456" t="s">
        <v>193</v>
      </c>
      <c r="F456" t="s">
        <v>3625</v>
      </c>
      <c r="G456">
        <v>119.5</v>
      </c>
    </row>
    <row r="457" spans="1:7" x14ac:dyDescent="0.25">
      <c r="A457" t="s">
        <v>1077</v>
      </c>
      <c r="B457" t="s">
        <v>1078</v>
      </c>
      <c r="C457" t="s">
        <v>602</v>
      </c>
      <c r="D457" t="s">
        <v>136</v>
      </c>
      <c r="E457" t="s">
        <v>137</v>
      </c>
      <c r="F457" t="s">
        <v>3627</v>
      </c>
      <c r="G457">
        <v>123.6</v>
      </c>
    </row>
    <row r="458" spans="1:7" x14ac:dyDescent="0.25">
      <c r="A458" t="s">
        <v>3457</v>
      </c>
      <c r="B458" t="s">
        <v>3458</v>
      </c>
      <c r="C458" t="s">
        <v>1895</v>
      </c>
      <c r="D458" t="s">
        <v>244</v>
      </c>
      <c r="E458" t="s">
        <v>51</v>
      </c>
      <c r="F458" t="s">
        <v>3625</v>
      </c>
      <c r="G458">
        <v>47.1</v>
      </c>
    </row>
    <row r="459" spans="1:7" x14ac:dyDescent="0.25">
      <c r="A459" t="s">
        <v>1942</v>
      </c>
      <c r="B459" t="s">
        <v>1943</v>
      </c>
      <c r="C459" t="s">
        <v>862</v>
      </c>
      <c r="D459" t="s">
        <v>192</v>
      </c>
      <c r="E459" t="s">
        <v>193</v>
      </c>
      <c r="F459" t="s">
        <v>3629</v>
      </c>
      <c r="G459">
        <v>54.3</v>
      </c>
    </row>
    <row r="460" spans="1:7" x14ac:dyDescent="0.25">
      <c r="A460" t="s">
        <v>3821</v>
      </c>
      <c r="B460" t="s">
        <v>3822</v>
      </c>
      <c r="C460" t="s">
        <v>901</v>
      </c>
      <c r="D460" t="s">
        <v>412</v>
      </c>
      <c r="E460" t="s">
        <v>193</v>
      </c>
      <c r="F460" t="s">
        <v>3625</v>
      </c>
      <c r="G460">
        <v>140.69999999999999</v>
      </c>
    </row>
    <row r="461" spans="1:7" x14ac:dyDescent="0.25">
      <c r="A461" t="s">
        <v>1139</v>
      </c>
      <c r="B461" t="s">
        <v>1140</v>
      </c>
      <c r="C461" t="s">
        <v>1141</v>
      </c>
      <c r="D461" t="s">
        <v>65</v>
      </c>
      <c r="E461" t="s">
        <v>66</v>
      </c>
      <c r="F461" t="s">
        <v>3625</v>
      </c>
      <c r="G461">
        <v>28.9</v>
      </c>
    </row>
    <row r="462" spans="1:7" x14ac:dyDescent="0.25">
      <c r="A462" t="s">
        <v>3823</v>
      </c>
      <c r="B462" t="s">
        <v>147</v>
      </c>
      <c r="C462" t="s">
        <v>1395</v>
      </c>
      <c r="D462" t="s">
        <v>254</v>
      </c>
      <c r="E462" t="s">
        <v>36</v>
      </c>
      <c r="F462" t="s">
        <v>3629</v>
      </c>
      <c r="G462">
        <v>11.1</v>
      </c>
    </row>
    <row r="463" spans="1:7" x14ac:dyDescent="0.25">
      <c r="A463" t="s">
        <v>2611</v>
      </c>
      <c r="B463" t="s">
        <v>1366</v>
      </c>
      <c r="C463" t="s">
        <v>1131</v>
      </c>
      <c r="D463" t="s">
        <v>92</v>
      </c>
      <c r="E463" t="s">
        <v>36</v>
      </c>
      <c r="F463" t="s">
        <v>3629</v>
      </c>
      <c r="G463">
        <v>70.8</v>
      </c>
    </row>
    <row r="464" spans="1:7" x14ac:dyDescent="0.25">
      <c r="A464" t="s">
        <v>3824</v>
      </c>
      <c r="B464" t="s">
        <v>3825</v>
      </c>
      <c r="C464" t="s">
        <v>2752</v>
      </c>
      <c r="D464" t="s">
        <v>92</v>
      </c>
      <c r="E464" t="s">
        <v>36</v>
      </c>
      <c r="F464" t="s">
        <v>3627</v>
      </c>
      <c r="G464">
        <v>121.2</v>
      </c>
    </row>
    <row r="465" spans="1:7" x14ac:dyDescent="0.25">
      <c r="A465" t="s">
        <v>1279</v>
      </c>
      <c r="B465" t="s">
        <v>1280</v>
      </c>
      <c r="C465" t="s">
        <v>477</v>
      </c>
      <c r="D465" t="s">
        <v>92</v>
      </c>
      <c r="E465" t="s">
        <v>36</v>
      </c>
      <c r="F465" t="s">
        <v>3625</v>
      </c>
      <c r="G465">
        <v>116.9</v>
      </c>
    </row>
    <row r="466" spans="1:7" x14ac:dyDescent="0.25">
      <c r="A466" t="s">
        <v>1907</v>
      </c>
      <c r="B466" t="s">
        <v>1908</v>
      </c>
      <c r="C466" t="s">
        <v>1093</v>
      </c>
      <c r="D466" t="s">
        <v>404</v>
      </c>
      <c r="E466" t="s">
        <v>51</v>
      </c>
      <c r="F466" t="s">
        <v>3629</v>
      </c>
      <c r="G466">
        <v>138.30000000000001</v>
      </c>
    </row>
    <row r="467" spans="1:7" x14ac:dyDescent="0.25">
      <c r="A467" t="s">
        <v>3826</v>
      </c>
      <c r="B467" t="s">
        <v>3827</v>
      </c>
      <c r="C467" t="s">
        <v>316</v>
      </c>
      <c r="D467" t="s">
        <v>291</v>
      </c>
      <c r="E467" t="s">
        <v>66</v>
      </c>
      <c r="F467" t="s">
        <v>3625</v>
      </c>
      <c r="G467">
        <v>82.3</v>
      </c>
    </row>
    <row r="468" spans="1:7" x14ac:dyDescent="0.25">
      <c r="A468" t="s">
        <v>3244</v>
      </c>
      <c r="B468" t="s">
        <v>1238</v>
      </c>
      <c r="C468" t="s">
        <v>1439</v>
      </c>
      <c r="D468" t="s">
        <v>281</v>
      </c>
      <c r="E468" t="s">
        <v>66</v>
      </c>
      <c r="F468" t="s">
        <v>3625</v>
      </c>
      <c r="G468">
        <v>19.5</v>
      </c>
    </row>
    <row r="469" spans="1:7" x14ac:dyDescent="0.25">
      <c r="A469" t="s">
        <v>2145</v>
      </c>
      <c r="B469" t="s">
        <v>845</v>
      </c>
      <c r="C469" t="s">
        <v>1662</v>
      </c>
      <c r="D469" t="s">
        <v>603</v>
      </c>
      <c r="E469" t="s">
        <v>137</v>
      </c>
      <c r="F469" t="s">
        <v>3625</v>
      </c>
      <c r="G469">
        <v>90.4</v>
      </c>
    </row>
    <row r="470" spans="1:7" x14ac:dyDescent="0.25">
      <c r="A470" t="s">
        <v>1332</v>
      </c>
      <c r="B470" t="s">
        <v>1333</v>
      </c>
      <c r="C470" t="s">
        <v>78</v>
      </c>
      <c r="D470" t="s">
        <v>214</v>
      </c>
      <c r="E470" t="s">
        <v>51</v>
      </c>
      <c r="F470" t="s">
        <v>3625</v>
      </c>
      <c r="G470">
        <v>117.9</v>
      </c>
    </row>
    <row r="471" spans="1:7" x14ac:dyDescent="0.25">
      <c r="A471" t="s">
        <v>401</v>
      </c>
      <c r="B471" t="s">
        <v>402</v>
      </c>
      <c r="C471" t="s">
        <v>403</v>
      </c>
      <c r="D471" t="s">
        <v>404</v>
      </c>
      <c r="E471" t="s">
        <v>51</v>
      </c>
      <c r="F471" t="s">
        <v>3629</v>
      </c>
      <c r="G471">
        <v>18.5</v>
      </c>
    </row>
    <row r="472" spans="1:7" x14ac:dyDescent="0.25">
      <c r="A472" t="s">
        <v>3828</v>
      </c>
      <c r="B472" t="s">
        <v>3702</v>
      </c>
      <c r="C472" t="s">
        <v>1197</v>
      </c>
      <c r="D472" t="s">
        <v>171</v>
      </c>
      <c r="E472" t="s">
        <v>112</v>
      </c>
      <c r="F472" t="s">
        <v>3629</v>
      </c>
      <c r="G472">
        <v>30</v>
      </c>
    </row>
    <row r="473" spans="1:7" x14ac:dyDescent="0.25">
      <c r="A473" t="s">
        <v>1563</v>
      </c>
      <c r="B473" t="s">
        <v>1140</v>
      </c>
      <c r="C473" t="s">
        <v>148</v>
      </c>
      <c r="D473" t="s">
        <v>79</v>
      </c>
      <c r="E473" t="s">
        <v>80</v>
      </c>
      <c r="F473" t="s">
        <v>3629</v>
      </c>
      <c r="G473">
        <v>6.8</v>
      </c>
    </row>
    <row r="474" spans="1:7" x14ac:dyDescent="0.25">
      <c r="A474" t="s">
        <v>1498</v>
      </c>
      <c r="B474" t="s">
        <v>1304</v>
      </c>
      <c r="C474" t="s">
        <v>490</v>
      </c>
      <c r="D474" t="s">
        <v>327</v>
      </c>
      <c r="E474" t="s">
        <v>80</v>
      </c>
      <c r="F474" t="s">
        <v>3629</v>
      </c>
      <c r="G474">
        <v>91.1</v>
      </c>
    </row>
    <row r="475" spans="1:7" x14ac:dyDescent="0.25">
      <c r="A475" t="s">
        <v>3829</v>
      </c>
      <c r="B475" t="s">
        <v>3830</v>
      </c>
      <c r="C475" t="s">
        <v>1503</v>
      </c>
      <c r="D475" t="s">
        <v>192</v>
      </c>
      <c r="E475" t="s">
        <v>193</v>
      </c>
      <c r="F475" t="s">
        <v>3625</v>
      </c>
      <c r="G475">
        <v>133.6</v>
      </c>
    </row>
    <row r="476" spans="1:7" x14ac:dyDescent="0.25">
      <c r="A476" t="s">
        <v>456</v>
      </c>
      <c r="B476" t="s">
        <v>457</v>
      </c>
      <c r="C476" t="s">
        <v>458</v>
      </c>
      <c r="D476" t="s">
        <v>65</v>
      </c>
      <c r="E476" t="s">
        <v>66</v>
      </c>
      <c r="F476" t="s">
        <v>3625</v>
      </c>
      <c r="G476">
        <v>102.2</v>
      </c>
    </row>
    <row r="477" spans="1:7" x14ac:dyDescent="0.25">
      <c r="A477" t="s">
        <v>508</v>
      </c>
      <c r="B477" t="s">
        <v>509</v>
      </c>
      <c r="C477" t="s">
        <v>510</v>
      </c>
      <c r="D477" t="s">
        <v>65</v>
      </c>
      <c r="E477" t="s">
        <v>66</v>
      </c>
      <c r="F477" t="s">
        <v>3627</v>
      </c>
      <c r="G477">
        <v>147.4</v>
      </c>
    </row>
    <row r="478" spans="1:7" x14ac:dyDescent="0.25">
      <c r="A478" t="s">
        <v>3831</v>
      </c>
      <c r="B478" t="s">
        <v>3832</v>
      </c>
      <c r="C478" t="s">
        <v>290</v>
      </c>
      <c r="D478" t="s">
        <v>317</v>
      </c>
      <c r="E478" t="s">
        <v>193</v>
      </c>
      <c r="F478" t="s">
        <v>3625</v>
      </c>
      <c r="G478">
        <v>14.1</v>
      </c>
    </row>
    <row r="479" spans="1:7" x14ac:dyDescent="0.25">
      <c r="A479" t="s">
        <v>3833</v>
      </c>
      <c r="B479" t="s">
        <v>1259</v>
      </c>
      <c r="C479" t="s">
        <v>1395</v>
      </c>
      <c r="D479" t="s">
        <v>233</v>
      </c>
      <c r="E479" t="s">
        <v>66</v>
      </c>
      <c r="F479" t="s">
        <v>3625</v>
      </c>
      <c r="G479">
        <v>135.9</v>
      </c>
    </row>
    <row r="480" spans="1:7" x14ac:dyDescent="0.25">
      <c r="A480" t="s">
        <v>3834</v>
      </c>
      <c r="B480" t="s">
        <v>3118</v>
      </c>
      <c r="C480" t="s">
        <v>3711</v>
      </c>
      <c r="D480" t="s">
        <v>92</v>
      </c>
      <c r="E480" t="s">
        <v>36</v>
      </c>
      <c r="F480" t="s">
        <v>3625</v>
      </c>
      <c r="G480">
        <v>123</v>
      </c>
    </row>
    <row r="481" spans="1:7" x14ac:dyDescent="0.25">
      <c r="A481" t="s">
        <v>938</v>
      </c>
      <c r="B481" t="s">
        <v>939</v>
      </c>
      <c r="C481" t="s">
        <v>940</v>
      </c>
      <c r="D481" t="s">
        <v>214</v>
      </c>
      <c r="E481" t="s">
        <v>51</v>
      </c>
      <c r="F481" t="s">
        <v>3625</v>
      </c>
      <c r="G481">
        <v>50.6</v>
      </c>
    </row>
    <row r="482" spans="1:7" x14ac:dyDescent="0.25">
      <c r="A482" t="s">
        <v>3835</v>
      </c>
      <c r="B482" t="s">
        <v>109</v>
      </c>
      <c r="C482" t="s">
        <v>759</v>
      </c>
      <c r="D482" t="s">
        <v>65</v>
      </c>
      <c r="E482" t="s">
        <v>66</v>
      </c>
      <c r="F482" t="s">
        <v>3625</v>
      </c>
      <c r="G482">
        <v>146.19999999999999</v>
      </c>
    </row>
    <row r="483" spans="1:7" x14ac:dyDescent="0.25">
      <c r="A483" t="s">
        <v>558</v>
      </c>
      <c r="B483" t="s">
        <v>559</v>
      </c>
      <c r="C483" t="s">
        <v>560</v>
      </c>
      <c r="D483" t="s">
        <v>171</v>
      </c>
      <c r="E483" t="s">
        <v>112</v>
      </c>
      <c r="F483" t="s">
        <v>3627</v>
      </c>
      <c r="G483">
        <v>46.8</v>
      </c>
    </row>
    <row r="484" spans="1:7" x14ac:dyDescent="0.25">
      <c r="A484" t="s">
        <v>387</v>
      </c>
      <c r="B484" t="s">
        <v>179</v>
      </c>
      <c r="C484" t="s">
        <v>128</v>
      </c>
      <c r="D484" t="s">
        <v>65</v>
      </c>
      <c r="E484" t="s">
        <v>66</v>
      </c>
      <c r="F484" t="s">
        <v>3625</v>
      </c>
      <c r="G484">
        <v>133.9</v>
      </c>
    </row>
    <row r="485" spans="1:7" x14ac:dyDescent="0.25">
      <c r="A485" t="s">
        <v>763</v>
      </c>
      <c r="B485" t="s">
        <v>546</v>
      </c>
      <c r="C485" t="s">
        <v>764</v>
      </c>
      <c r="D485" t="s">
        <v>697</v>
      </c>
      <c r="E485" t="s">
        <v>137</v>
      </c>
      <c r="F485" t="s">
        <v>3629</v>
      </c>
      <c r="G485">
        <v>132.69999999999999</v>
      </c>
    </row>
    <row r="486" spans="1:7" x14ac:dyDescent="0.25">
      <c r="A486" t="s">
        <v>1221</v>
      </c>
      <c r="B486" t="s">
        <v>1222</v>
      </c>
      <c r="C486" t="s">
        <v>840</v>
      </c>
      <c r="D486" t="s">
        <v>161</v>
      </c>
      <c r="E486" t="s">
        <v>36</v>
      </c>
      <c r="F486" t="s">
        <v>3625</v>
      </c>
      <c r="G486">
        <v>114.9</v>
      </c>
    </row>
    <row r="487" spans="1:7" x14ac:dyDescent="0.25">
      <c r="A487" t="s">
        <v>3836</v>
      </c>
      <c r="B487" t="s">
        <v>976</v>
      </c>
      <c r="C487" t="s">
        <v>641</v>
      </c>
      <c r="D487" t="s">
        <v>79</v>
      </c>
      <c r="E487" t="s">
        <v>80</v>
      </c>
      <c r="F487" t="s">
        <v>3625</v>
      </c>
      <c r="G487">
        <v>86.7</v>
      </c>
    </row>
    <row r="488" spans="1:7" x14ac:dyDescent="0.25">
      <c r="A488" t="s">
        <v>2039</v>
      </c>
      <c r="B488" t="s">
        <v>2040</v>
      </c>
      <c r="C488" t="s">
        <v>1324</v>
      </c>
      <c r="D488" t="s">
        <v>233</v>
      </c>
      <c r="E488" t="s">
        <v>66</v>
      </c>
      <c r="F488" t="s">
        <v>3625</v>
      </c>
      <c r="G488">
        <v>22.4</v>
      </c>
    </row>
    <row r="489" spans="1:7" x14ac:dyDescent="0.25">
      <c r="A489" t="s">
        <v>2528</v>
      </c>
      <c r="B489" t="s">
        <v>2529</v>
      </c>
      <c r="C489" t="s">
        <v>1758</v>
      </c>
      <c r="D489" t="s">
        <v>65</v>
      </c>
      <c r="E489" t="s">
        <v>66</v>
      </c>
      <c r="F489" t="s">
        <v>3625</v>
      </c>
      <c r="G489">
        <v>82.1</v>
      </c>
    </row>
    <row r="490" spans="1:7" x14ac:dyDescent="0.25">
      <c r="A490" t="s">
        <v>3604</v>
      </c>
      <c r="B490" t="s">
        <v>437</v>
      </c>
      <c r="C490" t="s">
        <v>1636</v>
      </c>
      <c r="D490" t="s">
        <v>149</v>
      </c>
      <c r="E490" t="s">
        <v>137</v>
      </c>
      <c r="F490" t="s">
        <v>3625</v>
      </c>
      <c r="G490">
        <v>56.7</v>
      </c>
    </row>
    <row r="491" spans="1:7" x14ac:dyDescent="0.25">
      <c r="A491" t="s">
        <v>2399</v>
      </c>
      <c r="B491" t="s">
        <v>2400</v>
      </c>
      <c r="C491" t="s">
        <v>706</v>
      </c>
      <c r="D491" t="s">
        <v>535</v>
      </c>
      <c r="E491" t="s">
        <v>80</v>
      </c>
      <c r="F491" t="s">
        <v>3629</v>
      </c>
      <c r="G491">
        <v>119.9</v>
      </c>
    </row>
    <row r="492" spans="1:7" x14ac:dyDescent="0.25">
      <c r="A492" t="s">
        <v>3837</v>
      </c>
      <c r="B492" t="s">
        <v>3838</v>
      </c>
      <c r="C492" t="s">
        <v>734</v>
      </c>
      <c r="D492" t="s">
        <v>181</v>
      </c>
      <c r="E492" t="s">
        <v>80</v>
      </c>
      <c r="F492" t="s">
        <v>3629</v>
      </c>
      <c r="G492">
        <v>114.9</v>
      </c>
    </row>
    <row r="493" spans="1:7" x14ac:dyDescent="0.25">
      <c r="A493" t="s">
        <v>3839</v>
      </c>
      <c r="B493" t="s">
        <v>3832</v>
      </c>
      <c r="C493" t="s">
        <v>326</v>
      </c>
      <c r="D493" t="s">
        <v>291</v>
      </c>
      <c r="E493" t="s">
        <v>66</v>
      </c>
      <c r="F493" t="s">
        <v>3625</v>
      </c>
      <c r="G493">
        <v>137</v>
      </c>
    </row>
    <row r="494" spans="1:7" x14ac:dyDescent="0.25">
      <c r="A494" t="s">
        <v>443</v>
      </c>
      <c r="B494" t="s">
        <v>444</v>
      </c>
      <c r="C494" t="s">
        <v>445</v>
      </c>
      <c r="D494" t="s">
        <v>339</v>
      </c>
      <c r="E494" t="s">
        <v>193</v>
      </c>
      <c r="F494" t="s">
        <v>3625</v>
      </c>
      <c r="G494">
        <v>7.2</v>
      </c>
    </row>
    <row r="495" spans="1:7" x14ac:dyDescent="0.25">
      <c r="A495" t="s">
        <v>3214</v>
      </c>
      <c r="B495" t="s">
        <v>3215</v>
      </c>
      <c r="C495" t="s">
        <v>529</v>
      </c>
      <c r="D495" t="s">
        <v>181</v>
      </c>
      <c r="E495" t="s">
        <v>80</v>
      </c>
      <c r="F495" t="s">
        <v>3627</v>
      </c>
      <c r="G495">
        <v>122.3</v>
      </c>
    </row>
    <row r="496" spans="1:7" x14ac:dyDescent="0.25">
      <c r="A496" t="s">
        <v>1740</v>
      </c>
      <c r="B496" t="s">
        <v>1538</v>
      </c>
      <c r="C496" t="s">
        <v>950</v>
      </c>
      <c r="D496" t="s">
        <v>79</v>
      </c>
      <c r="E496" t="s">
        <v>80</v>
      </c>
      <c r="F496" t="s">
        <v>3625</v>
      </c>
      <c r="G496">
        <v>141.1</v>
      </c>
    </row>
    <row r="497" spans="1:7" x14ac:dyDescent="0.25">
      <c r="A497" t="s">
        <v>3370</v>
      </c>
      <c r="B497" t="s">
        <v>3371</v>
      </c>
      <c r="C497" t="s">
        <v>191</v>
      </c>
      <c r="D497" t="s">
        <v>79</v>
      </c>
      <c r="E497" t="s">
        <v>80</v>
      </c>
      <c r="F497" t="s">
        <v>3629</v>
      </c>
      <c r="G497">
        <v>119.4</v>
      </c>
    </row>
    <row r="498" spans="1:7" x14ac:dyDescent="0.25">
      <c r="A498" t="s">
        <v>2033</v>
      </c>
      <c r="B498" t="s">
        <v>2034</v>
      </c>
      <c r="C498" t="s">
        <v>805</v>
      </c>
      <c r="D498" t="s">
        <v>136</v>
      </c>
      <c r="E498" t="s">
        <v>137</v>
      </c>
      <c r="F498" t="s">
        <v>3625</v>
      </c>
      <c r="G498">
        <v>23.9</v>
      </c>
    </row>
    <row r="499" spans="1:7" x14ac:dyDescent="0.25">
      <c r="A499" t="s">
        <v>2828</v>
      </c>
      <c r="B499" t="s">
        <v>2829</v>
      </c>
      <c r="C499" t="s">
        <v>1233</v>
      </c>
      <c r="D499" t="s">
        <v>308</v>
      </c>
      <c r="E499" t="s">
        <v>112</v>
      </c>
      <c r="F499" t="s">
        <v>3625</v>
      </c>
      <c r="G499">
        <v>16.8</v>
      </c>
    </row>
    <row r="500" spans="1:7" x14ac:dyDescent="0.25">
      <c r="A500" t="s">
        <v>3490</v>
      </c>
      <c r="B500" t="s">
        <v>3491</v>
      </c>
      <c r="C500" t="s">
        <v>2759</v>
      </c>
      <c r="D500" t="s">
        <v>291</v>
      </c>
      <c r="E500" t="s">
        <v>66</v>
      </c>
      <c r="F500" t="s">
        <v>3625</v>
      </c>
      <c r="G500">
        <v>8</v>
      </c>
    </row>
    <row r="501" spans="1:7" x14ac:dyDescent="0.25">
      <c r="A501" t="s">
        <v>1265</v>
      </c>
      <c r="B501" t="s">
        <v>1266</v>
      </c>
      <c r="C501" t="s">
        <v>490</v>
      </c>
      <c r="D501" t="s">
        <v>317</v>
      </c>
      <c r="E501" t="s">
        <v>193</v>
      </c>
      <c r="F501" t="s">
        <v>3629</v>
      </c>
      <c r="G501">
        <v>96.2</v>
      </c>
    </row>
    <row r="502" spans="1:7" x14ac:dyDescent="0.25">
      <c r="A502" t="s">
        <v>1757</v>
      </c>
      <c r="B502" t="s">
        <v>1460</v>
      </c>
      <c r="C502" t="s">
        <v>1758</v>
      </c>
      <c r="D502" t="s">
        <v>79</v>
      </c>
      <c r="E502" t="s">
        <v>80</v>
      </c>
      <c r="F502" t="s">
        <v>3625</v>
      </c>
      <c r="G502">
        <v>96.3</v>
      </c>
    </row>
    <row r="503" spans="1:7" x14ac:dyDescent="0.25">
      <c r="A503" t="s">
        <v>1509</v>
      </c>
      <c r="B503" t="s">
        <v>1092</v>
      </c>
      <c r="C503" t="s">
        <v>1038</v>
      </c>
      <c r="D503" t="s">
        <v>697</v>
      </c>
      <c r="E503" t="s">
        <v>137</v>
      </c>
      <c r="F503" t="s">
        <v>3629</v>
      </c>
      <c r="G503">
        <v>148.1</v>
      </c>
    </row>
    <row r="504" spans="1:7" x14ac:dyDescent="0.25">
      <c r="A504" t="s">
        <v>1269</v>
      </c>
      <c r="B504" t="s">
        <v>360</v>
      </c>
      <c r="C504" t="s">
        <v>1141</v>
      </c>
      <c r="D504" t="s">
        <v>181</v>
      </c>
      <c r="E504" t="s">
        <v>80</v>
      </c>
      <c r="F504" t="s">
        <v>3625</v>
      </c>
      <c r="G504">
        <v>62.7</v>
      </c>
    </row>
    <row r="505" spans="1:7" x14ac:dyDescent="0.25">
      <c r="A505" t="s">
        <v>3840</v>
      </c>
      <c r="B505" t="s">
        <v>3702</v>
      </c>
      <c r="C505" t="s">
        <v>3841</v>
      </c>
      <c r="D505" t="s">
        <v>111</v>
      </c>
      <c r="E505" t="s">
        <v>112</v>
      </c>
      <c r="F505" t="s">
        <v>3625</v>
      </c>
      <c r="G505">
        <v>53.1</v>
      </c>
    </row>
    <row r="506" spans="1:7" x14ac:dyDescent="0.25">
      <c r="A506" t="s">
        <v>3117</v>
      </c>
      <c r="B506" t="s">
        <v>3118</v>
      </c>
      <c r="C506" t="s">
        <v>300</v>
      </c>
      <c r="D506" t="s">
        <v>233</v>
      </c>
      <c r="E506" t="s">
        <v>66</v>
      </c>
      <c r="F506" t="s">
        <v>3625</v>
      </c>
      <c r="G506">
        <v>95.5</v>
      </c>
    </row>
    <row r="507" spans="1:7" x14ac:dyDescent="0.25">
      <c r="A507" t="s">
        <v>3842</v>
      </c>
      <c r="B507" t="s">
        <v>3843</v>
      </c>
      <c r="C507" t="s">
        <v>553</v>
      </c>
      <c r="D507" t="s">
        <v>380</v>
      </c>
      <c r="E507" t="s">
        <v>112</v>
      </c>
      <c r="F507" t="s">
        <v>3625</v>
      </c>
      <c r="G507">
        <v>124.7</v>
      </c>
    </row>
    <row r="508" spans="1:7" x14ac:dyDescent="0.25">
      <c r="A508" t="s">
        <v>2563</v>
      </c>
      <c r="B508" t="s">
        <v>2564</v>
      </c>
      <c r="C508" t="s">
        <v>971</v>
      </c>
      <c r="D508" t="s">
        <v>181</v>
      </c>
      <c r="E508" t="s">
        <v>80</v>
      </c>
      <c r="F508" t="s">
        <v>3627</v>
      </c>
      <c r="G508">
        <v>140.80000000000001</v>
      </c>
    </row>
    <row r="509" spans="1:7" x14ac:dyDescent="0.25">
      <c r="A509" t="s">
        <v>3123</v>
      </c>
      <c r="B509" t="s">
        <v>3124</v>
      </c>
      <c r="C509" t="s">
        <v>579</v>
      </c>
      <c r="D509" t="s">
        <v>111</v>
      </c>
      <c r="E509" t="s">
        <v>112</v>
      </c>
      <c r="F509" t="s">
        <v>3625</v>
      </c>
      <c r="G509">
        <v>121.5</v>
      </c>
    </row>
    <row r="510" spans="1:7" x14ac:dyDescent="0.25">
      <c r="A510" t="s">
        <v>3844</v>
      </c>
      <c r="B510" t="s">
        <v>3845</v>
      </c>
      <c r="C510" t="s">
        <v>868</v>
      </c>
      <c r="D510" t="s">
        <v>308</v>
      </c>
      <c r="E510" t="s">
        <v>112</v>
      </c>
      <c r="F510" t="s">
        <v>3625</v>
      </c>
      <c r="G510">
        <v>66.900000000000006</v>
      </c>
    </row>
    <row r="511" spans="1:7" x14ac:dyDescent="0.25">
      <c r="A511" t="s">
        <v>2907</v>
      </c>
      <c r="B511" t="s">
        <v>2091</v>
      </c>
      <c r="C511" t="s">
        <v>458</v>
      </c>
      <c r="D511" t="s">
        <v>244</v>
      </c>
      <c r="E511" t="s">
        <v>51</v>
      </c>
      <c r="F511" t="s">
        <v>3625</v>
      </c>
      <c r="G511">
        <v>97.1</v>
      </c>
    </row>
    <row r="512" spans="1:7" x14ac:dyDescent="0.25">
      <c r="A512" t="s">
        <v>2176</v>
      </c>
      <c r="B512" t="s">
        <v>2177</v>
      </c>
      <c r="C512" t="s">
        <v>901</v>
      </c>
      <c r="D512" t="s">
        <v>404</v>
      </c>
      <c r="E512" t="s">
        <v>51</v>
      </c>
      <c r="F512" t="s">
        <v>3629</v>
      </c>
      <c r="G512">
        <v>129.19999999999999</v>
      </c>
    </row>
    <row r="513" spans="1:7" x14ac:dyDescent="0.25">
      <c r="A513" t="s">
        <v>954</v>
      </c>
      <c r="B513" t="s">
        <v>955</v>
      </c>
      <c r="C513" t="s">
        <v>34</v>
      </c>
      <c r="D513" t="s">
        <v>111</v>
      </c>
      <c r="E513" t="s">
        <v>112</v>
      </c>
      <c r="F513" t="s">
        <v>3629</v>
      </c>
      <c r="G513">
        <v>76.099999999999994</v>
      </c>
    </row>
    <row r="514" spans="1:7" x14ac:dyDescent="0.25">
      <c r="A514" t="s">
        <v>2008</v>
      </c>
      <c r="B514" t="s">
        <v>2009</v>
      </c>
      <c r="C514" t="s">
        <v>566</v>
      </c>
      <c r="D514" t="s">
        <v>339</v>
      </c>
      <c r="E514" t="s">
        <v>193</v>
      </c>
      <c r="F514" t="s">
        <v>3625</v>
      </c>
      <c r="G514">
        <v>36.4</v>
      </c>
    </row>
    <row r="515" spans="1:7" x14ac:dyDescent="0.25">
      <c r="A515" t="s">
        <v>1781</v>
      </c>
      <c r="B515" t="s">
        <v>1782</v>
      </c>
      <c r="C515" t="s">
        <v>393</v>
      </c>
      <c r="D515" t="s">
        <v>136</v>
      </c>
      <c r="E515" t="s">
        <v>137</v>
      </c>
      <c r="F515" t="s">
        <v>3625</v>
      </c>
      <c r="G515">
        <v>29.6</v>
      </c>
    </row>
    <row r="516" spans="1:7" x14ac:dyDescent="0.25">
      <c r="A516" t="s">
        <v>1437</v>
      </c>
      <c r="B516" t="s">
        <v>1438</v>
      </c>
      <c r="C516" t="s">
        <v>1439</v>
      </c>
      <c r="D516" t="s">
        <v>111</v>
      </c>
      <c r="E516" t="s">
        <v>112</v>
      </c>
      <c r="F516" t="s">
        <v>3625</v>
      </c>
      <c r="G516">
        <v>5</v>
      </c>
    </row>
    <row r="517" spans="1:7" x14ac:dyDescent="0.25">
      <c r="A517" t="s">
        <v>3846</v>
      </c>
      <c r="B517" t="s">
        <v>3847</v>
      </c>
      <c r="C517" t="s">
        <v>629</v>
      </c>
      <c r="D517" t="s">
        <v>412</v>
      </c>
      <c r="E517" t="s">
        <v>193</v>
      </c>
      <c r="F517" t="s">
        <v>3627</v>
      </c>
      <c r="G517">
        <v>109.1</v>
      </c>
    </row>
    <row r="518" spans="1:7" x14ac:dyDescent="0.25">
      <c r="A518" t="s">
        <v>278</v>
      </c>
      <c r="B518" t="s">
        <v>279</v>
      </c>
      <c r="C518" t="s">
        <v>280</v>
      </c>
      <c r="D518" t="s">
        <v>281</v>
      </c>
      <c r="E518" t="s">
        <v>66</v>
      </c>
      <c r="F518" t="s">
        <v>3629</v>
      </c>
      <c r="G518">
        <v>21.1</v>
      </c>
    </row>
    <row r="519" spans="1:7" x14ac:dyDescent="0.25">
      <c r="A519" t="s">
        <v>2019</v>
      </c>
      <c r="B519" t="s">
        <v>769</v>
      </c>
      <c r="C519" t="s">
        <v>1367</v>
      </c>
      <c r="D519" t="s">
        <v>535</v>
      </c>
      <c r="E519" t="s">
        <v>80</v>
      </c>
      <c r="F519" t="s">
        <v>3625</v>
      </c>
      <c r="G519">
        <v>40.4</v>
      </c>
    </row>
    <row r="520" spans="1:7" x14ac:dyDescent="0.25">
      <c r="A520" t="s">
        <v>993</v>
      </c>
      <c r="B520" t="s">
        <v>994</v>
      </c>
      <c r="C520" t="s">
        <v>451</v>
      </c>
      <c r="D520" t="s">
        <v>404</v>
      </c>
      <c r="E520" t="s">
        <v>51</v>
      </c>
      <c r="F520" t="s">
        <v>3625</v>
      </c>
      <c r="G520">
        <v>48.2</v>
      </c>
    </row>
    <row r="521" spans="1:7" x14ac:dyDescent="0.25">
      <c r="A521" t="s">
        <v>1068</v>
      </c>
      <c r="B521" t="s">
        <v>1069</v>
      </c>
      <c r="C521" t="s">
        <v>180</v>
      </c>
      <c r="D521" t="s">
        <v>35</v>
      </c>
      <c r="E521" t="s">
        <v>36</v>
      </c>
      <c r="F521" t="s">
        <v>3625</v>
      </c>
      <c r="G521">
        <v>86.3</v>
      </c>
    </row>
    <row r="522" spans="1:7" x14ac:dyDescent="0.25">
      <c r="A522" t="s">
        <v>1643</v>
      </c>
      <c r="B522" t="s">
        <v>1644</v>
      </c>
      <c r="C522" t="s">
        <v>1469</v>
      </c>
      <c r="D522" t="s">
        <v>697</v>
      </c>
      <c r="E522" t="s">
        <v>137</v>
      </c>
      <c r="F522" t="s">
        <v>3627</v>
      </c>
      <c r="G522">
        <v>62.7</v>
      </c>
    </row>
    <row r="523" spans="1:7" x14ac:dyDescent="0.25">
      <c r="A523" t="s">
        <v>2012</v>
      </c>
      <c r="B523" t="s">
        <v>1169</v>
      </c>
      <c r="C523" t="s">
        <v>2013</v>
      </c>
      <c r="D523" t="s">
        <v>192</v>
      </c>
      <c r="E523" t="s">
        <v>193</v>
      </c>
      <c r="F523" t="s">
        <v>3629</v>
      </c>
      <c r="G523">
        <v>102.8</v>
      </c>
    </row>
    <row r="524" spans="1:7" x14ac:dyDescent="0.25">
      <c r="A524" t="s">
        <v>3848</v>
      </c>
      <c r="B524" t="s">
        <v>2137</v>
      </c>
      <c r="C524" t="s">
        <v>901</v>
      </c>
      <c r="D524" t="s">
        <v>254</v>
      </c>
      <c r="E524" t="s">
        <v>36</v>
      </c>
      <c r="F524" t="s">
        <v>3629</v>
      </c>
      <c r="G524">
        <v>13.1</v>
      </c>
    </row>
    <row r="525" spans="1:7" x14ac:dyDescent="0.25">
      <c r="A525" t="s">
        <v>3531</v>
      </c>
      <c r="B525" t="s">
        <v>3532</v>
      </c>
      <c r="C525" t="s">
        <v>300</v>
      </c>
      <c r="D525" t="s">
        <v>603</v>
      </c>
      <c r="E525" t="s">
        <v>137</v>
      </c>
      <c r="F525" t="s">
        <v>3629</v>
      </c>
      <c r="G525">
        <v>23</v>
      </c>
    </row>
    <row r="526" spans="1:7" x14ac:dyDescent="0.25">
      <c r="A526" t="s">
        <v>2244</v>
      </c>
      <c r="B526" t="s">
        <v>1456</v>
      </c>
      <c r="C526" t="s">
        <v>180</v>
      </c>
      <c r="D526" t="s">
        <v>412</v>
      </c>
      <c r="E526" t="s">
        <v>193</v>
      </c>
      <c r="F526" t="s">
        <v>3627</v>
      </c>
      <c r="G526">
        <v>77.400000000000006</v>
      </c>
    </row>
    <row r="527" spans="1:7" x14ac:dyDescent="0.25">
      <c r="A527" t="s">
        <v>3849</v>
      </c>
      <c r="B527" t="s">
        <v>2352</v>
      </c>
      <c r="C527" t="s">
        <v>3850</v>
      </c>
      <c r="D527" t="s">
        <v>65</v>
      </c>
      <c r="E527" t="s">
        <v>66</v>
      </c>
      <c r="F527" t="s">
        <v>3625</v>
      </c>
      <c r="G527">
        <v>53.9</v>
      </c>
    </row>
    <row r="528" spans="1:7" x14ac:dyDescent="0.25">
      <c r="A528" t="s">
        <v>1186</v>
      </c>
      <c r="B528" t="s">
        <v>470</v>
      </c>
      <c r="C528" t="s">
        <v>874</v>
      </c>
      <c r="D528" t="s">
        <v>161</v>
      </c>
      <c r="E528" t="s">
        <v>36</v>
      </c>
      <c r="F528" t="s">
        <v>3625</v>
      </c>
      <c r="G528">
        <v>47.9</v>
      </c>
    </row>
    <row r="529" spans="1:7" x14ac:dyDescent="0.25">
      <c r="A529" t="s">
        <v>3851</v>
      </c>
      <c r="B529" t="s">
        <v>2509</v>
      </c>
      <c r="C529" t="s">
        <v>348</v>
      </c>
      <c r="D529" t="s">
        <v>291</v>
      </c>
      <c r="E529" t="s">
        <v>66</v>
      </c>
      <c r="F529" t="s">
        <v>3625</v>
      </c>
      <c r="G529">
        <v>14.7</v>
      </c>
    </row>
    <row r="530" spans="1:7" x14ac:dyDescent="0.25">
      <c r="A530" t="s">
        <v>3157</v>
      </c>
      <c r="B530" t="s">
        <v>3158</v>
      </c>
      <c r="C530" t="s">
        <v>503</v>
      </c>
      <c r="D530" t="s">
        <v>535</v>
      </c>
      <c r="E530" t="s">
        <v>80</v>
      </c>
      <c r="F530" t="s">
        <v>3625</v>
      </c>
      <c r="G530">
        <v>134.9</v>
      </c>
    </row>
    <row r="531" spans="1:7" x14ac:dyDescent="0.25">
      <c r="A531" t="s">
        <v>3560</v>
      </c>
      <c r="B531" t="s">
        <v>1804</v>
      </c>
      <c r="C531" t="s">
        <v>648</v>
      </c>
      <c r="D531" t="s">
        <v>161</v>
      </c>
      <c r="E531" t="s">
        <v>36</v>
      </c>
      <c r="F531" t="s">
        <v>3629</v>
      </c>
      <c r="G531">
        <v>105.3</v>
      </c>
    </row>
    <row r="532" spans="1:7" x14ac:dyDescent="0.25">
      <c r="A532" t="s">
        <v>2946</v>
      </c>
      <c r="B532" t="s">
        <v>2947</v>
      </c>
      <c r="C532" t="s">
        <v>326</v>
      </c>
      <c r="D532" t="s">
        <v>281</v>
      </c>
      <c r="E532" t="s">
        <v>66</v>
      </c>
      <c r="F532" t="s">
        <v>3625</v>
      </c>
      <c r="G532">
        <v>22.6</v>
      </c>
    </row>
    <row r="533" spans="1:7" x14ac:dyDescent="0.25">
      <c r="A533" t="s">
        <v>2239</v>
      </c>
      <c r="B533" t="s">
        <v>1863</v>
      </c>
      <c r="C533" t="s">
        <v>458</v>
      </c>
      <c r="D533" t="s">
        <v>233</v>
      </c>
      <c r="E533" t="s">
        <v>66</v>
      </c>
      <c r="F533" t="s">
        <v>3629</v>
      </c>
      <c r="G533">
        <v>14.4</v>
      </c>
    </row>
    <row r="534" spans="1:7" x14ac:dyDescent="0.25">
      <c r="A534" t="s">
        <v>1273</v>
      </c>
      <c r="B534" t="s">
        <v>1274</v>
      </c>
      <c r="C534" t="s">
        <v>629</v>
      </c>
      <c r="D534" t="s">
        <v>111</v>
      </c>
      <c r="E534" t="s">
        <v>112</v>
      </c>
      <c r="F534" t="s">
        <v>3625</v>
      </c>
      <c r="G534">
        <v>146.4</v>
      </c>
    </row>
    <row r="535" spans="1:7" x14ac:dyDescent="0.25">
      <c r="A535" t="s">
        <v>3852</v>
      </c>
      <c r="B535" t="s">
        <v>3853</v>
      </c>
      <c r="C535" t="s">
        <v>1636</v>
      </c>
      <c r="D535" t="s">
        <v>79</v>
      </c>
      <c r="E535" t="s">
        <v>80</v>
      </c>
      <c r="F535" t="s">
        <v>3629</v>
      </c>
      <c r="G535">
        <v>103.8</v>
      </c>
    </row>
    <row r="536" spans="1:7" x14ac:dyDescent="0.25">
      <c r="A536" t="s">
        <v>3138</v>
      </c>
      <c r="B536" t="s">
        <v>3139</v>
      </c>
      <c r="C536" t="s">
        <v>635</v>
      </c>
      <c r="D536" t="s">
        <v>244</v>
      </c>
      <c r="E536" t="s">
        <v>51</v>
      </c>
      <c r="F536" t="s">
        <v>3629</v>
      </c>
      <c r="G536">
        <v>65.5</v>
      </c>
    </row>
    <row r="537" spans="1:7" x14ac:dyDescent="0.25">
      <c r="A537" t="s">
        <v>3854</v>
      </c>
      <c r="B537" t="s">
        <v>3855</v>
      </c>
      <c r="C537" t="s">
        <v>787</v>
      </c>
      <c r="D537" t="s">
        <v>79</v>
      </c>
      <c r="E537" t="s">
        <v>80</v>
      </c>
      <c r="F537" t="s">
        <v>3627</v>
      </c>
      <c r="G537">
        <v>106.8</v>
      </c>
    </row>
    <row r="538" spans="1:7" x14ac:dyDescent="0.25">
      <c r="A538" t="s">
        <v>3856</v>
      </c>
      <c r="B538" t="s">
        <v>2947</v>
      </c>
      <c r="C538" t="s">
        <v>1494</v>
      </c>
      <c r="D538" t="s">
        <v>92</v>
      </c>
      <c r="E538" t="s">
        <v>36</v>
      </c>
      <c r="F538" t="s">
        <v>3625</v>
      </c>
      <c r="G538">
        <v>114.7</v>
      </c>
    </row>
    <row r="539" spans="1:7" x14ac:dyDescent="0.25">
      <c r="A539" t="s">
        <v>2508</v>
      </c>
      <c r="B539" t="s">
        <v>2509</v>
      </c>
      <c r="C539" t="s">
        <v>746</v>
      </c>
      <c r="D539" t="s">
        <v>161</v>
      </c>
      <c r="E539" t="s">
        <v>36</v>
      </c>
      <c r="F539" t="s">
        <v>3629</v>
      </c>
      <c r="G539">
        <v>118.1</v>
      </c>
    </row>
    <row r="540" spans="1:7" x14ac:dyDescent="0.25">
      <c r="A540" t="s">
        <v>3857</v>
      </c>
      <c r="B540" t="s">
        <v>623</v>
      </c>
      <c r="C540" t="s">
        <v>2759</v>
      </c>
      <c r="D540" t="s">
        <v>404</v>
      </c>
      <c r="E540" t="s">
        <v>51</v>
      </c>
      <c r="F540" t="s">
        <v>3625</v>
      </c>
      <c r="G540">
        <v>74.3</v>
      </c>
    </row>
    <row r="541" spans="1:7" x14ac:dyDescent="0.25">
      <c r="A541" t="s">
        <v>883</v>
      </c>
      <c r="B541" t="s">
        <v>884</v>
      </c>
      <c r="C541" t="s">
        <v>422</v>
      </c>
      <c r="D541" t="s">
        <v>35</v>
      </c>
      <c r="E541" t="s">
        <v>36</v>
      </c>
      <c r="F541" t="s">
        <v>3629</v>
      </c>
      <c r="G541">
        <v>67.3</v>
      </c>
    </row>
    <row r="542" spans="1:7" x14ac:dyDescent="0.25">
      <c r="A542" t="s">
        <v>1148</v>
      </c>
      <c r="B542" t="s">
        <v>1149</v>
      </c>
      <c r="C542" t="s">
        <v>1150</v>
      </c>
      <c r="D542" t="s">
        <v>603</v>
      </c>
      <c r="E542" t="s">
        <v>137</v>
      </c>
      <c r="F542" t="s">
        <v>3625</v>
      </c>
      <c r="G542">
        <v>6.6</v>
      </c>
    </row>
    <row r="543" spans="1:7" x14ac:dyDescent="0.25">
      <c r="A543" t="s">
        <v>1237</v>
      </c>
      <c r="B543" t="s">
        <v>1238</v>
      </c>
      <c r="C543" t="s">
        <v>1239</v>
      </c>
      <c r="D543" t="s">
        <v>244</v>
      </c>
      <c r="E543" t="s">
        <v>51</v>
      </c>
      <c r="F543" t="s">
        <v>3627</v>
      </c>
      <c r="G543">
        <v>139.4</v>
      </c>
    </row>
    <row r="544" spans="1:7" x14ac:dyDescent="0.25">
      <c r="A544" t="s">
        <v>751</v>
      </c>
      <c r="B544" t="s">
        <v>752</v>
      </c>
      <c r="C544" t="s">
        <v>753</v>
      </c>
      <c r="D544" t="s">
        <v>136</v>
      </c>
      <c r="E544" t="s">
        <v>137</v>
      </c>
      <c r="F544" t="s">
        <v>3625</v>
      </c>
      <c r="G544">
        <v>92.5</v>
      </c>
    </row>
    <row r="545" spans="1:7" x14ac:dyDescent="0.25">
      <c r="A545" t="s">
        <v>1989</v>
      </c>
      <c r="B545" t="s">
        <v>1990</v>
      </c>
      <c r="C545" t="s">
        <v>338</v>
      </c>
      <c r="D545" t="s">
        <v>50</v>
      </c>
      <c r="E545" t="s">
        <v>51</v>
      </c>
      <c r="F545" t="s">
        <v>3629</v>
      </c>
      <c r="G545">
        <v>34.5</v>
      </c>
    </row>
    <row r="546" spans="1:7" x14ac:dyDescent="0.25">
      <c r="A546" t="s">
        <v>3858</v>
      </c>
      <c r="B546" t="s">
        <v>1754</v>
      </c>
      <c r="C546" t="s">
        <v>326</v>
      </c>
      <c r="D546" t="s">
        <v>111</v>
      </c>
      <c r="E546" t="s">
        <v>112</v>
      </c>
      <c r="F546" t="s">
        <v>3625</v>
      </c>
      <c r="G546">
        <v>138.30000000000001</v>
      </c>
    </row>
    <row r="547" spans="1:7" x14ac:dyDescent="0.25">
      <c r="A547" t="s">
        <v>3859</v>
      </c>
      <c r="B547" t="s">
        <v>2591</v>
      </c>
      <c r="C547" t="s">
        <v>1038</v>
      </c>
      <c r="D547" t="s">
        <v>308</v>
      </c>
      <c r="E547" t="s">
        <v>112</v>
      </c>
      <c r="F547" t="s">
        <v>3625</v>
      </c>
      <c r="G547">
        <v>137.69999999999999</v>
      </c>
    </row>
    <row r="548" spans="1:7" x14ac:dyDescent="0.25">
      <c r="A548" t="s">
        <v>1451</v>
      </c>
      <c r="B548" t="s">
        <v>1452</v>
      </c>
      <c r="C548" t="s">
        <v>348</v>
      </c>
      <c r="D548" t="s">
        <v>92</v>
      </c>
      <c r="E548" t="s">
        <v>36</v>
      </c>
      <c r="F548" t="s">
        <v>3625</v>
      </c>
      <c r="G548">
        <v>148.4</v>
      </c>
    </row>
    <row r="549" spans="1:7" x14ac:dyDescent="0.25">
      <c r="A549" t="s">
        <v>1064</v>
      </c>
      <c r="B549" t="s">
        <v>1065</v>
      </c>
      <c r="C549" t="s">
        <v>895</v>
      </c>
      <c r="D549" t="s">
        <v>233</v>
      </c>
      <c r="E549" t="s">
        <v>66</v>
      </c>
      <c r="F549" t="s">
        <v>3629</v>
      </c>
      <c r="G549">
        <v>131.69999999999999</v>
      </c>
    </row>
    <row r="550" spans="1:7" x14ac:dyDescent="0.25">
      <c r="A550" t="s">
        <v>3541</v>
      </c>
      <c r="B550" t="s">
        <v>134</v>
      </c>
      <c r="C550" t="s">
        <v>2376</v>
      </c>
      <c r="D550" t="s">
        <v>603</v>
      </c>
      <c r="E550" t="s">
        <v>137</v>
      </c>
      <c r="F550" t="s">
        <v>3625</v>
      </c>
      <c r="G550">
        <v>149.69999999999999</v>
      </c>
    </row>
    <row r="551" spans="1:7" x14ac:dyDescent="0.25">
      <c r="A551" t="s">
        <v>3860</v>
      </c>
      <c r="B551" t="s">
        <v>1149</v>
      </c>
      <c r="C551" t="s">
        <v>516</v>
      </c>
      <c r="D551" t="s">
        <v>697</v>
      </c>
      <c r="E551" t="s">
        <v>137</v>
      </c>
      <c r="F551" t="s">
        <v>3629</v>
      </c>
      <c r="G551">
        <v>40.5</v>
      </c>
    </row>
    <row r="552" spans="1:7" x14ac:dyDescent="0.25">
      <c r="A552" t="s">
        <v>3400</v>
      </c>
      <c r="B552" t="s">
        <v>3239</v>
      </c>
      <c r="C552" t="s">
        <v>64</v>
      </c>
      <c r="D552" t="s">
        <v>35</v>
      </c>
      <c r="E552" t="s">
        <v>36</v>
      </c>
      <c r="F552" t="s">
        <v>3627</v>
      </c>
      <c r="G552">
        <v>127.1</v>
      </c>
    </row>
    <row r="553" spans="1:7" x14ac:dyDescent="0.25">
      <c r="A553" t="s">
        <v>2542</v>
      </c>
      <c r="B553" t="s">
        <v>2543</v>
      </c>
      <c r="C553" t="s">
        <v>1141</v>
      </c>
      <c r="D553" t="s">
        <v>65</v>
      </c>
      <c r="E553" t="s">
        <v>66</v>
      </c>
      <c r="F553" t="s">
        <v>3625</v>
      </c>
      <c r="G553">
        <v>124.3</v>
      </c>
    </row>
    <row r="554" spans="1:7" x14ac:dyDescent="0.25">
      <c r="A554" t="s">
        <v>2072</v>
      </c>
      <c r="B554" t="s">
        <v>1007</v>
      </c>
      <c r="C554" t="s">
        <v>868</v>
      </c>
      <c r="D554" t="s">
        <v>192</v>
      </c>
      <c r="E554" t="s">
        <v>193</v>
      </c>
      <c r="F554" t="s">
        <v>3625</v>
      </c>
      <c r="G554">
        <v>38.5</v>
      </c>
    </row>
    <row r="555" spans="1:7" x14ac:dyDescent="0.25">
      <c r="A555" t="s">
        <v>1399</v>
      </c>
      <c r="B555" t="s">
        <v>1400</v>
      </c>
      <c r="C555" t="s">
        <v>445</v>
      </c>
      <c r="D555" t="s">
        <v>308</v>
      </c>
      <c r="E555" t="s">
        <v>112</v>
      </c>
      <c r="F555" t="s">
        <v>3625</v>
      </c>
      <c r="G555">
        <v>19.3</v>
      </c>
    </row>
    <row r="556" spans="1:7" x14ac:dyDescent="0.25">
      <c r="A556" t="s">
        <v>3148</v>
      </c>
      <c r="B556" t="s">
        <v>3080</v>
      </c>
      <c r="C556" t="s">
        <v>64</v>
      </c>
      <c r="D556" t="s">
        <v>192</v>
      </c>
      <c r="E556" t="s">
        <v>193</v>
      </c>
      <c r="F556" t="s">
        <v>3625</v>
      </c>
      <c r="G556">
        <v>147</v>
      </c>
    </row>
    <row r="557" spans="1:7" x14ac:dyDescent="0.25">
      <c r="A557" t="s">
        <v>2455</v>
      </c>
      <c r="B557" t="s">
        <v>2456</v>
      </c>
      <c r="C557" t="s">
        <v>1093</v>
      </c>
      <c r="D557" t="s">
        <v>65</v>
      </c>
      <c r="E557" t="s">
        <v>66</v>
      </c>
      <c r="F557" t="s">
        <v>3627</v>
      </c>
      <c r="G557">
        <v>47.9</v>
      </c>
    </row>
    <row r="558" spans="1:7" x14ac:dyDescent="0.25">
      <c r="A558" t="s">
        <v>1769</v>
      </c>
      <c r="B558" t="s">
        <v>1770</v>
      </c>
      <c r="C558" t="s">
        <v>326</v>
      </c>
      <c r="D558" t="s">
        <v>111</v>
      </c>
      <c r="E558" t="s">
        <v>112</v>
      </c>
      <c r="F558" t="s">
        <v>3625</v>
      </c>
      <c r="G558">
        <v>131.30000000000001</v>
      </c>
    </row>
    <row r="559" spans="1:7" x14ac:dyDescent="0.25">
      <c r="A559" t="s">
        <v>3045</v>
      </c>
      <c r="B559" t="s">
        <v>3046</v>
      </c>
      <c r="C559" t="s">
        <v>874</v>
      </c>
      <c r="D559" t="s">
        <v>254</v>
      </c>
      <c r="E559" t="s">
        <v>36</v>
      </c>
      <c r="F559" t="s">
        <v>3629</v>
      </c>
      <c r="G559">
        <v>5.6</v>
      </c>
    </row>
    <row r="560" spans="1:7" x14ac:dyDescent="0.25">
      <c r="A560" t="s">
        <v>3861</v>
      </c>
      <c r="B560" t="s">
        <v>2408</v>
      </c>
      <c r="C560" t="s">
        <v>1533</v>
      </c>
      <c r="D560" t="s">
        <v>244</v>
      </c>
      <c r="E560" t="s">
        <v>51</v>
      </c>
      <c r="F560" t="s">
        <v>3625</v>
      </c>
      <c r="G560">
        <v>8</v>
      </c>
    </row>
    <row r="561" spans="1:7" x14ac:dyDescent="0.25">
      <c r="A561" t="s">
        <v>3386</v>
      </c>
      <c r="B561" t="s">
        <v>3020</v>
      </c>
      <c r="C561" t="s">
        <v>1024</v>
      </c>
      <c r="D561" t="s">
        <v>317</v>
      </c>
      <c r="E561" t="s">
        <v>193</v>
      </c>
      <c r="F561" t="s">
        <v>3625</v>
      </c>
      <c r="G561">
        <v>72.599999999999994</v>
      </c>
    </row>
    <row r="562" spans="1:7" x14ac:dyDescent="0.25">
      <c r="A562" t="s">
        <v>1871</v>
      </c>
      <c r="B562" t="s">
        <v>1872</v>
      </c>
      <c r="C562" t="s">
        <v>1289</v>
      </c>
      <c r="D562" t="s">
        <v>254</v>
      </c>
      <c r="E562" t="s">
        <v>36</v>
      </c>
      <c r="F562" t="s">
        <v>3629</v>
      </c>
      <c r="G562">
        <v>39.6</v>
      </c>
    </row>
    <row r="563" spans="1:7" x14ac:dyDescent="0.25">
      <c r="A563" t="s">
        <v>1356</v>
      </c>
      <c r="B563" t="s">
        <v>1357</v>
      </c>
      <c r="C563" t="s">
        <v>635</v>
      </c>
      <c r="D563" t="s">
        <v>244</v>
      </c>
      <c r="E563" t="s">
        <v>51</v>
      </c>
      <c r="F563" t="s">
        <v>3625</v>
      </c>
      <c r="G563">
        <v>105</v>
      </c>
    </row>
    <row r="564" spans="1:7" x14ac:dyDescent="0.25">
      <c r="A564" t="s">
        <v>3862</v>
      </c>
      <c r="B564" t="s">
        <v>1571</v>
      </c>
      <c r="C564" t="s">
        <v>243</v>
      </c>
      <c r="D564" t="s">
        <v>327</v>
      </c>
      <c r="E564" t="s">
        <v>80</v>
      </c>
      <c r="F564" t="s">
        <v>3625</v>
      </c>
      <c r="G564">
        <v>87</v>
      </c>
    </row>
    <row r="565" spans="1:7" x14ac:dyDescent="0.25">
      <c r="A565" t="s">
        <v>860</v>
      </c>
      <c r="B565" t="s">
        <v>861</v>
      </c>
      <c r="C565" t="s">
        <v>862</v>
      </c>
      <c r="D565" t="s">
        <v>339</v>
      </c>
      <c r="E565" t="s">
        <v>193</v>
      </c>
      <c r="F565" t="s">
        <v>3625</v>
      </c>
      <c r="G565">
        <v>16.2</v>
      </c>
    </row>
    <row r="566" spans="1:7" x14ac:dyDescent="0.25">
      <c r="A566" t="s">
        <v>3484</v>
      </c>
      <c r="B566" t="s">
        <v>3485</v>
      </c>
      <c r="C566" t="s">
        <v>1170</v>
      </c>
      <c r="D566" t="s">
        <v>233</v>
      </c>
      <c r="E566" t="s">
        <v>66</v>
      </c>
      <c r="F566" t="s">
        <v>3629</v>
      </c>
      <c r="G566">
        <v>28.6</v>
      </c>
    </row>
    <row r="567" spans="1:7" x14ac:dyDescent="0.25">
      <c r="A567" t="s">
        <v>1975</v>
      </c>
      <c r="B567" t="s">
        <v>1976</v>
      </c>
      <c r="C567" t="s">
        <v>1977</v>
      </c>
      <c r="D567" t="s">
        <v>317</v>
      </c>
      <c r="E567" t="s">
        <v>193</v>
      </c>
      <c r="F567" t="s">
        <v>3625</v>
      </c>
      <c r="G567">
        <v>61.3</v>
      </c>
    </row>
    <row r="568" spans="1:7" x14ac:dyDescent="0.25">
      <c r="A568" t="s">
        <v>3347</v>
      </c>
      <c r="B568" t="s">
        <v>3348</v>
      </c>
      <c r="C568" t="s">
        <v>717</v>
      </c>
      <c r="D568" t="s">
        <v>339</v>
      </c>
      <c r="E568" t="s">
        <v>193</v>
      </c>
      <c r="F568" t="s">
        <v>3629</v>
      </c>
      <c r="G568">
        <v>31.9</v>
      </c>
    </row>
    <row r="569" spans="1:7" x14ac:dyDescent="0.25">
      <c r="A569" t="s">
        <v>1647</v>
      </c>
      <c r="B569" t="s">
        <v>1648</v>
      </c>
      <c r="C569" t="s">
        <v>840</v>
      </c>
      <c r="D569" t="s">
        <v>412</v>
      </c>
      <c r="E569" t="s">
        <v>193</v>
      </c>
      <c r="F569" t="s">
        <v>3625</v>
      </c>
      <c r="G569">
        <v>119.9</v>
      </c>
    </row>
    <row r="570" spans="1:7" x14ac:dyDescent="0.25">
      <c r="A570" t="s">
        <v>3863</v>
      </c>
      <c r="B570" t="s">
        <v>3864</v>
      </c>
      <c r="C570" t="s">
        <v>679</v>
      </c>
      <c r="D570" t="s">
        <v>244</v>
      </c>
      <c r="E570" t="s">
        <v>51</v>
      </c>
      <c r="F570" t="s">
        <v>3629</v>
      </c>
      <c r="G570">
        <v>65.3</v>
      </c>
    </row>
    <row r="571" spans="1:7" x14ac:dyDescent="0.25">
      <c r="A571" t="s">
        <v>3865</v>
      </c>
      <c r="B571" t="s">
        <v>3866</v>
      </c>
      <c r="C571" t="s">
        <v>1164</v>
      </c>
      <c r="D571" t="s">
        <v>233</v>
      </c>
      <c r="E571" t="s">
        <v>66</v>
      </c>
      <c r="F571" t="s">
        <v>3625</v>
      </c>
      <c r="G571">
        <v>18.5</v>
      </c>
    </row>
    <row r="572" spans="1:7" x14ac:dyDescent="0.25">
      <c r="A572" t="s">
        <v>1935</v>
      </c>
      <c r="B572" t="s">
        <v>814</v>
      </c>
      <c r="C572" t="s">
        <v>602</v>
      </c>
      <c r="D572" t="s">
        <v>35</v>
      </c>
      <c r="E572" t="s">
        <v>36</v>
      </c>
      <c r="F572" t="s">
        <v>3625</v>
      </c>
      <c r="G572">
        <v>75.2</v>
      </c>
    </row>
    <row r="573" spans="1:7" x14ac:dyDescent="0.25">
      <c r="A573" t="s">
        <v>203</v>
      </c>
      <c r="B573" t="s">
        <v>204</v>
      </c>
      <c r="C573" t="s">
        <v>205</v>
      </c>
      <c r="D573" t="s">
        <v>161</v>
      </c>
      <c r="E573" t="s">
        <v>36</v>
      </c>
      <c r="F573" t="s">
        <v>3625</v>
      </c>
      <c r="G573">
        <v>18.2</v>
      </c>
    </row>
    <row r="574" spans="1:7" x14ac:dyDescent="0.25">
      <c r="A574" t="s">
        <v>534</v>
      </c>
      <c r="B574" t="s">
        <v>502</v>
      </c>
      <c r="C574" t="s">
        <v>393</v>
      </c>
      <c r="D574" t="s">
        <v>535</v>
      </c>
      <c r="E574" t="s">
        <v>80</v>
      </c>
      <c r="F574" t="s">
        <v>3629</v>
      </c>
      <c r="G574">
        <v>23.7</v>
      </c>
    </row>
    <row r="575" spans="1:7" x14ac:dyDescent="0.25">
      <c r="A575" t="s">
        <v>3867</v>
      </c>
      <c r="B575" t="s">
        <v>3868</v>
      </c>
      <c r="C575" t="s">
        <v>1395</v>
      </c>
      <c r="D575" t="s">
        <v>404</v>
      </c>
      <c r="E575" t="s">
        <v>51</v>
      </c>
      <c r="F575" t="s">
        <v>3627</v>
      </c>
      <c r="G575">
        <v>39.700000000000003</v>
      </c>
    </row>
    <row r="576" spans="1:7" x14ac:dyDescent="0.25">
      <c r="A576" t="s">
        <v>1381</v>
      </c>
      <c r="B576" t="s">
        <v>1382</v>
      </c>
      <c r="C576" t="s">
        <v>307</v>
      </c>
      <c r="D576" t="s">
        <v>339</v>
      </c>
      <c r="E576" t="s">
        <v>193</v>
      </c>
      <c r="F576" t="s">
        <v>3625</v>
      </c>
      <c r="G576">
        <v>129.6</v>
      </c>
    </row>
    <row r="577" spans="1:7" x14ac:dyDescent="0.25">
      <c r="A577" t="s">
        <v>1002</v>
      </c>
      <c r="B577" t="s">
        <v>1003</v>
      </c>
      <c r="C577" t="s">
        <v>253</v>
      </c>
      <c r="D577" t="s">
        <v>404</v>
      </c>
      <c r="E577" t="s">
        <v>51</v>
      </c>
      <c r="F577" t="s">
        <v>3625</v>
      </c>
      <c r="G577">
        <v>139.1</v>
      </c>
    </row>
    <row r="578" spans="1:7" x14ac:dyDescent="0.25">
      <c r="A578" t="s">
        <v>2132</v>
      </c>
      <c r="B578" t="s">
        <v>2133</v>
      </c>
      <c r="C578" t="s">
        <v>91</v>
      </c>
      <c r="D578" t="s">
        <v>697</v>
      </c>
      <c r="E578" t="s">
        <v>137</v>
      </c>
      <c r="F578" t="s">
        <v>3625</v>
      </c>
      <c r="G578">
        <v>124.8</v>
      </c>
    </row>
    <row r="579" spans="1:7" x14ac:dyDescent="0.25">
      <c r="A579" t="s">
        <v>1753</v>
      </c>
      <c r="B579" t="s">
        <v>1754</v>
      </c>
      <c r="C579" t="s">
        <v>1008</v>
      </c>
      <c r="D579" t="s">
        <v>79</v>
      </c>
      <c r="E579" t="s">
        <v>80</v>
      </c>
      <c r="F579" t="s">
        <v>3629</v>
      </c>
      <c r="G579">
        <v>53.4</v>
      </c>
    </row>
    <row r="580" spans="1:7" x14ac:dyDescent="0.25">
      <c r="A580" t="s">
        <v>3056</v>
      </c>
      <c r="B580" t="s">
        <v>1400</v>
      </c>
      <c r="C580" t="s">
        <v>617</v>
      </c>
      <c r="D580" t="s">
        <v>380</v>
      </c>
      <c r="E580" t="s">
        <v>112</v>
      </c>
      <c r="F580" t="s">
        <v>3625</v>
      </c>
      <c r="G580">
        <v>44.5</v>
      </c>
    </row>
    <row r="581" spans="1:7" x14ac:dyDescent="0.25">
      <c r="A581" t="s">
        <v>3869</v>
      </c>
      <c r="B581" t="s">
        <v>2400</v>
      </c>
      <c r="C581" t="s">
        <v>971</v>
      </c>
      <c r="D581" t="s">
        <v>50</v>
      </c>
      <c r="E581" t="s">
        <v>51</v>
      </c>
      <c r="F581" t="s">
        <v>3625</v>
      </c>
      <c r="G581">
        <v>84.6</v>
      </c>
    </row>
    <row r="582" spans="1:7" x14ac:dyDescent="0.25">
      <c r="A582" t="s">
        <v>987</v>
      </c>
      <c r="B582" t="s">
        <v>988</v>
      </c>
      <c r="C582" t="s">
        <v>989</v>
      </c>
      <c r="D582" t="s">
        <v>214</v>
      </c>
      <c r="E582" t="s">
        <v>51</v>
      </c>
      <c r="F582" t="s">
        <v>3625</v>
      </c>
      <c r="G582">
        <v>109.7</v>
      </c>
    </row>
    <row r="583" spans="1:7" x14ac:dyDescent="0.25">
      <c r="A583" t="s">
        <v>3870</v>
      </c>
      <c r="B583" t="s">
        <v>2155</v>
      </c>
      <c r="C583" t="s">
        <v>2004</v>
      </c>
      <c r="D583" t="s">
        <v>404</v>
      </c>
      <c r="E583" t="s">
        <v>51</v>
      </c>
      <c r="F583" t="s">
        <v>3625</v>
      </c>
      <c r="G583">
        <v>149</v>
      </c>
    </row>
    <row r="584" spans="1:7" x14ac:dyDescent="0.25">
      <c r="A584" t="s">
        <v>3238</v>
      </c>
      <c r="B584" t="s">
        <v>3239</v>
      </c>
      <c r="C584" t="s">
        <v>3153</v>
      </c>
      <c r="D584" t="s">
        <v>35</v>
      </c>
      <c r="E584" t="s">
        <v>36</v>
      </c>
      <c r="F584" t="s">
        <v>3625</v>
      </c>
      <c r="G584">
        <v>24.1</v>
      </c>
    </row>
    <row r="585" spans="1:7" x14ac:dyDescent="0.25">
      <c r="A585" t="s">
        <v>3332</v>
      </c>
      <c r="B585" t="s">
        <v>3316</v>
      </c>
      <c r="C585" t="s">
        <v>706</v>
      </c>
      <c r="D585" t="s">
        <v>412</v>
      </c>
      <c r="E585" t="s">
        <v>193</v>
      </c>
      <c r="F585" t="s">
        <v>3625</v>
      </c>
      <c r="G585">
        <v>12.1</v>
      </c>
    </row>
    <row r="586" spans="1:7" x14ac:dyDescent="0.25">
      <c r="A586" t="s">
        <v>2271</v>
      </c>
      <c r="B586" t="s">
        <v>2272</v>
      </c>
      <c r="C586" t="s">
        <v>2273</v>
      </c>
      <c r="D586" t="s">
        <v>281</v>
      </c>
      <c r="E586" t="s">
        <v>66</v>
      </c>
      <c r="F586" t="s">
        <v>3627</v>
      </c>
      <c r="G586">
        <v>105.7</v>
      </c>
    </row>
    <row r="587" spans="1:7" x14ac:dyDescent="0.25">
      <c r="A587" t="s">
        <v>1479</v>
      </c>
      <c r="B587" t="s">
        <v>1480</v>
      </c>
      <c r="C587" t="s">
        <v>940</v>
      </c>
      <c r="D587" t="s">
        <v>79</v>
      </c>
      <c r="E587" t="s">
        <v>80</v>
      </c>
      <c r="F587" t="s">
        <v>3625</v>
      </c>
      <c r="G587">
        <v>125.7</v>
      </c>
    </row>
    <row r="588" spans="1:7" x14ac:dyDescent="0.25">
      <c r="A588" t="s">
        <v>3871</v>
      </c>
      <c r="B588" t="s">
        <v>584</v>
      </c>
      <c r="C588" t="s">
        <v>856</v>
      </c>
      <c r="D588" t="s">
        <v>65</v>
      </c>
      <c r="E588" t="s">
        <v>66</v>
      </c>
      <c r="F588" t="s">
        <v>3629</v>
      </c>
      <c r="G588">
        <v>127.7</v>
      </c>
    </row>
    <row r="589" spans="1:7" x14ac:dyDescent="0.25">
      <c r="A589" t="s">
        <v>2063</v>
      </c>
      <c r="B589" t="s">
        <v>354</v>
      </c>
      <c r="C589" t="s">
        <v>635</v>
      </c>
      <c r="D589" t="s">
        <v>92</v>
      </c>
      <c r="E589" t="s">
        <v>36</v>
      </c>
      <c r="F589" t="s">
        <v>3627</v>
      </c>
      <c r="G589">
        <v>103.4</v>
      </c>
    </row>
    <row r="590" spans="1:7" x14ac:dyDescent="0.25">
      <c r="A590" t="s">
        <v>804</v>
      </c>
      <c r="B590" t="s">
        <v>231</v>
      </c>
      <c r="C590" t="s">
        <v>805</v>
      </c>
      <c r="D590" t="s">
        <v>192</v>
      </c>
      <c r="E590" t="s">
        <v>193</v>
      </c>
      <c r="F590" t="s">
        <v>3625</v>
      </c>
      <c r="G590">
        <v>143.30000000000001</v>
      </c>
    </row>
    <row r="591" spans="1:7" x14ac:dyDescent="0.25">
      <c r="A591" t="s">
        <v>2567</v>
      </c>
      <c r="B591" t="s">
        <v>1029</v>
      </c>
      <c r="C591" t="s">
        <v>135</v>
      </c>
      <c r="D591" t="s">
        <v>308</v>
      </c>
      <c r="E591" t="s">
        <v>112</v>
      </c>
      <c r="F591" t="s">
        <v>3629</v>
      </c>
      <c r="G591">
        <v>79.099999999999994</v>
      </c>
    </row>
    <row r="592" spans="1:7" x14ac:dyDescent="0.25">
      <c r="A592" t="s">
        <v>2029</v>
      </c>
      <c r="B592" t="s">
        <v>2030</v>
      </c>
      <c r="C592" t="s">
        <v>49</v>
      </c>
      <c r="D592" t="s">
        <v>244</v>
      </c>
      <c r="E592" t="s">
        <v>51</v>
      </c>
      <c r="F592" t="s">
        <v>3629</v>
      </c>
      <c r="G592">
        <v>137.5</v>
      </c>
    </row>
    <row r="593" spans="1:7" x14ac:dyDescent="0.25">
      <c r="A593" t="s">
        <v>1678</v>
      </c>
      <c r="B593" t="s">
        <v>1679</v>
      </c>
      <c r="C593" t="s">
        <v>901</v>
      </c>
      <c r="D593" t="s">
        <v>35</v>
      </c>
      <c r="E593" t="s">
        <v>36</v>
      </c>
      <c r="F593" t="s">
        <v>3625</v>
      </c>
      <c r="G593">
        <v>145.30000000000001</v>
      </c>
    </row>
    <row r="594" spans="1:7" x14ac:dyDescent="0.25">
      <c r="A594" t="s">
        <v>3872</v>
      </c>
      <c r="B594" t="s">
        <v>3873</v>
      </c>
      <c r="C594" t="s">
        <v>205</v>
      </c>
      <c r="D594" t="s">
        <v>697</v>
      </c>
      <c r="E594" t="s">
        <v>137</v>
      </c>
      <c r="F594" t="s">
        <v>3627</v>
      </c>
      <c r="G594">
        <v>127.8</v>
      </c>
    </row>
    <row r="595" spans="1:7" x14ac:dyDescent="0.25">
      <c r="A595" t="s">
        <v>3874</v>
      </c>
      <c r="B595" t="s">
        <v>855</v>
      </c>
      <c r="C595" t="s">
        <v>1245</v>
      </c>
      <c r="D595" t="s">
        <v>50</v>
      </c>
      <c r="E595" t="s">
        <v>51</v>
      </c>
      <c r="F595" t="s">
        <v>3627</v>
      </c>
      <c r="G595">
        <v>49.9</v>
      </c>
    </row>
    <row r="596" spans="1:7" x14ac:dyDescent="0.25">
      <c r="A596" t="s">
        <v>1408</v>
      </c>
      <c r="B596" t="s">
        <v>1409</v>
      </c>
      <c r="C596" t="s">
        <v>458</v>
      </c>
      <c r="D596" t="s">
        <v>214</v>
      </c>
      <c r="E596" t="s">
        <v>51</v>
      </c>
      <c r="F596" t="s">
        <v>3625</v>
      </c>
      <c r="G596">
        <v>33.5</v>
      </c>
    </row>
    <row r="597" spans="1:7" x14ac:dyDescent="0.25">
      <c r="A597" t="s">
        <v>3321</v>
      </c>
      <c r="B597" t="s">
        <v>3322</v>
      </c>
      <c r="C597" t="s">
        <v>740</v>
      </c>
      <c r="D597" t="s">
        <v>233</v>
      </c>
      <c r="E597" t="s">
        <v>66</v>
      </c>
      <c r="F597" t="s">
        <v>3629</v>
      </c>
      <c r="G597">
        <v>84.5</v>
      </c>
    </row>
    <row r="598" spans="1:7" x14ac:dyDescent="0.25">
      <c r="A598" t="s">
        <v>1459</v>
      </c>
      <c r="B598" t="s">
        <v>1460</v>
      </c>
      <c r="C598" t="s">
        <v>1461</v>
      </c>
      <c r="D598" t="s">
        <v>380</v>
      </c>
      <c r="E598" t="s">
        <v>112</v>
      </c>
      <c r="F598" t="s">
        <v>3629</v>
      </c>
      <c r="G598">
        <v>70.7</v>
      </c>
    </row>
    <row r="599" spans="1:7" x14ac:dyDescent="0.25">
      <c r="A599" t="s">
        <v>1726</v>
      </c>
      <c r="B599" t="s">
        <v>1727</v>
      </c>
      <c r="C599" t="s">
        <v>348</v>
      </c>
      <c r="D599" t="s">
        <v>35</v>
      </c>
      <c r="E599" t="s">
        <v>36</v>
      </c>
      <c r="F599" t="s">
        <v>3625</v>
      </c>
      <c r="G599">
        <v>132.30000000000001</v>
      </c>
    </row>
    <row r="600" spans="1:7" x14ac:dyDescent="0.25">
      <c r="A600" t="s">
        <v>791</v>
      </c>
      <c r="B600" t="s">
        <v>792</v>
      </c>
      <c r="C600" t="s">
        <v>34</v>
      </c>
      <c r="D600" t="s">
        <v>339</v>
      </c>
      <c r="E600" t="s">
        <v>193</v>
      </c>
      <c r="F600" t="s">
        <v>3629</v>
      </c>
      <c r="G600">
        <v>19.5</v>
      </c>
    </row>
    <row r="601" spans="1:7" x14ac:dyDescent="0.25">
      <c r="A601" t="s">
        <v>1997</v>
      </c>
      <c r="B601" t="s">
        <v>1998</v>
      </c>
      <c r="C601" t="s">
        <v>1805</v>
      </c>
      <c r="D601" t="s">
        <v>327</v>
      </c>
      <c r="E601" t="s">
        <v>80</v>
      </c>
      <c r="F601" t="s">
        <v>3629</v>
      </c>
      <c r="G601">
        <v>42.4</v>
      </c>
    </row>
    <row r="602" spans="1:7" x14ac:dyDescent="0.25">
      <c r="A602" t="s">
        <v>2247</v>
      </c>
      <c r="B602" t="s">
        <v>2248</v>
      </c>
      <c r="C602" t="s">
        <v>503</v>
      </c>
      <c r="D602" t="s">
        <v>254</v>
      </c>
      <c r="E602" t="s">
        <v>36</v>
      </c>
      <c r="F602" t="s">
        <v>3627</v>
      </c>
      <c r="G602">
        <v>114</v>
      </c>
    </row>
    <row r="603" spans="1:7" x14ac:dyDescent="0.25">
      <c r="A603" t="s">
        <v>2136</v>
      </c>
      <c r="B603" t="s">
        <v>2137</v>
      </c>
      <c r="C603" t="s">
        <v>706</v>
      </c>
      <c r="D603" t="s">
        <v>181</v>
      </c>
      <c r="E603" t="s">
        <v>80</v>
      </c>
      <c r="F603" t="s">
        <v>3625</v>
      </c>
      <c r="G603">
        <v>18.8</v>
      </c>
    </row>
    <row r="604" spans="1:7" x14ac:dyDescent="0.25">
      <c r="A604" t="s">
        <v>627</v>
      </c>
      <c r="B604" t="s">
        <v>628</v>
      </c>
      <c r="C604" t="s">
        <v>629</v>
      </c>
      <c r="D604" t="s">
        <v>339</v>
      </c>
      <c r="E604" t="s">
        <v>193</v>
      </c>
      <c r="F604" t="s">
        <v>3625</v>
      </c>
      <c r="G604">
        <v>51.5</v>
      </c>
    </row>
    <row r="605" spans="1:7" x14ac:dyDescent="0.25">
      <c r="A605" t="s">
        <v>32</v>
      </c>
      <c r="B605" t="s">
        <v>33</v>
      </c>
      <c r="C605" t="s">
        <v>34</v>
      </c>
      <c r="D605" t="s">
        <v>35</v>
      </c>
      <c r="E605" t="s">
        <v>36</v>
      </c>
      <c r="F605" t="s">
        <v>3625</v>
      </c>
      <c r="G605">
        <v>61.1</v>
      </c>
    </row>
    <row r="606" spans="1:7" x14ac:dyDescent="0.25">
      <c r="A606" t="s">
        <v>429</v>
      </c>
      <c r="B606" t="s">
        <v>430</v>
      </c>
      <c r="C606" t="s">
        <v>431</v>
      </c>
      <c r="D606" t="s">
        <v>404</v>
      </c>
      <c r="E606" t="s">
        <v>51</v>
      </c>
      <c r="F606" t="s">
        <v>3625</v>
      </c>
      <c r="G606">
        <v>95.3</v>
      </c>
    </row>
    <row r="607" spans="1:7" x14ac:dyDescent="0.25">
      <c r="A607" t="s">
        <v>1262</v>
      </c>
      <c r="B607" t="s">
        <v>378</v>
      </c>
      <c r="C607" t="s">
        <v>617</v>
      </c>
      <c r="D607" t="s">
        <v>281</v>
      </c>
      <c r="E607" t="s">
        <v>66</v>
      </c>
      <c r="F607" t="s">
        <v>3625</v>
      </c>
      <c r="G607">
        <v>27.9</v>
      </c>
    </row>
    <row r="608" spans="1:7" x14ac:dyDescent="0.25">
      <c r="A608" t="s">
        <v>3015</v>
      </c>
      <c r="B608" t="s">
        <v>3016</v>
      </c>
      <c r="C608" t="s">
        <v>1488</v>
      </c>
      <c r="D608" t="s">
        <v>149</v>
      </c>
      <c r="E608" t="s">
        <v>137</v>
      </c>
      <c r="F608" t="s">
        <v>3625</v>
      </c>
      <c r="G608">
        <v>129.80000000000001</v>
      </c>
    </row>
    <row r="609" spans="1:7" x14ac:dyDescent="0.25">
      <c r="A609" t="s">
        <v>570</v>
      </c>
      <c r="B609" t="s">
        <v>571</v>
      </c>
      <c r="C609" t="s">
        <v>572</v>
      </c>
      <c r="D609" t="s">
        <v>254</v>
      </c>
      <c r="E609" t="s">
        <v>36</v>
      </c>
      <c r="F609" t="s">
        <v>3625</v>
      </c>
      <c r="G609">
        <v>69.900000000000006</v>
      </c>
    </row>
    <row r="610" spans="1:7" x14ac:dyDescent="0.25">
      <c r="A610" t="s">
        <v>3247</v>
      </c>
      <c r="B610" t="s">
        <v>758</v>
      </c>
      <c r="C610" t="s">
        <v>2004</v>
      </c>
      <c r="D610" t="s">
        <v>171</v>
      </c>
      <c r="E610" t="s">
        <v>112</v>
      </c>
      <c r="F610" t="s">
        <v>3629</v>
      </c>
      <c r="G610">
        <v>138</v>
      </c>
    </row>
    <row r="611" spans="1:7" x14ac:dyDescent="0.25">
      <c r="A611" t="s">
        <v>2701</v>
      </c>
      <c r="B611" t="s">
        <v>2702</v>
      </c>
      <c r="C611" t="s">
        <v>148</v>
      </c>
      <c r="D611" t="s">
        <v>149</v>
      </c>
      <c r="E611" t="s">
        <v>137</v>
      </c>
      <c r="F611" t="s">
        <v>3629</v>
      </c>
      <c r="G611">
        <v>72.8</v>
      </c>
    </row>
    <row r="612" spans="1:7" x14ac:dyDescent="0.25">
      <c r="A612" t="s">
        <v>3875</v>
      </c>
      <c r="B612" t="s">
        <v>3876</v>
      </c>
      <c r="C612" t="s">
        <v>3877</v>
      </c>
      <c r="D612" t="s">
        <v>161</v>
      </c>
      <c r="E612" t="s">
        <v>36</v>
      </c>
      <c r="F612" t="s">
        <v>3625</v>
      </c>
      <c r="G612">
        <v>44.9</v>
      </c>
    </row>
    <row r="613" spans="1:7" x14ac:dyDescent="0.25">
      <c r="A613" t="s">
        <v>2102</v>
      </c>
      <c r="B613" t="s">
        <v>2103</v>
      </c>
      <c r="C613" t="s">
        <v>2104</v>
      </c>
      <c r="D613" t="s">
        <v>233</v>
      </c>
      <c r="E613" t="s">
        <v>66</v>
      </c>
      <c r="F613" t="s">
        <v>3625</v>
      </c>
      <c r="G613">
        <v>25.6</v>
      </c>
    </row>
    <row r="614" spans="1:7" x14ac:dyDescent="0.25">
      <c r="A614" t="s">
        <v>2438</v>
      </c>
      <c r="B614" t="s">
        <v>2439</v>
      </c>
      <c r="C614" t="s">
        <v>1318</v>
      </c>
      <c r="D614" t="s">
        <v>161</v>
      </c>
      <c r="E614" t="s">
        <v>36</v>
      </c>
      <c r="F614" t="s">
        <v>3625</v>
      </c>
      <c r="G614">
        <v>5.5</v>
      </c>
    </row>
    <row r="615" spans="1:7" x14ac:dyDescent="0.25">
      <c r="A615" t="s">
        <v>665</v>
      </c>
      <c r="B615" t="s">
        <v>77</v>
      </c>
      <c r="C615" t="s">
        <v>666</v>
      </c>
      <c r="D615" t="s">
        <v>291</v>
      </c>
      <c r="E615" t="s">
        <v>66</v>
      </c>
      <c r="F615" t="s">
        <v>3627</v>
      </c>
      <c r="G615">
        <v>82.2</v>
      </c>
    </row>
    <row r="616" spans="1:7" x14ac:dyDescent="0.25">
      <c r="A616" t="s">
        <v>1566</v>
      </c>
      <c r="B616" t="s">
        <v>1567</v>
      </c>
      <c r="C616" t="s">
        <v>135</v>
      </c>
      <c r="D616" t="s">
        <v>380</v>
      </c>
      <c r="E616" t="s">
        <v>112</v>
      </c>
      <c r="F616" t="s">
        <v>3627</v>
      </c>
      <c r="G616">
        <v>20.5</v>
      </c>
    </row>
    <row r="617" spans="1:7" x14ac:dyDescent="0.25">
      <c r="A617" t="s">
        <v>3878</v>
      </c>
      <c r="B617" t="s">
        <v>90</v>
      </c>
      <c r="C617" t="s">
        <v>1625</v>
      </c>
      <c r="D617" t="s">
        <v>535</v>
      </c>
      <c r="E617" t="s">
        <v>80</v>
      </c>
      <c r="F617" t="s">
        <v>3629</v>
      </c>
      <c r="G617">
        <v>61.8</v>
      </c>
    </row>
    <row r="618" spans="1:7" x14ac:dyDescent="0.25">
      <c r="A618" t="s">
        <v>2407</v>
      </c>
      <c r="B618" t="s">
        <v>2408</v>
      </c>
      <c r="C618" t="s">
        <v>2409</v>
      </c>
      <c r="D618" t="s">
        <v>404</v>
      </c>
      <c r="E618" t="s">
        <v>51</v>
      </c>
      <c r="F618" t="s">
        <v>3625</v>
      </c>
      <c r="G618">
        <v>90.4</v>
      </c>
    </row>
    <row r="619" spans="1:7" x14ac:dyDescent="0.25">
      <c r="A619" t="s">
        <v>3879</v>
      </c>
      <c r="B619" t="s">
        <v>1019</v>
      </c>
      <c r="C619" t="s">
        <v>746</v>
      </c>
      <c r="D619" t="s">
        <v>603</v>
      </c>
      <c r="E619" t="s">
        <v>137</v>
      </c>
      <c r="F619" t="s">
        <v>3625</v>
      </c>
      <c r="G619">
        <v>45</v>
      </c>
    </row>
    <row r="620" spans="1:7" x14ac:dyDescent="0.25">
      <c r="A620" t="s">
        <v>600</v>
      </c>
      <c r="B620" t="s">
        <v>601</v>
      </c>
      <c r="C620" t="s">
        <v>602</v>
      </c>
      <c r="D620" t="s">
        <v>603</v>
      </c>
      <c r="E620" t="s">
        <v>137</v>
      </c>
      <c r="F620" t="s">
        <v>3625</v>
      </c>
      <c r="G620">
        <v>30.4</v>
      </c>
    </row>
    <row r="621" spans="1:7" x14ac:dyDescent="0.25">
      <c r="A621" t="s">
        <v>1840</v>
      </c>
      <c r="B621" t="s">
        <v>1841</v>
      </c>
      <c r="C621" t="s">
        <v>1842</v>
      </c>
      <c r="D621" t="s">
        <v>308</v>
      </c>
      <c r="E621" t="s">
        <v>112</v>
      </c>
      <c r="F621" t="s">
        <v>3625</v>
      </c>
      <c r="G621">
        <v>117.3</v>
      </c>
    </row>
    <row r="622" spans="1:7" x14ac:dyDescent="0.25">
      <c r="A622" t="s">
        <v>1570</v>
      </c>
      <c r="B622" t="s">
        <v>1571</v>
      </c>
      <c r="C622" t="s">
        <v>326</v>
      </c>
      <c r="D622" t="s">
        <v>535</v>
      </c>
      <c r="E622" t="s">
        <v>80</v>
      </c>
      <c r="F622" t="s">
        <v>3629</v>
      </c>
      <c r="G622">
        <v>142.30000000000001</v>
      </c>
    </row>
    <row r="623" spans="1:7" x14ac:dyDescent="0.25">
      <c r="A623" t="s">
        <v>1046</v>
      </c>
      <c r="B623" t="s">
        <v>242</v>
      </c>
      <c r="C623" t="s">
        <v>1047</v>
      </c>
      <c r="D623" t="s">
        <v>50</v>
      </c>
      <c r="E623" t="s">
        <v>51</v>
      </c>
      <c r="F623" t="s">
        <v>3625</v>
      </c>
      <c r="G623">
        <v>19.600000000000001</v>
      </c>
    </row>
    <row r="624" spans="1:7" x14ac:dyDescent="0.25">
      <c r="A624" t="s">
        <v>3880</v>
      </c>
      <c r="B624" t="s">
        <v>3881</v>
      </c>
      <c r="C624" t="s">
        <v>3728</v>
      </c>
      <c r="D624" t="s">
        <v>308</v>
      </c>
      <c r="E624" t="s">
        <v>112</v>
      </c>
      <c r="F624" t="s">
        <v>3625</v>
      </c>
      <c r="G624">
        <v>27.6</v>
      </c>
    </row>
    <row r="625" spans="1:7" x14ac:dyDescent="0.25">
      <c r="A625" t="s">
        <v>3882</v>
      </c>
      <c r="B625" t="s">
        <v>3883</v>
      </c>
      <c r="C625" t="s">
        <v>1977</v>
      </c>
      <c r="D625" t="s">
        <v>181</v>
      </c>
      <c r="E625" t="s">
        <v>80</v>
      </c>
      <c r="F625" t="s">
        <v>3625</v>
      </c>
      <c r="G625">
        <v>144.19999999999999</v>
      </c>
    </row>
    <row r="626" spans="1:7" x14ac:dyDescent="0.25">
      <c r="A626" t="s">
        <v>2142</v>
      </c>
      <c r="B626" t="s">
        <v>1163</v>
      </c>
      <c r="C626" t="s">
        <v>78</v>
      </c>
      <c r="D626" t="s">
        <v>291</v>
      </c>
      <c r="E626" t="s">
        <v>66</v>
      </c>
      <c r="F626" t="s">
        <v>3629</v>
      </c>
      <c r="G626">
        <v>10.5</v>
      </c>
    </row>
    <row r="627" spans="1:7" x14ac:dyDescent="0.25">
      <c r="A627" t="s">
        <v>3884</v>
      </c>
      <c r="B627" t="s">
        <v>982</v>
      </c>
      <c r="C627" t="s">
        <v>1289</v>
      </c>
      <c r="D627" t="s">
        <v>161</v>
      </c>
      <c r="E627" t="s">
        <v>36</v>
      </c>
      <c r="F627" t="s">
        <v>3629</v>
      </c>
      <c r="G627">
        <v>146.80000000000001</v>
      </c>
    </row>
    <row r="628" spans="1:7" x14ac:dyDescent="0.25">
      <c r="A628" t="s">
        <v>962</v>
      </c>
      <c r="B628" t="s">
        <v>963</v>
      </c>
      <c r="C628" t="s">
        <v>723</v>
      </c>
      <c r="D628" t="s">
        <v>181</v>
      </c>
      <c r="E628" t="s">
        <v>80</v>
      </c>
      <c r="F628" t="s">
        <v>3625</v>
      </c>
      <c r="G628">
        <v>5.7</v>
      </c>
    </row>
    <row r="629" spans="1:7" x14ac:dyDescent="0.25">
      <c r="A629" t="s">
        <v>822</v>
      </c>
      <c r="B629" t="s">
        <v>823</v>
      </c>
      <c r="C629" t="s">
        <v>368</v>
      </c>
      <c r="D629" t="s">
        <v>192</v>
      </c>
      <c r="E629" t="s">
        <v>193</v>
      </c>
      <c r="F629" t="s">
        <v>3629</v>
      </c>
      <c r="G629">
        <v>131.69999999999999</v>
      </c>
    </row>
    <row r="630" spans="1:7" x14ac:dyDescent="0.25">
      <c r="A630" t="s">
        <v>646</v>
      </c>
      <c r="B630" t="s">
        <v>647</v>
      </c>
      <c r="C630" t="s">
        <v>648</v>
      </c>
      <c r="D630" t="s">
        <v>149</v>
      </c>
      <c r="E630" t="s">
        <v>137</v>
      </c>
      <c r="F630" t="s">
        <v>3625</v>
      </c>
      <c r="G630">
        <v>49.6</v>
      </c>
    </row>
    <row r="631" spans="1:7" x14ac:dyDescent="0.25">
      <c r="A631" t="s">
        <v>2682</v>
      </c>
      <c r="B631" t="s">
        <v>2683</v>
      </c>
      <c r="C631" t="s">
        <v>611</v>
      </c>
      <c r="D631" t="s">
        <v>111</v>
      </c>
      <c r="E631" t="s">
        <v>112</v>
      </c>
      <c r="F631" t="s">
        <v>3627</v>
      </c>
      <c r="G631">
        <v>141.1</v>
      </c>
    </row>
    <row r="632" spans="1:7" x14ac:dyDescent="0.25">
      <c r="A632" t="s">
        <v>2768</v>
      </c>
      <c r="B632" t="s">
        <v>1029</v>
      </c>
      <c r="C632" t="s">
        <v>2359</v>
      </c>
      <c r="D632" t="s">
        <v>308</v>
      </c>
      <c r="E632" t="s">
        <v>112</v>
      </c>
      <c r="F632" t="s">
        <v>3627</v>
      </c>
      <c r="G632">
        <v>51</v>
      </c>
    </row>
    <row r="633" spans="1:7" x14ac:dyDescent="0.25">
      <c r="A633" t="s">
        <v>3885</v>
      </c>
      <c r="B633" t="s">
        <v>1382</v>
      </c>
      <c r="C633" t="s">
        <v>1239</v>
      </c>
      <c r="D633" t="s">
        <v>317</v>
      </c>
      <c r="E633" t="s">
        <v>193</v>
      </c>
      <c r="F633" t="s">
        <v>3629</v>
      </c>
      <c r="G633">
        <v>99.9</v>
      </c>
    </row>
    <row r="634" spans="1:7" x14ac:dyDescent="0.25">
      <c r="A634" t="s">
        <v>1322</v>
      </c>
      <c r="B634" t="s">
        <v>1323</v>
      </c>
      <c r="C634" t="s">
        <v>1324</v>
      </c>
      <c r="D634" t="s">
        <v>535</v>
      </c>
      <c r="E634" t="s">
        <v>80</v>
      </c>
      <c r="F634" t="s">
        <v>3625</v>
      </c>
      <c r="G634">
        <v>16.600000000000001</v>
      </c>
    </row>
    <row r="635" spans="1:7" x14ac:dyDescent="0.25">
      <c r="A635" t="s">
        <v>3886</v>
      </c>
      <c r="B635" t="s">
        <v>3887</v>
      </c>
      <c r="C635" t="s">
        <v>1533</v>
      </c>
      <c r="D635" t="s">
        <v>136</v>
      </c>
      <c r="E635" t="s">
        <v>137</v>
      </c>
      <c r="F635" t="s">
        <v>3625</v>
      </c>
      <c r="G635">
        <v>40.1</v>
      </c>
    </row>
    <row r="636" spans="1:7" x14ac:dyDescent="0.25">
      <c r="A636" t="s">
        <v>3888</v>
      </c>
      <c r="B636" t="s">
        <v>231</v>
      </c>
      <c r="C636" t="s">
        <v>3889</v>
      </c>
      <c r="D636" t="s">
        <v>79</v>
      </c>
      <c r="E636" t="s">
        <v>80</v>
      </c>
      <c r="F636" t="s">
        <v>3625</v>
      </c>
      <c r="G636">
        <v>117.2</v>
      </c>
    </row>
    <row r="637" spans="1:7" x14ac:dyDescent="0.25">
      <c r="A637" t="s">
        <v>3890</v>
      </c>
      <c r="B637" t="s">
        <v>3891</v>
      </c>
      <c r="C637" t="s">
        <v>300</v>
      </c>
      <c r="D637" t="s">
        <v>327</v>
      </c>
      <c r="E637" t="s">
        <v>80</v>
      </c>
      <c r="F637" t="s">
        <v>3627</v>
      </c>
      <c r="G637">
        <v>81.7</v>
      </c>
    </row>
    <row r="638" spans="1:7" x14ac:dyDescent="0.25">
      <c r="A638" t="s">
        <v>3053</v>
      </c>
      <c r="B638" t="s">
        <v>2414</v>
      </c>
      <c r="C638" t="s">
        <v>205</v>
      </c>
      <c r="D638" t="s">
        <v>308</v>
      </c>
      <c r="E638" t="s">
        <v>112</v>
      </c>
      <c r="F638" t="s">
        <v>3625</v>
      </c>
      <c r="G638">
        <v>139.6</v>
      </c>
    </row>
    <row r="639" spans="1:7" x14ac:dyDescent="0.25">
      <c r="A639" t="s">
        <v>2552</v>
      </c>
      <c r="B639" t="s">
        <v>2553</v>
      </c>
      <c r="C639" t="s">
        <v>579</v>
      </c>
      <c r="D639" t="s">
        <v>192</v>
      </c>
      <c r="E639" t="s">
        <v>193</v>
      </c>
      <c r="F639" t="s">
        <v>3625</v>
      </c>
      <c r="G639">
        <v>67.2</v>
      </c>
    </row>
    <row r="640" spans="1:7" x14ac:dyDescent="0.25">
      <c r="A640" t="s">
        <v>866</v>
      </c>
      <c r="B640" t="s">
        <v>867</v>
      </c>
      <c r="C640" t="s">
        <v>868</v>
      </c>
      <c r="D640" t="s">
        <v>308</v>
      </c>
      <c r="E640" t="s">
        <v>112</v>
      </c>
      <c r="F640" t="s">
        <v>3627</v>
      </c>
      <c r="G640">
        <v>131.1</v>
      </c>
    </row>
    <row r="641" spans="1:7" x14ac:dyDescent="0.25">
      <c r="A641" t="s">
        <v>2490</v>
      </c>
      <c r="B641" t="s">
        <v>1782</v>
      </c>
      <c r="C641" t="s">
        <v>2166</v>
      </c>
      <c r="D641" t="s">
        <v>111</v>
      </c>
      <c r="E641" t="s">
        <v>112</v>
      </c>
      <c r="F641" t="s">
        <v>3625</v>
      </c>
      <c r="G641">
        <v>70.099999999999994</v>
      </c>
    </row>
    <row r="642" spans="1:7" x14ac:dyDescent="0.25">
      <c r="A642" t="s">
        <v>1901</v>
      </c>
      <c r="B642" t="s">
        <v>1902</v>
      </c>
      <c r="C642" t="s">
        <v>629</v>
      </c>
      <c r="D642" t="s">
        <v>281</v>
      </c>
      <c r="E642" t="s">
        <v>66</v>
      </c>
      <c r="F642" t="s">
        <v>3625</v>
      </c>
      <c r="G642">
        <v>147</v>
      </c>
    </row>
    <row r="643" spans="1:7" x14ac:dyDescent="0.25">
      <c r="A643" t="s">
        <v>2319</v>
      </c>
      <c r="B643" t="s">
        <v>279</v>
      </c>
      <c r="C643" t="s">
        <v>1057</v>
      </c>
      <c r="D643" t="s">
        <v>412</v>
      </c>
      <c r="E643" t="s">
        <v>193</v>
      </c>
      <c r="F643" t="s">
        <v>3625</v>
      </c>
      <c r="G643">
        <v>144.19999999999999</v>
      </c>
    </row>
    <row r="644" spans="1:7" x14ac:dyDescent="0.25">
      <c r="A644" t="s">
        <v>271</v>
      </c>
      <c r="B644" t="s">
        <v>272</v>
      </c>
      <c r="C644" t="s">
        <v>273</v>
      </c>
      <c r="D644" t="s">
        <v>111</v>
      </c>
      <c r="E644" t="s">
        <v>112</v>
      </c>
      <c r="F644" t="s">
        <v>3625</v>
      </c>
      <c r="G644">
        <v>52.7</v>
      </c>
    </row>
    <row r="645" spans="1:7" x14ac:dyDescent="0.25">
      <c r="A645" t="s">
        <v>2745</v>
      </c>
      <c r="B645" t="s">
        <v>2746</v>
      </c>
      <c r="C645" t="s">
        <v>850</v>
      </c>
      <c r="D645" t="s">
        <v>192</v>
      </c>
      <c r="E645" t="s">
        <v>193</v>
      </c>
      <c r="F645" t="s">
        <v>3625</v>
      </c>
      <c r="G645">
        <v>133.5</v>
      </c>
    </row>
    <row r="646" spans="1:7" x14ac:dyDescent="0.25">
      <c r="A646" t="s">
        <v>3100</v>
      </c>
      <c r="B646" t="s">
        <v>3101</v>
      </c>
      <c r="C646" t="s">
        <v>1318</v>
      </c>
      <c r="D646" t="s">
        <v>380</v>
      </c>
      <c r="E646" t="s">
        <v>112</v>
      </c>
      <c r="F646" t="s">
        <v>3625</v>
      </c>
      <c r="G646">
        <v>127.9</v>
      </c>
    </row>
    <row r="647" spans="1:7" x14ac:dyDescent="0.25">
      <c r="A647" t="s">
        <v>3329</v>
      </c>
      <c r="B647" t="s">
        <v>1532</v>
      </c>
      <c r="C647" t="s">
        <v>1141</v>
      </c>
      <c r="D647" t="s">
        <v>65</v>
      </c>
      <c r="E647" t="s">
        <v>66</v>
      </c>
      <c r="F647" t="s">
        <v>3625</v>
      </c>
      <c r="G647">
        <v>35.5</v>
      </c>
    </row>
    <row r="648" spans="1:7" x14ac:dyDescent="0.25">
      <c r="A648" t="s">
        <v>3892</v>
      </c>
      <c r="B648" t="s">
        <v>3719</v>
      </c>
      <c r="C648" t="s">
        <v>602</v>
      </c>
      <c r="D648" t="s">
        <v>233</v>
      </c>
      <c r="E648" t="s">
        <v>66</v>
      </c>
      <c r="F648" t="s">
        <v>3625</v>
      </c>
      <c r="G648">
        <v>95.5</v>
      </c>
    </row>
    <row r="649" spans="1:7" x14ac:dyDescent="0.25">
      <c r="A649" t="s">
        <v>1640</v>
      </c>
      <c r="B649" t="s">
        <v>1571</v>
      </c>
      <c r="C649" t="s">
        <v>232</v>
      </c>
      <c r="D649" t="s">
        <v>233</v>
      </c>
      <c r="E649" t="s">
        <v>66</v>
      </c>
      <c r="F649" t="s">
        <v>3625</v>
      </c>
      <c r="G649">
        <v>15.5</v>
      </c>
    </row>
    <row r="650" spans="1:7" x14ac:dyDescent="0.25">
      <c r="A650" t="s">
        <v>2124</v>
      </c>
      <c r="B650" t="s">
        <v>2125</v>
      </c>
      <c r="C650" t="s">
        <v>451</v>
      </c>
      <c r="D650" t="s">
        <v>254</v>
      </c>
      <c r="E650" t="s">
        <v>36</v>
      </c>
      <c r="F650" t="s">
        <v>3629</v>
      </c>
      <c r="G650">
        <v>126.3</v>
      </c>
    </row>
    <row r="651" spans="1:7" x14ac:dyDescent="0.25">
      <c r="A651" t="s">
        <v>3893</v>
      </c>
      <c r="B651" t="s">
        <v>3697</v>
      </c>
      <c r="C651" t="s">
        <v>2104</v>
      </c>
      <c r="D651" t="s">
        <v>404</v>
      </c>
      <c r="E651" t="s">
        <v>51</v>
      </c>
      <c r="F651" t="s">
        <v>3625</v>
      </c>
      <c r="G651">
        <v>30.3</v>
      </c>
    </row>
    <row r="652" spans="1:7" x14ac:dyDescent="0.25">
      <c r="A652" t="s">
        <v>1881</v>
      </c>
      <c r="B652" t="s">
        <v>1882</v>
      </c>
      <c r="C652" t="s">
        <v>78</v>
      </c>
      <c r="D652" t="s">
        <v>603</v>
      </c>
      <c r="E652" t="s">
        <v>137</v>
      </c>
      <c r="F652" t="s">
        <v>3625</v>
      </c>
      <c r="G652">
        <v>15.3</v>
      </c>
    </row>
    <row r="653" spans="1:7" x14ac:dyDescent="0.25">
      <c r="A653" t="s">
        <v>3894</v>
      </c>
      <c r="B653" t="s">
        <v>2856</v>
      </c>
      <c r="C653" t="s">
        <v>983</v>
      </c>
      <c r="D653" t="s">
        <v>149</v>
      </c>
      <c r="E653" t="s">
        <v>137</v>
      </c>
      <c r="F653" t="s">
        <v>3625</v>
      </c>
      <c r="G653">
        <v>63</v>
      </c>
    </row>
    <row r="654" spans="1:7" x14ac:dyDescent="0.25">
      <c r="A654" t="s">
        <v>1743</v>
      </c>
      <c r="B654" t="s">
        <v>1744</v>
      </c>
      <c r="C654" t="s">
        <v>931</v>
      </c>
      <c r="D654" t="s">
        <v>327</v>
      </c>
      <c r="E654" t="s">
        <v>80</v>
      </c>
      <c r="F654" t="s">
        <v>3625</v>
      </c>
      <c r="G654">
        <v>88.7</v>
      </c>
    </row>
    <row r="655" spans="1:7" x14ac:dyDescent="0.25">
      <c r="A655" t="s">
        <v>1956</v>
      </c>
      <c r="B655" t="s">
        <v>134</v>
      </c>
      <c r="C655" t="s">
        <v>787</v>
      </c>
      <c r="D655" t="s">
        <v>380</v>
      </c>
      <c r="E655" t="s">
        <v>112</v>
      </c>
      <c r="F655" t="s">
        <v>3625</v>
      </c>
      <c r="G655">
        <v>129</v>
      </c>
    </row>
    <row r="656" spans="1:7" x14ac:dyDescent="0.25">
      <c r="A656" t="s">
        <v>3895</v>
      </c>
      <c r="B656" t="s">
        <v>1244</v>
      </c>
      <c r="C656" t="s">
        <v>34</v>
      </c>
      <c r="D656" t="s">
        <v>79</v>
      </c>
      <c r="E656" t="s">
        <v>80</v>
      </c>
      <c r="F656" t="s">
        <v>3629</v>
      </c>
      <c r="G656">
        <v>146.30000000000001</v>
      </c>
    </row>
    <row r="657" spans="1:7" x14ac:dyDescent="0.25">
      <c r="A657" t="s">
        <v>3896</v>
      </c>
      <c r="B657" t="s">
        <v>988</v>
      </c>
      <c r="C657" t="s">
        <v>510</v>
      </c>
      <c r="D657" t="s">
        <v>308</v>
      </c>
      <c r="E657" t="s">
        <v>112</v>
      </c>
      <c r="F657" t="s">
        <v>3625</v>
      </c>
      <c r="G657">
        <v>68.7</v>
      </c>
    </row>
    <row r="658" spans="1:7" x14ac:dyDescent="0.25">
      <c r="A658" t="s">
        <v>1081</v>
      </c>
      <c r="B658" t="s">
        <v>1082</v>
      </c>
      <c r="C658" t="s">
        <v>451</v>
      </c>
      <c r="D658" t="s">
        <v>308</v>
      </c>
      <c r="E658" t="s">
        <v>112</v>
      </c>
      <c r="F658" t="s">
        <v>3629</v>
      </c>
      <c r="G658">
        <v>13.8</v>
      </c>
    </row>
    <row r="659" spans="1:7" x14ac:dyDescent="0.25">
      <c r="A659" t="s">
        <v>3270</v>
      </c>
      <c r="B659" t="s">
        <v>3271</v>
      </c>
      <c r="C659" t="s">
        <v>696</v>
      </c>
      <c r="D659" t="s">
        <v>192</v>
      </c>
      <c r="E659" t="s">
        <v>193</v>
      </c>
      <c r="F659" t="s">
        <v>3625</v>
      </c>
      <c r="G659">
        <v>113.6</v>
      </c>
    </row>
    <row r="660" spans="1:7" x14ac:dyDescent="0.25">
      <c r="A660" t="s">
        <v>710</v>
      </c>
      <c r="B660" t="s">
        <v>711</v>
      </c>
      <c r="C660" t="s">
        <v>522</v>
      </c>
      <c r="D660" t="s">
        <v>603</v>
      </c>
      <c r="E660" t="s">
        <v>137</v>
      </c>
      <c r="F660" t="s">
        <v>3625</v>
      </c>
      <c r="G660">
        <v>87</v>
      </c>
    </row>
    <row r="661" spans="1:7" x14ac:dyDescent="0.25">
      <c r="A661" t="s">
        <v>2758</v>
      </c>
      <c r="B661" t="s">
        <v>279</v>
      </c>
      <c r="C661" t="s">
        <v>2759</v>
      </c>
      <c r="D661" t="s">
        <v>308</v>
      </c>
      <c r="E661" t="s">
        <v>112</v>
      </c>
      <c r="F661" t="s">
        <v>3627</v>
      </c>
      <c r="G661">
        <v>69.900000000000006</v>
      </c>
    </row>
    <row r="662" spans="1:7" x14ac:dyDescent="0.25">
      <c r="A662" t="s">
        <v>1623</v>
      </c>
      <c r="B662" t="s">
        <v>1624</v>
      </c>
      <c r="C662" t="s">
        <v>1625</v>
      </c>
      <c r="D662" t="s">
        <v>35</v>
      </c>
      <c r="E662" t="s">
        <v>36</v>
      </c>
      <c r="F662" t="s">
        <v>3625</v>
      </c>
      <c r="G662">
        <v>49.8</v>
      </c>
    </row>
    <row r="663" spans="1:7" x14ac:dyDescent="0.25">
      <c r="A663" t="s">
        <v>1299</v>
      </c>
      <c r="B663" t="s">
        <v>1300</v>
      </c>
      <c r="C663" t="s">
        <v>403</v>
      </c>
      <c r="D663" t="s">
        <v>192</v>
      </c>
      <c r="E663" t="s">
        <v>193</v>
      </c>
      <c r="F663" t="s">
        <v>3625</v>
      </c>
      <c r="G663">
        <v>77.8</v>
      </c>
    </row>
    <row r="664" spans="1:7" x14ac:dyDescent="0.25">
      <c r="A664" t="s">
        <v>1102</v>
      </c>
      <c r="B664" t="s">
        <v>1103</v>
      </c>
      <c r="C664" t="s">
        <v>361</v>
      </c>
      <c r="D664" t="s">
        <v>192</v>
      </c>
      <c r="E664" t="s">
        <v>193</v>
      </c>
      <c r="F664" t="s">
        <v>3625</v>
      </c>
      <c r="G664">
        <v>54.1</v>
      </c>
    </row>
    <row r="665" spans="1:7" x14ac:dyDescent="0.25">
      <c r="A665" t="s">
        <v>146</v>
      </c>
      <c r="B665" t="s">
        <v>147</v>
      </c>
      <c r="C665" t="s">
        <v>148</v>
      </c>
      <c r="D665" t="s">
        <v>149</v>
      </c>
      <c r="E665" t="s">
        <v>137</v>
      </c>
      <c r="F665" t="s">
        <v>3627</v>
      </c>
      <c r="G665">
        <v>114.8</v>
      </c>
    </row>
    <row r="666" spans="1:7" x14ac:dyDescent="0.25">
      <c r="A666" t="s">
        <v>2068</v>
      </c>
      <c r="B666" t="s">
        <v>2069</v>
      </c>
      <c r="C666" t="s">
        <v>121</v>
      </c>
      <c r="D666" t="s">
        <v>181</v>
      </c>
      <c r="E666" t="s">
        <v>80</v>
      </c>
      <c r="F666" t="s">
        <v>3625</v>
      </c>
      <c r="G666">
        <v>83.9</v>
      </c>
    </row>
    <row r="667" spans="1:7" x14ac:dyDescent="0.25">
      <c r="A667" t="s">
        <v>264</v>
      </c>
      <c r="B667" t="s">
        <v>265</v>
      </c>
      <c r="C667" t="s">
        <v>266</v>
      </c>
      <c r="D667" t="s">
        <v>65</v>
      </c>
      <c r="E667" t="s">
        <v>66</v>
      </c>
      <c r="F667" t="s">
        <v>3625</v>
      </c>
      <c r="G667">
        <v>132.1</v>
      </c>
    </row>
    <row r="668" spans="1:7" x14ac:dyDescent="0.25">
      <c r="A668" t="s">
        <v>2988</v>
      </c>
      <c r="B668" t="s">
        <v>2989</v>
      </c>
      <c r="C668" t="s">
        <v>503</v>
      </c>
      <c r="D668" t="s">
        <v>214</v>
      </c>
      <c r="E668" t="s">
        <v>51</v>
      </c>
      <c r="F668" t="s">
        <v>3625</v>
      </c>
      <c r="G668">
        <v>83.8</v>
      </c>
    </row>
    <row r="669" spans="1:7" x14ac:dyDescent="0.25">
      <c r="A669" t="s">
        <v>3897</v>
      </c>
      <c r="B669" t="s">
        <v>1043</v>
      </c>
      <c r="C669" t="s">
        <v>64</v>
      </c>
      <c r="D669" t="s">
        <v>65</v>
      </c>
      <c r="E669" t="s">
        <v>66</v>
      </c>
      <c r="F669" t="s">
        <v>3625</v>
      </c>
      <c r="G669">
        <v>39.5</v>
      </c>
    </row>
    <row r="670" spans="1:7" x14ac:dyDescent="0.25">
      <c r="A670" t="s">
        <v>3898</v>
      </c>
      <c r="B670" t="s">
        <v>3899</v>
      </c>
      <c r="C670" t="s">
        <v>2376</v>
      </c>
      <c r="D670" t="s">
        <v>254</v>
      </c>
      <c r="E670" t="s">
        <v>36</v>
      </c>
      <c r="F670" t="s">
        <v>3627</v>
      </c>
      <c r="G670">
        <v>128.4</v>
      </c>
    </row>
    <row r="671" spans="1:7" x14ac:dyDescent="0.25">
      <c r="A671" t="s">
        <v>2809</v>
      </c>
      <c r="B671" t="s">
        <v>2810</v>
      </c>
      <c r="C671" t="s">
        <v>477</v>
      </c>
      <c r="D671" t="s">
        <v>192</v>
      </c>
      <c r="E671" t="s">
        <v>193</v>
      </c>
      <c r="F671" t="s">
        <v>3625</v>
      </c>
      <c r="G671">
        <v>85.8</v>
      </c>
    </row>
    <row r="672" spans="1:7" x14ac:dyDescent="0.25">
      <c r="A672" t="s">
        <v>3900</v>
      </c>
      <c r="B672" t="s">
        <v>752</v>
      </c>
      <c r="C672" t="s">
        <v>971</v>
      </c>
      <c r="D672" t="s">
        <v>161</v>
      </c>
      <c r="E672" t="s">
        <v>36</v>
      </c>
      <c r="F672" t="s">
        <v>3629</v>
      </c>
      <c r="G672">
        <v>35</v>
      </c>
    </row>
    <row r="673" spans="1:7" x14ac:dyDescent="0.25">
      <c r="A673" t="s">
        <v>3302</v>
      </c>
      <c r="B673" t="s">
        <v>1994</v>
      </c>
      <c r="C673" t="s">
        <v>1716</v>
      </c>
      <c r="D673" t="s">
        <v>233</v>
      </c>
      <c r="E673" t="s">
        <v>66</v>
      </c>
      <c r="F673" t="s">
        <v>3625</v>
      </c>
      <c r="G673">
        <v>95.4</v>
      </c>
    </row>
    <row r="674" spans="1:7" x14ac:dyDescent="0.25">
      <c r="A674" t="s">
        <v>3035</v>
      </c>
      <c r="B674" t="s">
        <v>3036</v>
      </c>
      <c r="C674" t="s">
        <v>2359</v>
      </c>
      <c r="D674" t="s">
        <v>404</v>
      </c>
      <c r="E674" t="s">
        <v>51</v>
      </c>
      <c r="F674" t="s">
        <v>3625</v>
      </c>
      <c r="G674">
        <v>56.9</v>
      </c>
    </row>
    <row r="675" spans="1:7" x14ac:dyDescent="0.25">
      <c r="A675" t="s">
        <v>314</v>
      </c>
      <c r="B675" t="s">
        <v>315</v>
      </c>
      <c r="C675" t="s">
        <v>316</v>
      </c>
      <c r="D675" t="s">
        <v>317</v>
      </c>
      <c r="E675" t="s">
        <v>193</v>
      </c>
      <c r="F675" t="s">
        <v>3625</v>
      </c>
      <c r="G675">
        <v>127.4</v>
      </c>
    </row>
    <row r="676" spans="1:7" x14ac:dyDescent="0.25">
      <c r="A676" t="s">
        <v>1123</v>
      </c>
      <c r="B676" t="s">
        <v>1124</v>
      </c>
      <c r="C676" t="s">
        <v>1125</v>
      </c>
      <c r="D676" t="s">
        <v>214</v>
      </c>
      <c r="E676" t="s">
        <v>51</v>
      </c>
      <c r="F676" t="s">
        <v>3625</v>
      </c>
      <c r="G676">
        <v>70.7</v>
      </c>
    </row>
    <row r="677" spans="1:7" x14ac:dyDescent="0.25">
      <c r="A677" t="s">
        <v>3436</v>
      </c>
      <c r="B677" t="s">
        <v>3437</v>
      </c>
      <c r="C677" t="s">
        <v>3262</v>
      </c>
      <c r="D677" t="s">
        <v>281</v>
      </c>
      <c r="E677" t="s">
        <v>66</v>
      </c>
      <c r="F677" t="s">
        <v>3629</v>
      </c>
      <c r="G677">
        <v>110.3</v>
      </c>
    </row>
    <row r="678" spans="1:7" x14ac:dyDescent="0.25">
      <c r="A678" t="s">
        <v>2390</v>
      </c>
      <c r="B678" t="s">
        <v>2391</v>
      </c>
      <c r="C678" t="s">
        <v>800</v>
      </c>
      <c r="D678" t="s">
        <v>233</v>
      </c>
      <c r="E678" t="s">
        <v>66</v>
      </c>
      <c r="F678" t="s">
        <v>3625</v>
      </c>
      <c r="G678">
        <v>18.899999999999999</v>
      </c>
    </row>
    <row r="679" spans="1:7" x14ac:dyDescent="0.25">
      <c r="A679" t="s">
        <v>1447</v>
      </c>
      <c r="B679" t="s">
        <v>1448</v>
      </c>
      <c r="C679" t="s">
        <v>160</v>
      </c>
      <c r="D679" t="s">
        <v>79</v>
      </c>
      <c r="E679" t="s">
        <v>80</v>
      </c>
      <c r="F679" t="s">
        <v>3625</v>
      </c>
      <c r="G679">
        <v>62.4</v>
      </c>
    </row>
    <row r="680" spans="1:7" x14ac:dyDescent="0.25">
      <c r="A680" t="s">
        <v>514</v>
      </c>
      <c r="B680" t="s">
        <v>515</v>
      </c>
      <c r="C680" t="s">
        <v>516</v>
      </c>
      <c r="D680" t="s">
        <v>171</v>
      </c>
      <c r="E680" t="s">
        <v>112</v>
      </c>
      <c r="F680" t="s">
        <v>3629</v>
      </c>
      <c r="G680">
        <v>147.6</v>
      </c>
    </row>
    <row r="681" spans="1:7" x14ac:dyDescent="0.25">
      <c r="A681" t="s">
        <v>2926</v>
      </c>
      <c r="B681" t="s">
        <v>402</v>
      </c>
      <c r="C681" t="s">
        <v>64</v>
      </c>
      <c r="D681" t="s">
        <v>35</v>
      </c>
      <c r="E681" t="s">
        <v>36</v>
      </c>
      <c r="F681" t="s">
        <v>3625</v>
      </c>
      <c r="G681">
        <v>122.2</v>
      </c>
    </row>
    <row r="682" spans="1:7" x14ac:dyDescent="0.25">
      <c r="A682" t="s">
        <v>2423</v>
      </c>
      <c r="B682" t="s">
        <v>2424</v>
      </c>
      <c r="C682" t="s">
        <v>103</v>
      </c>
      <c r="D682" t="s">
        <v>535</v>
      </c>
      <c r="E682" t="s">
        <v>80</v>
      </c>
      <c r="F682" t="s">
        <v>3629</v>
      </c>
      <c r="G682">
        <v>28.2</v>
      </c>
    </row>
    <row r="683" spans="1:7" x14ac:dyDescent="0.25">
      <c r="A683" t="s">
        <v>2851</v>
      </c>
      <c r="B683" t="s">
        <v>2852</v>
      </c>
      <c r="C683" t="s">
        <v>393</v>
      </c>
      <c r="D683" t="s">
        <v>65</v>
      </c>
      <c r="E683" t="s">
        <v>66</v>
      </c>
      <c r="F683" t="s">
        <v>3625</v>
      </c>
      <c r="G683">
        <v>45.3</v>
      </c>
    </row>
    <row r="684" spans="1:7" x14ac:dyDescent="0.25">
      <c r="A684" t="s">
        <v>2277</v>
      </c>
      <c r="B684" t="s">
        <v>2278</v>
      </c>
      <c r="C684" t="s">
        <v>2120</v>
      </c>
      <c r="D684" t="s">
        <v>181</v>
      </c>
      <c r="E684" t="s">
        <v>80</v>
      </c>
      <c r="F684" t="s">
        <v>3627</v>
      </c>
      <c r="G684">
        <v>52.8</v>
      </c>
    </row>
    <row r="685" spans="1:7" x14ac:dyDescent="0.25">
      <c r="A685" t="s">
        <v>921</v>
      </c>
      <c r="B685" t="s">
        <v>922</v>
      </c>
      <c r="C685" t="s">
        <v>706</v>
      </c>
      <c r="D685" t="s">
        <v>308</v>
      </c>
      <c r="E685" t="s">
        <v>112</v>
      </c>
      <c r="F685" t="s">
        <v>3625</v>
      </c>
      <c r="G685">
        <v>99.3</v>
      </c>
    </row>
    <row r="686" spans="1:7" x14ac:dyDescent="0.25">
      <c r="A686" t="s">
        <v>704</v>
      </c>
      <c r="B686" t="s">
        <v>705</v>
      </c>
      <c r="C686" t="s">
        <v>706</v>
      </c>
      <c r="D686" t="s">
        <v>254</v>
      </c>
      <c r="E686" t="s">
        <v>36</v>
      </c>
      <c r="F686" t="s">
        <v>3625</v>
      </c>
      <c r="G686">
        <v>114.8</v>
      </c>
    </row>
    <row r="687" spans="1:7" x14ac:dyDescent="0.25">
      <c r="A687" t="s">
        <v>3901</v>
      </c>
      <c r="B687" t="s">
        <v>3902</v>
      </c>
      <c r="C687" t="s">
        <v>3711</v>
      </c>
      <c r="D687" t="s">
        <v>281</v>
      </c>
      <c r="E687" t="s">
        <v>66</v>
      </c>
      <c r="F687" t="s">
        <v>3625</v>
      </c>
      <c r="G687">
        <v>113.7</v>
      </c>
    </row>
    <row r="688" spans="1:7" x14ac:dyDescent="0.25">
      <c r="A688" t="s">
        <v>3903</v>
      </c>
      <c r="B688" t="s">
        <v>3904</v>
      </c>
      <c r="C688" t="s">
        <v>2409</v>
      </c>
      <c r="D688" t="s">
        <v>50</v>
      </c>
      <c r="E688" t="s">
        <v>51</v>
      </c>
      <c r="F688" t="s">
        <v>3627</v>
      </c>
      <c r="G688">
        <v>78.900000000000006</v>
      </c>
    </row>
    <row r="689" spans="1:7" x14ac:dyDescent="0.25">
      <c r="A689" t="s">
        <v>3905</v>
      </c>
      <c r="B689" t="s">
        <v>1244</v>
      </c>
      <c r="C689" t="s">
        <v>1367</v>
      </c>
      <c r="D689" t="s">
        <v>317</v>
      </c>
      <c r="E689" t="s">
        <v>193</v>
      </c>
      <c r="F689" t="s">
        <v>3627</v>
      </c>
      <c r="G689">
        <v>122.6</v>
      </c>
    </row>
    <row r="690" spans="1:7" x14ac:dyDescent="0.25">
      <c r="A690" t="s">
        <v>813</v>
      </c>
      <c r="B690" t="s">
        <v>814</v>
      </c>
      <c r="C690" t="s">
        <v>431</v>
      </c>
      <c r="D690" t="s">
        <v>254</v>
      </c>
      <c r="E690" t="s">
        <v>36</v>
      </c>
      <c r="F690" t="s">
        <v>3629</v>
      </c>
      <c r="G690">
        <v>68.400000000000006</v>
      </c>
    </row>
    <row r="691" spans="1:7" x14ac:dyDescent="0.25">
      <c r="A691" t="s">
        <v>3577</v>
      </c>
      <c r="B691" t="s">
        <v>3578</v>
      </c>
      <c r="C691" t="s">
        <v>1131</v>
      </c>
      <c r="D691" t="s">
        <v>404</v>
      </c>
      <c r="E691" t="s">
        <v>51</v>
      </c>
      <c r="F691" t="s">
        <v>3625</v>
      </c>
      <c r="G691">
        <v>23</v>
      </c>
    </row>
    <row r="692" spans="1:7" x14ac:dyDescent="0.25">
      <c r="A692" t="s">
        <v>2601</v>
      </c>
      <c r="B692" t="s">
        <v>2602</v>
      </c>
      <c r="C692" t="s">
        <v>617</v>
      </c>
      <c r="D692" t="s">
        <v>50</v>
      </c>
      <c r="E692" t="s">
        <v>51</v>
      </c>
      <c r="F692" t="s">
        <v>3625</v>
      </c>
      <c r="G692">
        <v>86.8</v>
      </c>
    </row>
    <row r="693" spans="1:7" x14ac:dyDescent="0.25">
      <c r="A693" t="s">
        <v>1862</v>
      </c>
      <c r="B693" t="s">
        <v>1863</v>
      </c>
      <c r="C693" t="s">
        <v>696</v>
      </c>
      <c r="D693" t="s">
        <v>339</v>
      </c>
      <c r="E693" t="s">
        <v>193</v>
      </c>
      <c r="F693" t="s">
        <v>3625</v>
      </c>
      <c r="G693">
        <v>143.1</v>
      </c>
    </row>
    <row r="694" spans="1:7" x14ac:dyDescent="0.25">
      <c r="A694" t="s">
        <v>817</v>
      </c>
      <c r="B694" t="s">
        <v>818</v>
      </c>
      <c r="C694" t="s">
        <v>300</v>
      </c>
      <c r="D694" t="s">
        <v>308</v>
      </c>
      <c r="E694" t="s">
        <v>112</v>
      </c>
      <c r="F694" t="s">
        <v>3629</v>
      </c>
      <c r="G694">
        <v>120</v>
      </c>
    </row>
    <row r="695" spans="1:7" x14ac:dyDescent="0.25">
      <c r="A695" t="s">
        <v>2382</v>
      </c>
      <c r="B695" t="s">
        <v>2383</v>
      </c>
      <c r="C695" t="s">
        <v>706</v>
      </c>
      <c r="D695" t="s">
        <v>214</v>
      </c>
      <c r="E695" t="s">
        <v>51</v>
      </c>
      <c r="F695" t="s">
        <v>3629</v>
      </c>
      <c r="G695">
        <v>88.9</v>
      </c>
    </row>
    <row r="696" spans="1:7" x14ac:dyDescent="0.25">
      <c r="A696" t="s">
        <v>2654</v>
      </c>
      <c r="B696" t="s">
        <v>2655</v>
      </c>
      <c r="C696" t="s">
        <v>950</v>
      </c>
      <c r="D696" t="s">
        <v>317</v>
      </c>
      <c r="E696" t="s">
        <v>193</v>
      </c>
      <c r="F696" t="s">
        <v>3625</v>
      </c>
      <c r="G696">
        <v>98.8</v>
      </c>
    </row>
    <row r="697" spans="1:7" x14ac:dyDescent="0.25">
      <c r="A697" t="s">
        <v>3151</v>
      </c>
      <c r="B697" t="s">
        <v>3152</v>
      </c>
      <c r="C697" t="s">
        <v>3153</v>
      </c>
      <c r="D697" t="s">
        <v>149</v>
      </c>
      <c r="E697" t="s">
        <v>137</v>
      </c>
      <c r="F697" t="s">
        <v>3625</v>
      </c>
      <c r="G697">
        <v>139.9</v>
      </c>
    </row>
    <row r="698" spans="1:7" x14ac:dyDescent="0.25">
      <c r="A698" t="s">
        <v>3204</v>
      </c>
      <c r="B698" t="s">
        <v>3080</v>
      </c>
      <c r="C698" t="s">
        <v>2895</v>
      </c>
      <c r="D698" t="s">
        <v>254</v>
      </c>
      <c r="E698" t="s">
        <v>36</v>
      </c>
      <c r="F698" t="s">
        <v>3625</v>
      </c>
      <c r="G698">
        <v>67.099999999999994</v>
      </c>
    </row>
    <row r="699" spans="1:7" x14ac:dyDescent="0.25">
      <c r="A699" t="s">
        <v>3496</v>
      </c>
      <c r="B699" t="s">
        <v>3497</v>
      </c>
      <c r="C699" t="s">
        <v>368</v>
      </c>
      <c r="D699" t="s">
        <v>192</v>
      </c>
      <c r="E699" t="s">
        <v>193</v>
      </c>
      <c r="F699" t="s">
        <v>3629</v>
      </c>
      <c r="G699">
        <v>53.1</v>
      </c>
    </row>
    <row r="700" spans="1:7" x14ac:dyDescent="0.25">
      <c r="A700" t="s">
        <v>1249</v>
      </c>
      <c r="B700" t="s">
        <v>1250</v>
      </c>
      <c r="C700" t="s">
        <v>1191</v>
      </c>
      <c r="D700" t="s">
        <v>535</v>
      </c>
      <c r="E700" t="s">
        <v>80</v>
      </c>
      <c r="F700" t="s">
        <v>3625</v>
      </c>
      <c r="G700">
        <v>146.69999999999999</v>
      </c>
    </row>
    <row r="701" spans="1:7" x14ac:dyDescent="0.25">
      <c r="A701" t="s">
        <v>3906</v>
      </c>
      <c r="B701" t="s">
        <v>3662</v>
      </c>
      <c r="C701" t="s">
        <v>635</v>
      </c>
      <c r="D701" t="s">
        <v>291</v>
      </c>
      <c r="E701" t="s">
        <v>66</v>
      </c>
      <c r="F701" t="s">
        <v>3625</v>
      </c>
      <c r="G701">
        <v>130.19999999999999</v>
      </c>
    </row>
    <row r="702" spans="1:7" x14ac:dyDescent="0.25">
      <c r="A702" t="s">
        <v>3106</v>
      </c>
      <c r="B702" t="s">
        <v>1092</v>
      </c>
      <c r="C702" t="s">
        <v>1093</v>
      </c>
      <c r="D702" t="s">
        <v>50</v>
      </c>
      <c r="E702" t="s">
        <v>51</v>
      </c>
      <c r="F702" t="s">
        <v>3629</v>
      </c>
      <c r="G702">
        <v>51.8</v>
      </c>
    </row>
    <row r="703" spans="1:7" x14ac:dyDescent="0.25">
      <c r="A703" t="s">
        <v>3907</v>
      </c>
      <c r="B703" t="s">
        <v>2852</v>
      </c>
      <c r="C703" t="s">
        <v>2895</v>
      </c>
      <c r="D703" t="s">
        <v>214</v>
      </c>
      <c r="E703" t="s">
        <v>51</v>
      </c>
      <c r="F703" t="s">
        <v>3629</v>
      </c>
      <c r="G703">
        <v>72.2</v>
      </c>
    </row>
    <row r="704" spans="1:7" x14ac:dyDescent="0.25">
      <c r="A704" t="s">
        <v>2813</v>
      </c>
      <c r="B704" t="s">
        <v>2814</v>
      </c>
      <c r="C704" t="s">
        <v>300</v>
      </c>
      <c r="D704" t="s">
        <v>412</v>
      </c>
      <c r="E704" t="s">
        <v>193</v>
      </c>
      <c r="F704" t="s">
        <v>3629</v>
      </c>
      <c r="G704">
        <v>65.2</v>
      </c>
    </row>
    <row r="705" spans="1:7" x14ac:dyDescent="0.25">
      <c r="A705" t="s">
        <v>3908</v>
      </c>
      <c r="B705" t="s">
        <v>1238</v>
      </c>
      <c r="C705" t="s">
        <v>907</v>
      </c>
      <c r="D705" t="s">
        <v>92</v>
      </c>
      <c r="E705" t="s">
        <v>36</v>
      </c>
      <c r="F705" t="s">
        <v>3627</v>
      </c>
      <c r="G705">
        <v>26.6</v>
      </c>
    </row>
    <row r="706" spans="1:7" x14ac:dyDescent="0.25">
      <c r="A706" t="s">
        <v>3292</v>
      </c>
      <c r="B706" t="s">
        <v>120</v>
      </c>
      <c r="C706" t="s">
        <v>759</v>
      </c>
      <c r="D706" t="s">
        <v>308</v>
      </c>
      <c r="E706" t="s">
        <v>112</v>
      </c>
      <c r="F706" t="s">
        <v>3625</v>
      </c>
      <c r="G706">
        <v>143.9</v>
      </c>
    </row>
    <row r="707" spans="1:7" x14ac:dyDescent="0.25">
      <c r="A707" t="s">
        <v>2351</v>
      </c>
      <c r="B707" t="s">
        <v>2352</v>
      </c>
      <c r="C707" t="s">
        <v>510</v>
      </c>
      <c r="D707" t="s">
        <v>65</v>
      </c>
      <c r="E707" t="s">
        <v>66</v>
      </c>
      <c r="F707" t="s">
        <v>3625</v>
      </c>
      <c r="G707">
        <v>63.6</v>
      </c>
    </row>
    <row r="708" spans="1:7" x14ac:dyDescent="0.25">
      <c r="A708" t="s">
        <v>652</v>
      </c>
      <c r="B708" t="s">
        <v>653</v>
      </c>
      <c r="C708" t="s">
        <v>471</v>
      </c>
      <c r="D708" t="s">
        <v>35</v>
      </c>
      <c r="E708" t="s">
        <v>36</v>
      </c>
      <c r="F708" t="s">
        <v>3625</v>
      </c>
      <c r="G708">
        <v>131.9</v>
      </c>
    </row>
    <row r="709" spans="1:7" x14ac:dyDescent="0.25">
      <c r="A709" t="s">
        <v>2751</v>
      </c>
      <c r="B709" t="s">
        <v>1092</v>
      </c>
      <c r="C709" t="s">
        <v>2752</v>
      </c>
      <c r="D709" t="s">
        <v>50</v>
      </c>
      <c r="E709" t="s">
        <v>51</v>
      </c>
      <c r="F709" t="s">
        <v>3625</v>
      </c>
      <c r="G709">
        <v>32.5</v>
      </c>
    </row>
    <row r="710" spans="1:7" x14ac:dyDescent="0.25">
      <c r="A710" t="s">
        <v>2674</v>
      </c>
      <c r="B710" t="s">
        <v>2675</v>
      </c>
      <c r="C710" t="s">
        <v>950</v>
      </c>
      <c r="D710" t="s">
        <v>50</v>
      </c>
      <c r="E710" t="s">
        <v>51</v>
      </c>
      <c r="F710" t="s">
        <v>3625</v>
      </c>
      <c r="G710">
        <v>84.4</v>
      </c>
    </row>
    <row r="711" spans="1:7" x14ac:dyDescent="0.25">
      <c r="A711" t="s">
        <v>809</v>
      </c>
      <c r="B711" t="s">
        <v>810</v>
      </c>
      <c r="C711" t="s">
        <v>516</v>
      </c>
      <c r="D711" t="s">
        <v>35</v>
      </c>
      <c r="E711" t="s">
        <v>36</v>
      </c>
      <c r="F711" t="s">
        <v>3625</v>
      </c>
      <c r="G711">
        <v>8.5</v>
      </c>
    </row>
    <row r="712" spans="1:7" x14ac:dyDescent="0.25">
      <c r="A712" t="s">
        <v>2711</v>
      </c>
      <c r="B712" t="s">
        <v>2712</v>
      </c>
      <c r="C712" t="s">
        <v>1469</v>
      </c>
      <c r="D712" t="s">
        <v>161</v>
      </c>
      <c r="E712" t="s">
        <v>36</v>
      </c>
      <c r="F712" t="s">
        <v>3625</v>
      </c>
      <c r="G712">
        <v>115.8</v>
      </c>
    </row>
    <row r="713" spans="1:7" x14ac:dyDescent="0.25">
      <c r="A713" t="s">
        <v>3909</v>
      </c>
      <c r="B713" t="s">
        <v>2149</v>
      </c>
      <c r="C713" t="s">
        <v>290</v>
      </c>
      <c r="D713" t="s">
        <v>181</v>
      </c>
      <c r="E713" t="s">
        <v>80</v>
      </c>
      <c r="F713" t="s">
        <v>3625</v>
      </c>
      <c r="G713">
        <v>89.2</v>
      </c>
    </row>
    <row r="714" spans="1:7" x14ac:dyDescent="0.25">
      <c r="A714" t="s">
        <v>1293</v>
      </c>
      <c r="B714" t="s">
        <v>1294</v>
      </c>
      <c r="C714" t="s">
        <v>1295</v>
      </c>
      <c r="D714" t="s">
        <v>317</v>
      </c>
      <c r="E714" t="s">
        <v>193</v>
      </c>
      <c r="F714" t="s">
        <v>3625</v>
      </c>
      <c r="G714">
        <v>95.7</v>
      </c>
    </row>
    <row r="715" spans="1:7" x14ac:dyDescent="0.25">
      <c r="A715" t="s">
        <v>2190</v>
      </c>
      <c r="B715" t="s">
        <v>2191</v>
      </c>
      <c r="C715" t="s">
        <v>874</v>
      </c>
      <c r="D715" t="s">
        <v>603</v>
      </c>
      <c r="E715" t="s">
        <v>137</v>
      </c>
      <c r="F715" t="s">
        <v>3625</v>
      </c>
      <c r="G715">
        <v>12.5</v>
      </c>
    </row>
    <row r="716" spans="1:7" x14ac:dyDescent="0.25">
      <c r="A716" t="s">
        <v>2694</v>
      </c>
      <c r="B716" t="s">
        <v>1415</v>
      </c>
      <c r="C716" t="s">
        <v>307</v>
      </c>
      <c r="D716" t="s">
        <v>412</v>
      </c>
      <c r="E716" t="s">
        <v>193</v>
      </c>
      <c r="F716" t="s">
        <v>3629</v>
      </c>
      <c r="G716">
        <v>35.6</v>
      </c>
    </row>
    <row r="717" spans="1:7" x14ac:dyDescent="0.25">
      <c r="A717" t="s">
        <v>189</v>
      </c>
      <c r="B717" t="s">
        <v>190</v>
      </c>
      <c r="C717" t="s">
        <v>191</v>
      </c>
      <c r="D717" t="s">
        <v>192</v>
      </c>
      <c r="E717" t="s">
        <v>193</v>
      </c>
      <c r="F717" t="s">
        <v>3629</v>
      </c>
      <c r="G717">
        <v>15.8</v>
      </c>
    </row>
    <row r="718" spans="1:7" x14ac:dyDescent="0.25">
      <c r="A718" t="s">
        <v>2727</v>
      </c>
      <c r="B718" t="s">
        <v>2728</v>
      </c>
      <c r="C718" t="s">
        <v>596</v>
      </c>
      <c r="D718" t="s">
        <v>281</v>
      </c>
      <c r="E718" t="s">
        <v>66</v>
      </c>
      <c r="F718" t="s">
        <v>3625</v>
      </c>
      <c r="G718">
        <v>46.9</v>
      </c>
    </row>
    <row r="719" spans="1:7" x14ac:dyDescent="0.25">
      <c r="A719" t="s">
        <v>1487</v>
      </c>
      <c r="B719" t="s">
        <v>1376</v>
      </c>
      <c r="C719" t="s">
        <v>1488</v>
      </c>
      <c r="D719" t="s">
        <v>111</v>
      </c>
      <c r="E719" t="s">
        <v>112</v>
      </c>
      <c r="F719" t="s">
        <v>3625</v>
      </c>
      <c r="G719">
        <v>96</v>
      </c>
    </row>
    <row r="720" spans="1:7" x14ac:dyDescent="0.25">
      <c r="A720" t="s">
        <v>47</v>
      </c>
      <c r="B720" t="s">
        <v>48</v>
      </c>
      <c r="C720" t="s">
        <v>49</v>
      </c>
      <c r="D720" t="s">
        <v>50</v>
      </c>
      <c r="E720" t="s">
        <v>51</v>
      </c>
      <c r="F720" t="s">
        <v>3625</v>
      </c>
      <c r="G720">
        <v>87.1</v>
      </c>
    </row>
    <row r="721" spans="1:7" x14ac:dyDescent="0.25">
      <c r="A721" t="s">
        <v>2870</v>
      </c>
      <c r="B721" t="s">
        <v>2871</v>
      </c>
      <c r="C721" t="s">
        <v>1469</v>
      </c>
      <c r="D721" t="s">
        <v>603</v>
      </c>
      <c r="E721" t="s">
        <v>137</v>
      </c>
      <c r="F721" t="s">
        <v>3629</v>
      </c>
      <c r="G721">
        <v>93.8</v>
      </c>
    </row>
    <row r="722" spans="1:7" x14ac:dyDescent="0.25">
      <c r="A722" t="s">
        <v>1986</v>
      </c>
      <c r="B722" t="s">
        <v>1520</v>
      </c>
      <c r="C722" t="s">
        <v>1182</v>
      </c>
      <c r="D722" t="s">
        <v>603</v>
      </c>
      <c r="E722" t="s">
        <v>137</v>
      </c>
      <c r="F722" t="s">
        <v>3629</v>
      </c>
      <c r="G722">
        <v>84.6</v>
      </c>
    </row>
    <row r="723" spans="1:7" x14ac:dyDescent="0.25">
      <c r="A723" t="s">
        <v>3910</v>
      </c>
      <c r="B723" t="s">
        <v>3911</v>
      </c>
      <c r="C723" t="s">
        <v>635</v>
      </c>
      <c r="D723" t="s">
        <v>79</v>
      </c>
      <c r="E723" t="s">
        <v>80</v>
      </c>
      <c r="F723" t="s">
        <v>3625</v>
      </c>
      <c r="G723">
        <v>44.6</v>
      </c>
    </row>
    <row r="724" spans="1:7" x14ac:dyDescent="0.25">
      <c r="A724" t="s">
        <v>3315</v>
      </c>
      <c r="B724" t="s">
        <v>3316</v>
      </c>
      <c r="C724" t="s">
        <v>679</v>
      </c>
      <c r="D724" t="s">
        <v>111</v>
      </c>
      <c r="E724" t="s">
        <v>112</v>
      </c>
      <c r="F724" t="s">
        <v>3629</v>
      </c>
      <c r="G724">
        <v>40.5</v>
      </c>
    </row>
    <row r="725" spans="1:7" x14ac:dyDescent="0.25">
      <c r="A725" t="s">
        <v>1607</v>
      </c>
      <c r="B725" t="s">
        <v>1608</v>
      </c>
      <c r="C725" t="s">
        <v>1439</v>
      </c>
      <c r="D725" t="s">
        <v>244</v>
      </c>
      <c r="E725" t="s">
        <v>51</v>
      </c>
      <c r="F725" t="s">
        <v>3625</v>
      </c>
      <c r="G725">
        <v>24.9</v>
      </c>
    </row>
    <row r="726" spans="1:7" x14ac:dyDescent="0.25">
      <c r="A726" t="s">
        <v>108</v>
      </c>
      <c r="B726" t="s">
        <v>109</v>
      </c>
      <c r="C726" t="s">
        <v>110</v>
      </c>
      <c r="D726" t="s">
        <v>111</v>
      </c>
      <c r="E726" t="s">
        <v>112</v>
      </c>
      <c r="F726" t="s">
        <v>3629</v>
      </c>
      <c r="G726">
        <v>128.1</v>
      </c>
    </row>
    <row r="727" spans="1:7" x14ac:dyDescent="0.25">
      <c r="A727" t="s">
        <v>1225</v>
      </c>
      <c r="B727" t="s">
        <v>1226</v>
      </c>
      <c r="C727" t="s">
        <v>696</v>
      </c>
      <c r="D727" t="s">
        <v>535</v>
      </c>
      <c r="E727" t="s">
        <v>80</v>
      </c>
      <c r="F727" t="s">
        <v>3625</v>
      </c>
      <c r="G727">
        <v>94.4</v>
      </c>
    </row>
    <row r="728" spans="1:7" x14ac:dyDescent="0.25">
      <c r="A728" t="s">
        <v>1073</v>
      </c>
      <c r="B728" t="s">
        <v>1074</v>
      </c>
      <c r="C728" t="s">
        <v>451</v>
      </c>
      <c r="D728" t="s">
        <v>281</v>
      </c>
      <c r="E728" t="s">
        <v>66</v>
      </c>
      <c r="F728" t="s">
        <v>3629</v>
      </c>
      <c r="G728">
        <v>32</v>
      </c>
    </row>
    <row r="729" spans="1:7" x14ac:dyDescent="0.25">
      <c r="A729" t="s">
        <v>3912</v>
      </c>
      <c r="B729" t="s">
        <v>3913</v>
      </c>
      <c r="C729" t="s">
        <v>2295</v>
      </c>
      <c r="D729" t="s">
        <v>136</v>
      </c>
      <c r="E729" t="s">
        <v>137</v>
      </c>
      <c r="F729" t="s">
        <v>3629</v>
      </c>
      <c r="G729">
        <v>30.7</v>
      </c>
    </row>
    <row r="730" spans="1:7" x14ac:dyDescent="0.25">
      <c r="A730" t="s">
        <v>133</v>
      </c>
      <c r="B730" t="s">
        <v>134</v>
      </c>
      <c r="C730" t="s">
        <v>135</v>
      </c>
      <c r="D730" t="s">
        <v>136</v>
      </c>
      <c r="E730" t="s">
        <v>137</v>
      </c>
      <c r="F730" t="s">
        <v>3625</v>
      </c>
      <c r="G730">
        <v>131.6</v>
      </c>
    </row>
    <row r="731" spans="1:7" x14ac:dyDescent="0.25">
      <c r="A731" t="s">
        <v>2461</v>
      </c>
      <c r="B731" t="s">
        <v>2462</v>
      </c>
      <c r="C731" t="s">
        <v>950</v>
      </c>
      <c r="D731" t="s">
        <v>380</v>
      </c>
      <c r="E731" t="s">
        <v>112</v>
      </c>
      <c r="F731" t="s">
        <v>3625</v>
      </c>
      <c r="G731">
        <v>112.7</v>
      </c>
    </row>
    <row r="732" spans="1:7" x14ac:dyDescent="0.25">
      <c r="A732" t="s">
        <v>3914</v>
      </c>
      <c r="B732" t="s">
        <v>3281</v>
      </c>
      <c r="C732" t="s">
        <v>232</v>
      </c>
      <c r="D732" t="s">
        <v>79</v>
      </c>
      <c r="E732" t="s">
        <v>80</v>
      </c>
      <c r="F732" t="s">
        <v>3629</v>
      </c>
      <c r="G732">
        <v>100.6</v>
      </c>
    </row>
    <row r="733" spans="1:7" x14ac:dyDescent="0.25">
      <c r="A733" t="s">
        <v>2865</v>
      </c>
      <c r="B733" t="s">
        <v>1140</v>
      </c>
      <c r="C733" t="s">
        <v>1245</v>
      </c>
      <c r="D733" t="s">
        <v>50</v>
      </c>
      <c r="E733" t="s">
        <v>51</v>
      </c>
      <c r="F733" t="s">
        <v>3629</v>
      </c>
      <c r="G733">
        <v>64</v>
      </c>
    </row>
    <row r="734" spans="1:7" x14ac:dyDescent="0.25">
      <c r="A734" t="s">
        <v>1106</v>
      </c>
      <c r="B734" t="s">
        <v>1107</v>
      </c>
      <c r="C734" t="s">
        <v>1108</v>
      </c>
      <c r="D734" t="s">
        <v>535</v>
      </c>
      <c r="E734" t="s">
        <v>80</v>
      </c>
      <c r="F734" t="s">
        <v>3629</v>
      </c>
      <c r="G734">
        <v>43</v>
      </c>
    </row>
    <row r="735" spans="1:7" x14ac:dyDescent="0.25">
      <c r="A735" t="s">
        <v>3915</v>
      </c>
      <c r="B735" t="s">
        <v>3916</v>
      </c>
      <c r="C735" t="s">
        <v>3889</v>
      </c>
      <c r="D735" t="s">
        <v>281</v>
      </c>
      <c r="E735" t="s">
        <v>66</v>
      </c>
      <c r="F735" t="s">
        <v>3625</v>
      </c>
      <c r="G735">
        <v>147</v>
      </c>
    </row>
    <row r="736" spans="1:7" x14ac:dyDescent="0.25">
      <c r="A736" t="s">
        <v>3447</v>
      </c>
      <c r="B736" t="s">
        <v>3139</v>
      </c>
      <c r="C736" t="s">
        <v>170</v>
      </c>
      <c r="D736" t="s">
        <v>603</v>
      </c>
      <c r="E736" t="s">
        <v>137</v>
      </c>
      <c r="F736" t="s">
        <v>3629</v>
      </c>
      <c r="G736">
        <v>120.6</v>
      </c>
    </row>
    <row r="737" spans="1:7" x14ac:dyDescent="0.25">
      <c r="A737" t="s">
        <v>1592</v>
      </c>
      <c r="B737" t="s">
        <v>1593</v>
      </c>
      <c r="C737" t="s">
        <v>774</v>
      </c>
      <c r="D737" t="s">
        <v>697</v>
      </c>
      <c r="E737" t="s">
        <v>137</v>
      </c>
      <c r="F737" t="s">
        <v>3625</v>
      </c>
      <c r="G737">
        <v>48.8</v>
      </c>
    </row>
    <row r="738" spans="1:7" x14ac:dyDescent="0.25">
      <c r="A738" t="s">
        <v>3917</v>
      </c>
      <c r="B738" t="s">
        <v>3918</v>
      </c>
      <c r="C738" t="s">
        <v>368</v>
      </c>
      <c r="D738" t="s">
        <v>111</v>
      </c>
      <c r="E738" t="s">
        <v>112</v>
      </c>
      <c r="F738" t="s">
        <v>3625</v>
      </c>
      <c r="G738">
        <v>127.9</v>
      </c>
    </row>
    <row r="739" spans="1:7" x14ac:dyDescent="0.25">
      <c r="A739" t="s">
        <v>3919</v>
      </c>
      <c r="B739" t="s">
        <v>3920</v>
      </c>
      <c r="C739" t="s">
        <v>753</v>
      </c>
      <c r="D739" t="s">
        <v>697</v>
      </c>
      <c r="E739" t="s">
        <v>137</v>
      </c>
      <c r="F739" t="s">
        <v>3627</v>
      </c>
      <c r="G739">
        <v>115</v>
      </c>
    </row>
    <row r="740" spans="1:7" x14ac:dyDescent="0.25">
      <c r="A740" t="s">
        <v>2472</v>
      </c>
      <c r="B740" t="s">
        <v>2473</v>
      </c>
      <c r="C740" t="s">
        <v>368</v>
      </c>
      <c r="D740" t="s">
        <v>327</v>
      </c>
      <c r="E740" t="s">
        <v>80</v>
      </c>
      <c r="F740" t="s">
        <v>3625</v>
      </c>
      <c r="G740">
        <v>48.1</v>
      </c>
    </row>
    <row r="741" spans="1:7" x14ac:dyDescent="0.25">
      <c r="A741" t="s">
        <v>3429</v>
      </c>
      <c r="B741" t="s">
        <v>3430</v>
      </c>
      <c r="C741" t="s">
        <v>1245</v>
      </c>
      <c r="D741" t="s">
        <v>92</v>
      </c>
      <c r="E741" t="s">
        <v>36</v>
      </c>
      <c r="F741" t="s">
        <v>3625</v>
      </c>
      <c r="G741">
        <v>66.900000000000006</v>
      </c>
    </row>
    <row r="742" spans="1:7" x14ac:dyDescent="0.25">
      <c r="A742" t="s">
        <v>2263</v>
      </c>
      <c r="B742" t="s">
        <v>2264</v>
      </c>
      <c r="C742" t="s">
        <v>696</v>
      </c>
      <c r="D742" t="s">
        <v>233</v>
      </c>
      <c r="E742" t="s">
        <v>66</v>
      </c>
      <c r="F742" t="s">
        <v>3629</v>
      </c>
      <c r="G742">
        <v>32</v>
      </c>
    </row>
    <row r="743" spans="1:7" x14ac:dyDescent="0.25">
      <c r="A743" t="s">
        <v>1893</v>
      </c>
      <c r="B743" t="s">
        <v>1894</v>
      </c>
      <c r="C743" t="s">
        <v>1895</v>
      </c>
      <c r="D743" t="s">
        <v>380</v>
      </c>
      <c r="E743" t="s">
        <v>112</v>
      </c>
      <c r="F743" t="s">
        <v>3625</v>
      </c>
      <c r="G743">
        <v>21.1</v>
      </c>
    </row>
    <row r="744" spans="1:7" x14ac:dyDescent="0.25">
      <c r="A744" t="s">
        <v>1061</v>
      </c>
      <c r="B744" t="s">
        <v>48</v>
      </c>
      <c r="C744" t="s">
        <v>566</v>
      </c>
      <c r="D744" t="s">
        <v>65</v>
      </c>
      <c r="E744" t="s">
        <v>66</v>
      </c>
      <c r="F744" t="s">
        <v>3625</v>
      </c>
      <c r="G744">
        <v>109.8</v>
      </c>
    </row>
    <row r="745" spans="1:7" x14ac:dyDescent="0.25">
      <c r="A745" t="s">
        <v>657</v>
      </c>
      <c r="B745" t="s">
        <v>658</v>
      </c>
      <c r="C745" t="s">
        <v>451</v>
      </c>
      <c r="D745" t="s">
        <v>233</v>
      </c>
      <c r="E745" t="s">
        <v>66</v>
      </c>
      <c r="F745" t="s">
        <v>3625</v>
      </c>
      <c r="G745">
        <v>43.8</v>
      </c>
    </row>
    <row r="746" spans="1:7" x14ac:dyDescent="0.25">
      <c r="A746" t="s">
        <v>1022</v>
      </c>
      <c r="B746" t="s">
        <v>1023</v>
      </c>
      <c r="C746" t="s">
        <v>1024</v>
      </c>
      <c r="D746" t="s">
        <v>171</v>
      </c>
      <c r="E746" t="s">
        <v>112</v>
      </c>
      <c r="F746" t="s">
        <v>3625</v>
      </c>
      <c r="G746">
        <v>123.9</v>
      </c>
    </row>
    <row r="747" spans="1:7" x14ac:dyDescent="0.25">
      <c r="A747" t="s">
        <v>3921</v>
      </c>
      <c r="B747" t="s">
        <v>315</v>
      </c>
      <c r="C747" t="s">
        <v>1367</v>
      </c>
      <c r="D747" t="s">
        <v>171</v>
      </c>
      <c r="E747" t="s">
        <v>112</v>
      </c>
      <c r="F747" t="s">
        <v>3625</v>
      </c>
      <c r="G747">
        <v>149.4</v>
      </c>
    </row>
    <row r="748" spans="1:7" x14ac:dyDescent="0.25">
      <c r="A748" t="s">
        <v>353</v>
      </c>
      <c r="B748" t="s">
        <v>354</v>
      </c>
      <c r="C748" t="s">
        <v>355</v>
      </c>
      <c r="D748" t="s">
        <v>181</v>
      </c>
      <c r="E748" t="s">
        <v>80</v>
      </c>
      <c r="F748" t="s">
        <v>3625</v>
      </c>
      <c r="G748">
        <v>16.100000000000001</v>
      </c>
    </row>
    <row r="749" spans="1:7" x14ac:dyDescent="0.25">
      <c r="A749" t="s">
        <v>3922</v>
      </c>
      <c r="B749" t="s">
        <v>3923</v>
      </c>
      <c r="C749" t="s">
        <v>2104</v>
      </c>
      <c r="D749" t="s">
        <v>92</v>
      </c>
      <c r="E749" t="s">
        <v>36</v>
      </c>
      <c r="F749" t="s">
        <v>3625</v>
      </c>
      <c r="G749">
        <v>73.599999999999994</v>
      </c>
    </row>
    <row r="750" spans="1:7" x14ac:dyDescent="0.25">
      <c r="A750" t="s">
        <v>3924</v>
      </c>
      <c r="B750" t="s">
        <v>1103</v>
      </c>
      <c r="C750" t="s">
        <v>2359</v>
      </c>
      <c r="D750" t="s">
        <v>50</v>
      </c>
      <c r="E750" t="s">
        <v>51</v>
      </c>
      <c r="F750" t="s">
        <v>3629</v>
      </c>
      <c r="G750">
        <v>121.3</v>
      </c>
    </row>
    <row r="751" spans="1:7" x14ac:dyDescent="0.25">
      <c r="A751" t="s">
        <v>3925</v>
      </c>
      <c r="B751" t="s">
        <v>3926</v>
      </c>
      <c r="C751" t="s">
        <v>471</v>
      </c>
      <c r="D751" t="s">
        <v>308</v>
      </c>
      <c r="E751" t="s">
        <v>112</v>
      </c>
      <c r="F751" t="s">
        <v>3625</v>
      </c>
      <c r="G751">
        <v>119.4</v>
      </c>
    </row>
    <row r="752" spans="1:7" x14ac:dyDescent="0.25">
      <c r="A752" t="s">
        <v>2148</v>
      </c>
      <c r="B752" t="s">
        <v>2149</v>
      </c>
      <c r="C752" t="s">
        <v>1047</v>
      </c>
      <c r="D752" t="s">
        <v>35</v>
      </c>
      <c r="E752" t="s">
        <v>36</v>
      </c>
      <c r="F752" t="s">
        <v>3629</v>
      </c>
      <c r="G752">
        <v>115.2</v>
      </c>
    </row>
    <row r="753" spans="1:7" x14ac:dyDescent="0.25">
      <c r="A753" t="s">
        <v>577</v>
      </c>
      <c r="B753" t="s">
        <v>578</v>
      </c>
      <c r="C753" t="s">
        <v>579</v>
      </c>
      <c r="D753" t="s">
        <v>65</v>
      </c>
      <c r="E753" t="s">
        <v>66</v>
      </c>
      <c r="F753" t="s">
        <v>3625</v>
      </c>
      <c r="G753">
        <v>55.6</v>
      </c>
    </row>
    <row r="754" spans="1:7" x14ac:dyDescent="0.25">
      <c r="A754" t="s">
        <v>1631</v>
      </c>
      <c r="B754" t="s">
        <v>1632</v>
      </c>
      <c r="C754" t="s">
        <v>1245</v>
      </c>
      <c r="D754" t="s">
        <v>308</v>
      </c>
      <c r="E754" t="s">
        <v>112</v>
      </c>
      <c r="F754" t="s">
        <v>3627</v>
      </c>
      <c r="G754">
        <v>70.8</v>
      </c>
    </row>
    <row r="755" spans="1:7" x14ac:dyDescent="0.25">
      <c r="A755" t="s">
        <v>3927</v>
      </c>
      <c r="B755" t="s">
        <v>3928</v>
      </c>
      <c r="C755" t="s">
        <v>232</v>
      </c>
      <c r="D755" t="s">
        <v>697</v>
      </c>
      <c r="E755" t="s">
        <v>137</v>
      </c>
      <c r="F755" t="s">
        <v>3627</v>
      </c>
      <c r="G755">
        <v>91.3</v>
      </c>
    </row>
    <row r="756" spans="1:7" x14ac:dyDescent="0.25">
      <c r="A756" t="s">
        <v>3929</v>
      </c>
      <c r="B756" t="s">
        <v>1366</v>
      </c>
      <c r="C756" t="s">
        <v>497</v>
      </c>
      <c r="D756" t="s">
        <v>291</v>
      </c>
      <c r="E756" t="s">
        <v>66</v>
      </c>
      <c r="F756" t="s">
        <v>3625</v>
      </c>
      <c r="G756">
        <v>146.19999999999999</v>
      </c>
    </row>
    <row r="757" spans="1:7" x14ac:dyDescent="0.25">
      <c r="A757" t="s">
        <v>3930</v>
      </c>
      <c r="B757" t="s">
        <v>3931</v>
      </c>
      <c r="C757" t="s">
        <v>253</v>
      </c>
      <c r="D757" t="s">
        <v>404</v>
      </c>
      <c r="E757" t="s">
        <v>51</v>
      </c>
      <c r="F757" t="s">
        <v>3625</v>
      </c>
      <c r="G757">
        <v>52.5</v>
      </c>
    </row>
    <row r="758" spans="1:7" x14ac:dyDescent="0.25">
      <c r="A758" t="s">
        <v>609</v>
      </c>
      <c r="B758" t="s">
        <v>610</v>
      </c>
      <c r="C758" t="s">
        <v>611</v>
      </c>
      <c r="D758" t="s">
        <v>92</v>
      </c>
      <c r="E758" t="s">
        <v>36</v>
      </c>
      <c r="F758" t="s">
        <v>3625</v>
      </c>
      <c r="G758">
        <v>138.9</v>
      </c>
    </row>
    <row r="759" spans="1:7" x14ac:dyDescent="0.25">
      <c r="A759" t="s">
        <v>1195</v>
      </c>
      <c r="B759" t="s">
        <v>1196</v>
      </c>
      <c r="C759" t="s">
        <v>1197</v>
      </c>
      <c r="D759" t="s">
        <v>603</v>
      </c>
      <c r="E759" t="s">
        <v>137</v>
      </c>
      <c r="F759" t="s">
        <v>3629</v>
      </c>
      <c r="G759">
        <v>44.1</v>
      </c>
    </row>
    <row r="760" spans="1:7" x14ac:dyDescent="0.25">
      <c r="A760" t="s">
        <v>3932</v>
      </c>
      <c r="B760" t="s">
        <v>496</v>
      </c>
      <c r="C760" t="s">
        <v>1245</v>
      </c>
      <c r="D760" t="s">
        <v>79</v>
      </c>
      <c r="E760" t="s">
        <v>80</v>
      </c>
      <c r="F760" t="s">
        <v>3625</v>
      </c>
      <c r="G760">
        <v>148.4</v>
      </c>
    </row>
    <row r="761" spans="1:7" x14ac:dyDescent="0.25">
      <c r="A761" t="s">
        <v>2501</v>
      </c>
      <c r="B761" t="s">
        <v>1366</v>
      </c>
      <c r="C761" t="s">
        <v>2409</v>
      </c>
      <c r="D761" t="s">
        <v>111</v>
      </c>
      <c r="E761" t="s">
        <v>112</v>
      </c>
      <c r="F761" t="s">
        <v>3629</v>
      </c>
      <c r="G761">
        <v>102.2</v>
      </c>
    </row>
    <row r="762" spans="1:7" x14ac:dyDescent="0.25">
      <c r="A762" t="s">
        <v>2660</v>
      </c>
      <c r="B762" t="s">
        <v>2661</v>
      </c>
      <c r="C762" t="s">
        <v>1758</v>
      </c>
      <c r="D762" t="s">
        <v>50</v>
      </c>
      <c r="E762" t="s">
        <v>51</v>
      </c>
      <c r="F762" t="s">
        <v>3627</v>
      </c>
      <c r="G762">
        <v>72.2</v>
      </c>
    </row>
    <row r="763" spans="1:7" x14ac:dyDescent="0.25">
      <c r="A763" t="s">
        <v>1666</v>
      </c>
      <c r="B763" t="s">
        <v>1493</v>
      </c>
      <c r="C763" t="s">
        <v>1662</v>
      </c>
      <c r="D763" t="s">
        <v>697</v>
      </c>
      <c r="E763" t="s">
        <v>137</v>
      </c>
      <c r="F763" t="s">
        <v>3625</v>
      </c>
      <c r="G763">
        <v>93.9</v>
      </c>
    </row>
    <row r="764" spans="1:7" x14ac:dyDescent="0.25">
      <c r="A764" t="s">
        <v>3933</v>
      </c>
      <c r="B764" t="s">
        <v>3916</v>
      </c>
      <c r="C764" t="s">
        <v>553</v>
      </c>
      <c r="D764" t="s">
        <v>35</v>
      </c>
      <c r="E764" t="s">
        <v>36</v>
      </c>
      <c r="F764" t="s">
        <v>3625</v>
      </c>
      <c r="G764">
        <v>44.5</v>
      </c>
    </row>
    <row r="765" spans="1:7" x14ac:dyDescent="0.25">
      <c r="A765" t="s">
        <v>3934</v>
      </c>
      <c r="B765" t="s">
        <v>3935</v>
      </c>
      <c r="C765" t="s">
        <v>723</v>
      </c>
      <c r="D765" t="s">
        <v>79</v>
      </c>
      <c r="E765" t="s">
        <v>80</v>
      </c>
      <c r="F765" t="s">
        <v>3629</v>
      </c>
      <c r="G765">
        <v>44.8</v>
      </c>
    </row>
    <row r="766" spans="1:7" x14ac:dyDescent="0.25">
      <c r="A766" t="s">
        <v>3936</v>
      </c>
      <c r="B766" t="s">
        <v>242</v>
      </c>
      <c r="C766" t="s">
        <v>458</v>
      </c>
      <c r="D766" t="s">
        <v>171</v>
      </c>
      <c r="E766" t="s">
        <v>112</v>
      </c>
      <c r="F766" t="s">
        <v>3629</v>
      </c>
      <c r="G766">
        <v>21.5</v>
      </c>
    </row>
    <row r="767" spans="1:7" x14ac:dyDescent="0.25">
      <c r="A767" t="s">
        <v>3937</v>
      </c>
      <c r="B767" t="s">
        <v>3501</v>
      </c>
      <c r="C767" t="s">
        <v>1125</v>
      </c>
      <c r="D767" t="s">
        <v>254</v>
      </c>
      <c r="E767" t="s">
        <v>36</v>
      </c>
      <c r="F767" t="s">
        <v>3629</v>
      </c>
      <c r="G767">
        <v>21.5</v>
      </c>
    </row>
    <row r="768" spans="1:7" x14ac:dyDescent="0.25">
      <c r="A768" t="s">
        <v>1176</v>
      </c>
      <c r="B768" t="s">
        <v>1177</v>
      </c>
      <c r="C768" t="s">
        <v>566</v>
      </c>
      <c r="D768" t="s">
        <v>380</v>
      </c>
      <c r="E768" t="s">
        <v>112</v>
      </c>
      <c r="F768" t="s">
        <v>3625</v>
      </c>
      <c r="G768">
        <v>55.4</v>
      </c>
    </row>
    <row r="769" spans="1:7" x14ac:dyDescent="0.25">
      <c r="A769" t="s">
        <v>589</v>
      </c>
      <c r="B769" t="s">
        <v>590</v>
      </c>
      <c r="C769" t="s">
        <v>529</v>
      </c>
      <c r="D769" t="s">
        <v>404</v>
      </c>
      <c r="E769" t="s">
        <v>51</v>
      </c>
      <c r="F769" t="s">
        <v>3625</v>
      </c>
      <c r="G769">
        <v>115.6</v>
      </c>
    </row>
    <row r="770" spans="1:7" x14ac:dyDescent="0.25">
      <c r="A770" t="s">
        <v>3938</v>
      </c>
      <c r="B770" t="s">
        <v>3939</v>
      </c>
      <c r="C770" t="s">
        <v>1625</v>
      </c>
      <c r="D770" t="s">
        <v>192</v>
      </c>
      <c r="E770" t="s">
        <v>193</v>
      </c>
      <c r="F770" t="s">
        <v>3625</v>
      </c>
      <c r="G770">
        <v>93.2</v>
      </c>
    </row>
    <row r="771" spans="1:7" x14ac:dyDescent="0.25">
      <c r="A771" t="s">
        <v>732</v>
      </c>
      <c r="B771" t="s">
        <v>733</v>
      </c>
      <c r="C771" t="s">
        <v>734</v>
      </c>
      <c r="D771" t="s">
        <v>111</v>
      </c>
      <c r="E771" t="s">
        <v>112</v>
      </c>
      <c r="F771" t="s">
        <v>3625</v>
      </c>
      <c r="G771">
        <v>19.899999999999999</v>
      </c>
    </row>
    <row r="772" spans="1:7" x14ac:dyDescent="0.25">
      <c r="A772" t="s">
        <v>3940</v>
      </c>
      <c r="B772" t="s">
        <v>2387</v>
      </c>
      <c r="C772" t="s">
        <v>740</v>
      </c>
      <c r="D772" t="s">
        <v>192</v>
      </c>
      <c r="E772" t="s">
        <v>193</v>
      </c>
      <c r="F772" t="s">
        <v>3625</v>
      </c>
      <c r="G772">
        <v>128.6</v>
      </c>
    </row>
    <row r="773" spans="1:7" x14ac:dyDescent="0.25">
      <c r="A773" t="s">
        <v>3941</v>
      </c>
      <c r="B773" t="s">
        <v>3883</v>
      </c>
      <c r="C773" t="s">
        <v>1324</v>
      </c>
      <c r="D773" t="s">
        <v>603</v>
      </c>
      <c r="E773" t="s">
        <v>137</v>
      </c>
      <c r="F773" t="s">
        <v>3625</v>
      </c>
      <c r="G773">
        <v>92.2</v>
      </c>
    </row>
    <row r="774" spans="1:7" x14ac:dyDescent="0.25">
      <c r="A774" t="s">
        <v>3407</v>
      </c>
      <c r="B774" t="s">
        <v>3030</v>
      </c>
      <c r="C774" t="s">
        <v>205</v>
      </c>
      <c r="D774" t="s">
        <v>535</v>
      </c>
      <c r="E774" t="s">
        <v>80</v>
      </c>
      <c r="F774" t="s">
        <v>3629</v>
      </c>
      <c r="G774">
        <v>144.30000000000001</v>
      </c>
    </row>
    <row r="775" spans="1:7" x14ac:dyDescent="0.25">
      <c r="A775" t="s">
        <v>1018</v>
      </c>
      <c r="B775" t="s">
        <v>1019</v>
      </c>
      <c r="C775" t="s">
        <v>832</v>
      </c>
      <c r="D775" t="s">
        <v>317</v>
      </c>
      <c r="E775" t="s">
        <v>193</v>
      </c>
      <c r="F775" t="s">
        <v>3625</v>
      </c>
      <c r="G775">
        <v>102.2</v>
      </c>
    </row>
    <row r="776" spans="1:7" x14ac:dyDescent="0.25">
      <c r="A776" t="s">
        <v>1965</v>
      </c>
      <c r="B776" t="s">
        <v>1966</v>
      </c>
      <c r="C776" t="s">
        <v>471</v>
      </c>
      <c r="D776" t="s">
        <v>192</v>
      </c>
      <c r="E776" t="s">
        <v>193</v>
      </c>
      <c r="F776" t="s">
        <v>3625</v>
      </c>
      <c r="G776">
        <v>30.4</v>
      </c>
    </row>
    <row r="777" spans="1:7" x14ac:dyDescent="0.25">
      <c r="A777" t="s">
        <v>251</v>
      </c>
      <c r="B777" t="s">
        <v>252</v>
      </c>
      <c r="C777" t="s">
        <v>253</v>
      </c>
      <c r="D777" t="s">
        <v>254</v>
      </c>
      <c r="E777" t="s">
        <v>36</v>
      </c>
      <c r="F777" t="s">
        <v>3625</v>
      </c>
      <c r="G777">
        <v>73.7</v>
      </c>
    </row>
    <row r="778" spans="1:7" x14ac:dyDescent="0.25">
      <c r="A778" t="s">
        <v>1868</v>
      </c>
      <c r="B778" t="s">
        <v>289</v>
      </c>
      <c r="C778" t="s">
        <v>1672</v>
      </c>
      <c r="D778" t="s">
        <v>92</v>
      </c>
      <c r="E778" t="s">
        <v>36</v>
      </c>
      <c r="F778" t="s">
        <v>3625</v>
      </c>
      <c r="G778">
        <v>99</v>
      </c>
    </row>
    <row r="779" spans="1:7" x14ac:dyDescent="0.25">
      <c r="A779" t="s">
        <v>1773</v>
      </c>
      <c r="B779" t="s">
        <v>1774</v>
      </c>
      <c r="C779" t="s">
        <v>1318</v>
      </c>
      <c r="D779" t="s">
        <v>79</v>
      </c>
      <c r="E779" t="s">
        <v>80</v>
      </c>
      <c r="F779" t="s">
        <v>3625</v>
      </c>
      <c r="G779">
        <v>9.1</v>
      </c>
    </row>
    <row r="780" spans="1:7" x14ac:dyDescent="0.25">
      <c r="A780" t="s">
        <v>2789</v>
      </c>
      <c r="B780" t="s">
        <v>2790</v>
      </c>
      <c r="C780" t="s">
        <v>34</v>
      </c>
      <c r="D780" t="s">
        <v>161</v>
      </c>
      <c r="E780" t="s">
        <v>36</v>
      </c>
      <c r="F780" t="s">
        <v>3625</v>
      </c>
      <c r="G780">
        <v>7.2</v>
      </c>
    </row>
    <row r="781" spans="1:7" x14ac:dyDescent="0.25">
      <c r="A781" t="s">
        <v>2003</v>
      </c>
      <c r="B781" t="s">
        <v>1337</v>
      </c>
      <c r="C781" t="s">
        <v>2004</v>
      </c>
      <c r="D781" t="s">
        <v>111</v>
      </c>
      <c r="E781" t="s">
        <v>112</v>
      </c>
      <c r="F781" t="s">
        <v>3625</v>
      </c>
      <c r="G781">
        <v>23.8</v>
      </c>
    </row>
    <row r="782" spans="1:7" x14ac:dyDescent="0.25">
      <c r="A782" t="s">
        <v>2504</v>
      </c>
      <c r="B782" t="s">
        <v>2505</v>
      </c>
      <c r="C782" t="s">
        <v>1469</v>
      </c>
      <c r="D782" t="s">
        <v>308</v>
      </c>
      <c r="E782" t="s">
        <v>112</v>
      </c>
      <c r="F782" t="s">
        <v>3625</v>
      </c>
      <c r="G782">
        <v>41.5</v>
      </c>
    </row>
    <row r="783" spans="1:7" x14ac:dyDescent="0.25">
      <c r="A783" t="s">
        <v>1516</v>
      </c>
      <c r="B783" t="s">
        <v>63</v>
      </c>
      <c r="C783" t="s">
        <v>1217</v>
      </c>
      <c r="D783" t="s">
        <v>404</v>
      </c>
      <c r="E783" t="s">
        <v>51</v>
      </c>
      <c r="F783" t="s">
        <v>3625</v>
      </c>
      <c r="G783">
        <v>67.3</v>
      </c>
    </row>
    <row r="784" spans="1:7" x14ac:dyDescent="0.25">
      <c r="A784" t="s">
        <v>3395</v>
      </c>
      <c r="B784" t="s">
        <v>988</v>
      </c>
      <c r="C784" t="s">
        <v>759</v>
      </c>
      <c r="D784" t="s">
        <v>603</v>
      </c>
      <c r="E784" t="s">
        <v>137</v>
      </c>
      <c r="F784" t="s">
        <v>3629</v>
      </c>
      <c r="G784">
        <v>75.7</v>
      </c>
    </row>
    <row r="785" spans="1:7" x14ac:dyDescent="0.25">
      <c r="A785" t="s">
        <v>1854</v>
      </c>
      <c r="B785" t="s">
        <v>1855</v>
      </c>
      <c r="C785" t="s">
        <v>300</v>
      </c>
      <c r="D785" t="s">
        <v>244</v>
      </c>
      <c r="E785" t="s">
        <v>51</v>
      </c>
      <c r="F785" t="s">
        <v>3625</v>
      </c>
      <c r="G785">
        <v>25</v>
      </c>
    </row>
    <row r="786" spans="1:7" x14ac:dyDescent="0.25">
      <c r="A786" t="s">
        <v>744</v>
      </c>
      <c r="B786" t="s">
        <v>745</v>
      </c>
      <c r="C786" t="s">
        <v>746</v>
      </c>
      <c r="D786" t="s">
        <v>233</v>
      </c>
      <c r="E786" t="s">
        <v>66</v>
      </c>
      <c r="F786" t="s">
        <v>3629</v>
      </c>
      <c r="G786">
        <v>102.6</v>
      </c>
    </row>
    <row r="787" spans="1:7" x14ac:dyDescent="0.25">
      <c r="A787" t="s">
        <v>2225</v>
      </c>
      <c r="B787" t="s">
        <v>2226</v>
      </c>
      <c r="C787" t="s">
        <v>1057</v>
      </c>
      <c r="D787" t="s">
        <v>308</v>
      </c>
      <c r="E787" t="s">
        <v>112</v>
      </c>
      <c r="F787" t="s">
        <v>3627</v>
      </c>
      <c r="G787">
        <v>91.4</v>
      </c>
    </row>
    <row r="788" spans="1:7" x14ac:dyDescent="0.25">
      <c r="A788" t="s">
        <v>1051</v>
      </c>
      <c r="B788" t="s">
        <v>1052</v>
      </c>
      <c r="C788" t="s">
        <v>585</v>
      </c>
      <c r="D788" t="s">
        <v>136</v>
      </c>
      <c r="E788" t="s">
        <v>137</v>
      </c>
      <c r="F788" t="s">
        <v>3627</v>
      </c>
      <c r="G788">
        <v>47.7</v>
      </c>
    </row>
    <row r="789" spans="1:7" x14ac:dyDescent="0.25">
      <c r="A789" t="s">
        <v>1098</v>
      </c>
      <c r="B789" t="s">
        <v>1099</v>
      </c>
      <c r="C789" t="s">
        <v>706</v>
      </c>
      <c r="D789" t="s">
        <v>50</v>
      </c>
      <c r="E789" t="s">
        <v>51</v>
      </c>
      <c r="F789" t="s">
        <v>3625</v>
      </c>
      <c r="G789">
        <v>7</v>
      </c>
    </row>
    <row r="790" spans="1:7" x14ac:dyDescent="0.25">
      <c r="A790" t="s">
        <v>594</v>
      </c>
      <c r="B790" t="s">
        <v>595</v>
      </c>
      <c r="C790" t="s">
        <v>596</v>
      </c>
      <c r="D790" t="s">
        <v>380</v>
      </c>
      <c r="E790" t="s">
        <v>112</v>
      </c>
      <c r="F790" t="s">
        <v>3629</v>
      </c>
      <c r="G790">
        <v>16.3</v>
      </c>
    </row>
    <row r="791" spans="1:7" x14ac:dyDescent="0.25">
      <c r="A791" t="s">
        <v>3942</v>
      </c>
      <c r="B791" t="s">
        <v>913</v>
      </c>
      <c r="C791" t="s">
        <v>3943</v>
      </c>
      <c r="D791" t="s">
        <v>50</v>
      </c>
      <c r="E791" t="s">
        <v>51</v>
      </c>
      <c r="F791" t="s">
        <v>3629</v>
      </c>
      <c r="G791">
        <v>61.8</v>
      </c>
    </row>
    <row r="792" spans="1:7" x14ac:dyDescent="0.25">
      <c r="A792" t="s">
        <v>3944</v>
      </c>
      <c r="B792" t="s">
        <v>2009</v>
      </c>
      <c r="C792" t="s">
        <v>1758</v>
      </c>
      <c r="D792" t="s">
        <v>697</v>
      </c>
      <c r="E792" t="s">
        <v>137</v>
      </c>
      <c r="F792" t="s">
        <v>3625</v>
      </c>
      <c r="G792">
        <v>27.3</v>
      </c>
    </row>
    <row r="793" spans="1:7" x14ac:dyDescent="0.25">
      <c r="A793" t="s">
        <v>3288</v>
      </c>
      <c r="B793" t="s">
        <v>3289</v>
      </c>
      <c r="C793" t="s">
        <v>438</v>
      </c>
      <c r="D793" t="s">
        <v>697</v>
      </c>
      <c r="E793" t="s">
        <v>137</v>
      </c>
      <c r="F793" t="s">
        <v>3629</v>
      </c>
      <c r="G793">
        <v>59.6</v>
      </c>
    </row>
    <row r="794" spans="1:7" x14ac:dyDescent="0.25">
      <c r="A794" t="s">
        <v>694</v>
      </c>
      <c r="B794" t="s">
        <v>695</v>
      </c>
      <c r="C794" t="s">
        <v>696</v>
      </c>
      <c r="D794" t="s">
        <v>697</v>
      </c>
      <c r="E794" t="s">
        <v>137</v>
      </c>
      <c r="F794" t="s">
        <v>3625</v>
      </c>
      <c r="G794">
        <v>96.1</v>
      </c>
    </row>
    <row r="795" spans="1:7" x14ac:dyDescent="0.25">
      <c r="A795" t="s">
        <v>3234</v>
      </c>
      <c r="B795" t="s">
        <v>3235</v>
      </c>
      <c r="C795" t="s">
        <v>1925</v>
      </c>
      <c r="D795" t="s">
        <v>192</v>
      </c>
      <c r="E795" t="s">
        <v>193</v>
      </c>
      <c r="F795" t="s">
        <v>3629</v>
      </c>
      <c r="G795">
        <v>84.3</v>
      </c>
    </row>
    <row r="796" spans="1:7" x14ac:dyDescent="0.25">
      <c r="A796" t="s">
        <v>1204</v>
      </c>
      <c r="B796" t="s">
        <v>179</v>
      </c>
      <c r="C796" t="s">
        <v>1205</v>
      </c>
      <c r="D796" t="s">
        <v>92</v>
      </c>
      <c r="E796" t="s">
        <v>36</v>
      </c>
      <c r="F796" t="s">
        <v>3625</v>
      </c>
      <c r="G796">
        <v>38.5</v>
      </c>
    </row>
    <row r="797" spans="1:7" x14ac:dyDescent="0.25">
      <c r="A797" t="s">
        <v>3945</v>
      </c>
      <c r="B797" t="s">
        <v>3946</v>
      </c>
      <c r="C797" t="s">
        <v>471</v>
      </c>
      <c r="D797" t="s">
        <v>291</v>
      </c>
      <c r="E797" t="s">
        <v>66</v>
      </c>
      <c r="F797" t="s">
        <v>3625</v>
      </c>
      <c r="G797">
        <v>54.9</v>
      </c>
    </row>
    <row r="798" spans="1:7" x14ac:dyDescent="0.25">
      <c r="A798" t="s">
        <v>2520</v>
      </c>
      <c r="B798" t="s">
        <v>2521</v>
      </c>
      <c r="C798" t="s">
        <v>1503</v>
      </c>
      <c r="D798" t="s">
        <v>111</v>
      </c>
      <c r="E798" t="s">
        <v>112</v>
      </c>
      <c r="F798" t="s">
        <v>3627</v>
      </c>
      <c r="G798">
        <v>94</v>
      </c>
    </row>
    <row r="799" spans="1:7" x14ac:dyDescent="0.25">
      <c r="A799" t="s">
        <v>2626</v>
      </c>
      <c r="B799" t="s">
        <v>2627</v>
      </c>
      <c r="C799" t="s">
        <v>490</v>
      </c>
      <c r="D799" t="s">
        <v>244</v>
      </c>
      <c r="E799" t="s">
        <v>51</v>
      </c>
      <c r="F799" t="s">
        <v>3625</v>
      </c>
      <c r="G799">
        <v>129.80000000000001</v>
      </c>
    </row>
    <row r="800" spans="1:7" x14ac:dyDescent="0.25">
      <c r="A800" t="s">
        <v>2043</v>
      </c>
      <c r="B800" t="s">
        <v>2044</v>
      </c>
      <c r="C800" t="s">
        <v>2045</v>
      </c>
      <c r="D800" t="s">
        <v>244</v>
      </c>
      <c r="E800" t="s">
        <v>51</v>
      </c>
      <c r="F800" t="s">
        <v>3629</v>
      </c>
      <c r="G800">
        <v>114.2</v>
      </c>
    </row>
    <row r="801" spans="1:7" x14ac:dyDescent="0.25">
      <c r="A801" t="s">
        <v>3947</v>
      </c>
      <c r="B801" t="s">
        <v>3948</v>
      </c>
      <c r="C801" t="s">
        <v>148</v>
      </c>
      <c r="D801" t="s">
        <v>291</v>
      </c>
      <c r="E801" t="s">
        <v>66</v>
      </c>
      <c r="F801" t="s">
        <v>3625</v>
      </c>
      <c r="G801">
        <v>85.2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C6F9D-8336-447B-834C-8D6143A9A1B2}">
  <dimension ref="A1:D196"/>
  <sheetViews>
    <sheetView workbookViewId="0"/>
  </sheetViews>
  <sheetFormatPr defaultRowHeight="15" x14ac:dyDescent="0.25"/>
  <cols>
    <col min="1" max="1" width="21.85546875" bestFit="1" customWidth="1"/>
    <col min="2" max="2" width="10.85546875" bestFit="1" customWidth="1"/>
    <col min="3" max="3" width="17.5703125" bestFit="1" customWidth="1"/>
    <col min="4" max="4" width="12.42578125" bestFit="1" customWidth="1"/>
  </cols>
  <sheetData>
    <row r="1" spans="1:4" x14ac:dyDescent="0.25">
      <c r="A1" t="s">
        <v>10</v>
      </c>
      <c r="B1" t="s">
        <v>6</v>
      </c>
      <c r="C1" t="s">
        <v>7</v>
      </c>
      <c r="D1" t="s">
        <v>8</v>
      </c>
    </row>
    <row r="2" spans="1:4" x14ac:dyDescent="0.25">
      <c r="A2" t="s">
        <v>1806</v>
      </c>
      <c r="B2" t="s">
        <v>1805</v>
      </c>
      <c r="C2" t="s">
        <v>35</v>
      </c>
      <c r="D2" t="s">
        <v>36</v>
      </c>
    </row>
    <row r="3" spans="1:4" x14ac:dyDescent="0.25">
      <c r="A3" t="s">
        <v>1058</v>
      </c>
      <c r="B3" t="s">
        <v>1057</v>
      </c>
      <c r="C3" t="s">
        <v>50</v>
      </c>
      <c r="D3" t="s">
        <v>51</v>
      </c>
    </row>
    <row r="4" spans="1:4" x14ac:dyDescent="0.25">
      <c r="A4" t="s">
        <v>104</v>
      </c>
      <c r="B4" t="s">
        <v>103</v>
      </c>
      <c r="C4" t="s">
        <v>35</v>
      </c>
      <c r="D4" t="s">
        <v>36</v>
      </c>
    </row>
    <row r="5" spans="1:4" x14ac:dyDescent="0.25">
      <c r="A5" t="s">
        <v>972</v>
      </c>
      <c r="B5" t="s">
        <v>971</v>
      </c>
      <c r="C5" t="s">
        <v>404</v>
      </c>
      <c r="D5" t="s">
        <v>51</v>
      </c>
    </row>
    <row r="6" spans="1:4" x14ac:dyDescent="0.25">
      <c r="A6" t="s">
        <v>3949</v>
      </c>
      <c r="B6" t="s">
        <v>3889</v>
      </c>
      <c r="C6" t="s">
        <v>79</v>
      </c>
      <c r="D6" t="s">
        <v>80</v>
      </c>
    </row>
    <row r="7" spans="1:4" x14ac:dyDescent="0.25">
      <c r="A7" t="s">
        <v>1378</v>
      </c>
      <c r="B7" t="s">
        <v>1377</v>
      </c>
      <c r="C7" t="s">
        <v>214</v>
      </c>
      <c r="D7" t="s">
        <v>51</v>
      </c>
    </row>
    <row r="8" spans="1:4" x14ac:dyDescent="0.25">
      <c r="A8" t="s">
        <v>1663</v>
      </c>
      <c r="B8" t="s">
        <v>1662</v>
      </c>
      <c r="C8" t="s">
        <v>339</v>
      </c>
      <c r="D8" t="s">
        <v>193</v>
      </c>
    </row>
    <row r="9" spans="1:4" x14ac:dyDescent="0.25">
      <c r="A9" t="s">
        <v>356</v>
      </c>
      <c r="B9" t="s">
        <v>355</v>
      </c>
      <c r="C9" t="s">
        <v>181</v>
      </c>
      <c r="D9" t="s">
        <v>80</v>
      </c>
    </row>
    <row r="10" spans="1:4" x14ac:dyDescent="0.25">
      <c r="A10" t="s">
        <v>423</v>
      </c>
      <c r="B10" t="s">
        <v>422</v>
      </c>
      <c r="C10" t="s">
        <v>380</v>
      </c>
      <c r="D10" t="s">
        <v>112</v>
      </c>
    </row>
    <row r="11" spans="1:4" x14ac:dyDescent="0.25">
      <c r="A11" t="s">
        <v>680</v>
      </c>
      <c r="B11" t="s">
        <v>679</v>
      </c>
      <c r="C11" t="s">
        <v>161</v>
      </c>
      <c r="D11" t="s">
        <v>36</v>
      </c>
    </row>
    <row r="12" spans="1:4" x14ac:dyDescent="0.25">
      <c r="A12" t="s">
        <v>2620</v>
      </c>
      <c r="B12" t="s">
        <v>2619</v>
      </c>
      <c r="C12" t="s">
        <v>317</v>
      </c>
      <c r="D12" t="s">
        <v>193</v>
      </c>
    </row>
    <row r="13" spans="1:4" x14ac:dyDescent="0.25">
      <c r="A13" t="s">
        <v>3950</v>
      </c>
      <c r="B13" t="s">
        <v>3773</v>
      </c>
      <c r="C13" t="s">
        <v>92</v>
      </c>
      <c r="D13" t="s">
        <v>36</v>
      </c>
    </row>
    <row r="14" spans="1:4" x14ac:dyDescent="0.25">
      <c r="A14" t="s">
        <v>1126</v>
      </c>
      <c r="B14" t="s">
        <v>1125</v>
      </c>
      <c r="C14" t="s">
        <v>214</v>
      </c>
      <c r="D14" t="s">
        <v>51</v>
      </c>
    </row>
    <row r="15" spans="1:4" x14ac:dyDescent="0.25">
      <c r="A15" t="s">
        <v>341</v>
      </c>
      <c r="B15" t="s">
        <v>338</v>
      </c>
      <c r="C15" t="s">
        <v>412</v>
      </c>
      <c r="D15" t="s">
        <v>193</v>
      </c>
    </row>
    <row r="16" spans="1:4" x14ac:dyDescent="0.25">
      <c r="A16" t="s">
        <v>3951</v>
      </c>
      <c r="B16" t="s">
        <v>3943</v>
      </c>
      <c r="C16" t="s">
        <v>50</v>
      </c>
      <c r="D16" t="s">
        <v>51</v>
      </c>
    </row>
    <row r="17" spans="1:4" x14ac:dyDescent="0.25">
      <c r="A17" t="s">
        <v>2779</v>
      </c>
      <c r="B17" t="s">
        <v>2778</v>
      </c>
      <c r="C17" t="s">
        <v>111</v>
      </c>
      <c r="D17" t="s">
        <v>112</v>
      </c>
    </row>
    <row r="18" spans="1:4" x14ac:dyDescent="0.25">
      <c r="A18" t="s">
        <v>38</v>
      </c>
      <c r="B18" t="s">
        <v>34</v>
      </c>
      <c r="C18" t="s">
        <v>35</v>
      </c>
      <c r="D18" t="s">
        <v>36</v>
      </c>
    </row>
    <row r="19" spans="1:4" x14ac:dyDescent="0.25">
      <c r="A19" t="s">
        <v>2014</v>
      </c>
      <c r="B19" t="s">
        <v>2013</v>
      </c>
      <c r="C19" t="s">
        <v>254</v>
      </c>
      <c r="D19" t="s">
        <v>36</v>
      </c>
    </row>
    <row r="20" spans="1:4" x14ac:dyDescent="0.25">
      <c r="A20" t="s">
        <v>741</v>
      </c>
      <c r="B20" t="s">
        <v>740</v>
      </c>
      <c r="C20" t="s">
        <v>339</v>
      </c>
      <c r="D20" t="s">
        <v>193</v>
      </c>
    </row>
    <row r="21" spans="1:4" x14ac:dyDescent="0.25">
      <c r="A21" t="s">
        <v>3952</v>
      </c>
      <c r="B21" t="s">
        <v>3639</v>
      </c>
      <c r="C21" t="s">
        <v>327</v>
      </c>
      <c r="D21" t="s">
        <v>80</v>
      </c>
    </row>
    <row r="22" spans="1:4" x14ac:dyDescent="0.25">
      <c r="A22" t="s">
        <v>491</v>
      </c>
      <c r="B22" t="s">
        <v>490</v>
      </c>
      <c r="C22" t="s">
        <v>404</v>
      </c>
      <c r="D22" t="s">
        <v>51</v>
      </c>
    </row>
    <row r="23" spans="1:4" x14ac:dyDescent="0.25">
      <c r="A23" t="s">
        <v>1368</v>
      </c>
      <c r="B23" t="s">
        <v>1367</v>
      </c>
      <c r="C23" t="s">
        <v>192</v>
      </c>
      <c r="D23" t="s">
        <v>193</v>
      </c>
    </row>
    <row r="24" spans="1:4" x14ac:dyDescent="0.25">
      <c r="A24" t="s">
        <v>1396</v>
      </c>
      <c r="B24" t="s">
        <v>1395</v>
      </c>
      <c r="C24" t="s">
        <v>281</v>
      </c>
      <c r="D24" t="s">
        <v>66</v>
      </c>
    </row>
    <row r="25" spans="1:4" x14ac:dyDescent="0.25">
      <c r="A25" t="s">
        <v>274</v>
      </c>
      <c r="B25" t="s">
        <v>273</v>
      </c>
      <c r="C25" t="s">
        <v>171</v>
      </c>
      <c r="D25" t="s">
        <v>112</v>
      </c>
    </row>
    <row r="26" spans="1:4" x14ac:dyDescent="0.25">
      <c r="A26" t="s">
        <v>2105</v>
      </c>
      <c r="B26" t="s">
        <v>2104</v>
      </c>
      <c r="C26" t="s">
        <v>233</v>
      </c>
      <c r="D26" t="s">
        <v>66</v>
      </c>
    </row>
    <row r="27" spans="1:4" x14ac:dyDescent="0.25">
      <c r="A27" t="s">
        <v>1440</v>
      </c>
      <c r="B27" t="s">
        <v>1439</v>
      </c>
      <c r="C27" t="s">
        <v>281</v>
      </c>
      <c r="D27" t="s">
        <v>66</v>
      </c>
    </row>
    <row r="28" spans="1:4" x14ac:dyDescent="0.25">
      <c r="A28" t="s">
        <v>1306</v>
      </c>
      <c r="B28" t="s">
        <v>1305</v>
      </c>
      <c r="C28" t="s">
        <v>412</v>
      </c>
      <c r="D28" t="s">
        <v>193</v>
      </c>
    </row>
    <row r="29" spans="1:4" x14ac:dyDescent="0.25">
      <c r="A29" t="s">
        <v>293</v>
      </c>
      <c r="B29" t="s">
        <v>290</v>
      </c>
      <c r="C29" t="s">
        <v>79</v>
      </c>
      <c r="D29" t="s">
        <v>80</v>
      </c>
    </row>
    <row r="30" spans="1:4" x14ac:dyDescent="0.25">
      <c r="A30" t="s">
        <v>642</v>
      </c>
      <c r="B30" t="s">
        <v>641</v>
      </c>
      <c r="C30" t="s">
        <v>281</v>
      </c>
      <c r="D30" t="s">
        <v>66</v>
      </c>
    </row>
    <row r="31" spans="1:4" x14ac:dyDescent="0.25">
      <c r="A31" t="s">
        <v>2487</v>
      </c>
      <c r="B31" t="s">
        <v>2486</v>
      </c>
      <c r="C31" t="s">
        <v>244</v>
      </c>
      <c r="D31" t="s">
        <v>51</v>
      </c>
    </row>
    <row r="32" spans="1:4" x14ac:dyDescent="0.25">
      <c r="A32" t="s">
        <v>605</v>
      </c>
      <c r="B32" t="s">
        <v>602</v>
      </c>
      <c r="C32" t="s">
        <v>317</v>
      </c>
      <c r="D32" t="s">
        <v>193</v>
      </c>
    </row>
    <row r="33" spans="1:4" x14ac:dyDescent="0.25">
      <c r="A33" t="s">
        <v>94</v>
      </c>
      <c r="B33" t="s">
        <v>91</v>
      </c>
      <c r="C33" t="s">
        <v>412</v>
      </c>
      <c r="D33" t="s">
        <v>193</v>
      </c>
    </row>
    <row r="34" spans="1:4" x14ac:dyDescent="0.25">
      <c r="A34" t="s">
        <v>139</v>
      </c>
      <c r="B34" t="s">
        <v>135</v>
      </c>
      <c r="C34" t="s">
        <v>233</v>
      </c>
      <c r="D34" t="s">
        <v>66</v>
      </c>
    </row>
    <row r="35" spans="1:4" x14ac:dyDescent="0.25">
      <c r="A35" t="s">
        <v>984</v>
      </c>
      <c r="B35" t="s">
        <v>983</v>
      </c>
      <c r="C35" t="s">
        <v>161</v>
      </c>
      <c r="D35" t="s">
        <v>36</v>
      </c>
    </row>
    <row r="36" spans="1:4" x14ac:dyDescent="0.25">
      <c r="A36" t="s">
        <v>173</v>
      </c>
      <c r="B36" t="s">
        <v>170</v>
      </c>
      <c r="C36" t="s">
        <v>171</v>
      </c>
      <c r="D36" t="s">
        <v>112</v>
      </c>
    </row>
    <row r="37" spans="1:4" x14ac:dyDescent="0.25">
      <c r="A37" t="s">
        <v>932</v>
      </c>
      <c r="B37" t="s">
        <v>931</v>
      </c>
      <c r="C37" t="s">
        <v>308</v>
      </c>
      <c r="D37" t="s">
        <v>112</v>
      </c>
    </row>
    <row r="38" spans="1:4" x14ac:dyDescent="0.25">
      <c r="A38" t="s">
        <v>195</v>
      </c>
      <c r="B38" t="s">
        <v>191</v>
      </c>
      <c r="C38" t="s">
        <v>327</v>
      </c>
      <c r="D38" t="s">
        <v>80</v>
      </c>
    </row>
    <row r="39" spans="1:4" x14ac:dyDescent="0.25">
      <c r="A39" t="s">
        <v>122</v>
      </c>
      <c r="B39" t="s">
        <v>121</v>
      </c>
      <c r="C39" t="s">
        <v>161</v>
      </c>
      <c r="D39" t="s">
        <v>36</v>
      </c>
    </row>
    <row r="40" spans="1:4" x14ac:dyDescent="0.25">
      <c r="A40" t="s">
        <v>82</v>
      </c>
      <c r="B40" t="s">
        <v>78</v>
      </c>
      <c r="C40" t="s">
        <v>308</v>
      </c>
      <c r="D40" t="s">
        <v>112</v>
      </c>
    </row>
    <row r="41" spans="1:4" x14ac:dyDescent="0.25">
      <c r="A41" t="s">
        <v>691</v>
      </c>
      <c r="B41" t="s">
        <v>690</v>
      </c>
      <c r="C41" t="s">
        <v>214</v>
      </c>
      <c r="D41" t="s">
        <v>51</v>
      </c>
    </row>
    <row r="42" spans="1:4" x14ac:dyDescent="0.25">
      <c r="A42" t="s">
        <v>667</v>
      </c>
      <c r="B42" t="s">
        <v>666</v>
      </c>
      <c r="C42" t="s">
        <v>233</v>
      </c>
      <c r="D42" t="s">
        <v>66</v>
      </c>
    </row>
    <row r="43" spans="1:4" x14ac:dyDescent="0.25">
      <c r="A43" t="s">
        <v>1673</v>
      </c>
      <c r="B43" t="s">
        <v>1672</v>
      </c>
      <c r="C43" t="s">
        <v>111</v>
      </c>
      <c r="D43" t="s">
        <v>112</v>
      </c>
    </row>
    <row r="44" spans="1:4" x14ac:dyDescent="0.25">
      <c r="A44" t="s">
        <v>478</v>
      </c>
      <c r="B44" t="s">
        <v>477</v>
      </c>
      <c r="C44" t="s">
        <v>192</v>
      </c>
      <c r="D44" t="s">
        <v>193</v>
      </c>
    </row>
    <row r="45" spans="1:4" x14ac:dyDescent="0.25">
      <c r="A45" t="s">
        <v>1926</v>
      </c>
      <c r="B45" t="s">
        <v>1925</v>
      </c>
      <c r="C45" t="s">
        <v>308</v>
      </c>
      <c r="D45" t="s">
        <v>112</v>
      </c>
    </row>
    <row r="46" spans="1:4" x14ac:dyDescent="0.25">
      <c r="A46" t="s">
        <v>246</v>
      </c>
      <c r="B46" t="s">
        <v>243</v>
      </c>
      <c r="C46" t="s">
        <v>244</v>
      </c>
      <c r="D46" t="s">
        <v>51</v>
      </c>
    </row>
    <row r="47" spans="1:4" x14ac:dyDescent="0.25">
      <c r="A47" t="s">
        <v>580</v>
      </c>
      <c r="B47" t="s">
        <v>579</v>
      </c>
      <c r="C47" t="s">
        <v>171</v>
      </c>
      <c r="D47" t="s">
        <v>112</v>
      </c>
    </row>
    <row r="48" spans="1:4" x14ac:dyDescent="0.25">
      <c r="A48" t="s">
        <v>1405</v>
      </c>
      <c r="B48" t="s">
        <v>1404</v>
      </c>
      <c r="C48" t="s">
        <v>254</v>
      </c>
      <c r="D48" t="s">
        <v>36</v>
      </c>
    </row>
    <row r="49" spans="1:4" x14ac:dyDescent="0.25">
      <c r="A49" t="s">
        <v>869</v>
      </c>
      <c r="B49" t="s">
        <v>868</v>
      </c>
      <c r="C49" t="s">
        <v>308</v>
      </c>
      <c r="D49" t="s">
        <v>112</v>
      </c>
    </row>
    <row r="50" spans="1:4" x14ac:dyDescent="0.25">
      <c r="A50" t="s">
        <v>1142</v>
      </c>
      <c r="B50" t="s">
        <v>1141</v>
      </c>
      <c r="C50" t="s">
        <v>233</v>
      </c>
      <c r="D50" t="s">
        <v>66</v>
      </c>
    </row>
    <row r="51" spans="1:4" x14ac:dyDescent="0.25">
      <c r="A51" t="s">
        <v>1978</v>
      </c>
      <c r="B51" t="s">
        <v>1977</v>
      </c>
      <c r="C51" t="s">
        <v>161</v>
      </c>
      <c r="D51" t="s">
        <v>36</v>
      </c>
    </row>
    <row r="52" spans="1:4" x14ac:dyDescent="0.25">
      <c r="A52" t="s">
        <v>129</v>
      </c>
      <c r="B52" t="s">
        <v>128</v>
      </c>
      <c r="C52" t="s">
        <v>79</v>
      </c>
      <c r="D52" t="s">
        <v>80</v>
      </c>
    </row>
    <row r="53" spans="1:4" x14ac:dyDescent="0.25">
      <c r="A53" t="s">
        <v>3953</v>
      </c>
      <c r="B53" t="s">
        <v>3850</v>
      </c>
      <c r="C53" t="s">
        <v>65</v>
      </c>
      <c r="D53" t="s">
        <v>66</v>
      </c>
    </row>
    <row r="54" spans="1:4" x14ac:dyDescent="0.25">
      <c r="A54" t="s">
        <v>788</v>
      </c>
      <c r="B54" t="s">
        <v>787</v>
      </c>
      <c r="C54" t="s">
        <v>79</v>
      </c>
      <c r="D54" t="s">
        <v>80</v>
      </c>
    </row>
    <row r="55" spans="1:4" x14ac:dyDescent="0.25">
      <c r="A55" t="s">
        <v>707</v>
      </c>
      <c r="B55" t="s">
        <v>706</v>
      </c>
      <c r="C55" t="s">
        <v>697</v>
      </c>
      <c r="D55" t="s">
        <v>137</v>
      </c>
    </row>
    <row r="56" spans="1:4" x14ac:dyDescent="0.25">
      <c r="A56" t="s">
        <v>636</v>
      </c>
      <c r="B56" t="s">
        <v>635</v>
      </c>
      <c r="C56" t="s">
        <v>244</v>
      </c>
      <c r="D56" t="s">
        <v>51</v>
      </c>
    </row>
    <row r="57" spans="1:4" x14ac:dyDescent="0.25">
      <c r="A57" t="s">
        <v>3954</v>
      </c>
      <c r="B57" t="s">
        <v>3728</v>
      </c>
      <c r="C57" t="s">
        <v>161</v>
      </c>
      <c r="D57" t="s">
        <v>36</v>
      </c>
    </row>
    <row r="58" spans="1:4" x14ac:dyDescent="0.25">
      <c r="A58" t="s">
        <v>1489</v>
      </c>
      <c r="B58" t="s">
        <v>1488</v>
      </c>
      <c r="C58" t="s">
        <v>192</v>
      </c>
      <c r="D58" t="s">
        <v>193</v>
      </c>
    </row>
    <row r="59" spans="1:4" x14ac:dyDescent="0.25">
      <c r="A59" t="s">
        <v>349</v>
      </c>
      <c r="B59" t="s">
        <v>348</v>
      </c>
      <c r="C59" t="s">
        <v>192</v>
      </c>
      <c r="D59" t="s">
        <v>193</v>
      </c>
    </row>
    <row r="60" spans="1:4" x14ac:dyDescent="0.25">
      <c r="A60" t="s">
        <v>908</v>
      </c>
      <c r="B60" t="s">
        <v>907</v>
      </c>
      <c r="C60" t="s">
        <v>291</v>
      </c>
      <c r="D60" t="s">
        <v>66</v>
      </c>
    </row>
    <row r="61" spans="1:4" x14ac:dyDescent="0.25">
      <c r="A61" t="s">
        <v>2296</v>
      </c>
      <c r="B61" t="s">
        <v>2295</v>
      </c>
      <c r="C61" t="s">
        <v>603</v>
      </c>
      <c r="D61" t="s">
        <v>137</v>
      </c>
    </row>
    <row r="62" spans="1:4" x14ac:dyDescent="0.25">
      <c r="A62" t="s">
        <v>3955</v>
      </c>
      <c r="B62" t="s">
        <v>3877</v>
      </c>
      <c r="C62" t="s">
        <v>161</v>
      </c>
      <c r="D62" t="s">
        <v>36</v>
      </c>
    </row>
    <row r="63" spans="1:4" x14ac:dyDescent="0.25">
      <c r="A63" t="s">
        <v>1417</v>
      </c>
      <c r="B63" t="s">
        <v>1416</v>
      </c>
      <c r="C63" t="s">
        <v>233</v>
      </c>
      <c r="D63" t="s">
        <v>66</v>
      </c>
    </row>
    <row r="64" spans="1:4" x14ac:dyDescent="0.25">
      <c r="A64" t="s">
        <v>1462</v>
      </c>
      <c r="B64" t="s">
        <v>1461</v>
      </c>
      <c r="C64" t="s">
        <v>65</v>
      </c>
      <c r="D64" t="s">
        <v>66</v>
      </c>
    </row>
    <row r="65" spans="1:4" x14ac:dyDescent="0.25">
      <c r="A65" t="s">
        <v>235</v>
      </c>
      <c r="B65" t="s">
        <v>232</v>
      </c>
      <c r="C65" t="s">
        <v>192</v>
      </c>
      <c r="D65" t="s">
        <v>193</v>
      </c>
    </row>
    <row r="66" spans="1:4" x14ac:dyDescent="0.25">
      <c r="A66" t="s">
        <v>53</v>
      </c>
      <c r="B66" t="s">
        <v>49</v>
      </c>
      <c r="C66" t="s">
        <v>149</v>
      </c>
      <c r="D66" t="s">
        <v>137</v>
      </c>
    </row>
    <row r="67" spans="1:4" x14ac:dyDescent="0.25">
      <c r="A67" t="s">
        <v>1495</v>
      </c>
      <c r="B67" t="s">
        <v>1494</v>
      </c>
      <c r="C67" t="s">
        <v>412</v>
      </c>
      <c r="D67" t="s">
        <v>193</v>
      </c>
    </row>
    <row r="68" spans="1:4" x14ac:dyDescent="0.25">
      <c r="A68" t="s">
        <v>530</v>
      </c>
      <c r="B68" t="s">
        <v>529</v>
      </c>
      <c r="C68" t="s">
        <v>244</v>
      </c>
      <c r="D68" t="s">
        <v>51</v>
      </c>
    </row>
    <row r="69" spans="1:4" x14ac:dyDescent="0.25">
      <c r="A69" t="s">
        <v>1717</v>
      </c>
      <c r="B69" t="s">
        <v>1716</v>
      </c>
      <c r="C69" t="s">
        <v>35</v>
      </c>
      <c r="D69" t="s">
        <v>36</v>
      </c>
    </row>
    <row r="70" spans="1:4" x14ac:dyDescent="0.25">
      <c r="A70" t="s">
        <v>1218</v>
      </c>
      <c r="B70" t="s">
        <v>1217</v>
      </c>
      <c r="C70" t="s">
        <v>535</v>
      </c>
      <c r="D70" t="s">
        <v>80</v>
      </c>
    </row>
    <row r="71" spans="1:4" x14ac:dyDescent="0.25">
      <c r="A71" t="s">
        <v>765</v>
      </c>
      <c r="B71" t="s">
        <v>764</v>
      </c>
      <c r="C71" t="s">
        <v>380</v>
      </c>
      <c r="D71" t="s">
        <v>112</v>
      </c>
    </row>
    <row r="72" spans="1:4" x14ac:dyDescent="0.25">
      <c r="A72" t="s">
        <v>1818</v>
      </c>
      <c r="B72" t="s">
        <v>1817</v>
      </c>
      <c r="C72" t="s">
        <v>233</v>
      </c>
      <c r="D72" t="s">
        <v>66</v>
      </c>
    </row>
    <row r="73" spans="1:4" x14ac:dyDescent="0.25">
      <c r="A73" t="s">
        <v>775</v>
      </c>
      <c r="B73" t="s">
        <v>774</v>
      </c>
      <c r="C73" t="s">
        <v>412</v>
      </c>
      <c r="D73" t="s">
        <v>193</v>
      </c>
    </row>
    <row r="74" spans="1:4" x14ac:dyDescent="0.25">
      <c r="A74" t="s">
        <v>2377</v>
      </c>
      <c r="B74" t="s">
        <v>2376</v>
      </c>
      <c r="C74" t="s">
        <v>149</v>
      </c>
      <c r="D74" t="s">
        <v>137</v>
      </c>
    </row>
    <row r="75" spans="1:4" x14ac:dyDescent="0.25">
      <c r="A75" t="s">
        <v>1192</v>
      </c>
      <c r="B75" t="s">
        <v>1191</v>
      </c>
      <c r="C75" t="s">
        <v>412</v>
      </c>
      <c r="D75" t="s">
        <v>193</v>
      </c>
    </row>
    <row r="76" spans="1:4" x14ac:dyDescent="0.25">
      <c r="A76" t="s">
        <v>394</v>
      </c>
      <c r="B76" t="s">
        <v>393</v>
      </c>
      <c r="C76" t="s">
        <v>35</v>
      </c>
      <c r="D76" t="s">
        <v>36</v>
      </c>
    </row>
    <row r="77" spans="1:4" x14ac:dyDescent="0.25">
      <c r="A77" t="s">
        <v>2046</v>
      </c>
      <c r="B77" t="s">
        <v>2045</v>
      </c>
      <c r="C77" t="s">
        <v>244</v>
      </c>
      <c r="D77" t="s">
        <v>51</v>
      </c>
    </row>
    <row r="78" spans="1:4" x14ac:dyDescent="0.25">
      <c r="A78" t="s">
        <v>875</v>
      </c>
      <c r="B78" t="s">
        <v>874</v>
      </c>
      <c r="C78" t="s">
        <v>79</v>
      </c>
      <c r="D78" t="s">
        <v>80</v>
      </c>
    </row>
    <row r="79" spans="1:4" x14ac:dyDescent="0.25">
      <c r="A79" t="s">
        <v>1039</v>
      </c>
      <c r="B79" t="s">
        <v>1038</v>
      </c>
      <c r="C79" t="s">
        <v>214</v>
      </c>
      <c r="D79" t="s">
        <v>51</v>
      </c>
    </row>
    <row r="80" spans="1:4" x14ac:dyDescent="0.25">
      <c r="A80" t="s">
        <v>283</v>
      </c>
      <c r="B80" t="s">
        <v>280</v>
      </c>
      <c r="C80" t="s">
        <v>291</v>
      </c>
      <c r="D80" t="s">
        <v>66</v>
      </c>
    </row>
    <row r="81" spans="1:4" x14ac:dyDescent="0.25">
      <c r="A81" t="s">
        <v>472</v>
      </c>
      <c r="B81" t="s">
        <v>471</v>
      </c>
      <c r="C81" t="s">
        <v>161</v>
      </c>
      <c r="D81" t="s">
        <v>36</v>
      </c>
    </row>
    <row r="82" spans="1:4" x14ac:dyDescent="0.25">
      <c r="A82" t="s">
        <v>151</v>
      </c>
      <c r="B82" t="s">
        <v>148</v>
      </c>
      <c r="C82" t="s">
        <v>79</v>
      </c>
      <c r="D82" t="s">
        <v>80</v>
      </c>
    </row>
    <row r="83" spans="1:4" x14ac:dyDescent="0.25">
      <c r="A83" t="s">
        <v>1234</v>
      </c>
      <c r="B83" t="s">
        <v>1233</v>
      </c>
      <c r="C83" t="s">
        <v>171</v>
      </c>
      <c r="D83" t="s">
        <v>112</v>
      </c>
    </row>
    <row r="84" spans="1:4" x14ac:dyDescent="0.25">
      <c r="A84" t="s">
        <v>612</v>
      </c>
      <c r="B84" t="s">
        <v>611</v>
      </c>
      <c r="C84" t="s">
        <v>697</v>
      </c>
      <c r="D84" t="s">
        <v>137</v>
      </c>
    </row>
    <row r="85" spans="1:4" x14ac:dyDescent="0.25">
      <c r="A85" t="s">
        <v>1528</v>
      </c>
      <c r="B85" t="s">
        <v>1527</v>
      </c>
      <c r="C85" t="s">
        <v>79</v>
      </c>
      <c r="D85" t="s">
        <v>80</v>
      </c>
    </row>
    <row r="86" spans="1:4" x14ac:dyDescent="0.25">
      <c r="A86" t="s">
        <v>452</v>
      </c>
      <c r="B86" t="s">
        <v>451</v>
      </c>
      <c r="C86" t="s">
        <v>192</v>
      </c>
      <c r="D86" t="s">
        <v>193</v>
      </c>
    </row>
    <row r="87" spans="1:4" x14ac:dyDescent="0.25">
      <c r="A87" t="s">
        <v>3956</v>
      </c>
      <c r="B87" t="s">
        <v>3797</v>
      </c>
      <c r="C87" t="s">
        <v>254</v>
      </c>
      <c r="D87" t="s">
        <v>36</v>
      </c>
    </row>
    <row r="88" spans="1:4" x14ac:dyDescent="0.25">
      <c r="A88" t="s">
        <v>523</v>
      </c>
      <c r="B88" t="s">
        <v>522</v>
      </c>
      <c r="C88" t="s">
        <v>79</v>
      </c>
      <c r="D88" t="s">
        <v>80</v>
      </c>
    </row>
    <row r="89" spans="1:4" x14ac:dyDescent="0.25">
      <c r="A89" t="s">
        <v>2115</v>
      </c>
      <c r="B89" t="s">
        <v>2114</v>
      </c>
      <c r="C89" t="s">
        <v>92</v>
      </c>
      <c r="D89" t="s">
        <v>36</v>
      </c>
    </row>
    <row r="90" spans="1:4" x14ac:dyDescent="0.25">
      <c r="A90" t="s">
        <v>432</v>
      </c>
      <c r="B90" t="s">
        <v>431</v>
      </c>
      <c r="C90" t="s">
        <v>136</v>
      </c>
      <c r="D90" t="s">
        <v>137</v>
      </c>
    </row>
    <row r="91" spans="1:4" x14ac:dyDescent="0.25">
      <c r="A91" t="s">
        <v>1025</v>
      </c>
      <c r="B91" t="s">
        <v>1024</v>
      </c>
      <c r="C91" t="s">
        <v>317</v>
      </c>
      <c r="D91" t="s">
        <v>193</v>
      </c>
    </row>
    <row r="92" spans="1:4" x14ac:dyDescent="0.25">
      <c r="A92" t="s">
        <v>406</v>
      </c>
      <c r="B92" t="s">
        <v>403</v>
      </c>
      <c r="C92" t="s">
        <v>327</v>
      </c>
      <c r="D92" t="s">
        <v>80</v>
      </c>
    </row>
    <row r="93" spans="1:4" x14ac:dyDescent="0.25">
      <c r="A93" t="s">
        <v>1843</v>
      </c>
      <c r="B93" t="s">
        <v>1842</v>
      </c>
      <c r="C93" t="s">
        <v>308</v>
      </c>
      <c r="D93" t="s">
        <v>112</v>
      </c>
    </row>
    <row r="94" spans="1:4" x14ac:dyDescent="0.25">
      <c r="A94" t="s">
        <v>2206</v>
      </c>
      <c r="B94" t="s">
        <v>2205</v>
      </c>
      <c r="C94" t="s">
        <v>50</v>
      </c>
      <c r="D94" t="s">
        <v>51</v>
      </c>
    </row>
    <row r="95" spans="1:4" x14ac:dyDescent="0.25">
      <c r="A95" t="s">
        <v>902</v>
      </c>
      <c r="B95" t="s">
        <v>901</v>
      </c>
      <c r="C95" t="s">
        <v>535</v>
      </c>
      <c r="D95" t="s">
        <v>80</v>
      </c>
    </row>
    <row r="96" spans="1:4" x14ac:dyDescent="0.25">
      <c r="A96" t="s">
        <v>1626</v>
      </c>
      <c r="B96" t="s">
        <v>1625</v>
      </c>
      <c r="C96" t="s">
        <v>281</v>
      </c>
      <c r="D96" t="s">
        <v>66</v>
      </c>
    </row>
    <row r="97" spans="1:4" x14ac:dyDescent="0.25">
      <c r="A97" t="s">
        <v>206</v>
      </c>
      <c r="B97" t="s">
        <v>205</v>
      </c>
      <c r="C97" t="s">
        <v>161</v>
      </c>
      <c r="D97" t="s">
        <v>36</v>
      </c>
    </row>
    <row r="98" spans="1:4" x14ac:dyDescent="0.25">
      <c r="A98" t="s">
        <v>301</v>
      </c>
      <c r="B98" t="s">
        <v>300</v>
      </c>
      <c r="C98" t="s">
        <v>192</v>
      </c>
      <c r="D98" t="s">
        <v>193</v>
      </c>
    </row>
    <row r="99" spans="1:4" x14ac:dyDescent="0.25">
      <c r="A99" t="s">
        <v>754</v>
      </c>
      <c r="B99" t="s">
        <v>753</v>
      </c>
      <c r="C99" t="s">
        <v>404</v>
      </c>
      <c r="D99" t="s">
        <v>51</v>
      </c>
    </row>
    <row r="100" spans="1:4" x14ac:dyDescent="0.25">
      <c r="A100" t="s">
        <v>310</v>
      </c>
      <c r="B100" t="s">
        <v>307</v>
      </c>
      <c r="C100" t="s">
        <v>380</v>
      </c>
      <c r="D100" t="s">
        <v>112</v>
      </c>
    </row>
    <row r="101" spans="1:4" x14ac:dyDescent="0.25">
      <c r="A101" t="s">
        <v>226</v>
      </c>
      <c r="B101" t="s">
        <v>225</v>
      </c>
      <c r="C101" t="s">
        <v>79</v>
      </c>
      <c r="D101" t="s">
        <v>80</v>
      </c>
    </row>
    <row r="102" spans="1:4" x14ac:dyDescent="0.25">
      <c r="A102" t="s">
        <v>2760</v>
      </c>
      <c r="B102" t="s">
        <v>2759</v>
      </c>
      <c r="C102" t="s">
        <v>603</v>
      </c>
      <c r="D102" t="s">
        <v>137</v>
      </c>
    </row>
    <row r="103" spans="1:4" x14ac:dyDescent="0.25">
      <c r="A103" t="s">
        <v>256</v>
      </c>
      <c r="B103" t="s">
        <v>253</v>
      </c>
      <c r="C103" t="s">
        <v>404</v>
      </c>
      <c r="D103" t="s">
        <v>51</v>
      </c>
    </row>
    <row r="104" spans="1:4" x14ac:dyDescent="0.25">
      <c r="A104" t="s">
        <v>760</v>
      </c>
      <c r="B104" t="s">
        <v>759</v>
      </c>
      <c r="C104" t="s">
        <v>404</v>
      </c>
      <c r="D104" t="s">
        <v>51</v>
      </c>
    </row>
    <row r="105" spans="1:4" x14ac:dyDescent="0.25">
      <c r="A105" t="s">
        <v>2360</v>
      </c>
      <c r="B105" t="s">
        <v>2359</v>
      </c>
      <c r="C105" t="s">
        <v>192</v>
      </c>
      <c r="D105" t="s">
        <v>193</v>
      </c>
    </row>
    <row r="106" spans="1:4" x14ac:dyDescent="0.25">
      <c r="A106" t="s">
        <v>485</v>
      </c>
      <c r="B106" t="s">
        <v>484</v>
      </c>
      <c r="C106" t="s">
        <v>111</v>
      </c>
      <c r="D106" t="s">
        <v>112</v>
      </c>
    </row>
    <row r="107" spans="1:4" x14ac:dyDescent="0.25">
      <c r="A107" t="s">
        <v>1319</v>
      </c>
      <c r="B107" t="s">
        <v>1318</v>
      </c>
      <c r="C107" t="s">
        <v>50</v>
      </c>
      <c r="D107" t="s">
        <v>51</v>
      </c>
    </row>
    <row r="108" spans="1:4" x14ac:dyDescent="0.25">
      <c r="A108" t="s">
        <v>319</v>
      </c>
      <c r="B108" t="s">
        <v>316</v>
      </c>
      <c r="C108" t="s">
        <v>233</v>
      </c>
      <c r="D108" t="s">
        <v>66</v>
      </c>
    </row>
    <row r="109" spans="1:4" x14ac:dyDescent="0.25">
      <c r="A109" t="s">
        <v>498</v>
      </c>
      <c r="B109" t="s">
        <v>497</v>
      </c>
      <c r="C109" t="s">
        <v>161</v>
      </c>
      <c r="D109" t="s">
        <v>36</v>
      </c>
    </row>
    <row r="110" spans="1:4" x14ac:dyDescent="0.25">
      <c r="A110" t="s">
        <v>806</v>
      </c>
      <c r="B110" t="s">
        <v>805</v>
      </c>
      <c r="C110" t="s">
        <v>171</v>
      </c>
      <c r="D110" t="s">
        <v>112</v>
      </c>
    </row>
    <row r="111" spans="1:4" x14ac:dyDescent="0.25">
      <c r="A111" t="s">
        <v>1183</v>
      </c>
      <c r="B111" t="s">
        <v>1182</v>
      </c>
      <c r="C111" t="s">
        <v>161</v>
      </c>
      <c r="D111" t="s">
        <v>36</v>
      </c>
    </row>
    <row r="112" spans="1:4" x14ac:dyDescent="0.25">
      <c r="A112" t="s">
        <v>896</v>
      </c>
      <c r="B112" t="s">
        <v>895</v>
      </c>
      <c r="C112" t="s">
        <v>380</v>
      </c>
      <c r="D112" t="s">
        <v>112</v>
      </c>
    </row>
    <row r="113" spans="1:4" x14ac:dyDescent="0.25">
      <c r="A113" t="s">
        <v>2896</v>
      </c>
      <c r="B113" t="s">
        <v>2895</v>
      </c>
      <c r="C113" t="s">
        <v>535</v>
      </c>
      <c r="D113" t="s">
        <v>80</v>
      </c>
    </row>
    <row r="114" spans="1:4" x14ac:dyDescent="0.25">
      <c r="A114" t="s">
        <v>2121</v>
      </c>
      <c r="B114" t="s">
        <v>2120</v>
      </c>
      <c r="C114" t="s">
        <v>50</v>
      </c>
      <c r="D114" t="s">
        <v>51</v>
      </c>
    </row>
    <row r="115" spans="1:4" x14ac:dyDescent="0.25">
      <c r="A115" t="s">
        <v>114</v>
      </c>
      <c r="B115" t="s">
        <v>110</v>
      </c>
      <c r="C115" t="s">
        <v>327</v>
      </c>
      <c r="D115" t="s">
        <v>80</v>
      </c>
    </row>
    <row r="116" spans="1:4" x14ac:dyDescent="0.25">
      <c r="A116" t="s">
        <v>1198</v>
      </c>
      <c r="B116" t="s">
        <v>1197</v>
      </c>
      <c r="C116" t="s">
        <v>535</v>
      </c>
      <c r="D116" t="s">
        <v>80</v>
      </c>
    </row>
    <row r="117" spans="1:4" x14ac:dyDescent="0.25">
      <c r="A117" t="s">
        <v>951</v>
      </c>
      <c r="B117" t="s">
        <v>950</v>
      </c>
      <c r="C117" t="s">
        <v>697</v>
      </c>
      <c r="D117" t="s">
        <v>137</v>
      </c>
    </row>
    <row r="118" spans="1:4" x14ac:dyDescent="0.25">
      <c r="A118" t="s">
        <v>3609</v>
      </c>
      <c r="B118" t="s">
        <v>3608</v>
      </c>
      <c r="C118" t="s">
        <v>214</v>
      </c>
      <c r="D118" t="s">
        <v>51</v>
      </c>
    </row>
    <row r="119" spans="1:4" x14ac:dyDescent="0.25">
      <c r="A119" t="s">
        <v>1240</v>
      </c>
      <c r="B119" t="s">
        <v>1239</v>
      </c>
      <c r="C119" t="s">
        <v>317</v>
      </c>
      <c r="D119" t="s">
        <v>193</v>
      </c>
    </row>
    <row r="120" spans="1:4" x14ac:dyDescent="0.25">
      <c r="A120" t="s">
        <v>554</v>
      </c>
      <c r="B120" t="s">
        <v>553</v>
      </c>
      <c r="C120" t="s">
        <v>603</v>
      </c>
      <c r="D120" t="s">
        <v>137</v>
      </c>
    </row>
    <row r="121" spans="1:4" x14ac:dyDescent="0.25">
      <c r="A121" t="s">
        <v>382</v>
      </c>
      <c r="B121" t="s">
        <v>379</v>
      </c>
      <c r="C121" t="s">
        <v>136</v>
      </c>
      <c r="D121" t="s">
        <v>137</v>
      </c>
    </row>
    <row r="122" spans="1:4" x14ac:dyDescent="0.25">
      <c r="A122" t="s">
        <v>2410</v>
      </c>
      <c r="B122" t="s">
        <v>2409</v>
      </c>
      <c r="C122" t="s">
        <v>35</v>
      </c>
      <c r="D122" t="s">
        <v>36</v>
      </c>
    </row>
    <row r="123" spans="1:4" x14ac:dyDescent="0.25">
      <c r="A123" t="s">
        <v>2608</v>
      </c>
      <c r="B123" t="s">
        <v>2607</v>
      </c>
      <c r="C123" t="s">
        <v>254</v>
      </c>
      <c r="D123" t="s">
        <v>36</v>
      </c>
    </row>
    <row r="124" spans="1:4" x14ac:dyDescent="0.25">
      <c r="A124" t="s">
        <v>1246</v>
      </c>
      <c r="B124" t="s">
        <v>1245</v>
      </c>
      <c r="C124" t="s">
        <v>535</v>
      </c>
      <c r="D124" t="s">
        <v>80</v>
      </c>
    </row>
    <row r="125" spans="1:4" x14ac:dyDescent="0.25">
      <c r="A125" t="s">
        <v>567</v>
      </c>
      <c r="B125" t="s">
        <v>566</v>
      </c>
      <c r="C125" t="s">
        <v>339</v>
      </c>
      <c r="D125" t="s">
        <v>193</v>
      </c>
    </row>
    <row r="126" spans="1:4" x14ac:dyDescent="0.25">
      <c r="A126" t="s">
        <v>1165</v>
      </c>
      <c r="B126" t="s">
        <v>1164</v>
      </c>
      <c r="C126" t="s">
        <v>339</v>
      </c>
      <c r="D126" t="s">
        <v>193</v>
      </c>
    </row>
    <row r="127" spans="1:4" x14ac:dyDescent="0.25">
      <c r="A127" t="s">
        <v>1015</v>
      </c>
      <c r="B127" t="s">
        <v>1014</v>
      </c>
      <c r="C127" t="s">
        <v>254</v>
      </c>
      <c r="D127" t="s">
        <v>36</v>
      </c>
    </row>
    <row r="128" spans="1:4" x14ac:dyDescent="0.25">
      <c r="A128" t="s">
        <v>724</v>
      </c>
      <c r="B128" t="s">
        <v>723</v>
      </c>
      <c r="C128" t="s">
        <v>192</v>
      </c>
      <c r="D128" t="s">
        <v>193</v>
      </c>
    </row>
    <row r="129" spans="1:4" x14ac:dyDescent="0.25">
      <c r="A129" t="s">
        <v>1325</v>
      </c>
      <c r="B129" t="s">
        <v>1324</v>
      </c>
      <c r="C129" t="s">
        <v>281</v>
      </c>
      <c r="D129" t="s">
        <v>66</v>
      </c>
    </row>
    <row r="130" spans="1:4" x14ac:dyDescent="0.25">
      <c r="A130" t="s">
        <v>1048</v>
      </c>
      <c r="B130" t="s">
        <v>1047</v>
      </c>
      <c r="C130" t="s">
        <v>308</v>
      </c>
      <c r="D130" t="s">
        <v>112</v>
      </c>
    </row>
    <row r="131" spans="1:4" x14ac:dyDescent="0.25">
      <c r="A131" t="s">
        <v>446</v>
      </c>
      <c r="B131" t="s">
        <v>445</v>
      </c>
      <c r="C131" t="s">
        <v>535</v>
      </c>
      <c r="D131" t="s">
        <v>80</v>
      </c>
    </row>
    <row r="132" spans="1:4" x14ac:dyDescent="0.25">
      <c r="A132" t="s">
        <v>1109</v>
      </c>
      <c r="B132" t="s">
        <v>1108</v>
      </c>
      <c r="C132" t="s">
        <v>535</v>
      </c>
      <c r="D132" t="s">
        <v>80</v>
      </c>
    </row>
    <row r="133" spans="1:4" x14ac:dyDescent="0.25">
      <c r="A133" t="s">
        <v>369</v>
      </c>
      <c r="B133" t="s">
        <v>368</v>
      </c>
      <c r="C133" t="s">
        <v>404</v>
      </c>
      <c r="D133" t="s">
        <v>51</v>
      </c>
    </row>
    <row r="134" spans="1:4" x14ac:dyDescent="0.25">
      <c r="A134" t="s">
        <v>1206</v>
      </c>
      <c r="B134" t="s">
        <v>1205</v>
      </c>
      <c r="C134" t="s">
        <v>92</v>
      </c>
      <c r="D134" t="s">
        <v>36</v>
      </c>
    </row>
    <row r="135" spans="1:4" x14ac:dyDescent="0.25">
      <c r="A135" t="s">
        <v>1637</v>
      </c>
      <c r="B135" t="s">
        <v>1636</v>
      </c>
      <c r="C135" t="s">
        <v>380</v>
      </c>
      <c r="D135" t="s">
        <v>112</v>
      </c>
    </row>
    <row r="136" spans="1:4" x14ac:dyDescent="0.25">
      <c r="A136" t="s">
        <v>1896</v>
      </c>
      <c r="B136" t="s">
        <v>1895</v>
      </c>
      <c r="C136" t="s">
        <v>244</v>
      </c>
      <c r="D136" t="s">
        <v>51</v>
      </c>
    </row>
    <row r="137" spans="1:4" x14ac:dyDescent="0.25">
      <c r="A137" t="s">
        <v>618</v>
      </c>
      <c r="B137" t="s">
        <v>617</v>
      </c>
      <c r="C137" t="s">
        <v>317</v>
      </c>
      <c r="D137" t="s">
        <v>193</v>
      </c>
    </row>
    <row r="138" spans="1:4" x14ac:dyDescent="0.25">
      <c r="A138" t="s">
        <v>1094</v>
      </c>
      <c r="B138" t="s">
        <v>1093</v>
      </c>
      <c r="C138" t="s">
        <v>327</v>
      </c>
      <c r="D138" t="s">
        <v>80</v>
      </c>
    </row>
    <row r="139" spans="1:4" x14ac:dyDescent="0.25">
      <c r="A139" t="s">
        <v>1151</v>
      </c>
      <c r="B139" t="s">
        <v>1150</v>
      </c>
      <c r="C139" t="s">
        <v>171</v>
      </c>
      <c r="D139" t="s">
        <v>112</v>
      </c>
    </row>
    <row r="140" spans="1:4" x14ac:dyDescent="0.25">
      <c r="A140" t="s">
        <v>630</v>
      </c>
      <c r="B140" t="s">
        <v>629</v>
      </c>
      <c r="C140" t="s">
        <v>65</v>
      </c>
      <c r="D140" t="s">
        <v>66</v>
      </c>
    </row>
    <row r="141" spans="1:4" x14ac:dyDescent="0.25">
      <c r="A141" t="s">
        <v>1504</v>
      </c>
      <c r="B141" t="s">
        <v>1503</v>
      </c>
      <c r="C141" t="s">
        <v>404</v>
      </c>
      <c r="D141" t="s">
        <v>51</v>
      </c>
    </row>
    <row r="142" spans="1:4" x14ac:dyDescent="0.25">
      <c r="A142" t="s">
        <v>459</v>
      </c>
      <c r="B142" t="s">
        <v>458</v>
      </c>
      <c r="C142" t="s">
        <v>171</v>
      </c>
      <c r="D142" t="s">
        <v>112</v>
      </c>
    </row>
    <row r="143" spans="1:4" x14ac:dyDescent="0.25">
      <c r="A143" t="s">
        <v>504</v>
      </c>
      <c r="B143" t="s">
        <v>503</v>
      </c>
      <c r="C143" t="s">
        <v>181</v>
      </c>
      <c r="D143" t="s">
        <v>80</v>
      </c>
    </row>
    <row r="144" spans="1:4" x14ac:dyDescent="0.25">
      <c r="A144" t="s">
        <v>2167</v>
      </c>
      <c r="B144" t="s">
        <v>2166</v>
      </c>
      <c r="C144" t="s">
        <v>214</v>
      </c>
      <c r="D144" t="s">
        <v>51</v>
      </c>
    </row>
    <row r="145" spans="1:4" x14ac:dyDescent="0.25">
      <c r="A145" t="s">
        <v>801</v>
      </c>
      <c r="B145" t="s">
        <v>800</v>
      </c>
      <c r="C145" t="s">
        <v>404</v>
      </c>
      <c r="D145" t="s">
        <v>51</v>
      </c>
    </row>
    <row r="146" spans="1:4" x14ac:dyDescent="0.25">
      <c r="A146" t="s">
        <v>597</v>
      </c>
      <c r="B146" t="s">
        <v>596</v>
      </c>
      <c r="C146" t="s">
        <v>136</v>
      </c>
      <c r="D146" t="s">
        <v>137</v>
      </c>
    </row>
    <row r="147" spans="1:4" x14ac:dyDescent="0.25">
      <c r="A147" t="s">
        <v>1470</v>
      </c>
      <c r="B147" t="s">
        <v>1469</v>
      </c>
      <c r="C147" t="s">
        <v>404</v>
      </c>
      <c r="D147" t="s">
        <v>51</v>
      </c>
    </row>
    <row r="148" spans="1:4" x14ac:dyDescent="0.25">
      <c r="A148" t="s">
        <v>3263</v>
      </c>
      <c r="B148" t="s">
        <v>3262</v>
      </c>
      <c r="C148" t="s">
        <v>535</v>
      </c>
      <c r="D148" t="s">
        <v>80</v>
      </c>
    </row>
    <row r="149" spans="1:4" x14ac:dyDescent="0.25">
      <c r="A149" t="s">
        <v>863</v>
      </c>
      <c r="B149" t="s">
        <v>862</v>
      </c>
      <c r="C149" t="s">
        <v>171</v>
      </c>
      <c r="D149" t="s">
        <v>112</v>
      </c>
    </row>
    <row r="150" spans="1:4" x14ac:dyDescent="0.25">
      <c r="A150" t="s">
        <v>699</v>
      </c>
      <c r="B150" t="s">
        <v>696</v>
      </c>
      <c r="C150" t="s">
        <v>339</v>
      </c>
      <c r="D150" t="s">
        <v>193</v>
      </c>
    </row>
    <row r="151" spans="1:4" x14ac:dyDescent="0.25">
      <c r="A151" t="s">
        <v>747</v>
      </c>
      <c r="B151" t="s">
        <v>746</v>
      </c>
      <c r="C151" t="s">
        <v>161</v>
      </c>
      <c r="D151" t="s">
        <v>36</v>
      </c>
    </row>
    <row r="152" spans="1:4" x14ac:dyDescent="0.25">
      <c r="A152" t="s">
        <v>183</v>
      </c>
      <c r="B152" t="s">
        <v>180</v>
      </c>
      <c r="C152" t="s">
        <v>181</v>
      </c>
      <c r="D152" t="s">
        <v>80</v>
      </c>
    </row>
    <row r="153" spans="1:4" x14ac:dyDescent="0.25">
      <c r="A153" t="s">
        <v>1009</v>
      </c>
      <c r="B153" t="s">
        <v>1008</v>
      </c>
      <c r="C153" t="s">
        <v>281</v>
      </c>
      <c r="D153" t="s">
        <v>66</v>
      </c>
    </row>
    <row r="154" spans="1:4" x14ac:dyDescent="0.25">
      <c r="A154" t="s">
        <v>782</v>
      </c>
      <c r="B154" t="s">
        <v>781</v>
      </c>
      <c r="C154" t="s">
        <v>111</v>
      </c>
      <c r="D154" t="s">
        <v>112</v>
      </c>
    </row>
    <row r="155" spans="1:4" x14ac:dyDescent="0.25">
      <c r="A155" t="s">
        <v>3097</v>
      </c>
      <c r="B155" t="s">
        <v>3096</v>
      </c>
      <c r="C155" t="s">
        <v>92</v>
      </c>
      <c r="D155" t="s">
        <v>36</v>
      </c>
    </row>
    <row r="156" spans="1:4" x14ac:dyDescent="0.25">
      <c r="A156" t="s">
        <v>3154</v>
      </c>
      <c r="B156" t="s">
        <v>3153</v>
      </c>
      <c r="C156" t="s">
        <v>35</v>
      </c>
      <c r="D156" t="s">
        <v>36</v>
      </c>
    </row>
    <row r="157" spans="1:4" x14ac:dyDescent="0.25">
      <c r="A157" t="s">
        <v>2724</v>
      </c>
      <c r="B157" t="s">
        <v>2723</v>
      </c>
      <c r="C157" t="s">
        <v>192</v>
      </c>
      <c r="D157" t="s">
        <v>193</v>
      </c>
    </row>
    <row r="158" spans="1:4" x14ac:dyDescent="0.25">
      <c r="A158" t="s">
        <v>68</v>
      </c>
      <c r="B158" t="s">
        <v>64</v>
      </c>
      <c r="C158" t="s">
        <v>404</v>
      </c>
      <c r="D158" t="s">
        <v>51</v>
      </c>
    </row>
    <row r="159" spans="1:4" x14ac:dyDescent="0.25">
      <c r="A159" t="s">
        <v>3957</v>
      </c>
      <c r="B159" t="s">
        <v>3841</v>
      </c>
      <c r="C159" t="s">
        <v>111</v>
      </c>
      <c r="D159" t="s">
        <v>112</v>
      </c>
    </row>
    <row r="160" spans="1:4" x14ac:dyDescent="0.25">
      <c r="A160" t="s">
        <v>1290</v>
      </c>
      <c r="B160" t="s">
        <v>1289</v>
      </c>
      <c r="C160" t="s">
        <v>35</v>
      </c>
      <c r="D160" t="s">
        <v>36</v>
      </c>
    </row>
    <row r="161" spans="1:4" x14ac:dyDescent="0.25">
      <c r="A161" t="s">
        <v>2005</v>
      </c>
      <c r="B161" t="s">
        <v>2004</v>
      </c>
      <c r="C161" t="s">
        <v>317</v>
      </c>
      <c r="D161" t="s">
        <v>193</v>
      </c>
    </row>
    <row r="162" spans="1:4" x14ac:dyDescent="0.25">
      <c r="A162" t="s">
        <v>857</v>
      </c>
      <c r="B162" t="s">
        <v>856</v>
      </c>
      <c r="C162" t="s">
        <v>171</v>
      </c>
      <c r="D162" t="s">
        <v>112</v>
      </c>
    </row>
    <row r="163" spans="1:4" x14ac:dyDescent="0.25">
      <c r="A163" t="s">
        <v>941</v>
      </c>
      <c r="B163" t="s">
        <v>940</v>
      </c>
      <c r="C163" t="s">
        <v>65</v>
      </c>
      <c r="D163" t="s">
        <v>66</v>
      </c>
    </row>
    <row r="164" spans="1:4" x14ac:dyDescent="0.25">
      <c r="A164" t="s">
        <v>851</v>
      </c>
      <c r="B164" t="s">
        <v>850</v>
      </c>
      <c r="C164" t="s">
        <v>50</v>
      </c>
      <c r="D164" t="s">
        <v>51</v>
      </c>
    </row>
    <row r="165" spans="1:4" x14ac:dyDescent="0.25">
      <c r="A165" t="s">
        <v>841</v>
      </c>
      <c r="B165" t="s">
        <v>840</v>
      </c>
      <c r="C165" t="s">
        <v>50</v>
      </c>
      <c r="D165" t="s">
        <v>51</v>
      </c>
    </row>
    <row r="166" spans="1:4" x14ac:dyDescent="0.25">
      <c r="A166" t="s">
        <v>2753</v>
      </c>
      <c r="B166" t="s">
        <v>2752</v>
      </c>
      <c r="C166" t="s">
        <v>281</v>
      </c>
      <c r="D166" t="s">
        <v>66</v>
      </c>
    </row>
    <row r="167" spans="1:4" x14ac:dyDescent="0.25">
      <c r="A167" t="s">
        <v>2637</v>
      </c>
      <c r="B167" t="s">
        <v>2636</v>
      </c>
      <c r="C167" t="s">
        <v>412</v>
      </c>
      <c r="D167" t="s">
        <v>193</v>
      </c>
    </row>
    <row r="168" spans="1:4" x14ac:dyDescent="0.25">
      <c r="A168" t="s">
        <v>1296</v>
      </c>
      <c r="B168" t="s">
        <v>1295</v>
      </c>
      <c r="C168" t="s">
        <v>254</v>
      </c>
      <c r="D168" t="s">
        <v>36</v>
      </c>
    </row>
    <row r="169" spans="1:4" x14ac:dyDescent="0.25">
      <c r="A169" t="s">
        <v>163</v>
      </c>
      <c r="B169" t="s">
        <v>160</v>
      </c>
      <c r="C169" t="s">
        <v>161</v>
      </c>
      <c r="D169" t="s">
        <v>36</v>
      </c>
    </row>
    <row r="170" spans="1:4" x14ac:dyDescent="0.25">
      <c r="A170" t="s">
        <v>1972</v>
      </c>
      <c r="B170" t="s">
        <v>1971</v>
      </c>
      <c r="C170" t="s">
        <v>233</v>
      </c>
      <c r="D170" t="s">
        <v>66</v>
      </c>
    </row>
    <row r="171" spans="1:4" x14ac:dyDescent="0.25">
      <c r="A171" t="s">
        <v>548</v>
      </c>
      <c r="B171" t="s">
        <v>547</v>
      </c>
      <c r="C171" t="s">
        <v>291</v>
      </c>
      <c r="D171" t="s">
        <v>66</v>
      </c>
    </row>
    <row r="172" spans="1:4" x14ac:dyDescent="0.25">
      <c r="A172" t="s">
        <v>990</v>
      </c>
      <c r="B172" t="s">
        <v>989</v>
      </c>
      <c r="C172" t="s">
        <v>697</v>
      </c>
      <c r="D172" t="s">
        <v>137</v>
      </c>
    </row>
    <row r="173" spans="1:4" x14ac:dyDescent="0.25">
      <c r="A173" t="s">
        <v>586</v>
      </c>
      <c r="B173" t="s">
        <v>585</v>
      </c>
      <c r="C173" t="s">
        <v>171</v>
      </c>
      <c r="D173" t="s">
        <v>112</v>
      </c>
    </row>
    <row r="174" spans="1:4" x14ac:dyDescent="0.25">
      <c r="A174" t="s">
        <v>1829</v>
      </c>
      <c r="B174" t="s">
        <v>1828</v>
      </c>
      <c r="C174" t="s">
        <v>181</v>
      </c>
      <c r="D174" t="s">
        <v>80</v>
      </c>
    </row>
    <row r="175" spans="1:4" x14ac:dyDescent="0.25">
      <c r="A175" t="s">
        <v>517</v>
      </c>
      <c r="B175" t="s">
        <v>516</v>
      </c>
      <c r="C175" t="s">
        <v>171</v>
      </c>
      <c r="D175" t="s">
        <v>112</v>
      </c>
    </row>
    <row r="176" spans="1:4" x14ac:dyDescent="0.25">
      <c r="A176" t="s">
        <v>718</v>
      </c>
      <c r="B176" t="s">
        <v>717</v>
      </c>
      <c r="C176" t="s">
        <v>327</v>
      </c>
      <c r="D176" t="s">
        <v>80</v>
      </c>
    </row>
    <row r="177" spans="1:4" x14ac:dyDescent="0.25">
      <c r="A177" t="s">
        <v>649</v>
      </c>
      <c r="B177" t="s">
        <v>648</v>
      </c>
      <c r="C177" t="s">
        <v>327</v>
      </c>
      <c r="D177" t="s">
        <v>80</v>
      </c>
    </row>
    <row r="178" spans="1:4" x14ac:dyDescent="0.25">
      <c r="A178" t="s">
        <v>1171</v>
      </c>
      <c r="B178" t="s">
        <v>1170</v>
      </c>
      <c r="C178" t="s">
        <v>317</v>
      </c>
      <c r="D178" t="s">
        <v>193</v>
      </c>
    </row>
    <row r="179" spans="1:4" x14ac:dyDescent="0.25">
      <c r="A179" t="s">
        <v>3958</v>
      </c>
      <c r="B179" t="s">
        <v>3711</v>
      </c>
      <c r="C179" t="s">
        <v>111</v>
      </c>
      <c r="D179" t="s">
        <v>112</v>
      </c>
    </row>
    <row r="180" spans="1:4" x14ac:dyDescent="0.25">
      <c r="A180" t="s">
        <v>329</v>
      </c>
      <c r="B180" t="s">
        <v>326</v>
      </c>
      <c r="C180" t="s">
        <v>181</v>
      </c>
      <c r="D180" t="s">
        <v>80</v>
      </c>
    </row>
    <row r="181" spans="1:4" x14ac:dyDescent="0.25">
      <c r="A181" t="s">
        <v>573</v>
      </c>
      <c r="B181" t="s">
        <v>572</v>
      </c>
      <c r="C181" t="s">
        <v>136</v>
      </c>
      <c r="D181" t="s">
        <v>137</v>
      </c>
    </row>
    <row r="182" spans="1:4" x14ac:dyDescent="0.25">
      <c r="A182" t="s">
        <v>2274</v>
      </c>
      <c r="B182" t="s">
        <v>2273</v>
      </c>
      <c r="C182" t="s">
        <v>254</v>
      </c>
      <c r="D182" t="s">
        <v>36</v>
      </c>
    </row>
    <row r="183" spans="1:4" x14ac:dyDescent="0.25">
      <c r="A183" t="s">
        <v>439</v>
      </c>
      <c r="B183" t="s">
        <v>438</v>
      </c>
      <c r="C183" t="s">
        <v>214</v>
      </c>
      <c r="D183" t="s">
        <v>51</v>
      </c>
    </row>
    <row r="184" spans="1:4" x14ac:dyDescent="0.25">
      <c r="A184" t="s">
        <v>833</v>
      </c>
      <c r="B184" t="s">
        <v>832</v>
      </c>
      <c r="C184" t="s">
        <v>317</v>
      </c>
      <c r="D184" t="s">
        <v>193</v>
      </c>
    </row>
    <row r="185" spans="1:4" x14ac:dyDescent="0.25">
      <c r="A185" t="s">
        <v>1132</v>
      </c>
      <c r="B185" t="s">
        <v>1131</v>
      </c>
      <c r="C185" t="s">
        <v>233</v>
      </c>
      <c r="D185" t="s">
        <v>66</v>
      </c>
    </row>
    <row r="186" spans="1:4" x14ac:dyDescent="0.25">
      <c r="A186" t="s">
        <v>735</v>
      </c>
      <c r="B186" t="s">
        <v>734</v>
      </c>
      <c r="C186" t="s">
        <v>535</v>
      </c>
      <c r="D186" t="s">
        <v>80</v>
      </c>
    </row>
    <row r="187" spans="1:4" x14ac:dyDescent="0.25">
      <c r="A187" t="s">
        <v>511</v>
      </c>
      <c r="B187" t="s">
        <v>510</v>
      </c>
      <c r="C187" t="s">
        <v>291</v>
      </c>
      <c r="D187" t="s">
        <v>66</v>
      </c>
    </row>
    <row r="188" spans="1:4" x14ac:dyDescent="0.25">
      <c r="A188" t="s">
        <v>2260</v>
      </c>
      <c r="B188" t="s">
        <v>2259</v>
      </c>
      <c r="C188" t="s">
        <v>339</v>
      </c>
      <c r="D188" t="s">
        <v>193</v>
      </c>
    </row>
    <row r="189" spans="1:4" x14ac:dyDescent="0.25">
      <c r="A189" t="s">
        <v>267</v>
      </c>
      <c r="B189" t="s">
        <v>266</v>
      </c>
      <c r="C189" t="s">
        <v>380</v>
      </c>
      <c r="D189" t="s">
        <v>112</v>
      </c>
    </row>
    <row r="190" spans="1:4" x14ac:dyDescent="0.25">
      <c r="A190" t="s">
        <v>561</v>
      </c>
      <c r="B190" t="s">
        <v>560</v>
      </c>
      <c r="C190" t="s">
        <v>697</v>
      </c>
      <c r="D190" t="s">
        <v>137</v>
      </c>
    </row>
    <row r="191" spans="1:4" x14ac:dyDescent="0.25">
      <c r="A191" t="s">
        <v>1534</v>
      </c>
      <c r="B191" t="s">
        <v>1533</v>
      </c>
      <c r="C191" t="s">
        <v>233</v>
      </c>
      <c r="D191" t="s">
        <v>66</v>
      </c>
    </row>
    <row r="192" spans="1:4" x14ac:dyDescent="0.25">
      <c r="A192" t="s">
        <v>465</v>
      </c>
      <c r="B192" t="s">
        <v>464</v>
      </c>
      <c r="C192" t="s">
        <v>35</v>
      </c>
      <c r="D192" t="s">
        <v>36</v>
      </c>
    </row>
    <row r="193" spans="1:4" x14ac:dyDescent="0.25">
      <c r="A193" t="s">
        <v>362</v>
      </c>
      <c r="B193" t="s">
        <v>361</v>
      </c>
      <c r="C193" t="s">
        <v>291</v>
      </c>
      <c r="D193" t="s">
        <v>66</v>
      </c>
    </row>
    <row r="194" spans="1:4" x14ac:dyDescent="0.25">
      <c r="A194" t="s">
        <v>1430</v>
      </c>
      <c r="B194" t="s">
        <v>1429</v>
      </c>
      <c r="C194" t="s">
        <v>308</v>
      </c>
      <c r="D194" t="s">
        <v>112</v>
      </c>
    </row>
    <row r="195" spans="1:4" x14ac:dyDescent="0.25">
      <c r="A195" t="s">
        <v>1759</v>
      </c>
      <c r="B195" t="s">
        <v>1758</v>
      </c>
      <c r="C195" t="s">
        <v>233</v>
      </c>
      <c r="D195" t="s">
        <v>66</v>
      </c>
    </row>
    <row r="196" spans="1:4" x14ac:dyDescent="0.25">
      <c r="A196" t="s">
        <v>216</v>
      </c>
      <c r="B196" t="s">
        <v>213</v>
      </c>
      <c r="C196" t="s">
        <v>214</v>
      </c>
      <c r="D196" t="s">
        <v>51</v>
      </c>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C4D87-97E7-43E5-BCFD-F83E4B482A53}">
  <dimension ref="A1:D196"/>
  <sheetViews>
    <sheetView workbookViewId="0"/>
  </sheetViews>
  <sheetFormatPr defaultRowHeight="15" x14ac:dyDescent="0.25"/>
  <cols>
    <col min="1" max="1" width="21.85546875" bestFit="1" customWidth="1"/>
    <col min="2" max="2" width="10.85546875" bestFit="1" customWidth="1"/>
    <col min="3" max="3" width="17.5703125" bestFit="1" customWidth="1"/>
    <col min="4" max="4" width="12.42578125" bestFit="1" customWidth="1"/>
  </cols>
  <sheetData>
    <row r="1" spans="1:4" x14ac:dyDescent="0.25">
      <c r="A1" t="s">
        <v>10</v>
      </c>
      <c r="B1" t="s">
        <v>6</v>
      </c>
      <c r="C1" t="s">
        <v>7</v>
      </c>
      <c r="D1" t="s">
        <v>8</v>
      </c>
    </row>
    <row r="2" spans="1:4" x14ac:dyDescent="0.25">
      <c r="A2" t="s">
        <v>1806</v>
      </c>
      <c r="B2" t="s">
        <v>1805</v>
      </c>
      <c r="C2" t="s">
        <v>35</v>
      </c>
      <c r="D2" t="s">
        <v>36</v>
      </c>
    </row>
    <row r="3" spans="1:4" x14ac:dyDescent="0.25">
      <c r="A3" t="s">
        <v>1058</v>
      </c>
      <c r="B3" t="s">
        <v>1057</v>
      </c>
      <c r="C3" t="s">
        <v>50</v>
      </c>
      <c r="D3" t="s">
        <v>51</v>
      </c>
    </row>
    <row r="4" spans="1:4" x14ac:dyDescent="0.25">
      <c r="A4" t="s">
        <v>104</v>
      </c>
      <c r="B4" t="s">
        <v>103</v>
      </c>
      <c r="C4" t="s">
        <v>35</v>
      </c>
      <c r="D4" t="s">
        <v>36</v>
      </c>
    </row>
    <row r="5" spans="1:4" x14ac:dyDescent="0.25">
      <c r="A5" t="s">
        <v>972</v>
      </c>
      <c r="B5" t="s">
        <v>971</v>
      </c>
      <c r="C5" t="s">
        <v>404</v>
      </c>
      <c r="D5" t="s">
        <v>51</v>
      </c>
    </row>
    <row r="6" spans="1:4" x14ac:dyDescent="0.25">
      <c r="A6" t="s">
        <v>3949</v>
      </c>
      <c r="B6" t="s">
        <v>3889</v>
      </c>
      <c r="C6" t="s">
        <v>79</v>
      </c>
      <c r="D6" t="s">
        <v>80</v>
      </c>
    </row>
    <row r="7" spans="1:4" x14ac:dyDescent="0.25">
      <c r="A7" t="s">
        <v>1378</v>
      </c>
      <c r="B7" t="s">
        <v>1377</v>
      </c>
      <c r="C7" t="s">
        <v>214</v>
      </c>
      <c r="D7" t="s">
        <v>51</v>
      </c>
    </row>
    <row r="8" spans="1:4" x14ac:dyDescent="0.25">
      <c r="A8" t="s">
        <v>1663</v>
      </c>
      <c r="B8" t="s">
        <v>1662</v>
      </c>
      <c r="C8" t="s">
        <v>339</v>
      </c>
      <c r="D8" t="s">
        <v>193</v>
      </c>
    </row>
    <row r="9" spans="1:4" x14ac:dyDescent="0.25">
      <c r="A9" t="s">
        <v>356</v>
      </c>
      <c r="B9" t="s">
        <v>355</v>
      </c>
      <c r="C9" t="s">
        <v>181</v>
      </c>
      <c r="D9" t="s">
        <v>80</v>
      </c>
    </row>
    <row r="10" spans="1:4" x14ac:dyDescent="0.25">
      <c r="A10" t="s">
        <v>423</v>
      </c>
      <c r="B10" t="s">
        <v>422</v>
      </c>
      <c r="C10" t="s">
        <v>380</v>
      </c>
      <c r="D10" t="s">
        <v>112</v>
      </c>
    </row>
    <row r="11" spans="1:4" x14ac:dyDescent="0.25">
      <c r="A11" t="s">
        <v>680</v>
      </c>
      <c r="B11" t="s">
        <v>679</v>
      </c>
      <c r="C11" t="s">
        <v>161</v>
      </c>
      <c r="D11" t="s">
        <v>36</v>
      </c>
    </row>
    <row r="12" spans="1:4" x14ac:dyDescent="0.25">
      <c r="A12" t="s">
        <v>2620</v>
      </c>
      <c r="B12" t="s">
        <v>2619</v>
      </c>
      <c r="C12" t="s">
        <v>317</v>
      </c>
      <c r="D12" t="s">
        <v>193</v>
      </c>
    </row>
    <row r="13" spans="1:4" x14ac:dyDescent="0.25">
      <c r="A13" t="s">
        <v>3950</v>
      </c>
      <c r="B13" t="s">
        <v>3773</v>
      </c>
      <c r="C13" t="s">
        <v>92</v>
      </c>
      <c r="D13" t="s">
        <v>36</v>
      </c>
    </row>
    <row r="14" spans="1:4" x14ac:dyDescent="0.25">
      <c r="A14" t="s">
        <v>1126</v>
      </c>
      <c r="B14" t="s">
        <v>1125</v>
      </c>
      <c r="C14" t="s">
        <v>214</v>
      </c>
      <c r="D14" t="s">
        <v>51</v>
      </c>
    </row>
    <row r="15" spans="1:4" x14ac:dyDescent="0.25">
      <c r="A15" t="s">
        <v>341</v>
      </c>
      <c r="B15" t="s">
        <v>338</v>
      </c>
      <c r="C15" t="s">
        <v>412</v>
      </c>
      <c r="D15" t="s">
        <v>193</v>
      </c>
    </row>
    <row r="16" spans="1:4" x14ac:dyDescent="0.25">
      <c r="A16" t="s">
        <v>3951</v>
      </c>
      <c r="B16" t="s">
        <v>3943</v>
      </c>
      <c r="C16" t="s">
        <v>50</v>
      </c>
      <c r="D16" t="s">
        <v>51</v>
      </c>
    </row>
    <row r="17" spans="1:4" x14ac:dyDescent="0.25">
      <c r="A17" t="s">
        <v>2779</v>
      </c>
      <c r="B17" t="s">
        <v>2778</v>
      </c>
      <c r="C17" t="s">
        <v>111</v>
      </c>
      <c r="D17" t="s">
        <v>112</v>
      </c>
    </row>
    <row r="18" spans="1:4" x14ac:dyDescent="0.25">
      <c r="A18" t="s">
        <v>38</v>
      </c>
      <c r="B18" t="s">
        <v>34</v>
      </c>
      <c r="C18" t="s">
        <v>35</v>
      </c>
      <c r="D18" t="s">
        <v>36</v>
      </c>
    </row>
    <row r="19" spans="1:4" x14ac:dyDescent="0.25">
      <c r="A19" t="s">
        <v>2014</v>
      </c>
      <c r="B19" t="s">
        <v>2013</v>
      </c>
      <c r="C19" t="s">
        <v>254</v>
      </c>
      <c r="D19" t="s">
        <v>36</v>
      </c>
    </row>
    <row r="20" spans="1:4" x14ac:dyDescent="0.25">
      <c r="A20" t="s">
        <v>741</v>
      </c>
      <c r="B20" t="s">
        <v>740</v>
      </c>
      <c r="C20" t="s">
        <v>339</v>
      </c>
      <c r="D20" t="s">
        <v>193</v>
      </c>
    </row>
    <row r="21" spans="1:4" x14ac:dyDescent="0.25">
      <c r="A21" t="s">
        <v>3952</v>
      </c>
      <c r="B21" t="s">
        <v>3639</v>
      </c>
      <c r="C21" t="s">
        <v>327</v>
      </c>
      <c r="D21" t="s">
        <v>80</v>
      </c>
    </row>
    <row r="22" spans="1:4" x14ac:dyDescent="0.25">
      <c r="A22" t="s">
        <v>491</v>
      </c>
      <c r="B22" t="s">
        <v>490</v>
      </c>
      <c r="C22" t="s">
        <v>404</v>
      </c>
      <c r="D22" t="s">
        <v>51</v>
      </c>
    </row>
    <row r="23" spans="1:4" x14ac:dyDescent="0.25">
      <c r="A23" t="s">
        <v>1368</v>
      </c>
      <c r="B23" t="s">
        <v>1367</v>
      </c>
      <c r="C23" t="s">
        <v>192</v>
      </c>
      <c r="D23" t="s">
        <v>193</v>
      </c>
    </row>
    <row r="24" spans="1:4" x14ac:dyDescent="0.25">
      <c r="A24" t="s">
        <v>1396</v>
      </c>
      <c r="B24" t="s">
        <v>1395</v>
      </c>
      <c r="C24" t="s">
        <v>281</v>
      </c>
      <c r="D24" t="s">
        <v>66</v>
      </c>
    </row>
    <row r="25" spans="1:4" x14ac:dyDescent="0.25">
      <c r="A25" t="s">
        <v>274</v>
      </c>
      <c r="B25" t="s">
        <v>273</v>
      </c>
      <c r="C25" t="s">
        <v>171</v>
      </c>
      <c r="D25" t="s">
        <v>112</v>
      </c>
    </row>
    <row r="26" spans="1:4" x14ac:dyDescent="0.25">
      <c r="A26" t="s">
        <v>2105</v>
      </c>
      <c r="B26" t="s">
        <v>2104</v>
      </c>
      <c r="C26" t="s">
        <v>233</v>
      </c>
      <c r="D26" t="s">
        <v>66</v>
      </c>
    </row>
    <row r="27" spans="1:4" x14ac:dyDescent="0.25">
      <c r="A27" t="s">
        <v>1440</v>
      </c>
      <c r="B27" t="s">
        <v>1439</v>
      </c>
      <c r="C27" t="s">
        <v>281</v>
      </c>
      <c r="D27" t="s">
        <v>66</v>
      </c>
    </row>
    <row r="28" spans="1:4" x14ac:dyDescent="0.25">
      <c r="A28" t="s">
        <v>1306</v>
      </c>
      <c r="B28" t="s">
        <v>1305</v>
      </c>
      <c r="C28" t="s">
        <v>412</v>
      </c>
      <c r="D28" t="s">
        <v>193</v>
      </c>
    </row>
    <row r="29" spans="1:4" x14ac:dyDescent="0.25">
      <c r="A29" t="s">
        <v>293</v>
      </c>
      <c r="B29" t="s">
        <v>290</v>
      </c>
      <c r="C29" t="s">
        <v>79</v>
      </c>
      <c r="D29" t="s">
        <v>80</v>
      </c>
    </row>
    <row r="30" spans="1:4" x14ac:dyDescent="0.25">
      <c r="A30" t="s">
        <v>642</v>
      </c>
      <c r="B30" t="s">
        <v>641</v>
      </c>
      <c r="C30" t="s">
        <v>281</v>
      </c>
      <c r="D30" t="s">
        <v>66</v>
      </c>
    </row>
    <row r="31" spans="1:4" x14ac:dyDescent="0.25">
      <c r="A31" t="s">
        <v>2487</v>
      </c>
      <c r="B31" t="s">
        <v>2486</v>
      </c>
      <c r="C31" t="s">
        <v>244</v>
      </c>
      <c r="D31" t="s">
        <v>51</v>
      </c>
    </row>
    <row r="32" spans="1:4" x14ac:dyDescent="0.25">
      <c r="A32" t="s">
        <v>605</v>
      </c>
      <c r="B32" t="s">
        <v>602</v>
      </c>
      <c r="C32" t="s">
        <v>317</v>
      </c>
      <c r="D32" t="s">
        <v>193</v>
      </c>
    </row>
    <row r="33" spans="1:4" x14ac:dyDescent="0.25">
      <c r="A33" t="s">
        <v>94</v>
      </c>
      <c r="B33" t="s">
        <v>91</v>
      </c>
      <c r="C33" t="s">
        <v>412</v>
      </c>
      <c r="D33" t="s">
        <v>193</v>
      </c>
    </row>
    <row r="34" spans="1:4" x14ac:dyDescent="0.25">
      <c r="A34" t="s">
        <v>139</v>
      </c>
      <c r="B34" t="s">
        <v>135</v>
      </c>
      <c r="C34" t="s">
        <v>233</v>
      </c>
      <c r="D34" t="s">
        <v>66</v>
      </c>
    </row>
    <row r="35" spans="1:4" x14ac:dyDescent="0.25">
      <c r="A35" t="s">
        <v>984</v>
      </c>
      <c r="B35" t="s">
        <v>983</v>
      </c>
      <c r="C35" t="s">
        <v>161</v>
      </c>
      <c r="D35" t="s">
        <v>36</v>
      </c>
    </row>
    <row r="36" spans="1:4" x14ac:dyDescent="0.25">
      <c r="A36" t="s">
        <v>173</v>
      </c>
      <c r="B36" t="s">
        <v>170</v>
      </c>
      <c r="C36" t="s">
        <v>171</v>
      </c>
      <c r="D36" t="s">
        <v>112</v>
      </c>
    </row>
    <row r="37" spans="1:4" x14ac:dyDescent="0.25">
      <c r="A37" t="s">
        <v>932</v>
      </c>
      <c r="B37" t="s">
        <v>931</v>
      </c>
      <c r="C37" t="s">
        <v>308</v>
      </c>
      <c r="D37" t="s">
        <v>112</v>
      </c>
    </row>
    <row r="38" spans="1:4" x14ac:dyDescent="0.25">
      <c r="A38" t="s">
        <v>195</v>
      </c>
      <c r="B38" t="s">
        <v>191</v>
      </c>
      <c r="C38" t="s">
        <v>327</v>
      </c>
      <c r="D38" t="s">
        <v>80</v>
      </c>
    </row>
    <row r="39" spans="1:4" x14ac:dyDescent="0.25">
      <c r="A39" t="s">
        <v>122</v>
      </c>
      <c r="B39" t="s">
        <v>121</v>
      </c>
      <c r="C39" t="s">
        <v>161</v>
      </c>
      <c r="D39" t="s">
        <v>36</v>
      </c>
    </row>
    <row r="40" spans="1:4" x14ac:dyDescent="0.25">
      <c r="A40" t="s">
        <v>82</v>
      </c>
      <c r="B40" t="s">
        <v>78</v>
      </c>
      <c r="C40" t="s">
        <v>308</v>
      </c>
      <c r="D40" t="s">
        <v>112</v>
      </c>
    </row>
    <row r="41" spans="1:4" x14ac:dyDescent="0.25">
      <c r="A41" t="s">
        <v>691</v>
      </c>
      <c r="B41" t="s">
        <v>690</v>
      </c>
      <c r="C41" t="s">
        <v>214</v>
      </c>
      <c r="D41" t="s">
        <v>51</v>
      </c>
    </row>
    <row r="42" spans="1:4" x14ac:dyDescent="0.25">
      <c r="A42" t="s">
        <v>667</v>
      </c>
      <c r="B42" t="s">
        <v>666</v>
      </c>
      <c r="C42" t="s">
        <v>233</v>
      </c>
      <c r="D42" t="s">
        <v>66</v>
      </c>
    </row>
    <row r="43" spans="1:4" x14ac:dyDescent="0.25">
      <c r="A43" t="s">
        <v>1673</v>
      </c>
      <c r="B43" t="s">
        <v>1672</v>
      </c>
      <c r="C43" t="s">
        <v>111</v>
      </c>
      <c r="D43" t="s">
        <v>112</v>
      </c>
    </row>
    <row r="44" spans="1:4" x14ac:dyDescent="0.25">
      <c r="A44" t="s">
        <v>478</v>
      </c>
      <c r="B44" t="s">
        <v>477</v>
      </c>
      <c r="C44" t="s">
        <v>192</v>
      </c>
      <c r="D44" t="s">
        <v>193</v>
      </c>
    </row>
    <row r="45" spans="1:4" x14ac:dyDescent="0.25">
      <c r="A45" t="s">
        <v>1926</v>
      </c>
      <c r="B45" t="s">
        <v>1925</v>
      </c>
      <c r="C45" t="s">
        <v>308</v>
      </c>
      <c r="D45" t="s">
        <v>112</v>
      </c>
    </row>
    <row r="46" spans="1:4" x14ac:dyDescent="0.25">
      <c r="A46" t="s">
        <v>246</v>
      </c>
      <c r="B46" t="s">
        <v>243</v>
      </c>
      <c r="C46" t="s">
        <v>244</v>
      </c>
      <c r="D46" t="s">
        <v>51</v>
      </c>
    </row>
    <row r="47" spans="1:4" x14ac:dyDescent="0.25">
      <c r="A47" t="s">
        <v>580</v>
      </c>
      <c r="B47" t="s">
        <v>579</v>
      </c>
      <c r="C47" t="s">
        <v>171</v>
      </c>
      <c r="D47" t="s">
        <v>112</v>
      </c>
    </row>
    <row r="48" spans="1:4" x14ac:dyDescent="0.25">
      <c r="A48" t="s">
        <v>1405</v>
      </c>
      <c r="B48" t="s">
        <v>1404</v>
      </c>
      <c r="C48" t="s">
        <v>254</v>
      </c>
      <c r="D48" t="s">
        <v>36</v>
      </c>
    </row>
    <row r="49" spans="1:4" x14ac:dyDescent="0.25">
      <c r="A49" t="s">
        <v>869</v>
      </c>
      <c r="B49" t="s">
        <v>868</v>
      </c>
      <c r="C49" t="s">
        <v>308</v>
      </c>
      <c r="D49" t="s">
        <v>112</v>
      </c>
    </row>
    <row r="50" spans="1:4" x14ac:dyDescent="0.25">
      <c r="A50" t="s">
        <v>1142</v>
      </c>
      <c r="B50" t="s">
        <v>1141</v>
      </c>
      <c r="C50" t="s">
        <v>233</v>
      </c>
      <c r="D50" t="s">
        <v>66</v>
      </c>
    </row>
    <row r="51" spans="1:4" x14ac:dyDescent="0.25">
      <c r="A51" t="s">
        <v>1978</v>
      </c>
      <c r="B51" t="s">
        <v>1977</v>
      </c>
      <c r="C51" t="s">
        <v>161</v>
      </c>
      <c r="D51" t="s">
        <v>36</v>
      </c>
    </row>
    <row r="52" spans="1:4" x14ac:dyDescent="0.25">
      <c r="A52" t="s">
        <v>129</v>
      </c>
      <c r="B52" t="s">
        <v>128</v>
      </c>
      <c r="C52" t="s">
        <v>79</v>
      </c>
      <c r="D52" t="s">
        <v>80</v>
      </c>
    </row>
    <row r="53" spans="1:4" x14ac:dyDescent="0.25">
      <c r="A53" t="s">
        <v>3953</v>
      </c>
      <c r="B53" t="s">
        <v>3850</v>
      </c>
      <c r="C53" t="s">
        <v>65</v>
      </c>
      <c r="D53" t="s">
        <v>66</v>
      </c>
    </row>
    <row r="54" spans="1:4" x14ac:dyDescent="0.25">
      <c r="A54" t="s">
        <v>788</v>
      </c>
      <c r="B54" t="s">
        <v>787</v>
      </c>
      <c r="C54" t="s">
        <v>79</v>
      </c>
      <c r="D54" t="s">
        <v>80</v>
      </c>
    </row>
    <row r="55" spans="1:4" x14ac:dyDescent="0.25">
      <c r="A55" t="s">
        <v>707</v>
      </c>
      <c r="B55" t="s">
        <v>706</v>
      </c>
      <c r="C55" t="s">
        <v>697</v>
      </c>
      <c r="D55" t="s">
        <v>137</v>
      </c>
    </row>
    <row r="56" spans="1:4" x14ac:dyDescent="0.25">
      <c r="A56" t="s">
        <v>636</v>
      </c>
      <c r="B56" t="s">
        <v>635</v>
      </c>
      <c r="C56" t="s">
        <v>244</v>
      </c>
      <c r="D56" t="s">
        <v>51</v>
      </c>
    </row>
    <row r="57" spans="1:4" x14ac:dyDescent="0.25">
      <c r="A57" t="s">
        <v>3954</v>
      </c>
      <c r="B57" t="s">
        <v>3728</v>
      </c>
      <c r="C57" t="s">
        <v>161</v>
      </c>
      <c r="D57" t="s">
        <v>36</v>
      </c>
    </row>
    <row r="58" spans="1:4" x14ac:dyDescent="0.25">
      <c r="A58" t="s">
        <v>1489</v>
      </c>
      <c r="B58" t="s">
        <v>1488</v>
      </c>
      <c r="C58" t="s">
        <v>192</v>
      </c>
      <c r="D58" t="s">
        <v>193</v>
      </c>
    </row>
    <row r="59" spans="1:4" x14ac:dyDescent="0.25">
      <c r="A59" t="s">
        <v>349</v>
      </c>
      <c r="B59" t="s">
        <v>348</v>
      </c>
      <c r="C59" t="s">
        <v>192</v>
      </c>
      <c r="D59" t="s">
        <v>193</v>
      </c>
    </row>
    <row r="60" spans="1:4" x14ac:dyDescent="0.25">
      <c r="A60" t="s">
        <v>908</v>
      </c>
      <c r="B60" t="s">
        <v>907</v>
      </c>
      <c r="C60" t="s">
        <v>291</v>
      </c>
      <c r="D60" t="s">
        <v>66</v>
      </c>
    </row>
    <row r="61" spans="1:4" x14ac:dyDescent="0.25">
      <c r="A61" t="s">
        <v>2296</v>
      </c>
      <c r="B61" t="s">
        <v>2295</v>
      </c>
      <c r="C61" t="s">
        <v>603</v>
      </c>
      <c r="D61" t="s">
        <v>137</v>
      </c>
    </row>
    <row r="62" spans="1:4" x14ac:dyDescent="0.25">
      <c r="A62" t="s">
        <v>3955</v>
      </c>
      <c r="B62" t="s">
        <v>3877</v>
      </c>
      <c r="C62" t="s">
        <v>161</v>
      </c>
      <c r="D62" t="s">
        <v>36</v>
      </c>
    </row>
    <row r="63" spans="1:4" x14ac:dyDescent="0.25">
      <c r="A63" t="s">
        <v>1417</v>
      </c>
      <c r="B63" t="s">
        <v>1416</v>
      </c>
      <c r="C63" t="s">
        <v>233</v>
      </c>
      <c r="D63" t="s">
        <v>66</v>
      </c>
    </row>
    <row r="64" spans="1:4" x14ac:dyDescent="0.25">
      <c r="A64" t="s">
        <v>1462</v>
      </c>
      <c r="B64" t="s">
        <v>1461</v>
      </c>
      <c r="C64" t="s">
        <v>65</v>
      </c>
      <c r="D64" t="s">
        <v>66</v>
      </c>
    </row>
    <row r="65" spans="1:4" x14ac:dyDescent="0.25">
      <c r="A65" t="s">
        <v>235</v>
      </c>
      <c r="B65" t="s">
        <v>232</v>
      </c>
      <c r="C65" t="s">
        <v>192</v>
      </c>
      <c r="D65" t="s">
        <v>193</v>
      </c>
    </row>
    <row r="66" spans="1:4" x14ac:dyDescent="0.25">
      <c r="A66" t="s">
        <v>53</v>
      </c>
      <c r="B66" t="s">
        <v>49</v>
      </c>
      <c r="C66" t="s">
        <v>149</v>
      </c>
      <c r="D66" t="s">
        <v>137</v>
      </c>
    </row>
    <row r="67" spans="1:4" x14ac:dyDescent="0.25">
      <c r="A67" t="s">
        <v>1495</v>
      </c>
      <c r="B67" t="s">
        <v>1494</v>
      </c>
      <c r="C67" t="s">
        <v>412</v>
      </c>
      <c r="D67" t="s">
        <v>193</v>
      </c>
    </row>
    <row r="68" spans="1:4" x14ac:dyDescent="0.25">
      <c r="A68" t="s">
        <v>530</v>
      </c>
      <c r="B68" t="s">
        <v>529</v>
      </c>
      <c r="C68" t="s">
        <v>244</v>
      </c>
      <c r="D68" t="s">
        <v>51</v>
      </c>
    </row>
    <row r="69" spans="1:4" x14ac:dyDescent="0.25">
      <c r="A69" t="s">
        <v>1717</v>
      </c>
      <c r="B69" t="s">
        <v>1716</v>
      </c>
      <c r="C69" t="s">
        <v>35</v>
      </c>
      <c r="D69" t="s">
        <v>36</v>
      </c>
    </row>
    <row r="70" spans="1:4" x14ac:dyDescent="0.25">
      <c r="A70" t="s">
        <v>1218</v>
      </c>
      <c r="B70" t="s">
        <v>1217</v>
      </c>
      <c r="C70" t="s">
        <v>535</v>
      </c>
      <c r="D70" t="s">
        <v>80</v>
      </c>
    </row>
    <row r="71" spans="1:4" x14ac:dyDescent="0.25">
      <c r="A71" t="s">
        <v>765</v>
      </c>
      <c r="B71" t="s">
        <v>764</v>
      </c>
      <c r="C71" t="s">
        <v>380</v>
      </c>
      <c r="D71" t="s">
        <v>112</v>
      </c>
    </row>
    <row r="72" spans="1:4" x14ac:dyDescent="0.25">
      <c r="A72" t="s">
        <v>1818</v>
      </c>
      <c r="B72" t="s">
        <v>1817</v>
      </c>
      <c r="C72" t="s">
        <v>233</v>
      </c>
      <c r="D72" t="s">
        <v>66</v>
      </c>
    </row>
    <row r="73" spans="1:4" x14ac:dyDescent="0.25">
      <c r="A73" t="s">
        <v>775</v>
      </c>
      <c r="B73" t="s">
        <v>774</v>
      </c>
      <c r="C73" t="s">
        <v>412</v>
      </c>
      <c r="D73" t="s">
        <v>193</v>
      </c>
    </row>
    <row r="74" spans="1:4" x14ac:dyDescent="0.25">
      <c r="A74" t="s">
        <v>2377</v>
      </c>
      <c r="B74" t="s">
        <v>2376</v>
      </c>
      <c r="C74" t="s">
        <v>149</v>
      </c>
      <c r="D74" t="s">
        <v>137</v>
      </c>
    </row>
    <row r="75" spans="1:4" x14ac:dyDescent="0.25">
      <c r="A75" t="s">
        <v>1192</v>
      </c>
      <c r="B75" t="s">
        <v>1191</v>
      </c>
      <c r="C75" t="s">
        <v>412</v>
      </c>
      <c r="D75" t="s">
        <v>193</v>
      </c>
    </row>
    <row r="76" spans="1:4" x14ac:dyDescent="0.25">
      <c r="A76" t="s">
        <v>394</v>
      </c>
      <c r="B76" t="s">
        <v>393</v>
      </c>
      <c r="C76" t="s">
        <v>35</v>
      </c>
      <c r="D76" t="s">
        <v>36</v>
      </c>
    </row>
    <row r="77" spans="1:4" x14ac:dyDescent="0.25">
      <c r="A77" t="s">
        <v>2046</v>
      </c>
      <c r="B77" t="s">
        <v>2045</v>
      </c>
      <c r="C77" t="s">
        <v>244</v>
      </c>
      <c r="D77" t="s">
        <v>51</v>
      </c>
    </row>
    <row r="78" spans="1:4" x14ac:dyDescent="0.25">
      <c r="A78" t="s">
        <v>875</v>
      </c>
      <c r="B78" t="s">
        <v>874</v>
      </c>
      <c r="C78" t="s">
        <v>79</v>
      </c>
      <c r="D78" t="s">
        <v>80</v>
      </c>
    </row>
    <row r="79" spans="1:4" x14ac:dyDescent="0.25">
      <c r="A79" t="s">
        <v>1039</v>
      </c>
      <c r="B79" t="s">
        <v>1038</v>
      </c>
      <c r="C79" t="s">
        <v>214</v>
      </c>
      <c r="D79" t="s">
        <v>51</v>
      </c>
    </row>
    <row r="80" spans="1:4" x14ac:dyDescent="0.25">
      <c r="A80" t="s">
        <v>283</v>
      </c>
      <c r="B80" t="s">
        <v>280</v>
      </c>
      <c r="C80" t="s">
        <v>291</v>
      </c>
      <c r="D80" t="s">
        <v>66</v>
      </c>
    </row>
    <row r="81" spans="1:4" x14ac:dyDescent="0.25">
      <c r="A81" t="s">
        <v>472</v>
      </c>
      <c r="B81" t="s">
        <v>471</v>
      </c>
      <c r="C81" t="s">
        <v>161</v>
      </c>
      <c r="D81" t="s">
        <v>36</v>
      </c>
    </row>
    <row r="82" spans="1:4" x14ac:dyDescent="0.25">
      <c r="A82" t="s">
        <v>151</v>
      </c>
      <c r="B82" t="s">
        <v>148</v>
      </c>
      <c r="C82" t="s">
        <v>79</v>
      </c>
      <c r="D82" t="s">
        <v>80</v>
      </c>
    </row>
    <row r="83" spans="1:4" x14ac:dyDescent="0.25">
      <c r="A83" t="s">
        <v>1234</v>
      </c>
      <c r="B83" t="s">
        <v>1233</v>
      </c>
      <c r="C83" t="s">
        <v>171</v>
      </c>
      <c r="D83" t="s">
        <v>112</v>
      </c>
    </row>
    <row r="84" spans="1:4" x14ac:dyDescent="0.25">
      <c r="A84" t="s">
        <v>612</v>
      </c>
      <c r="B84" t="s">
        <v>611</v>
      </c>
      <c r="C84" t="s">
        <v>697</v>
      </c>
      <c r="D84" t="s">
        <v>137</v>
      </c>
    </row>
    <row r="85" spans="1:4" x14ac:dyDescent="0.25">
      <c r="A85" t="s">
        <v>1528</v>
      </c>
      <c r="B85" t="s">
        <v>1527</v>
      </c>
      <c r="C85" t="s">
        <v>79</v>
      </c>
      <c r="D85" t="s">
        <v>80</v>
      </c>
    </row>
    <row r="86" spans="1:4" x14ac:dyDescent="0.25">
      <c r="A86" t="s">
        <v>452</v>
      </c>
      <c r="B86" t="s">
        <v>451</v>
      </c>
      <c r="C86" t="s">
        <v>192</v>
      </c>
      <c r="D86" t="s">
        <v>193</v>
      </c>
    </row>
    <row r="87" spans="1:4" x14ac:dyDescent="0.25">
      <c r="A87" t="s">
        <v>3956</v>
      </c>
      <c r="B87" t="s">
        <v>3797</v>
      </c>
      <c r="C87" t="s">
        <v>254</v>
      </c>
      <c r="D87" t="s">
        <v>36</v>
      </c>
    </row>
    <row r="88" spans="1:4" x14ac:dyDescent="0.25">
      <c r="A88" t="s">
        <v>523</v>
      </c>
      <c r="B88" t="s">
        <v>522</v>
      </c>
      <c r="C88" t="s">
        <v>79</v>
      </c>
      <c r="D88" t="s">
        <v>80</v>
      </c>
    </row>
    <row r="89" spans="1:4" x14ac:dyDescent="0.25">
      <c r="A89" t="s">
        <v>2115</v>
      </c>
      <c r="B89" t="s">
        <v>2114</v>
      </c>
      <c r="C89" t="s">
        <v>92</v>
      </c>
      <c r="D89" t="s">
        <v>36</v>
      </c>
    </row>
    <row r="90" spans="1:4" x14ac:dyDescent="0.25">
      <c r="A90" t="s">
        <v>432</v>
      </c>
      <c r="B90" t="s">
        <v>431</v>
      </c>
      <c r="C90" t="s">
        <v>136</v>
      </c>
      <c r="D90" t="s">
        <v>137</v>
      </c>
    </row>
    <row r="91" spans="1:4" x14ac:dyDescent="0.25">
      <c r="A91" t="s">
        <v>1025</v>
      </c>
      <c r="B91" t="s">
        <v>1024</v>
      </c>
      <c r="C91" t="s">
        <v>317</v>
      </c>
      <c r="D91" t="s">
        <v>193</v>
      </c>
    </row>
    <row r="92" spans="1:4" x14ac:dyDescent="0.25">
      <c r="A92" t="s">
        <v>406</v>
      </c>
      <c r="B92" t="s">
        <v>403</v>
      </c>
      <c r="C92" t="s">
        <v>327</v>
      </c>
      <c r="D92" t="s">
        <v>80</v>
      </c>
    </row>
    <row r="93" spans="1:4" x14ac:dyDescent="0.25">
      <c r="A93" t="s">
        <v>1843</v>
      </c>
      <c r="B93" t="s">
        <v>1842</v>
      </c>
      <c r="C93" t="s">
        <v>308</v>
      </c>
      <c r="D93" t="s">
        <v>112</v>
      </c>
    </row>
    <row r="94" spans="1:4" x14ac:dyDescent="0.25">
      <c r="A94" t="s">
        <v>2206</v>
      </c>
      <c r="B94" t="s">
        <v>2205</v>
      </c>
      <c r="C94" t="s">
        <v>50</v>
      </c>
      <c r="D94" t="s">
        <v>51</v>
      </c>
    </row>
    <row r="95" spans="1:4" x14ac:dyDescent="0.25">
      <c r="A95" t="s">
        <v>902</v>
      </c>
      <c r="B95" t="s">
        <v>901</v>
      </c>
      <c r="C95" t="s">
        <v>535</v>
      </c>
      <c r="D95" t="s">
        <v>80</v>
      </c>
    </row>
    <row r="96" spans="1:4" x14ac:dyDescent="0.25">
      <c r="A96" t="s">
        <v>1626</v>
      </c>
      <c r="B96" t="s">
        <v>1625</v>
      </c>
      <c r="C96" t="s">
        <v>281</v>
      </c>
      <c r="D96" t="s">
        <v>66</v>
      </c>
    </row>
    <row r="97" spans="1:4" x14ac:dyDescent="0.25">
      <c r="A97" t="s">
        <v>206</v>
      </c>
      <c r="B97" t="s">
        <v>205</v>
      </c>
      <c r="C97" t="s">
        <v>161</v>
      </c>
      <c r="D97" t="s">
        <v>36</v>
      </c>
    </row>
    <row r="98" spans="1:4" x14ac:dyDescent="0.25">
      <c r="A98" t="s">
        <v>301</v>
      </c>
      <c r="B98" t="s">
        <v>300</v>
      </c>
      <c r="C98" t="s">
        <v>192</v>
      </c>
      <c r="D98" t="s">
        <v>193</v>
      </c>
    </row>
    <row r="99" spans="1:4" x14ac:dyDescent="0.25">
      <c r="A99" t="s">
        <v>754</v>
      </c>
      <c r="B99" t="s">
        <v>753</v>
      </c>
      <c r="C99" t="s">
        <v>404</v>
      </c>
      <c r="D99" t="s">
        <v>51</v>
      </c>
    </row>
    <row r="100" spans="1:4" x14ac:dyDescent="0.25">
      <c r="A100" t="s">
        <v>310</v>
      </c>
      <c r="B100" t="s">
        <v>307</v>
      </c>
      <c r="C100" t="s">
        <v>380</v>
      </c>
      <c r="D100" t="s">
        <v>112</v>
      </c>
    </row>
    <row r="101" spans="1:4" x14ac:dyDescent="0.25">
      <c r="A101" t="s">
        <v>226</v>
      </c>
      <c r="B101" t="s">
        <v>225</v>
      </c>
      <c r="C101" t="s">
        <v>79</v>
      </c>
      <c r="D101" t="s">
        <v>80</v>
      </c>
    </row>
    <row r="102" spans="1:4" x14ac:dyDescent="0.25">
      <c r="A102" t="s">
        <v>2760</v>
      </c>
      <c r="B102" t="s">
        <v>2759</v>
      </c>
      <c r="C102" t="s">
        <v>603</v>
      </c>
      <c r="D102" t="s">
        <v>137</v>
      </c>
    </row>
    <row r="103" spans="1:4" x14ac:dyDescent="0.25">
      <c r="A103" t="s">
        <v>256</v>
      </c>
      <c r="B103" t="s">
        <v>253</v>
      </c>
      <c r="C103" t="s">
        <v>404</v>
      </c>
      <c r="D103" t="s">
        <v>51</v>
      </c>
    </row>
    <row r="104" spans="1:4" x14ac:dyDescent="0.25">
      <c r="A104" t="s">
        <v>760</v>
      </c>
      <c r="B104" t="s">
        <v>759</v>
      </c>
      <c r="C104" t="s">
        <v>404</v>
      </c>
      <c r="D104" t="s">
        <v>51</v>
      </c>
    </row>
    <row r="105" spans="1:4" x14ac:dyDescent="0.25">
      <c r="A105" t="s">
        <v>2360</v>
      </c>
      <c r="B105" t="s">
        <v>2359</v>
      </c>
      <c r="C105" t="s">
        <v>192</v>
      </c>
      <c r="D105" t="s">
        <v>193</v>
      </c>
    </row>
    <row r="106" spans="1:4" x14ac:dyDescent="0.25">
      <c r="A106" t="s">
        <v>485</v>
      </c>
      <c r="B106" t="s">
        <v>484</v>
      </c>
      <c r="C106" t="s">
        <v>111</v>
      </c>
      <c r="D106" t="s">
        <v>112</v>
      </c>
    </row>
    <row r="107" spans="1:4" x14ac:dyDescent="0.25">
      <c r="A107" t="s">
        <v>1319</v>
      </c>
      <c r="B107" t="s">
        <v>1318</v>
      </c>
      <c r="C107" t="s">
        <v>50</v>
      </c>
      <c r="D107" t="s">
        <v>51</v>
      </c>
    </row>
    <row r="108" spans="1:4" x14ac:dyDescent="0.25">
      <c r="A108" t="s">
        <v>319</v>
      </c>
      <c r="B108" t="s">
        <v>316</v>
      </c>
      <c r="C108" t="s">
        <v>233</v>
      </c>
      <c r="D108" t="s">
        <v>66</v>
      </c>
    </row>
    <row r="109" spans="1:4" x14ac:dyDescent="0.25">
      <c r="A109" t="s">
        <v>498</v>
      </c>
      <c r="B109" t="s">
        <v>497</v>
      </c>
      <c r="C109" t="s">
        <v>161</v>
      </c>
      <c r="D109" t="s">
        <v>36</v>
      </c>
    </row>
    <row r="110" spans="1:4" x14ac:dyDescent="0.25">
      <c r="A110" t="s">
        <v>806</v>
      </c>
      <c r="B110" t="s">
        <v>805</v>
      </c>
      <c r="C110" t="s">
        <v>171</v>
      </c>
      <c r="D110" t="s">
        <v>112</v>
      </c>
    </row>
    <row r="111" spans="1:4" x14ac:dyDescent="0.25">
      <c r="A111" t="s">
        <v>1183</v>
      </c>
      <c r="B111" t="s">
        <v>1182</v>
      </c>
      <c r="C111" t="s">
        <v>161</v>
      </c>
      <c r="D111" t="s">
        <v>36</v>
      </c>
    </row>
    <row r="112" spans="1:4" x14ac:dyDescent="0.25">
      <c r="A112" t="s">
        <v>896</v>
      </c>
      <c r="B112" t="s">
        <v>895</v>
      </c>
      <c r="C112" t="s">
        <v>380</v>
      </c>
      <c r="D112" t="s">
        <v>112</v>
      </c>
    </row>
    <row r="113" spans="1:4" x14ac:dyDescent="0.25">
      <c r="A113" t="s">
        <v>2896</v>
      </c>
      <c r="B113" t="s">
        <v>2895</v>
      </c>
      <c r="C113" t="s">
        <v>535</v>
      </c>
      <c r="D113" t="s">
        <v>80</v>
      </c>
    </row>
    <row r="114" spans="1:4" x14ac:dyDescent="0.25">
      <c r="A114" t="s">
        <v>2121</v>
      </c>
      <c r="B114" t="s">
        <v>2120</v>
      </c>
      <c r="C114" t="s">
        <v>50</v>
      </c>
      <c r="D114" t="s">
        <v>51</v>
      </c>
    </row>
    <row r="115" spans="1:4" x14ac:dyDescent="0.25">
      <c r="A115" t="s">
        <v>114</v>
      </c>
      <c r="B115" t="s">
        <v>110</v>
      </c>
      <c r="C115" t="s">
        <v>327</v>
      </c>
      <c r="D115" t="s">
        <v>80</v>
      </c>
    </row>
    <row r="116" spans="1:4" x14ac:dyDescent="0.25">
      <c r="A116" t="s">
        <v>1198</v>
      </c>
      <c r="B116" t="s">
        <v>1197</v>
      </c>
      <c r="C116" t="s">
        <v>535</v>
      </c>
      <c r="D116" t="s">
        <v>80</v>
      </c>
    </row>
    <row r="117" spans="1:4" x14ac:dyDescent="0.25">
      <c r="A117" t="s">
        <v>951</v>
      </c>
      <c r="B117" t="s">
        <v>950</v>
      </c>
      <c r="C117" t="s">
        <v>697</v>
      </c>
      <c r="D117" t="s">
        <v>137</v>
      </c>
    </row>
    <row r="118" spans="1:4" x14ac:dyDescent="0.25">
      <c r="A118" t="s">
        <v>3609</v>
      </c>
      <c r="B118" t="s">
        <v>3608</v>
      </c>
      <c r="C118" t="s">
        <v>214</v>
      </c>
      <c r="D118" t="s">
        <v>51</v>
      </c>
    </row>
    <row r="119" spans="1:4" x14ac:dyDescent="0.25">
      <c r="A119" t="s">
        <v>1240</v>
      </c>
      <c r="B119" t="s">
        <v>1239</v>
      </c>
      <c r="C119" t="s">
        <v>317</v>
      </c>
      <c r="D119" t="s">
        <v>193</v>
      </c>
    </row>
    <row r="120" spans="1:4" x14ac:dyDescent="0.25">
      <c r="A120" t="s">
        <v>554</v>
      </c>
      <c r="B120" t="s">
        <v>553</v>
      </c>
      <c r="C120" t="s">
        <v>603</v>
      </c>
      <c r="D120" t="s">
        <v>137</v>
      </c>
    </row>
    <row r="121" spans="1:4" x14ac:dyDescent="0.25">
      <c r="A121" t="s">
        <v>382</v>
      </c>
      <c r="B121" t="s">
        <v>379</v>
      </c>
      <c r="C121" t="s">
        <v>136</v>
      </c>
      <c r="D121" t="s">
        <v>137</v>
      </c>
    </row>
    <row r="122" spans="1:4" x14ac:dyDescent="0.25">
      <c r="A122" t="s">
        <v>2410</v>
      </c>
      <c r="B122" t="s">
        <v>2409</v>
      </c>
      <c r="C122" t="s">
        <v>35</v>
      </c>
      <c r="D122" t="s">
        <v>36</v>
      </c>
    </row>
    <row r="123" spans="1:4" x14ac:dyDescent="0.25">
      <c r="A123" t="s">
        <v>2608</v>
      </c>
      <c r="B123" t="s">
        <v>2607</v>
      </c>
      <c r="C123" t="s">
        <v>254</v>
      </c>
      <c r="D123" t="s">
        <v>36</v>
      </c>
    </row>
    <row r="124" spans="1:4" x14ac:dyDescent="0.25">
      <c r="A124" t="s">
        <v>1246</v>
      </c>
      <c r="B124" t="s">
        <v>1245</v>
      </c>
      <c r="C124" t="s">
        <v>535</v>
      </c>
      <c r="D124" t="s">
        <v>80</v>
      </c>
    </row>
    <row r="125" spans="1:4" x14ac:dyDescent="0.25">
      <c r="A125" t="s">
        <v>567</v>
      </c>
      <c r="B125" t="s">
        <v>566</v>
      </c>
      <c r="C125" t="s">
        <v>339</v>
      </c>
      <c r="D125" t="s">
        <v>193</v>
      </c>
    </row>
    <row r="126" spans="1:4" x14ac:dyDescent="0.25">
      <c r="A126" t="s">
        <v>1165</v>
      </c>
      <c r="B126" t="s">
        <v>1164</v>
      </c>
      <c r="C126" t="s">
        <v>339</v>
      </c>
      <c r="D126" t="s">
        <v>193</v>
      </c>
    </row>
    <row r="127" spans="1:4" x14ac:dyDescent="0.25">
      <c r="A127" t="s">
        <v>1015</v>
      </c>
      <c r="B127" t="s">
        <v>1014</v>
      </c>
      <c r="C127" t="s">
        <v>254</v>
      </c>
      <c r="D127" t="s">
        <v>36</v>
      </c>
    </row>
    <row r="128" spans="1:4" x14ac:dyDescent="0.25">
      <c r="A128" t="s">
        <v>724</v>
      </c>
      <c r="B128" t="s">
        <v>723</v>
      </c>
      <c r="C128" t="s">
        <v>192</v>
      </c>
      <c r="D128" t="s">
        <v>193</v>
      </c>
    </row>
    <row r="129" spans="1:4" x14ac:dyDescent="0.25">
      <c r="A129" t="s">
        <v>1325</v>
      </c>
      <c r="B129" t="s">
        <v>1324</v>
      </c>
      <c r="C129" t="s">
        <v>281</v>
      </c>
      <c r="D129" t="s">
        <v>66</v>
      </c>
    </row>
    <row r="130" spans="1:4" x14ac:dyDescent="0.25">
      <c r="A130" t="s">
        <v>1048</v>
      </c>
      <c r="B130" t="s">
        <v>1047</v>
      </c>
      <c r="C130" t="s">
        <v>308</v>
      </c>
      <c r="D130" t="s">
        <v>112</v>
      </c>
    </row>
    <row r="131" spans="1:4" x14ac:dyDescent="0.25">
      <c r="A131" t="s">
        <v>446</v>
      </c>
      <c r="B131" t="s">
        <v>445</v>
      </c>
      <c r="C131" t="s">
        <v>535</v>
      </c>
      <c r="D131" t="s">
        <v>80</v>
      </c>
    </row>
    <row r="132" spans="1:4" x14ac:dyDescent="0.25">
      <c r="A132" t="s">
        <v>1109</v>
      </c>
      <c r="B132" t="s">
        <v>1108</v>
      </c>
      <c r="C132" t="s">
        <v>535</v>
      </c>
      <c r="D132" t="s">
        <v>80</v>
      </c>
    </row>
    <row r="133" spans="1:4" x14ac:dyDescent="0.25">
      <c r="A133" t="s">
        <v>369</v>
      </c>
      <c r="B133" t="s">
        <v>368</v>
      </c>
      <c r="C133" t="s">
        <v>404</v>
      </c>
      <c r="D133" t="s">
        <v>51</v>
      </c>
    </row>
    <row r="134" spans="1:4" x14ac:dyDescent="0.25">
      <c r="A134" t="s">
        <v>1206</v>
      </c>
      <c r="B134" t="s">
        <v>1205</v>
      </c>
      <c r="C134" t="s">
        <v>92</v>
      </c>
      <c r="D134" t="s">
        <v>36</v>
      </c>
    </row>
    <row r="135" spans="1:4" x14ac:dyDescent="0.25">
      <c r="A135" t="s">
        <v>1637</v>
      </c>
      <c r="B135" t="s">
        <v>1636</v>
      </c>
      <c r="C135" t="s">
        <v>380</v>
      </c>
      <c r="D135" t="s">
        <v>112</v>
      </c>
    </row>
    <row r="136" spans="1:4" x14ac:dyDescent="0.25">
      <c r="A136" t="s">
        <v>1896</v>
      </c>
      <c r="B136" t="s">
        <v>1895</v>
      </c>
      <c r="C136" t="s">
        <v>244</v>
      </c>
      <c r="D136" t="s">
        <v>51</v>
      </c>
    </row>
    <row r="137" spans="1:4" x14ac:dyDescent="0.25">
      <c r="A137" t="s">
        <v>618</v>
      </c>
      <c r="B137" t="s">
        <v>617</v>
      </c>
      <c r="C137" t="s">
        <v>317</v>
      </c>
      <c r="D137" t="s">
        <v>193</v>
      </c>
    </row>
    <row r="138" spans="1:4" x14ac:dyDescent="0.25">
      <c r="A138" t="s">
        <v>1094</v>
      </c>
      <c r="B138" t="s">
        <v>1093</v>
      </c>
      <c r="C138" t="s">
        <v>327</v>
      </c>
      <c r="D138" t="s">
        <v>80</v>
      </c>
    </row>
    <row r="139" spans="1:4" x14ac:dyDescent="0.25">
      <c r="A139" t="s">
        <v>1151</v>
      </c>
      <c r="B139" t="s">
        <v>1150</v>
      </c>
      <c r="C139" t="s">
        <v>171</v>
      </c>
      <c r="D139" t="s">
        <v>112</v>
      </c>
    </row>
    <row r="140" spans="1:4" x14ac:dyDescent="0.25">
      <c r="A140" t="s">
        <v>630</v>
      </c>
      <c r="B140" t="s">
        <v>629</v>
      </c>
      <c r="C140" t="s">
        <v>65</v>
      </c>
      <c r="D140" t="s">
        <v>66</v>
      </c>
    </row>
    <row r="141" spans="1:4" x14ac:dyDescent="0.25">
      <c r="A141" t="s">
        <v>1504</v>
      </c>
      <c r="B141" t="s">
        <v>1503</v>
      </c>
      <c r="C141" t="s">
        <v>404</v>
      </c>
      <c r="D141" t="s">
        <v>51</v>
      </c>
    </row>
    <row r="142" spans="1:4" x14ac:dyDescent="0.25">
      <c r="A142" t="s">
        <v>459</v>
      </c>
      <c r="B142" t="s">
        <v>458</v>
      </c>
      <c r="C142" t="s">
        <v>171</v>
      </c>
      <c r="D142" t="s">
        <v>112</v>
      </c>
    </row>
    <row r="143" spans="1:4" x14ac:dyDescent="0.25">
      <c r="A143" t="s">
        <v>504</v>
      </c>
      <c r="B143" t="s">
        <v>503</v>
      </c>
      <c r="C143" t="s">
        <v>181</v>
      </c>
      <c r="D143" t="s">
        <v>80</v>
      </c>
    </row>
    <row r="144" spans="1:4" x14ac:dyDescent="0.25">
      <c r="A144" t="s">
        <v>2167</v>
      </c>
      <c r="B144" t="s">
        <v>2166</v>
      </c>
      <c r="C144" t="s">
        <v>214</v>
      </c>
      <c r="D144" t="s">
        <v>51</v>
      </c>
    </row>
    <row r="145" spans="1:4" x14ac:dyDescent="0.25">
      <c r="A145" t="s">
        <v>801</v>
      </c>
      <c r="B145" t="s">
        <v>800</v>
      </c>
      <c r="C145" t="s">
        <v>404</v>
      </c>
      <c r="D145" t="s">
        <v>51</v>
      </c>
    </row>
    <row r="146" spans="1:4" x14ac:dyDescent="0.25">
      <c r="A146" t="s">
        <v>597</v>
      </c>
      <c r="B146" t="s">
        <v>596</v>
      </c>
      <c r="C146" t="s">
        <v>136</v>
      </c>
      <c r="D146" t="s">
        <v>137</v>
      </c>
    </row>
    <row r="147" spans="1:4" x14ac:dyDescent="0.25">
      <c r="A147" t="s">
        <v>1470</v>
      </c>
      <c r="B147" t="s">
        <v>1469</v>
      </c>
      <c r="C147" t="s">
        <v>404</v>
      </c>
      <c r="D147" t="s">
        <v>51</v>
      </c>
    </row>
    <row r="148" spans="1:4" x14ac:dyDescent="0.25">
      <c r="A148" t="s">
        <v>3263</v>
      </c>
      <c r="B148" t="s">
        <v>3262</v>
      </c>
      <c r="C148" t="s">
        <v>535</v>
      </c>
      <c r="D148" t="s">
        <v>80</v>
      </c>
    </row>
    <row r="149" spans="1:4" x14ac:dyDescent="0.25">
      <c r="A149" t="s">
        <v>863</v>
      </c>
      <c r="B149" t="s">
        <v>862</v>
      </c>
      <c r="C149" t="s">
        <v>171</v>
      </c>
      <c r="D149" t="s">
        <v>112</v>
      </c>
    </row>
    <row r="150" spans="1:4" x14ac:dyDescent="0.25">
      <c r="A150" t="s">
        <v>699</v>
      </c>
      <c r="B150" t="s">
        <v>696</v>
      </c>
      <c r="C150" t="s">
        <v>339</v>
      </c>
      <c r="D150" t="s">
        <v>193</v>
      </c>
    </row>
    <row r="151" spans="1:4" x14ac:dyDescent="0.25">
      <c r="A151" t="s">
        <v>747</v>
      </c>
      <c r="B151" t="s">
        <v>746</v>
      </c>
      <c r="C151" t="s">
        <v>161</v>
      </c>
      <c r="D151" t="s">
        <v>36</v>
      </c>
    </row>
    <row r="152" spans="1:4" x14ac:dyDescent="0.25">
      <c r="A152" t="s">
        <v>183</v>
      </c>
      <c r="B152" t="s">
        <v>180</v>
      </c>
      <c r="C152" t="s">
        <v>181</v>
      </c>
      <c r="D152" t="s">
        <v>80</v>
      </c>
    </row>
    <row r="153" spans="1:4" x14ac:dyDescent="0.25">
      <c r="A153" t="s">
        <v>1009</v>
      </c>
      <c r="B153" t="s">
        <v>1008</v>
      </c>
      <c r="C153" t="s">
        <v>281</v>
      </c>
      <c r="D153" t="s">
        <v>66</v>
      </c>
    </row>
    <row r="154" spans="1:4" x14ac:dyDescent="0.25">
      <c r="A154" t="s">
        <v>782</v>
      </c>
      <c r="B154" t="s">
        <v>781</v>
      </c>
      <c r="C154" t="s">
        <v>111</v>
      </c>
      <c r="D154" t="s">
        <v>112</v>
      </c>
    </row>
    <row r="155" spans="1:4" x14ac:dyDescent="0.25">
      <c r="A155" t="s">
        <v>3097</v>
      </c>
      <c r="B155" t="s">
        <v>3096</v>
      </c>
      <c r="C155" t="s">
        <v>92</v>
      </c>
      <c r="D155" t="s">
        <v>36</v>
      </c>
    </row>
    <row r="156" spans="1:4" x14ac:dyDescent="0.25">
      <c r="A156" t="s">
        <v>3154</v>
      </c>
      <c r="B156" t="s">
        <v>3153</v>
      </c>
      <c r="C156" t="s">
        <v>35</v>
      </c>
      <c r="D156" t="s">
        <v>36</v>
      </c>
    </row>
    <row r="157" spans="1:4" x14ac:dyDescent="0.25">
      <c r="A157" t="s">
        <v>2724</v>
      </c>
      <c r="B157" t="s">
        <v>2723</v>
      </c>
      <c r="C157" t="s">
        <v>192</v>
      </c>
      <c r="D157" t="s">
        <v>193</v>
      </c>
    </row>
    <row r="158" spans="1:4" x14ac:dyDescent="0.25">
      <c r="A158" t="s">
        <v>68</v>
      </c>
      <c r="B158" t="s">
        <v>64</v>
      </c>
      <c r="C158" t="s">
        <v>404</v>
      </c>
      <c r="D158" t="s">
        <v>51</v>
      </c>
    </row>
    <row r="159" spans="1:4" x14ac:dyDescent="0.25">
      <c r="A159" t="s">
        <v>3957</v>
      </c>
      <c r="B159" t="s">
        <v>3841</v>
      </c>
      <c r="C159" t="s">
        <v>111</v>
      </c>
      <c r="D159" t="s">
        <v>112</v>
      </c>
    </row>
    <row r="160" spans="1:4" x14ac:dyDescent="0.25">
      <c r="A160" t="s">
        <v>1290</v>
      </c>
      <c r="B160" t="s">
        <v>1289</v>
      </c>
      <c r="C160" t="s">
        <v>35</v>
      </c>
      <c r="D160" t="s">
        <v>36</v>
      </c>
    </row>
    <row r="161" spans="1:4" x14ac:dyDescent="0.25">
      <c r="A161" t="s">
        <v>2005</v>
      </c>
      <c r="B161" t="s">
        <v>2004</v>
      </c>
      <c r="C161" t="s">
        <v>317</v>
      </c>
      <c r="D161" t="s">
        <v>193</v>
      </c>
    </row>
    <row r="162" spans="1:4" x14ac:dyDescent="0.25">
      <c r="A162" t="s">
        <v>857</v>
      </c>
      <c r="B162" t="s">
        <v>856</v>
      </c>
      <c r="C162" t="s">
        <v>171</v>
      </c>
      <c r="D162" t="s">
        <v>112</v>
      </c>
    </row>
    <row r="163" spans="1:4" x14ac:dyDescent="0.25">
      <c r="A163" t="s">
        <v>941</v>
      </c>
      <c r="B163" t="s">
        <v>940</v>
      </c>
      <c r="C163" t="s">
        <v>65</v>
      </c>
      <c r="D163" t="s">
        <v>66</v>
      </c>
    </row>
    <row r="164" spans="1:4" x14ac:dyDescent="0.25">
      <c r="A164" t="s">
        <v>851</v>
      </c>
      <c r="B164" t="s">
        <v>850</v>
      </c>
      <c r="C164" t="s">
        <v>50</v>
      </c>
      <c r="D164" t="s">
        <v>51</v>
      </c>
    </row>
    <row r="165" spans="1:4" x14ac:dyDescent="0.25">
      <c r="A165" t="s">
        <v>841</v>
      </c>
      <c r="B165" t="s">
        <v>840</v>
      </c>
      <c r="C165" t="s">
        <v>50</v>
      </c>
      <c r="D165" t="s">
        <v>51</v>
      </c>
    </row>
    <row r="166" spans="1:4" x14ac:dyDescent="0.25">
      <c r="A166" t="s">
        <v>2753</v>
      </c>
      <c r="B166" t="s">
        <v>2752</v>
      </c>
      <c r="C166" t="s">
        <v>281</v>
      </c>
      <c r="D166" t="s">
        <v>66</v>
      </c>
    </row>
    <row r="167" spans="1:4" x14ac:dyDescent="0.25">
      <c r="A167" t="s">
        <v>2637</v>
      </c>
      <c r="B167" t="s">
        <v>2636</v>
      </c>
      <c r="C167" t="s">
        <v>412</v>
      </c>
      <c r="D167" t="s">
        <v>193</v>
      </c>
    </row>
    <row r="168" spans="1:4" x14ac:dyDescent="0.25">
      <c r="A168" t="s">
        <v>1296</v>
      </c>
      <c r="B168" t="s">
        <v>1295</v>
      </c>
      <c r="C168" t="s">
        <v>254</v>
      </c>
      <c r="D168" t="s">
        <v>36</v>
      </c>
    </row>
    <row r="169" spans="1:4" x14ac:dyDescent="0.25">
      <c r="A169" t="s">
        <v>163</v>
      </c>
      <c r="B169" t="s">
        <v>160</v>
      </c>
      <c r="C169" t="s">
        <v>161</v>
      </c>
      <c r="D169" t="s">
        <v>36</v>
      </c>
    </row>
    <row r="170" spans="1:4" x14ac:dyDescent="0.25">
      <c r="A170" t="s">
        <v>1972</v>
      </c>
      <c r="B170" t="s">
        <v>1971</v>
      </c>
      <c r="C170" t="s">
        <v>233</v>
      </c>
      <c r="D170" t="s">
        <v>66</v>
      </c>
    </row>
    <row r="171" spans="1:4" x14ac:dyDescent="0.25">
      <c r="A171" t="s">
        <v>548</v>
      </c>
      <c r="B171" t="s">
        <v>547</v>
      </c>
      <c r="C171" t="s">
        <v>291</v>
      </c>
      <c r="D171" t="s">
        <v>66</v>
      </c>
    </row>
    <row r="172" spans="1:4" x14ac:dyDescent="0.25">
      <c r="A172" t="s">
        <v>990</v>
      </c>
      <c r="B172" t="s">
        <v>989</v>
      </c>
      <c r="C172" t="s">
        <v>697</v>
      </c>
      <c r="D172" t="s">
        <v>137</v>
      </c>
    </row>
    <row r="173" spans="1:4" x14ac:dyDescent="0.25">
      <c r="A173" t="s">
        <v>586</v>
      </c>
      <c r="B173" t="s">
        <v>585</v>
      </c>
      <c r="C173" t="s">
        <v>171</v>
      </c>
      <c r="D173" t="s">
        <v>112</v>
      </c>
    </row>
    <row r="174" spans="1:4" x14ac:dyDescent="0.25">
      <c r="A174" t="s">
        <v>1829</v>
      </c>
      <c r="B174" t="s">
        <v>1828</v>
      </c>
      <c r="C174" t="s">
        <v>181</v>
      </c>
      <c r="D174" t="s">
        <v>80</v>
      </c>
    </row>
    <row r="175" spans="1:4" x14ac:dyDescent="0.25">
      <c r="A175" t="s">
        <v>517</v>
      </c>
      <c r="B175" t="s">
        <v>516</v>
      </c>
      <c r="C175" t="s">
        <v>171</v>
      </c>
      <c r="D175" t="s">
        <v>112</v>
      </c>
    </row>
    <row r="176" spans="1:4" x14ac:dyDescent="0.25">
      <c r="A176" t="s">
        <v>718</v>
      </c>
      <c r="B176" t="s">
        <v>717</v>
      </c>
      <c r="C176" t="s">
        <v>327</v>
      </c>
      <c r="D176" t="s">
        <v>80</v>
      </c>
    </row>
    <row r="177" spans="1:4" x14ac:dyDescent="0.25">
      <c r="A177" t="s">
        <v>649</v>
      </c>
      <c r="B177" t="s">
        <v>648</v>
      </c>
      <c r="C177" t="s">
        <v>327</v>
      </c>
      <c r="D177" t="s">
        <v>80</v>
      </c>
    </row>
    <row r="178" spans="1:4" x14ac:dyDescent="0.25">
      <c r="A178" t="s">
        <v>1171</v>
      </c>
      <c r="B178" t="s">
        <v>1170</v>
      </c>
      <c r="C178" t="s">
        <v>317</v>
      </c>
      <c r="D178" t="s">
        <v>193</v>
      </c>
    </row>
    <row r="179" spans="1:4" x14ac:dyDescent="0.25">
      <c r="A179" t="s">
        <v>3958</v>
      </c>
      <c r="B179" t="s">
        <v>3711</v>
      </c>
      <c r="C179" t="s">
        <v>111</v>
      </c>
      <c r="D179" t="s">
        <v>112</v>
      </c>
    </row>
    <row r="180" spans="1:4" x14ac:dyDescent="0.25">
      <c r="A180" t="s">
        <v>329</v>
      </c>
      <c r="B180" t="s">
        <v>326</v>
      </c>
      <c r="C180" t="s">
        <v>181</v>
      </c>
      <c r="D180" t="s">
        <v>80</v>
      </c>
    </row>
    <row r="181" spans="1:4" x14ac:dyDescent="0.25">
      <c r="A181" t="s">
        <v>573</v>
      </c>
      <c r="B181" t="s">
        <v>572</v>
      </c>
      <c r="C181" t="s">
        <v>136</v>
      </c>
      <c r="D181" t="s">
        <v>137</v>
      </c>
    </row>
    <row r="182" spans="1:4" x14ac:dyDescent="0.25">
      <c r="A182" t="s">
        <v>2274</v>
      </c>
      <c r="B182" t="s">
        <v>2273</v>
      </c>
      <c r="C182" t="s">
        <v>254</v>
      </c>
      <c r="D182" t="s">
        <v>36</v>
      </c>
    </row>
    <row r="183" spans="1:4" x14ac:dyDescent="0.25">
      <c r="A183" t="s">
        <v>439</v>
      </c>
      <c r="B183" t="s">
        <v>438</v>
      </c>
      <c r="C183" t="s">
        <v>214</v>
      </c>
      <c r="D183" t="s">
        <v>51</v>
      </c>
    </row>
    <row r="184" spans="1:4" x14ac:dyDescent="0.25">
      <c r="A184" t="s">
        <v>833</v>
      </c>
      <c r="B184" t="s">
        <v>832</v>
      </c>
      <c r="C184" t="s">
        <v>317</v>
      </c>
      <c r="D184" t="s">
        <v>193</v>
      </c>
    </row>
    <row r="185" spans="1:4" x14ac:dyDescent="0.25">
      <c r="A185" t="s">
        <v>1132</v>
      </c>
      <c r="B185" t="s">
        <v>1131</v>
      </c>
      <c r="C185" t="s">
        <v>233</v>
      </c>
      <c r="D185" t="s">
        <v>66</v>
      </c>
    </row>
    <row r="186" spans="1:4" x14ac:dyDescent="0.25">
      <c r="A186" t="s">
        <v>735</v>
      </c>
      <c r="B186" t="s">
        <v>734</v>
      </c>
      <c r="C186" t="s">
        <v>535</v>
      </c>
      <c r="D186" t="s">
        <v>80</v>
      </c>
    </row>
    <row r="187" spans="1:4" x14ac:dyDescent="0.25">
      <c r="A187" t="s">
        <v>511</v>
      </c>
      <c r="B187" t="s">
        <v>510</v>
      </c>
      <c r="C187" t="s">
        <v>291</v>
      </c>
      <c r="D187" t="s">
        <v>66</v>
      </c>
    </row>
    <row r="188" spans="1:4" x14ac:dyDescent="0.25">
      <c r="A188" t="s">
        <v>2260</v>
      </c>
      <c r="B188" t="s">
        <v>2259</v>
      </c>
      <c r="C188" t="s">
        <v>339</v>
      </c>
      <c r="D188" t="s">
        <v>193</v>
      </c>
    </row>
    <row r="189" spans="1:4" x14ac:dyDescent="0.25">
      <c r="A189" t="s">
        <v>267</v>
      </c>
      <c r="B189" t="s">
        <v>266</v>
      </c>
      <c r="C189" t="s">
        <v>380</v>
      </c>
      <c r="D189" t="s">
        <v>112</v>
      </c>
    </row>
    <row r="190" spans="1:4" x14ac:dyDescent="0.25">
      <c r="A190" t="s">
        <v>561</v>
      </c>
      <c r="B190" t="s">
        <v>560</v>
      </c>
      <c r="C190" t="s">
        <v>697</v>
      </c>
      <c r="D190" t="s">
        <v>137</v>
      </c>
    </row>
    <row r="191" spans="1:4" x14ac:dyDescent="0.25">
      <c r="A191" t="s">
        <v>1534</v>
      </c>
      <c r="B191" t="s">
        <v>1533</v>
      </c>
      <c r="C191" t="s">
        <v>233</v>
      </c>
      <c r="D191" t="s">
        <v>66</v>
      </c>
    </row>
    <row r="192" spans="1:4" x14ac:dyDescent="0.25">
      <c r="A192" t="s">
        <v>465</v>
      </c>
      <c r="B192" t="s">
        <v>464</v>
      </c>
      <c r="C192" t="s">
        <v>35</v>
      </c>
      <c r="D192" t="s">
        <v>36</v>
      </c>
    </row>
    <row r="193" spans="1:4" x14ac:dyDescent="0.25">
      <c r="A193" t="s">
        <v>362</v>
      </c>
      <c r="B193" t="s">
        <v>361</v>
      </c>
      <c r="C193" t="s">
        <v>291</v>
      </c>
      <c r="D193" t="s">
        <v>66</v>
      </c>
    </row>
    <row r="194" spans="1:4" x14ac:dyDescent="0.25">
      <c r="A194" t="s">
        <v>1430</v>
      </c>
      <c r="B194" t="s">
        <v>1429</v>
      </c>
      <c r="C194" t="s">
        <v>308</v>
      </c>
      <c r="D194" t="s">
        <v>112</v>
      </c>
    </row>
    <row r="195" spans="1:4" x14ac:dyDescent="0.25">
      <c r="A195" t="s">
        <v>1759</v>
      </c>
      <c r="B195" t="s">
        <v>1758</v>
      </c>
      <c r="C195" t="s">
        <v>233</v>
      </c>
      <c r="D195" t="s">
        <v>66</v>
      </c>
    </row>
    <row r="196" spans="1:4" x14ac:dyDescent="0.25">
      <c r="A196" t="s">
        <v>216</v>
      </c>
      <c r="B196" t="s">
        <v>213</v>
      </c>
      <c r="C196" t="s">
        <v>214</v>
      </c>
      <c r="D196" t="s">
        <v>51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491D2-9901-4763-A8C8-F4F80A41A35A}">
  <dimension ref="A1:E29"/>
  <sheetViews>
    <sheetView workbookViewId="0"/>
  </sheetViews>
  <sheetFormatPr defaultRowHeight="15" x14ac:dyDescent="0.25"/>
  <cols>
    <col min="1" max="1" width="16.7109375" bestFit="1" customWidth="1"/>
    <col min="2" max="2" width="17.5703125" bestFit="1" customWidth="1"/>
    <col min="3" max="3" width="12.42578125" bestFit="1" customWidth="1"/>
    <col min="4" max="4" width="15.7109375" bestFit="1" customWidth="1"/>
    <col min="5" max="5" width="18" bestFit="1" customWidth="1"/>
  </cols>
  <sheetData>
    <row r="1" spans="1:5" x14ac:dyDescent="0.25">
      <c r="A1" t="s">
        <v>9</v>
      </c>
      <c r="B1" t="s">
        <v>7</v>
      </c>
      <c r="C1" t="s">
        <v>8</v>
      </c>
      <c r="D1" t="s">
        <v>3621</v>
      </c>
      <c r="E1" t="s">
        <v>3622</v>
      </c>
    </row>
    <row r="2" spans="1:5" x14ac:dyDescent="0.25">
      <c r="A2" t="s">
        <v>282</v>
      </c>
      <c r="B2" t="s">
        <v>281</v>
      </c>
      <c r="C2" t="s">
        <v>66</v>
      </c>
      <c r="D2">
        <v>2002</v>
      </c>
      <c r="E2">
        <v>1233</v>
      </c>
    </row>
    <row r="3" spans="1:5" x14ac:dyDescent="0.25">
      <c r="A3" t="s">
        <v>234</v>
      </c>
      <c r="B3" t="s">
        <v>233</v>
      </c>
      <c r="C3" t="s">
        <v>66</v>
      </c>
      <c r="D3">
        <v>2006</v>
      </c>
      <c r="E3">
        <v>553</v>
      </c>
    </row>
    <row r="4" spans="1:5" x14ac:dyDescent="0.25">
      <c r="A4" t="s">
        <v>536</v>
      </c>
      <c r="B4" t="s">
        <v>535</v>
      </c>
      <c r="C4" t="s">
        <v>80</v>
      </c>
      <c r="D4">
        <v>1985</v>
      </c>
      <c r="E4">
        <v>1298</v>
      </c>
    </row>
    <row r="5" spans="1:5" x14ac:dyDescent="0.25">
      <c r="A5" t="s">
        <v>81</v>
      </c>
      <c r="B5" t="s">
        <v>79</v>
      </c>
      <c r="C5" t="s">
        <v>80</v>
      </c>
      <c r="D5">
        <v>2008</v>
      </c>
      <c r="E5">
        <v>1056</v>
      </c>
    </row>
    <row r="6" spans="1:5" x14ac:dyDescent="0.25">
      <c r="A6" t="s">
        <v>172</v>
      </c>
      <c r="B6" t="s">
        <v>171</v>
      </c>
      <c r="C6" t="s">
        <v>112</v>
      </c>
      <c r="D6">
        <v>2000</v>
      </c>
      <c r="E6">
        <v>1758</v>
      </c>
    </row>
    <row r="7" spans="1:5" x14ac:dyDescent="0.25">
      <c r="A7" t="s">
        <v>309</v>
      </c>
      <c r="B7" t="s">
        <v>308</v>
      </c>
      <c r="C7" t="s">
        <v>112</v>
      </c>
      <c r="D7">
        <v>2008</v>
      </c>
      <c r="E7">
        <v>1153</v>
      </c>
    </row>
    <row r="8" spans="1:5" x14ac:dyDescent="0.25">
      <c r="A8" t="s">
        <v>698</v>
      </c>
      <c r="B8" t="s">
        <v>697</v>
      </c>
      <c r="C8" t="s">
        <v>137</v>
      </c>
      <c r="D8">
        <v>1981</v>
      </c>
      <c r="E8">
        <v>213</v>
      </c>
    </row>
    <row r="9" spans="1:5" x14ac:dyDescent="0.25">
      <c r="A9" t="s">
        <v>37</v>
      </c>
      <c r="B9" t="s">
        <v>35</v>
      </c>
      <c r="C9" t="s">
        <v>36</v>
      </c>
      <c r="D9">
        <v>1980</v>
      </c>
      <c r="E9">
        <v>613</v>
      </c>
    </row>
    <row r="10" spans="1:5" x14ac:dyDescent="0.25">
      <c r="A10" t="s">
        <v>194</v>
      </c>
      <c r="B10" t="s">
        <v>192</v>
      </c>
      <c r="C10" t="s">
        <v>193</v>
      </c>
      <c r="D10">
        <v>1986</v>
      </c>
      <c r="E10">
        <v>1985</v>
      </c>
    </row>
    <row r="11" spans="1:5" x14ac:dyDescent="0.25">
      <c r="A11" t="s">
        <v>182</v>
      </c>
      <c r="B11" t="s">
        <v>181</v>
      </c>
      <c r="C11" t="s">
        <v>80</v>
      </c>
      <c r="D11">
        <v>1988</v>
      </c>
      <c r="E11">
        <v>1926</v>
      </c>
    </row>
    <row r="12" spans="1:5" x14ac:dyDescent="0.25">
      <c r="A12" t="s">
        <v>215</v>
      </c>
      <c r="B12" t="s">
        <v>214</v>
      </c>
      <c r="C12" t="s">
        <v>51</v>
      </c>
      <c r="D12">
        <v>2015</v>
      </c>
      <c r="E12">
        <v>739</v>
      </c>
    </row>
    <row r="13" spans="1:5" x14ac:dyDescent="0.25">
      <c r="A13" t="s">
        <v>381</v>
      </c>
      <c r="B13" t="s">
        <v>380</v>
      </c>
      <c r="C13" t="s">
        <v>112</v>
      </c>
      <c r="D13">
        <v>1976</v>
      </c>
      <c r="E13">
        <v>1230</v>
      </c>
    </row>
    <row r="14" spans="1:5" x14ac:dyDescent="0.25">
      <c r="A14" t="s">
        <v>150</v>
      </c>
      <c r="B14" t="s">
        <v>149</v>
      </c>
      <c r="C14" t="s">
        <v>137</v>
      </c>
      <c r="D14">
        <v>1988</v>
      </c>
      <c r="E14">
        <v>73</v>
      </c>
    </row>
    <row r="15" spans="1:5" x14ac:dyDescent="0.25">
      <c r="A15" t="s">
        <v>162</v>
      </c>
      <c r="B15" t="s">
        <v>161</v>
      </c>
      <c r="C15" t="s">
        <v>36</v>
      </c>
      <c r="D15">
        <v>2008</v>
      </c>
      <c r="E15">
        <v>1867</v>
      </c>
    </row>
    <row r="16" spans="1:5" x14ac:dyDescent="0.25">
      <c r="A16" t="s">
        <v>292</v>
      </c>
      <c r="B16" t="s">
        <v>291</v>
      </c>
      <c r="C16" t="s">
        <v>66</v>
      </c>
      <c r="D16">
        <v>2007</v>
      </c>
      <c r="E16">
        <v>1731</v>
      </c>
    </row>
    <row r="17" spans="1:5" x14ac:dyDescent="0.25">
      <c r="A17" t="s">
        <v>328</v>
      </c>
      <c r="B17" t="s">
        <v>327</v>
      </c>
      <c r="C17" t="s">
        <v>80</v>
      </c>
      <c r="D17">
        <v>1996</v>
      </c>
      <c r="E17">
        <v>96</v>
      </c>
    </row>
    <row r="18" spans="1:5" x14ac:dyDescent="0.25">
      <c r="A18" t="s">
        <v>255</v>
      </c>
      <c r="B18" t="s">
        <v>254</v>
      </c>
      <c r="C18" t="s">
        <v>36</v>
      </c>
      <c r="D18">
        <v>2002</v>
      </c>
      <c r="E18">
        <v>1561</v>
      </c>
    </row>
    <row r="19" spans="1:5" x14ac:dyDescent="0.25">
      <c r="A19" t="s">
        <v>52</v>
      </c>
      <c r="B19" t="s">
        <v>50</v>
      </c>
      <c r="C19" t="s">
        <v>51</v>
      </c>
      <c r="D19">
        <v>2009</v>
      </c>
      <c r="E19">
        <v>1678</v>
      </c>
    </row>
    <row r="20" spans="1:5" x14ac:dyDescent="0.25">
      <c r="A20" t="s">
        <v>405</v>
      </c>
      <c r="B20" t="s">
        <v>404</v>
      </c>
      <c r="C20" t="s">
        <v>51</v>
      </c>
      <c r="D20">
        <v>1982</v>
      </c>
      <c r="E20">
        <v>1314</v>
      </c>
    </row>
    <row r="21" spans="1:5" x14ac:dyDescent="0.25">
      <c r="A21" t="s">
        <v>340</v>
      </c>
      <c r="B21" t="s">
        <v>339</v>
      </c>
      <c r="C21" t="s">
        <v>193</v>
      </c>
      <c r="D21">
        <v>1980</v>
      </c>
      <c r="E21">
        <v>1394</v>
      </c>
    </row>
    <row r="22" spans="1:5" x14ac:dyDescent="0.25">
      <c r="A22" t="s">
        <v>245</v>
      </c>
      <c r="B22" t="s">
        <v>244</v>
      </c>
      <c r="C22" t="s">
        <v>51</v>
      </c>
      <c r="D22">
        <v>1993</v>
      </c>
      <c r="E22">
        <v>1245</v>
      </c>
    </row>
    <row r="23" spans="1:5" x14ac:dyDescent="0.25">
      <c r="A23" t="s">
        <v>413</v>
      </c>
      <c r="B23" t="s">
        <v>412</v>
      </c>
      <c r="C23" t="s">
        <v>193</v>
      </c>
      <c r="D23">
        <v>1996</v>
      </c>
      <c r="E23">
        <v>786</v>
      </c>
    </row>
    <row r="24" spans="1:5" x14ac:dyDescent="0.25">
      <c r="A24" t="s">
        <v>93</v>
      </c>
      <c r="B24" t="s">
        <v>92</v>
      </c>
      <c r="C24" t="s">
        <v>36</v>
      </c>
      <c r="D24">
        <v>2005</v>
      </c>
      <c r="E24">
        <v>1003</v>
      </c>
    </row>
    <row r="25" spans="1:5" x14ac:dyDescent="0.25">
      <c r="A25" t="s">
        <v>113</v>
      </c>
      <c r="B25" t="s">
        <v>111</v>
      </c>
      <c r="C25" t="s">
        <v>112</v>
      </c>
      <c r="D25">
        <v>2009</v>
      </c>
      <c r="E25">
        <v>1324</v>
      </c>
    </row>
    <row r="26" spans="1:5" x14ac:dyDescent="0.25">
      <c r="A26" t="s">
        <v>318</v>
      </c>
      <c r="B26" t="s">
        <v>317</v>
      </c>
      <c r="C26" t="s">
        <v>193</v>
      </c>
      <c r="D26">
        <v>1995</v>
      </c>
      <c r="E26">
        <v>435</v>
      </c>
    </row>
    <row r="27" spans="1:5" x14ac:dyDescent="0.25">
      <c r="A27" t="s">
        <v>138</v>
      </c>
      <c r="B27" t="s">
        <v>136</v>
      </c>
      <c r="C27" t="s">
        <v>137</v>
      </c>
      <c r="D27">
        <v>1987</v>
      </c>
      <c r="E27">
        <v>671</v>
      </c>
    </row>
    <row r="28" spans="1:5" x14ac:dyDescent="0.25">
      <c r="A28" t="s">
        <v>604</v>
      </c>
      <c r="B28" t="s">
        <v>603</v>
      </c>
      <c r="C28" t="s">
        <v>137</v>
      </c>
      <c r="D28">
        <v>1983</v>
      </c>
      <c r="E28">
        <v>1423</v>
      </c>
    </row>
    <row r="29" spans="1:5" x14ac:dyDescent="0.25">
      <c r="A29" t="s">
        <v>67</v>
      </c>
      <c r="B29" t="s">
        <v>65</v>
      </c>
      <c r="C29" t="s">
        <v>66</v>
      </c>
      <c r="D29">
        <v>2012</v>
      </c>
      <c r="E29">
        <v>902</v>
      </c>
    </row>
  </sheetData>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0D20B-575E-4149-8984-1AA0762B93FF}">
  <dimension ref="A1:E29"/>
  <sheetViews>
    <sheetView workbookViewId="0"/>
  </sheetViews>
  <sheetFormatPr defaultRowHeight="15" x14ac:dyDescent="0.25"/>
  <cols>
    <col min="1" max="1" width="16.7109375" bestFit="1" customWidth="1"/>
    <col min="2" max="2" width="17.5703125" bestFit="1" customWidth="1"/>
    <col min="3" max="3" width="12.42578125" bestFit="1" customWidth="1"/>
    <col min="4" max="4" width="15.7109375" bestFit="1" customWidth="1"/>
    <col min="5" max="5" width="18" bestFit="1" customWidth="1"/>
  </cols>
  <sheetData>
    <row r="1" spans="1:5" x14ac:dyDescent="0.25">
      <c r="A1" t="s">
        <v>9</v>
      </c>
      <c r="B1" t="s">
        <v>7</v>
      </c>
      <c r="C1" t="s">
        <v>8</v>
      </c>
      <c r="D1" t="s">
        <v>3621</v>
      </c>
      <c r="E1" t="s">
        <v>3622</v>
      </c>
    </row>
    <row r="2" spans="1:5" x14ac:dyDescent="0.25">
      <c r="A2" t="s">
        <v>282</v>
      </c>
      <c r="B2" t="s">
        <v>281</v>
      </c>
      <c r="C2" t="s">
        <v>66</v>
      </c>
      <c r="D2">
        <v>2002</v>
      </c>
      <c r="E2">
        <v>1233</v>
      </c>
    </row>
    <row r="3" spans="1:5" x14ac:dyDescent="0.25">
      <c r="A3" t="s">
        <v>234</v>
      </c>
      <c r="B3" t="s">
        <v>233</v>
      </c>
      <c r="C3" t="s">
        <v>66</v>
      </c>
      <c r="D3">
        <v>2006</v>
      </c>
      <c r="E3">
        <v>553</v>
      </c>
    </row>
    <row r="4" spans="1:5" x14ac:dyDescent="0.25">
      <c r="A4" t="s">
        <v>536</v>
      </c>
      <c r="B4" t="s">
        <v>535</v>
      </c>
      <c r="C4" t="s">
        <v>80</v>
      </c>
      <c r="D4">
        <v>1985</v>
      </c>
      <c r="E4">
        <v>1298</v>
      </c>
    </row>
    <row r="5" spans="1:5" x14ac:dyDescent="0.25">
      <c r="A5" t="s">
        <v>81</v>
      </c>
      <c r="B5" t="s">
        <v>79</v>
      </c>
      <c r="C5" t="s">
        <v>80</v>
      </c>
      <c r="D5">
        <v>2008</v>
      </c>
      <c r="E5">
        <v>1056</v>
      </c>
    </row>
    <row r="6" spans="1:5" x14ac:dyDescent="0.25">
      <c r="A6" t="s">
        <v>172</v>
      </c>
      <c r="B6" t="s">
        <v>171</v>
      </c>
      <c r="C6" t="s">
        <v>112</v>
      </c>
      <c r="D6">
        <v>2000</v>
      </c>
      <c r="E6">
        <v>1758</v>
      </c>
    </row>
    <row r="7" spans="1:5" x14ac:dyDescent="0.25">
      <c r="A7" t="s">
        <v>309</v>
      </c>
      <c r="B7" t="s">
        <v>308</v>
      </c>
      <c r="C7" t="s">
        <v>112</v>
      </c>
      <c r="D7">
        <v>2008</v>
      </c>
      <c r="E7">
        <v>1153</v>
      </c>
    </row>
    <row r="8" spans="1:5" x14ac:dyDescent="0.25">
      <c r="A8" t="s">
        <v>698</v>
      </c>
      <c r="B8" t="s">
        <v>697</v>
      </c>
      <c r="C8" t="s">
        <v>137</v>
      </c>
      <c r="D8">
        <v>1981</v>
      </c>
      <c r="E8">
        <v>213</v>
      </c>
    </row>
    <row r="9" spans="1:5" x14ac:dyDescent="0.25">
      <c r="A9" t="s">
        <v>37</v>
      </c>
      <c r="B9" t="s">
        <v>35</v>
      </c>
      <c r="C9" t="s">
        <v>36</v>
      </c>
      <c r="D9">
        <v>1980</v>
      </c>
      <c r="E9">
        <v>613</v>
      </c>
    </row>
    <row r="10" spans="1:5" x14ac:dyDescent="0.25">
      <c r="A10" t="s">
        <v>194</v>
      </c>
      <c r="B10" t="s">
        <v>192</v>
      </c>
      <c r="C10" t="s">
        <v>193</v>
      </c>
      <c r="D10">
        <v>1986</v>
      </c>
      <c r="E10">
        <v>1985</v>
      </c>
    </row>
    <row r="11" spans="1:5" x14ac:dyDescent="0.25">
      <c r="A11" t="s">
        <v>182</v>
      </c>
      <c r="B11" t="s">
        <v>181</v>
      </c>
      <c r="C11" t="s">
        <v>80</v>
      </c>
      <c r="D11">
        <v>1988</v>
      </c>
      <c r="E11">
        <v>1926</v>
      </c>
    </row>
    <row r="12" spans="1:5" x14ac:dyDescent="0.25">
      <c r="A12" t="s">
        <v>215</v>
      </c>
      <c r="B12" t="s">
        <v>214</v>
      </c>
      <c r="C12" t="s">
        <v>51</v>
      </c>
      <c r="D12">
        <v>2015</v>
      </c>
      <c r="E12">
        <v>739</v>
      </c>
    </row>
    <row r="13" spans="1:5" x14ac:dyDescent="0.25">
      <c r="A13" t="s">
        <v>381</v>
      </c>
      <c r="B13" t="s">
        <v>380</v>
      </c>
      <c r="C13" t="s">
        <v>112</v>
      </c>
      <c r="D13">
        <v>1976</v>
      </c>
      <c r="E13">
        <v>1230</v>
      </c>
    </row>
    <row r="14" spans="1:5" x14ac:dyDescent="0.25">
      <c r="A14" t="s">
        <v>150</v>
      </c>
      <c r="B14" t="s">
        <v>149</v>
      </c>
      <c r="C14" t="s">
        <v>137</v>
      </c>
      <c r="D14">
        <v>1988</v>
      </c>
      <c r="E14">
        <v>73</v>
      </c>
    </row>
    <row r="15" spans="1:5" x14ac:dyDescent="0.25">
      <c r="A15" t="s">
        <v>162</v>
      </c>
      <c r="B15" t="s">
        <v>161</v>
      </c>
      <c r="C15" t="s">
        <v>36</v>
      </c>
      <c r="D15">
        <v>2008</v>
      </c>
      <c r="E15">
        <v>1867</v>
      </c>
    </row>
    <row r="16" spans="1:5" x14ac:dyDescent="0.25">
      <c r="A16" t="s">
        <v>292</v>
      </c>
      <c r="B16" t="s">
        <v>291</v>
      </c>
      <c r="C16" t="s">
        <v>66</v>
      </c>
      <c r="D16">
        <v>2007</v>
      </c>
      <c r="E16">
        <v>1731</v>
      </c>
    </row>
    <row r="17" spans="1:5" x14ac:dyDescent="0.25">
      <c r="A17" t="s">
        <v>328</v>
      </c>
      <c r="B17" t="s">
        <v>327</v>
      </c>
      <c r="C17" t="s">
        <v>80</v>
      </c>
      <c r="D17">
        <v>1996</v>
      </c>
      <c r="E17">
        <v>96</v>
      </c>
    </row>
    <row r="18" spans="1:5" x14ac:dyDescent="0.25">
      <c r="A18" t="s">
        <v>255</v>
      </c>
      <c r="B18" t="s">
        <v>254</v>
      </c>
      <c r="C18" t="s">
        <v>36</v>
      </c>
      <c r="D18">
        <v>2002</v>
      </c>
      <c r="E18">
        <v>1561</v>
      </c>
    </row>
    <row r="19" spans="1:5" x14ac:dyDescent="0.25">
      <c r="A19" t="s">
        <v>52</v>
      </c>
      <c r="B19" t="s">
        <v>50</v>
      </c>
      <c r="C19" t="s">
        <v>51</v>
      </c>
      <c r="D19">
        <v>2009</v>
      </c>
      <c r="E19">
        <v>1678</v>
      </c>
    </row>
    <row r="20" spans="1:5" x14ac:dyDescent="0.25">
      <c r="A20" t="s">
        <v>405</v>
      </c>
      <c r="B20" t="s">
        <v>404</v>
      </c>
      <c r="C20" t="s">
        <v>51</v>
      </c>
      <c r="D20">
        <v>1982</v>
      </c>
      <c r="E20">
        <v>1314</v>
      </c>
    </row>
    <row r="21" spans="1:5" x14ac:dyDescent="0.25">
      <c r="A21" t="s">
        <v>340</v>
      </c>
      <c r="B21" t="s">
        <v>339</v>
      </c>
      <c r="C21" t="s">
        <v>193</v>
      </c>
      <c r="D21">
        <v>1980</v>
      </c>
      <c r="E21">
        <v>1394</v>
      </c>
    </row>
    <row r="22" spans="1:5" x14ac:dyDescent="0.25">
      <c r="A22" t="s">
        <v>245</v>
      </c>
      <c r="B22" t="s">
        <v>244</v>
      </c>
      <c r="C22" t="s">
        <v>51</v>
      </c>
      <c r="D22">
        <v>1993</v>
      </c>
      <c r="E22">
        <v>1245</v>
      </c>
    </row>
    <row r="23" spans="1:5" x14ac:dyDescent="0.25">
      <c r="A23" t="s">
        <v>413</v>
      </c>
      <c r="B23" t="s">
        <v>412</v>
      </c>
      <c r="C23" t="s">
        <v>193</v>
      </c>
      <c r="D23">
        <v>1996</v>
      </c>
      <c r="E23">
        <v>786</v>
      </c>
    </row>
    <row r="24" spans="1:5" x14ac:dyDescent="0.25">
      <c r="A24" t="s">
        <v>93</v>
      </c>
      <c r="B24" t="s">
        <v>92</v>
      </c>
      <c r="C24" t="s">
        <v>36</v>
      </c>
      <c r="D24">
        <v>2005</v>
      </c>
      <c r="E24">
        <v>1003</v>
      </c>
    </row>
    <row r="25" spans="1:5" x14ac:dyDescent="0.25">
      <c r="A25" t="s">
        <v>113</v>
      </c>
      <c r="B25" t="s">
        <v>111</v>
      </c>
      <c r="C25" t="s">
        <v>112</v>
      </c>
      <c r="D25">
        <v>2009</v>
      </c>
      <c r="E25">
        <v>1324</v>
      </c>
    </row>
    <row r="26" spans="1:5" x14ac:dyDescent="0.25">
      <c r="A26" t="s">
        <v>318</v>
      </c>
      <c r="B26" t="s">
        <v>317</v>
      </c>
      <c r="C26" t="s">
        <v>193</v>
      </c>
      <c r="D26">
        <v>1995</v>
      </c>
      <c r="E26">
        <v>435</v>
      </c>
    </row>
    <row r="27" spans="1:5" x14ac:dyDescent="0.25">
      <c r="A27" t="s">
        <v>138</v>
      </c>
      <c r="B27" t="s">
        <v>136</v>
      </c>
      <c r="C27" t="s">
        <v>137</v>
      </c>
      <c r="D27">
        <v>1987</v>
      </c>
      <c r="E27">
        <v>671</v>
      </c>
    </row>
    <row r="28" spans="1:5" x14ac:dyDescent="0.25">
      <c r="A28" t="s">
        <v>604</v>
      </c>
      <c r="B28" t="s">
        <v>603</v>
      </c>
      <c r="C28" t="s">
        <v>137</v>
      </c>
      <c r="D28">
        <v>1983</v>
      </c>
      <c r="E28">
        <v>1423</v>
      </c>
    </row>
    <row r="29" spans="1:5" x14ac:dyDescent="0.25">
      <c r="A29" t="s">
        <v>67</v>
      </c>
      <c r="B29" t="s">
        <v>65</v>
      </c>
      <c r="C29" t="s">
        <v>66</v>
      </c>
      <c r="D29">
        <v>2012</v>
      </c>
      <c r="E29">
        <v>902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5D61C-27DE-454F-BA08-B4101B62A82D}">
  <dimension ref="A1:E29"/>
  <sheetViews>
    <sheetView workbookViewId="0"/>
  </sheetViews>
  <sheetFormatPr defaultRowHeight="15" x14ac:dyDescent="0.25"/>
  <cols>
    <col min="1" max="1" width="19.28515625" bestFit="1" customWidth="1"/>
    <col min="2" max="2" width="10.85546875" bestFit="1" customWidth="1"/>
    <col min="3" max="3" width="17.5703125" bestFit="1" customWidth="1"/>
    <col min="4" max="4" width="12.42578125" bestFit="1" customWidth="1"/>
    <col min="5" max="5" width="7.5703125" bestFit="1" customWidth="1"/>
  </cols>
  <sheetData>
    <row r="1" spans="1:5" x14ac:dyDescent="0.25">
      <c r="A1" t="s">
        <v>11</v>
      </c>
      <c r="B1" t="s">
        <v>3959</v>
      </c>
      <c r="C1" t="s">
        <v>7</v>
      </c>
      <c r="D1" t="s">
        <v>8</v>
      </c>
      <c r="E1" t="s">
        <v>12</v>
      </c>
    </row>
    <row r="2" spans="1:5" x14ac:dyDescent="0.25">
      <c r="A2" t="s">
        <v>284</v>
      </c>
      <c r="B2" t="s">
        <v>1625</v>
      </c>
      <c r="C2" t="s">
        <v>281</v>
      </c>
      <c r="D2" t="s">
        <v>66</v>
      </c>
      <c r="E2" t="s">
        <v>237</v>
      </c>
    </row>
    <row r="3" spans="1:5" x14ac:dyDescent="0.25">
      <c r="A3" t="s">
        <v>236</v>
      </c>
      <c r="B3" t="s">
        <v>1416</v>
      </c>
      <c r="C3" t="s">
        <v>233</v>
      </c>
      <c r="D3" t="s">
        <v>66</v>
      </c>
      <c r="E3" t="s">
        <v>237</v>
      </c>
    </row>
    <row r="4" spans="1:5" x14ac:dyDescent="0.25">
      <c r="A4" t="s">
        <v>537</v>
      </c>
      <c r="B4" t="s">
        <v>901</v>
      </c>
      <c r="C4" t="s">
        <v>535</v>
      </c>
      <c r="D4" t="s">
        <v>80</v>
      </c>
      <c r="E4" t="s">
        <v>84</v>
      </c>
    </row>
    <row r="5" spans="1:5" x14ac:dyDescent="0.25">
      <c r="A5" t="s">
        <v>83</v>
      </c>
      <c r="B5" t="s">
        <v>522</v>
      </c>
      <c r="C5" t="s">
        <v>79</v>
      </c>
      <c r="D5" t="s">
        <v>80</v>
      </c>
      <c r="E5" t="s">
        <v>84</v>
      </c>
    </row>
    <row r="6" spans="1:5" x14ac:dyDescent="0.25">
      <c r="A6" t="s">
        <v>174</v>
      </c>
      <c r="B6" t="s">
        <v>856</v>
      </c>
      <c r="C6" t="s">
        <v>171</v>
      </c>
      <c r="D6" t="s">
        <v>112</v>
      </c>
      <c r="E6" t="s">
        <v>84</v>
      </c>
    </row>
    <row r="7" spans="1:5" x14ac:dyDescent="0.25">
      <c r="A7" t="s">
        <v>311</v>
      </c>
      <c r="B7" t="s">
        <v>931</v>
      </c>
      <c r="C7" t="s">
        <v>308</v>
      </c>
      <c r="D7" t="s">
        <v>112</v>
      </c>
      <c r="E7" t="s">
        <v>84</v>
      </c>
    </row>
    <row r="8" spans="1:5" x14ac:dyDescent="0.25">
      <c r="A8" t="s">
        <v>700</v>
      </c>
      <c r="B8" t="s">
        <v>989</v>
      </c>
      <c r="C8" t="s">
        <v>697</v>
      </c>
      <c r="D8" t="s">
        <v>137</v>
      </c>
      <c r="E8" t="s">
        <v>141</v>
      </c>
    </row>
    <row r="9" spans="1:5" x14ac:dyDescent="0.25">
      <c r="A9" t="s">
        <v>39</v>
      </c>
      <c r="B9" t="s">
        <v>393</v>
      </c>
      <c r="C9" t="s">
        <v>35</v>
      </c>
      <c r="D9" t="s">
        <v>36</v>
      </c>
      <c r="E9" t="s">
        <v>40</v>
      </c>
    </row>
    <row r="10" spans="1:5" x14ac:dyDescent="0.25">
      <c r="A10" t="s">
        <v>196</v>
      </c>
      <c r="B10" t="s">
        <v>723</v>
      </c>
      <c r="C10" t="s">
        <v>192</v>
      </c>
      <c r="D10" t="s">
        <v>193</v>
      </c>
      <c r="E10" t="s">
        <v>197</v>
      </c>
    </row>
    <row r="11" spans="1:5" x14ac:dyDescent="0.25">
      <c r="A11" t="s">
        <v>184</v>
      </c>
      <c r="B11" t="s">
        <v>1828</v>
      </c>
      <c r="C11" t="s">
        <v>181</v>
      </c>
      <c r="D11" t="s">
        <v>80</v>
      </c>
      <c r="E11" t="s">
        <v>84</v>
      </c>
    </row>
    <row r="12" spans="1:5" x14ac:dyDescent="0.25">
      <c r="A12" t="s">
        <v>217</v>
      </c>
      <c r="B12" t="s">
        <v>438</v>
      </c>
      <c r="C12" t="s">
        <v>214</v>
      </c>
      <c r="D12" t="s">
        <v>51</v>
      </c>
      <c r="E12" t="s">
        <v>218</v>
      </c>
    </row>
    <row r="13" spans="1:5" x14ac:dyDescent="0.25">
      <c r="A13" t="s">
        <v>383</v>
      </c>
      <c r="B13" t="s">
        <v>307</v>
      </c>
      <c r="C13" t="s">
        <v>380</v>
      </c>
      <c r="D13" t="s">
        <v>112</v>
      </c>
      <c r="E13" t="s">
        <v>84</v>
      </c>
    </row>
    <row r="14" spans="1:5" x14ac:dyDescent="0.25">
      <c r="A14" t="s">
        <v>152</v>
      </c>
      <c r="B14" t="s">
        <v>49</v>
      </c>
      <c r="C14" t="s">
        <v>149</v>
      </c>
      <c r="D14" t="s">
        <v>137</v>
      </c>
      <c r="E14" t="s">
        <v>153</v>
      </c>
    </row>
    <row r="15" spans="1:5" x14ac:dyDescent="0.25">
      <c r="A15" t="s">
        <v>164</v>
      </c>
      <c r="B15" t="s">
        <v>121</v>
      </c>
      <c r="C15" t="s">
        <v>161</v>
      </c>
      <c r="D15" t="s">
        <v>36</v>
      </c>
      <c r="E15" t="s">
        <v>40</v>
      </c>
    </row>
    <row r="16" spans="1:5" x14ac:dyDescent="0.25">
      <c r="A16" t="s">
        <v>294</v>
      </c>
      <c r="B16" t="s">
        <v>280</v>
      </c>
      <c r="C16" t="s">
        <v>291</v>
      </c>
      <c r="D16" t="s">
        <v>66</v>
      </c>
      <c r="E16" t="s">
        <v>70</v>
      </c>
    </row>
    <row r="17" spans="1:5" x14ac:dyDescent="0.25">
      <c r="A17" t="s">
        <v>330</v>
      </c>
      <c r="B17" t="s">
        <v>110</v>
      </c>
      <c r="C17" t="s">
        <v>327</v>
      </c>
      <c r="D17" t="s">
        <v>80</v>
      </c>
      <c r="E17" t="s">
        <v>331</v>
      </c>
    </row>
    <row r="18" spans="1:5" x14ac:dyDescent="0.25">
      <c r="A18" t="s">
        <v>257</v>
      </c>
      <c r="B18" t="s">
        <v>1404</v>
      </c>
      <c r="C18" t="s">
        <v>254</v>
      </c>
      <c r="D18" t="s">
        <v>36</v>
      </c>
      <c r="E18" t="s">
        <v>96</v>
      </c>
    </row>
    <row r="19" spans="1:5" x14ac:dyDescent="0.25">
      <c r="A19" t="s">
        <v>54</v>
      </c>
      <c r="B19" t="s">
        <v>931</v>
      </c>
      <c r="C19" t="s">
        <v>50</v>
      </c>
      <c r="D19" t="s">
        <v>51</v>
      </c>
      <c r="E19" t="s">
        <v>55</v>
      </c>
    </row>
    <row r="20" spans="1:5" x14ac:dyDescent="0.25">
      <c r="A20" t="s">
        <v>407</v>
      </c>
      <c r="B20" t="s">
        <v>1503</v>
      </c>
      <c r="C20" t="s">
        <v>404</v>
      </c>
      <c r="D20" t="s">
        <v>51</v>
      </c>
      <c r="E20" t="s">
        <v>218</v>
      </c>
    </row>
    <row r="21" spans="1:5" x14ac:dyDescent="0.25">
      <c r="A21" t="s">
        <v>342</v>
      </c>
      <c r="B21" t="s">
        <v>740</v>
      </c>
      <c r="C21" t="s">
        <v>339</v>
      </c>
      <c r="D21" t="s">
        <v>193</v>
      </c>
      <c r="E21" t="s">
        <v>197</v>
      </c>
    </row>
    <row r="22" spans="1:5" x14ac:dyDescent="0.25">
      <c r="A22" t="s">
        <v>247</v>
      </c>
      <c r="B22" t="s">
        <v>243</v>
      </c>
      <c r="C22" t="s">
        <v>244</v>
      </c>
      <c r="D22" t="s">
        <v>51</v>
      </c>
      <c r="E22" t="s">
        <v>55</v>
      </c>
    </row>
    <row r="23" spans="1:5" x14ac:dyDescent="0.25">
      <c r="A23" t="s">
        <v>414</v>
      </c>
      <c r="B23" t="s">
        <v>1494</v>
      </c>
      <c r="C23" t="s">
        <v>412</v>
      </c>
      <c r="D23" t="s">
        <v>193</v>
      </c>
      <c r="E23" t="s">
        <v>415</v>
      </c>
    </row>
    <row r="24" spans="1:5" x14ac:dyDescent="0.25">
      <c r="A24" t="s">
        <v>95</v>
      </c>
      <c r="B24" t="s">
        <v>3639</v>
      </c>
      <c r="C24" t="s">
        <v>92</v>
      </c>
      <c r="D24" t="s">
        <v>36</v>
      </c>
      <c r="E24" t="s">
        <v>96</v>
      </c>
    </row>
    <row r="25" spans="1:5" x14ac:dyDescent="0.25">
      <c r="A25" t="s">
        <v>115</v>
      </c>
      <c r="B25" t="s">
        <v>1494</v>
      </c>
      <c r="C25" t="s">
        <v>111</v>
      </c>
      <c r="D25" t="s">
        <v>112</v>
      </c>
      <c r="E25" t="s">
        <v>84</v>
      </c>
    </row>
    <row r="26" spans="1:5" x14ac:dyDescent="0.25">
      <c r="A26" t="s">
        <v>320</v>
      </c>
      <c r="B26" t="s">
        <v>1170</v>
      </c>
      <c r="C26" t="s">
        <v>317</v>
      </c>
      <c r="D26" t="s">
        <v>193</v>
      </c>
      <c r="E26" t="s">
        <v>197</v>
      </c>
    </row>
    <row r="27" spans="1:5" x14ac:dyDescent="0.25">
      <c r="A27" t="s">
        <v>140</v>
      </c>
      <c r="B27" t="s">
        <v>572</v>
      </c>
      <c r="C27" t="s">
        <v>136</v>
      </c>
      <c r="D27" t="s">
        <v>137</v>
      </c>
      <c r="E27" t="s">
        <v>141</v>
      </c>
    </row>
    <row r="28" spans="1:5" x14ac:dyDescent="0.25">
      <c r="A28" t="s">
        <v>606</v>
      </c>
      <c r="B28" t="s">
        <v>2295</v>
      </c>
      <c r="C28" t="s">
        <v>603</v>
      </c>
      <c r="D28" t="s">
        <v>137</v>
      </c>
      <c r="E28" t="s">
        <v>153</v>
      </c>
    </row>
    <row r="29" spans="1:5" x14ac:dyDescent="0.25">
      <c r="A29" t="s">
        <v>69</v>
      </c>
      <c r="B29" t="s">
        <v>940</v>
      </c>
      <c r="C29" t="s">
        <v>65</v>
      </c>
      <c r="D29" t="s">
        <v>66</v>
      </c>
      <c r="E29" t="s">
        <v>70</v>
      </c>
    </row>
  </sheetData>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63E19-2C92-4DE0-BA40-F1090B97ADAF}">
  <dimension ref="A1:E29"/>
  <sheetViews>
    <sheetView workbookViewId="0"/>
  </sheetViews>
  <sheetFormatPr defaultRowHeight="15" x14ac:dyDescent="0.25"/>
  <cols>
    <col min="1" max="1" width="19.28515625" bestFit="1" customWidth="1"/>
    <col min="2" max="2" width="10.85546875" bestFit="1" customWidth="1"/>
    <col min="3" max="3" width="17.5703125" bestFit="1" customWidth="1"/>
    <col min="4" max="4" width="12.42578125" bestFit="1" customWidth="1"/>
    <col min="5" max="5" width="7.5703125" bestFit="1" customWidth="1"/>
  </cols>
  <sheetData>
    <row r="1" spans="1:5" x14ac:dyDescent="0.25">
      <c r="A1" t="s">
        <v>11</v>
      </c>
      <c r="B1" t="s">
        <v>3959</v>
      </c>
      <c r="C1" t="s">
        <v>7</v>
      </c>
      <c r="D1" t="s">
        <v>8</v>
      </c>
      <c r="E1" t="s">
        <v>12</v>
      </c>
    </row>
    <row r="2" spans="1:5" x14ac:dyDescent="0.25">
      <c r="A2" t="s">
        <v>284</v>
      </c>
      <c r="B2" t="s">
        <v>1625</v>
      </c>
      <c r="C2" t="s">
        <v>281</v>
      </c>
      <c r="D2" t="s">
        <v>66</v>
      </c>
      <c r="E2" t="s">
        <v>237</v>
      </c>
    </row>
    <row r="3" spans="1:5" x14ac:dyDescent="0.25">
      <c r="A3" t="s">
        <v>236</v>
      </c>
      <c r="B3" t="s">
        <v>1416</v>
      </c>
      <c r="C3" t="s">
        <v>233</v>
      </c>
      <c r="D3" t="s">
        <v>66</v>
      </c>
      <c r="E3" t="s">
        <v>237</v>
      </c>
    </row>
    <row r="4" spans="1:5" x14ac:dyDescent="0.25">
      <c r="A4" t="s">
        <v>537</v>
      </c>
      <c r="B4" t="s">
        <v>901</v>
      </c>
      <c r="C4" t="s">
        <v>535</v>
      </c>
      <c r="D4" t="s">
        <v>80</v>
      </c>
      <c r="E4" t="s">
        <v>84</v>
      </c>
    </row>
    <row r="5" spans="1:5" x14ac:dyDescent="0.25">
      <c r="A5" t="s">
        <v>83</v>
      </c>
      <c r="B5" t="s">
        <v>522</v>
      </c>
      <c r="C5" t="s">
        <v>79</v>
      </c>
      <c r="D5" t="s">
        <v>80</v>
      </c>
      <c r="E5" t="s">
        <v>84</v>
      </c>
    </row>
    <row r="6" spans="1:5" x14ac:dyDescent="0.25">
      <c r="A6" t="s">
        <v>174</v>
      </c>
      <c r="B6" t="s">
        <v>856</v>
      </c>
      <c r="C6" t="s">
        <v>171</v>
      </c>
      <c r="D6" t="s">
        <v>112</v>
      </c>
      <c r="E6" t="s">
        <v>84</v>
      </c>
    </row>
    <row r="7" spans="1:5" x14ac:dyDescent="0.25">
      <c r="A7" t="s">
        <v>311</v>
      </c>
      <c r="B7" t="s">
        <v>931</v>
      </c>
      <c r="C7" t="s">
        <v>308</v>
      </c>
      <c r="D7" t="s">
        <v>112</v>
      </c>
      <c r="E7" t="s">
        <v>84</v>
      </c>
    </row>
    <row r="8" spans="1:5" x14ac:dyDescent="0.25">
      <c r="A8" t="s">
        <v>700</v>
      </c>
      <c r="B8" t="s">
        <v>989</v>
      </c>
      <c r="C8" t="s">
        <v>697</v>
      </c>
      <c r="D8" t="s">
        <v>137</v>
      </c>
      <c r="E8" t="s">
        <v>141</v>
      </c>
    </row>
    <row r="9" spans="1:5" x14ac:dyDescent="0.25">
      <c r="A9" t="s">
        <v>39</v>
      </c>
      <c r="B9" t="s">
        <v>393</v>
      </c>
      <c r="C9" t="s">
        <v>35</v>
      </c>
      <c r="D9" t="s">
        <v>36</v>
      </c>
      <c r="E9" t="s">
        <v>40</v>
      </c>
    </row>
    <row r="10" spans="1:5" x14ac:dyDescent="0.25">
      <c r="A10" t="s">
        <v>196</v>
      </c>
      <c r="B10" t="s">
        <v>723</v>
      </c>
      <c r="C10" t="s">
        <v>192</v>
      </c>
      <c r="D10" t="s">
        <v>193</v>
      </c>
      <c r="E10" t="s">
        <v>197</v>
      </c>
    </row>
    <row r="11" spans="1:5" x14ac:dyDescent="0.25">
      <c r="A11" t="s">
        <v>184</v>
      </c>
      <c r="B11" t="s">
        <v>1828</v>
      </c>
      <c r="C11" t="s">
        <v>181</v>
      </c>
      <c r="D11" t="s">
        <v>80</v>
      </c>
      <c r="E11" t="s">
        <v>84</v>
      </c>
    </row>
    <row r="12" spans="1:5" x14ac:dyDescent="0.25">
      <c r="A12" t="s">
        <v>217</v>
      </c>
      <c r="B12" t="s">
        <v>438</v>
      </c>
      <c r="C12" t="s">
        <v>214</v>
      </c>
      <c r="D12" t="s">
        <v>51</v>
      </c>
      <c r="E12" t="s">
        <v>218</v>
      </c>
    </row>
    <row r="13" spans="1:5" x14ac:dyDescent="0.25">
      <c r="A13" t="s">
        <v>383</v>
      </c>
      <c r="B13" t="s">
        <v>307</v>
      </c>
      <c r="C13" t="s">
        <v>380</v>
      </c>
      <c r="D13" t="s">
        <v>112</v>
      </c>
      <c r="E13" t="s">
        <v>84</v>
      </c>
    </row>
    <row r="14" spans="1:5" x14ac:dyDescent="0.25">
      <c r="A14" t="s">
        <v>152</v>
      </c>
      <c r="B14" t="s">
        <v>49</v>
      </c>
      <c r="C14" t="s">
        <v>149</v>
      </c>
      <c r="D14" t="s">
        <v>137</v>
      </c>
      <c r="E14" t="s">
        <v>153</v>
      </c>
    </row>
    <row r="15" spans="1:5" x14ac:dyDescent="0.25">
      <c r="A15" t="s">
        <v>164</v>
      </c>
      <c r="B15" t="s">
        <v>121</v>
      </c>
      <c r="C15" t="s">
        <v>161</v>
      </c>
      <c r="D15" t="s">
        <v>36</v>
      </c>
      <c r="E15" t="s">
        <v>40</v>
      </c>
    </row>
    <row r="16" spans="1:5" x14ac:dyDescent="0.25">
      <c r="A16" t="s">
        <v>294</v>
      </c>
      <c r="B16" t="s">
        <v>280</v>
      </c>
      <c r="C16" t="s">
        <v>291</v>
      </c>
      <c r="D16" t="s">
        <v>66</v>
      </c>
      <c r="E16" t="s">
        <v>70</v>
      </c>
    </row>
    <row r="17" spans="1:5" x14ac:dyDescent="0.25">
      <c r="A17" t="s">
        <v>330</v>
      </c>
      <c r="B17" t="s">
        <v>110</v>
      </c>
      <c r="C17" t="s">
        <v>327</v>
      </c>
      <c r="D17" t="s">
        <v>80</v>
      </c>
      <c r="E17" t="s">
        <v>331</v>
      </c>
    </row>
    <row r="18" spans="1:5" x14ac:dyDescent="0.25">
      <c r="A18" t="s">
        <v>257</v>
      </c>
      <c r="B18" t="s">
        <v>1404</v>
      </c>
      <c r="C18" t="s">
        <v>254</v>
      </c>
      <c r="D18" t="s">
        <v>36</v>
      </c>
      <c r="E18" t="s">
        <v>96</v>
      </c>
    </row>
    <row r="19" spans="1:5" x14ac:dyDescent="0.25">
      <c r="A19" t="s">
        <v>54</v>
      </c>
      <c r="B19" t="s">
        <v>931</v>
      </c>
      <c r="C19" t="s">
        <v>50</v>
      </c>
      <c r="D19" t="s">
        <v>51</v>
      </c>
      <c r="E19" t="s">
        <v>55</v>
      </c>
    </row>
    <row r="20" spans="1:5" x14ac:dyDescent="0.25">
      <c r="A20" t="s">
        <v>407</v>
      </c>
      <c r="B20" t="s">
        <v>1503</v>
      </c>
      <c r="C20" t="s">
        <v>404</v>
      </c>
      <c r="D20" t="s">
        <v>51</v>
      </c>
      <c r="E20" t="s">
        <v>218</v>
      </c>
    </row>
    <row r="21" spans="1:5" x14ac:dyDescent="0.25">
      <c r="A21" t="s">
        <v>342</v>
      </c>
      <c r="B21" t="s">
        <v>740</v>
      </c>
      <c r="C21" t="s">
        <v>339</v>
      </c>
      <c r="D21" t="s">
        <v>193</v>
      </c>
      <c r="E21" t="s">
        <v>197</v>
      </c>
    </row>
    <row r="22" spans="1:5" x14ac:dyDescent="0.25">
      <c r="A22" t="s">
        <v>247</v>
      </c>
      <c r="B22" t="s">
        <v>243</v>
      </c>
      <c r="C22" t="s">
        <v>244</v>
      </c>
      <c r="D22" t="s">
        <v>51</v>
      </c>
      <c r="E22" t="s">
        <v>55</v>
      </c>
    </row>
    <row r="23" spans="1:5" x14ac:dyDescent="0.25">
      <c r="A23" t="s">
        <v>414</v>
      </c>
      <c r="B23" t="s">
        <v>1494</v>
      </c>
      <c r="C23" t="s">
        <v>412</v>
      </c>
      <c r="D23" t="s">
        <v>193</v>
      </c>
      <c r="E23" t="s">
        <v>415</v>
      </c>
    </row>
    <row r="24" spans="1:5" x14ac:dyDescent="0.25">
      <c r="A24" t="s">
        <v>95</v>
      </c>
      <c r="B24" t="s">
        <v>3639</v>
      </c>
      <c r="C24" t="s">
        <v>92</v>
      </c>
      <c r="D24" t="s">
        <v>36</v>
      </c>
      <c r="E24" t="s">
        <v>96</v>
      </c>
    </row>
    <row r="25" spans="1:5" x14ac:dyDescent="0.25">
      <c r="A25" t="s">
        <v>115</v>
      </c>
      <c r="B25" t="s">
        <v>1494</v>
      </c>
      <c r="C25" t="s">
        <v>111</v>
      </c>
      <c r="D25" t="s">
        <v>112</v>
      </c>
      <c r="E25" t="s">
        <v>84</v>
      </c>
    </row>
    <row r="26" spans="1:5" x14ac:dyDescent="0.25">
      <c r="A26" t="s">
        <v>320</v>
      </c>
      <c r="B26" t="s">
        <v>1170</v>
      </c>
      <c r="C26" t="s">
        <v>317</v>
      </c>
      <c r="D26" t="s">
        <v>193</v>
      </c>
      <c r="E26" t="s">
        <v>197</v>
      </c>
    </row>
    <row r="27" spans="1:5" x14ac:dyDescent="0.25">
      <c r="A27" t="s">
        <v>140</v>
      </c>
      <c r="B27" t="s">
        <v>572</v>
      </c>
      <c r="C27" t="s">
        <v>136</v>
      </c>
      <c r="D27" t="s">
        <v>137</v>
      </c>
      <c r="E27" t="s">
        <v>141</v>
      </c>
    </row>
    <row r="28" spans="1:5" x14ac:dyDescent="0.25">
      <c r="A28" t="s">
        <v>606</v>
      </c>
      <c r="B28" t="s">
        <v>2295</v>
      </c>
      <c r="C28" t="s">
        <v>603</v>
      </c>
      <c r="D28" t="s">
        <v>137</v>
      </c>
      <c r="E28" t="s">
        <v>153</v>
      </c>
    </row>
    <row r="29" spans="1:5" x14ac:dyDescent="0.25">
      <c r="A29" t="s">
        <v>69</v>
      </c>
      <c r="B29" t="s">
        <v>940</v>
      </c>
      <c r="C29" t="s">
        <v>65</v>
      </c>
      <c r="D29" t="s">
        <v>66</v>
      </c>
      <c r="E29" t="s">
        <v>70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696E-688D-4CF4-90A7-4C3663C66DE4}">
  <dimension ref="A1:D13"/>
  <sheetViews>
    <sheetView workbookViewId="0"/>
  </sheetViews>
  <sheetFormatPr defaultRowHeight="15" x14ac:dyDescent="0.25"/>
  <cols>
    <col min="1" max="1" width="21.42578125" bestFit="1" customWidth="1"/>
    <col min="2" max="2" width="17.5703125" bestFit="1" customWidth="1"/>
    <col min="3" max="3" width="12.42578125" bestFit="1" customWidth="1"/>
    <col min="4" max="4" width="7.5703125" bestFit="1" customWidth="1"/>
  </cols>
  <sheetData>
    <row r="1" spans="1:4" x14ac:dyDescent="0.25">
      <c r="A1" t="s">
        <v>13</v>
      </c>
      <c r="B1" t="s">
        <v>7</v>
      </c>
      <c r="C1" t="s">
        <v>8</v>
      </c>
      <c r="D1" t="s">
        <v>12</v>
      </c>
    </row>
    <row r="2" spans="1:4" x14ac:dyDescent="0.25">
      <c r="A2" t="s">
        <v>416</v>
      </c>
      <c r="B2" t="s">
        <v>412</v>
      </c>
      <c r="C2" t="s">
        <v>193</v>
      </c>
      <c r="D2" t="s">
        <v>415</v>
      </c>
    </row>
    <row r="3" spans="1:4" x14ac:dyDescent="0.25">
      <c r="A3" t="s">
        <v>198</v>
      </c>
      <c r="B3" t="s">
        <v>192</v>
      </c>
      <c r="C3" t="s">
        <v>193</v>
      </c>
      <c r="D3" t="s">
        <v>197</v>
      </c>
    </row>
    <row r="4" spans="1:4" x14ac:dyDescent="0.25">
      <c r="A4" t="s">
        <v>238</v>
      </c>
      <c r="B4" t="s">
        <v>281</v>
      </c>
      <c r="C4" t="s">
        <v>66</v>
      </c>
      <c r="D4" t="s">
        <v>237</v>
      </c>
    </row>
    <row r="5" spans="1:4" x14ac:dyDescent="0.25">
      <c r="A5" t="s">
        <v>71</v>
      </c>
      <c r="B5" t="s">
        <v>65</v>
      </c>
      <c r="C5" t="s">
        <v>66</v>
      </c>
      <c r="D5" t="s">
        <v>70</v>
      </c>
    </row>
    <row r="6" spans="1:4" x14ac:dyDescent="0.25">
      <c r="A6" t="s">
        <v>41</v>
      </c>
      <c r="B6" t="s">
        <v>161</v>
      </c>
      <c r="C6" t="s">
        <v>36</v>
      </c>
      <c r="D6" t="s">
        <v>40</v>
      </c>
    </row>
    <row r="7" spans="1:4" x14ac:dyDescent="0.25">
      <c r="A7" t="s">
        <v>142</v>
      </c>
      <c r="B7" t="s">
        <v>136</v>
      </c>
      <c r="C7" t="s">
        <v>137</v>
      </c>
      <c r="D7" t="s">
        <v>141</v>
      </c>
    </row>
    <row r="8" spans="1:4" x14ac:dyDescent="0.25">
      <c r="A8" t="s">
        <v>85</v>
      </c>
      <c r="B8" t="s">
        <v>535</v>
      </c>
      <c r="C8" t="s">
        <v>80</v>
      </c>
      <c r="D8" t="s">
        <v>84</v>
      </c>
    </row>
    <row r="9" spans="1:4" x14ac:dyDescent="0.25">
      <c r="A9" t="s">
        <v>97</v>
      </c>
      <c r="B9" t="s">
        <v>254</v>
      </c>
      <c r="C9" t="s">
        <v>36</v>
      </c>
      <c r="D9" t="s">
        <v>96</v>
      </c>
    </row>
    <row r="10" spans="1:4" x14ac:dyDescent="0.25">
      <c r="A10" t="s">
        <v>219</v>
      </c>
      <c r="B10" t="s">
        <v>404</v>
      </c>
      <c r="C10" t="s">
        <v>51</v>
      </c>
      <c r="D10" t="s">
        <v>218</v>
      </c>
    </row>
    <row r="11" spans="1:4" x14ac:dyDescent="0.25">
      <c r="A11" t="s">
        <v>154</v>
      </c>
      <c r="B11" t="s">
        <v>603</v>
      </c>
      <c r="C11" t="s">
        <v>137</v>
      </c>
      <c r="D11" t="s">
        <v>153</v>
      </c>
    </row>
    <row r="12" spans="1:4" x14ac:dyDescent="0.25">
      <c r="A12" t="s">
        <v>56</v>
      </c>
      <c r="B12" t="s">
        <v>244</v>
      </c>
      <c r="C12" t="s">
        <v>51</v>
      </c>
      <c r="D12" t="s">
        <v>55</v>
      </c>
    </row>
    <row r="13" spans="1:4" x14ac:dyDescent="0.25">
      <c r="A13" t="s">
        <v>332</v>
      </c>
      <c r="B13" t="s">
        <v>327</v>
      </c>
      <c r="C13" t="s">
        <v>80</v>
      </c>
      <c r="D13" t="s">
        <v>331</v>
      </c>
    </row>
  </sheetData>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7AD27-DD6B-4D31-ABC0-426A0ABA3563}">
  <dimension ref="A1:D13"/>
  <sheetViews>
    <sheetView workbookViewId="0"/>
  </sheetViews>
  <sheetFormatPr defaultRowHeight="15" x14ac:dyDescent="0.25"/>
  <cols>
    <col min="1" max="1" width="21.42578125" bestFit="1" customWidth="1"/>
    <col min="2" max="2" width="17.5703125" bestFit="1" customWidth="1"/>
    <col min="3" max="3" width="12.42578125" bestFit="1" customWidth="1"/>
    <col min="4" max="4" width="7.5703125" bestFit="1" customWidth="1"/>
  </cols>
  <sheetData>
    <row r="1" spans="1:4" x14ac:dyDescent="0.25">
      <c r="A1" t="s">
        <v>13</v>
      </c>
      <c r="B1" t="s">
        <v>7</v>
      </c>
      <c r="C1" t="s">
        <v>8</v>
      </c>
      <c r="D1" t="s">
        <v>12</v>
      </c>
    </row>
    <row r="2" spans="1:4" x14ac:dyDescent="0.25">
      <c r="A2" t="s">
        <v>416</v>
      </c>
      <c r="B2" t="s">
        <v>412</v>
      </c>
      <c r="C2" t="s">
        <v>193</v>
      </c>
      <c r="D2" t="s">
        <v>415</v>
      </c>
    </row>
    <row r="3" spans="1:4" x14ac:dyDescent="0.25">
      <c r="A3" t="s">
        <v>198</v>
      </c>
      <c r="B3" t="s">
        <v>192</v>
      </c>
      <c r="C3" t="s">
        <v>193</v>
      </c>
      <c r="D3" t="s">
        <v>197</v>
      </c>
    </row>
    <row r="4" spans="1:4" x14ac:dyDescent="0.25">
      <c r="A4" t="s">
        <v>238</v>
      </c>
      <c r="B4" t="s">
        <v>281</v>
      </c>
      <c r="C4" t="s">
        <v>66</v>
      </c>
      <c r="D4" t="s">
        <v>237</v>
      </c>
    </row>
    <row r="5" spans="1:4" x14ac:dyDescent="0.25">
      <c r="A5" t="s">
        <v>71</v>
      </c>
      <c r="B5" t="s">
        <v>65</v>
      </c>
      <c r="C5" t="s">
        <v>66</v>
      </c>
      <c r="D5" t="s">
        <v>70</v>
      </c>
    </row>
    <row r="6" spans="1:4" x14ac:dyDescent="0.25">
      <c r="A6" t="s">
        <v>41</v>
      </c>
      <c r="B6" t="s">
        <v>161</v>
      </c>
      <c r="C6" t="s">
        <v>36</v>
      </c>
      <c r="D6" t="s">
        <v>40</v>
      </c>
    </row>
    <row r="7" spans="1:4" x14ac:dyDescent="0.25">
      <c r="A7" t="s">
        <v>142</v>
      </c>
      <c r="B7" t="s">
        <v>136</v>
      </c>
      <c r="C7" t="s">
        <v>137</v>
      </c>
      <c r="D7" t="s">
        <v>141</v>
      </c>
    </row>
    <row r="8" spans="1:4" x14ac:dyDescent="0.25">
      <c r="A8" t="s">
        <v>85</v>
      </c>
      <c r="B8" t="s">
        <v>535</v>
      </c>
      <c r="C8" t="s">
        <v>80</v>
      </c>
      <c r="D8" t="s">
        <v>84</v>
      </c>
    </row>
    <row r="9" spans="1:4" x14ac:dyDescent="0.25">
      <c r="A9" t="s">
        <v>97</v>
      </c>
      <c r="B9" t="s">
        <v>254</v>
      </c>
      <c r="C9" t="s">
        <v>36</v>
      </c>
      <c r="D9" t="s">
        <v>96</v>
      </c>
    </row>
    <row r="10" spans="1:4" x14ac:dyDescent="0.25">
      <c r="A10" t="s">
        <v>219</v>
      </c>
      <c r="B10" t="s">
        <v>404</v>
      </c>
      <c r="C10" t="s">
        <v>51</v>
      </c>
      <c r="D10" t="s">
        <v>218</v>
      </c>
    </row>
    <row r="11" spans="1:4" x14ac:dyDescent="0.25">
      <c r="A11" t="s">
        <v>154</v>
      </c>
      <c r="B11" t="s">
        <v>603</v>
      </c>
      <c r="C11" t="s">
        <v>137</v>
      </c>
      <c r="D11" t="s">
        <v>153</v>
      </c>
    </row>
    <row r="12" spans="1:4" x14ac:dyDescent="0.25">
      <c r="A12" t="s">
        <v>56</v>
      </c>
      <c r="B12" t="s">
        <v>244</v>
      </c>
      <c r="C12" t="s">
        <v>51</v>
      </c>
      <c r="D12" t="s">
        <v>55</v>
      </c>
    </row>
    <row r="13" spans="1:4" x14ac:dyDescent="0.25">
      <c r="A13" t="s">
        <v>332</v>
      </c>
      <c r="B13" t="s">
        <v>327</v>
      </c>
      <c r="C13" t="s">
        <v>80</v>
      </c>
      <c r="D13" t="s">
        <v>331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A669C-0233-435B-9817-C82C033B0152}">
  <dimension ref="A1:C81"/>
  <sheetViews>
    <sheetView workbookViewId="0"/>
  </sheetViews>
  <sheetFormatPr defaultRowHeight="15" x14ac:dyDescent="0.25"/>
  <cols>
    <col min="1" max="1" width="12.42578125" bestFit="1" customWidth="1"/>
    <col min="2" max="2" width="14.7109375" bestFit="1" customWidth="1"/>
    <col min="3" max="3" width="13.7109375" bestFit="1" customWidth="1"/>
  </cols>
  <sheetData>
    <row r="1" spans="1:3" x14ac:dyDescent="0.25">
      <c r="A1" t="s">
        <v>14</v>
      </c>
      <c r="B1" t="s">
        <v>3960</v>
      </c>
      <c r="C1" t="s">
        <v>3961</v>
      </c>
    </row>
    <row r="2" spans="1:3" x14ac:dyDescent="0.25">
      <c r="A2" t="s">
        <v>370</v>
      </c>
      <c r="B2" t="s">
        <v>3962</v>
      </c>
      <c r="C2" t="s">
        <v>3963</v>
      </c>
    </row>
    <row r="3" spans="1:3" x14ac:dyDescent="0.25">
      <c r="A3" t="s">
        <v>776</v>
      </c>
      <c r="B3" t="s">
        <v>3962</v>
      </c>
      <c r="C3" t="s">
        <v>3963</v>
      </c>
    </row>
    <row r="4" spans="1:3" x14ac:dyDescent="0.25">
      <c r="A4" t="s">
        <v>1953</v>
      </c>
      <c r="B4" t="s">
        <v>3962</v>
      </c>
      <c r="C4" t="s">
        <v>3963</v>
      </c>
    </row>
    <row r="5" spans="1:3" x14ac:dyDescent="0.25">
      <c r="A5" t="s">
        <v>1088</v>
      </c>
      <c r="B5" t="s">
        <v>3962</v>
      </c>
      <c r="C5" t="s">
        <v>3964</v>
      </c>
    </row>
    <row r="6" spans="1:3" x14ac:dyDescent="0.25">
      <c r="A6" t="s">
        <v>654</v>
      </c>
      <c r="B6" t="s">
        <v>3962</v>
      </c>
      <c r="C6" t="s">
        <v>3963</v>
      </c>
    </row>
    <row r="7" spans="1:3" x14ac:dyDescent="0.25">
      <c r="A7" t="s">
        <v>824</v>
      </c>
      <c r="B7" t="s">
        <v>3965</v>
      </c>
      <c r="C7" t="s">
        <v>3963</v>
      </c>
    </row>
    <row r="8" spans="1:3" x14ac:dyDescent="0.25">
      <c r="A8" t="s">
        <v>350</v>
      </c>
      <c r="B8" t="s">
        <v>3962</v>
      </c>
      <c r="C8" t="s">
        <v>3963</v>
      </c>
    </row>
    <row r="9" spans="1:3" x14ac:dyDescent="0.25">
      <c r="A9" t="s">
        <v>42</v>
      </c>
      <c r="B9" t="s">
        <v>3962</v>
      </c>
      <c r="C9" t="s">
        <v>3963</v>
      </c>
    </row>
    <row r="10" spans="1:3" x14ac:dyDescent="0.25">
      <c r="A10" t="s">
        <v>1270</v>
      </c>
      <c r="B10" t="s">
        <v>3962</v>
      </c>
      <c r="C10" t="s">
        <v>3963</v>
      </c>
    </row>
    <row r="11" spans="1:3" x14ac:dyDescent="0.25">
      <c r="A11" t="s">
        <v>1556</v>
      </c>
      <c r="B11" t="s">
        <v>3962</v>
      </c>
      <c r="C11" t="s">
        <v>3963</v>
      </c>
    </row>
    <row r="12" spans="1:3" x14ac:dyDescent="0.25">
      <c r="A12" t="s">
        <v>1390</v>
      </c>
      <c r="B12" t="s">
        <v>3962</v>
      </c>
      <c r="C12" t="s">
        <v>3963</v>
      </c>
    </row>
    <row r="13" spans="1:3" x14ac:dyDescent="0.25">
      <c r="A13" t="s">
        <v>220</v>
      </c>
      <c r="B13" t="s">
        <v>3962</v>
      </c>
      <c r="C13" t="s">
        <v>3963</v>
      </c>
    </row>
    <row r="14" spans="1:3" x14ac:dyDescent="0.25">
      <c r="A14" t="s">
        <v>165</v>
      </c>
      <c r="B14" t="s">
        <v>3965</v>
      </c>
      <c r="C14" t="s">
        <v>3963</v>
      </c>
    </row>
    <row r="15" spans="1:3" x14ac:dyDescent="0.25">
      <c r="A15" t="s">
        <v>555</v>
      </c>
      <c r="B15" t="s">
        <v>3962</v>
      </c>
      <c r="C15" t="s">
        <v>3964</v>
      </c>
    </row>
    <row r="16" spans="1:3" x14ac:dyDescent="0.25">
      <c r="A16" t="s">
        <v>479</v>
      </c>
      <c r="B16" t="s">
        <v>3962</v>
      </c>
      <c r="C16" t="s">
        <v>3963</v>
      </c>
    </row>
    <row r="17" spans="1:3" x14ac:dyDescent="0.25">
      <c r="A17" t="s">
        <v>130</v>
      </c>
      <c r="B17" t="s">
        <v>3962</v>
      </c>
      <c r="C17" t="s">
        <v>3963</v>
      </c>
    </row>
    <row r="18" spans="1:3" x14ac:dyDescent="0.25">
      <c r="A18" t="s">
        <v>725</v>
      </c>
      <c r="B18" t="s">
        <v>3962</v>
      </c>
      <c r="C18" t="s">
        <v>3963</v>
      </c>
    </row>
    <row r="19" spans="1:3" x14ac:dyDescent="0.25">
      <c r="A19" t="s">
        <v>86</v>
      </c>
      <c r="B19" t="s">
        <v>3965</v>
      </c>
      <c r="C19" t="s">
        <v>3964</v>
      </c>
    </row>
    <row r="20" spans="1:3" x14ac:dyDescent="0.25">
      <c r="A20" t="s">
        <v>72</v>
      </c>
      <c r="B20" t="s">
        <v>3962</v>
      </c>
      <c r="C20" t="s">
        <v>3963</v>
      </c>
    </row>
    <row r="21" spans="1:3" x14ac:dyDescent="0.25">
      <c r="A21" t="s">
        <v>98</v>
      </c>
      <c r="B21" t="s">
        <v>3962</v>
      </c>
      <c r="C21" t="s">
        <v>3963</v>
      </c>
    </row>
    <row r="22" spans="1:3" x14ac:dyDescent="0.25">
      <c r="A22" t="s">
        <v>155</v>
      </c>
      <c r="B22" t="s">
        <v>3962</v>
      </c>
      <c r="C22" t="s">
        <v>3964</v>
      </c>
    </row>
    <row r="23" spans="1:3" x14ac:dyDescent="0.25">
      <c r="A23" t="s">
        <v>876</v>
      </c>
      <c r="B23" t="s">
        <v>3962</v>
      </c>
      <c r="C23" t="s">
        <v>3963</v>
      </c>
    </row>
    <row r="24" spans="1:3" x14ac:dyDescent="0.25">
      <c r="A24" t="s">
        <v>909</v>
      </c>
      <c r="B24" t="s">
        <v>3962</v>
      </c>
      <c r="C24" t="s">
        <v>3963</v>
      </c>
    </row>
    <row r="25" spans="1:3" x14ac:dyDescent="0.25">
      <c r="A25" t="s">
        <v>248</v>
      </c>
      <c r="B25" t="s">
        <v>3962</v>
      </c>
      <c r="C25" t="s">
        <v>3963</v>
      </c>
    </row>
    <row r="26" spans="1:3" x14ac:dyDescent="0.25">
      <c r="A26" t="s">
        <v>453</v>
      </c>
      <c r="B26" t="s">
        <v>3962</v>
      </c>
      <c r="C26" t="s">
        <v>3963</v>
      </c>
    </row>
    <row r="27" spans="1:3" x14ac:dyDescent="0.25">
      <c r="A27" t="s">
        <v>995</v>
      </c>
      <c r="B27" t="s">
        <v>3962</v>
      </c>
      <c r="C27" t="s">
        <v>3963</v>
      </c>
    </row>
    <row r="28" spans="1:3" x14ac:dyDescent="0.25">
      <c r="A28" t="s">
        <v>1543</v>
      </c>
      <c r="B28" t="s">
        <v>3965</v>
      </c>
      <c r="C28" t="s">
        <v>3963</v>
      </c>
    </row>
    <row r="29" spans="1:3" x14ac:dyDescent="0.25">
      <c r="A29" t="s">
        <v>302</v>
      </c>
      <c r="B29" t="s">
        <v>3962</v>
      </c>
      <c r="C29" t="s">
        <v>3963</v>
      </c>
    </row>
    <row r="30" spans="1:3" x14ac:dyDescent="0.25">
      <c r="A30" t="s">
        <v>574</v>
      </c>
      <c r="B30" t="s">
        <v>3962</v>
      </c>
      <c r="C30" t="s">
        <v>3963</v>
      </c>
    </row>
    <row r="31" spans="1:3" x14ac:dyDescent="0.25">
      <c r="A31" t="s">
        <v>268</v>
      </c>
      <c r="B31" t="s">
        <v>3962</v>
      </c>
      <c r="C31" t="s">
        <v>3963</v>
      </c>
    </row>
    <row r="32" spans="1:3" x14ac:dyDescent="0.25">
      <c r="A32" t="s">
        <v>1143</v>
      </c>
      <c r="B32" t="s">
        <v>3962</v>
      </c>
      <c r="C32" t="s">
        <v>3963</v>
      </c>
    </row>
    <row r="33" spans="1:3" x14ac:dyDescent="0.25">
      <c r="A33" t="s">
        <v>935</v>
      </c>
      <c r="B33" t="s">
        <v>3962</v>
      </c>
      <c r="C33" t="s">
        <v>3963</v>
      </c>
    </row>
    <row r="34" spans="1:3" x14ac:dyDescent="0.25">
      <c r="A34" t="s">
        <v>388</v>
      </c>
      <c r="B34" t="s">
        <v>3962</v>
      </c>
      <c r="C34" t="s">
        <v>3963</v>
      </c>
    </row>
    <row r="35" spans="1:3" x14ac:dyDescent="0.25">
      <c r="A35" t="s">
        <v>258</v>
      </c>
      <c r="B35" t="s">
        <v>3962</v>
      </c>
      <c r="C35" t="s">
        <v>3963</v>
      </c>
    </row>
    <row r="36" spans="1:3" x14ac:dyDescent="0.25">
      <c r="A36" t="s">
        <v>417</v>
      </c>
      <c r="B36" t="s">
        <v>3962</v>
      </c>
      <c r="C36" t="s">
        <v>3963</v>
      </c>
    </row>
    <row r="37" spans="1:3" x14ac:dyDescent="0.25">
      <c r="A37" t="s">
        <v>105</v>
      </c>
      <c r="B37" t="s">
        <v>3962</v>
      </c>
      <c r="C37" t="s">
        <v>3963</v>
      </c>
    </row>
    <row r="38" spans="1:3" x14ac:dyDescent="0.25">
      <c r="A38" t="s">
        <v>143</v>
      </c>
      <c r="B38" t="s">
        <v>3962</v>
      </c>
      <c r="C38" t="s">
        <v>3963</v>
      </c>
    </row>
    <row r="39" spans="1:3" x14ac:dyDescent="0.25">
      <c r="A39" t="s">
        <v>285</v>
      </c>
      <c r="B39" t="s">
        <v>3962</v>
      </c>
      <c r="C39" t="s">
        <v>3964</v>
      </c>
    </row>
    <row r="40" spans="1:3" x14ac:dyDescent="0.25">
      <c r="A40" t="s">
        <v>613</v>
      </c>
      <c r="B40" t="s">
        <v>3962</v>
      </c>
      <c r="C40" t="s">
        <v>3964</v>
      </c>
    </row>
    <row r="41" spans="1:3" x14ac:dyDescent="0.25">
      <c r="A41" t="s">
        <v>701</v>
      </c>
      <c r="B41" t="s">
        <v>3962</v>
      </c>
      <c r="C41" t="s">
        <v>3964</v>
      </c>
    </row>
    <row r="42" spans="1:3" x14ac:dyDescent="0.25">
      <c r="A42" t="s">
        <v>321</v>
      </c>
      <c r="B42" t="s">
        <v>3965</v>
      </c>
      <c r="C42" t="s">
        <v>3963</v>
      </c>
    </row>
    <row r="43" spans="1:3" x14ac:dyDescent="0.25">
      <c r="A43" t="s">
        <v>185</v>
      </c>
      <c r="B43" t="s">
        <v>3965</v>
      </c>
      <c r="C43" t="s">
        <v>3963</v>
      </c>
    </row>
    <row r="44" spans="1:3" x14ac:dyDescent="0.25">
      <c r="A44" t="s">
        <v>591</v>
      </c>
      <c r="B44" t="s">
        <v>3962</v>
      </c>
      <c r="C44" t="s">
        <v>3963</v>
      </c>
    </row>
    <row r="45" spans="1:3" x14ac:dyDescent="0.25">
      <c r="A45" t="s">
        <v>116</v>
      </c>
      <c r="B45" t="s">
        <v>3962</v>
      </c>
      <c r="C45" t="s">
        <v>3963</v>
      </c>
    </row>
    <row r="46" spans="1:3" x14ac:dyDescent="0.25">
      <c r="A46" t="s">
        <v>793</v>
      </c>
      <c r="B46" t="s">
        <v>3965</v>
      </c>
      <c r="C46" t="s">
        <v>3964</v>
      </c>
    </row>
    <row r="47" spans="1:3" x14ac:dyDescent="0.25">
      <c r="A47" t="s">
        <v>275</v>
      </c>
      <c r="B47" t="s">
        <v>3965</v>
      </c>
      <c r="C47" t="s">
        <v>3963</v>
      </c>
    </row>
    <row r="48" spans="1:3" x14ac:dyDescent="0.25">
      <c r="A48" t="s">
        <v>524</v>
      </c>
      <c r="B48" t="s">
        <v>3962</v>
      </c>
      <c r="C48" t="s">
        <v>3963</v>
      </c>
    </row>
    <row r="49" spans="1:3" x14ac:dyDescent="0.25">
      <c r="A49" t="s">
        <v>424</v>
      </c>
      <c r="B49" t="s">
        <v>3965</v>
      </c>
      <c r="C49" t="s">
        <v>3963</v>
      </c>
    </row>
    <row r="50" spans="1:3" x14ac:dyDescent="0.25">
      <c r="A50" t="s">
        <v>343</v>
      </c>
      <c r="B50" t="s">
        <v>3962</v>
      </c>
      <c r="C50" t="s">
        <v>3964</v>
      </c>
    </row>
    <row r="51" spans="1:3" x14ac:dyDescent="0.25">
      <c r="A51" t="s">
        <v>619</v>
      </c>
      <c r="B51" t="s">
        <v>3965</v>
      </c>
      <c r="C51" t="s">
        <v>3963</v>
      </c>
    </row>
    <row r="52" spans="1:3" x14ac:dyDescent="0.25">
      <c r="A52" t="s">
        <v>433</v>
      </c>
      <c r="B52" t="s">
        <v>3962</v>
      </c>
      <c r="C52" t="s">
        <v>3963</v>
      </c>
    </row>
    <row r="53" spans="1:3" x14ac:dyDescent="0.25">
      <c r="A53" t="s">
        <v>674</v>
      </c>
      <c r="B53" t="s">
        <v>3962</v>
      </c>
      <c r="C53" t="s">
        <v>3964</v>
      </c>
    </row>
    <row r="54" spans="1:3" x14ac:dyDescent="0.25">
      <c r="A54" t="s">
        <v>363</v>
      </c>
      <c r="B54" t="s">
        <v>3962</v>
      </c>
      <c r="C54" t="s">
        <v>3963</v>
      </c>
    </row>
    <row r="55" spans="1:3" x14ac:dyDescent="0.25">
      <c r="A55" t="s">
        <v>492</v>
      </c>
      <c r="B55" t="s">
        <v>3962</v>
      </c>
      <c r="C55" t="s">
        <v>3963</v>
      </c>
    </row>
    <row r="56" spans="1:3" x14ac:dyDescent="0.25">
      <c r="A56" t="s">
        <v>123</v>
      </c>
      <c r="B56" t="s">
        <v>3962</v>
      </c>
      <c r="C56" t="s">
        <v>3963</v>
      </c>
    </row>
    <row r="57" spans="1:3" x14ac:dyDescent="0.25">
      <c r="A57" t="s">
        <v>199</v>
      </c>
      <c r="B57" t="s">
        <v>3962</v>
      </c>
      <c r="C57" t="s">
        <v>3964</v>
      </c>
    </row>
    <row r="58" spans="1:3" x14ac:dyDescent="0.25">
      <c r="A58" t="s">
        <v>531</v>
      </c>
      <c r="B58" t="s">
        <v>3965</v>
      </c>
      <c r="C58" t="s">
        <v>3963</v>
      </c>
    </row>
    <row r="59" spans="1:3" x14ac:dyDescent="0.25">
      <c r="A59" t="s">
        <v>624</v>
      </c>
      <c r="B59" t="s">
        <v>3965</v>
      </c>
      <c r="C59" t="s">
        <v>3963</v>
      </c>
    </row>
    <row r="60" spans="1:3" x14ac:dyDescent="0.25">
      <c r="A60" t="s">
        <v>466</v>
      </c>
      <c r="B60" t="s">
        <v>3965</v>
      </c>
      <c r="C60" t="s">
        <v>3964</v>
      </c>
    </row>
    <row r="61" spans="1:3" x14ac:dyDescent="0.25">
      <c r="A61" t="s">
        <v>1070</v>
      </c>
      <c r="B61" t="s">
        <v>3962</v>
      </c>
      <c r="C61" t="s">
        <v>3964</v>
      </c>
    </row>
    <row r="62" spans="1:3" x14ac:dyDescent="0.25">
      <c r="A62" t="s">
        <v>57</v>
      </c>
      <c r="B62" t="s">
        <v>3962</v>
      </c>
      <c r="C62" t="s">
        <v>3963</v>
      </c>
    </row>
    <row r="63" spans="1:3" x14ac:dyDescent="0.25">
      <c r="A63" t="s">
        <v>819</v>
      </c>
      <c r="B63" t="s">
        <v>3962</v>
      </c>
      <c r="C63" t="s">
        <v>3963</v>
      </c>
    </row>
    <row r="64" spans="1:3" x14ac:dyDescent="0.25">
      <c r="A64" t="s">
        <v>918</v>
      </c>
      <c r="B64" t="s">
        <v>3962</v>
      </c>
      <c r="C64" t="s">
        <v>3964</v>
      </c>
    </row>
    <row r="65" spans="1:3" x14ac:dyDescent="0.25">
      <c r="A65" t="s">
        <v>333</v>
      </c>
      <c r="B65" t="s">
        <v>3962</v>
      </c>
      <c r="C65" t="s">
        <v>3964</v>
      </c>
    </row>
    <row r="66" spans="1:3" x14ac:dyDescent="0.25">
      <c r="A66" t="s">
        <v>384</v>
      </c>
      <c r="B66" t="s">
        <v>3962</v>
      </c>
      <c r="C66" t="s">
        <v>3963</v>
      </c>
    </row>
    <row r="67" spans="1:3" x14ac:dyDescent="0.25">
      <c r="A67" t="s">
        <v>643</v>
      </c>
      <c r="B67" t="s">
        <v>3965</v>
      </c>
      <c r="C67" t="s">
        <v>3963</v>
      </c>
    </row>
    <row r="68" spans="1:3" x14ac:dyDescent="0.25">
      <c r="A68" t="s">
        <v>295</v>
      </c>
      <c r="B68" t="s">
        <v>3962</v>
      </c>
      <c r="C68" t="s">
        <v>3963</v>
      </c>
    </row>
    <row r="69" spans="1:3" x14ac:dyDescent="0.25">
      <c r="A69" t="s">
        <v>1033</v>
      </c>
      <c r="B69" t="s">
        <v>3965</v>
      </c>
      <c r="C69" t="s">
        <v>3963</v>
      </c>
    </row>
    <row r="70" spans="1:3" x14ac:dyDescent="0.25">
      <c r="A70" t="s">
        <v>505</v>
      </c>
      <c r="B70" t="s">
        <v>3962</v>
      </c>
      <c r="C70" t="s">
        <v>3963</v>
      </c>
    </row>
    <row r="71" spans="1:3" x14ac:dyDescent="0.25">
      <c r="A71" t="s">
        <v>175</v>
      </c>
      <c r="B71" t="s">
        <v>3962</v>
      </c>
      <c r="C71" t="s">
        <v>3963</v>
      </c>
    </row>
    <row r="72" spans="1:3" x14ac:dyDescent="0.25">
      <c r="A72" t="s">
        <v>1083</v>
      </c>
      <c r="B72" t="s">
        <v>3962</v>
      </c>
      <c r="C72" t="s">
        <v>3963</v>
      </c>
    </row>
    <row r="73" spans="1:3" x14ac:dyDescent="0.25">
      <c r="A73" t="s">
        <v>1358</v>
      </c>
      <c r="B73" t="s">
        <v>3962</v>
      </c>
      <c r="C73" t="s">
        <v>3964</v>
      </c>
    </row>
    <row r="74" spans="1:3" x14ac:dyDescent="0.25">
      <c r="A74" t="s">
        <v>227</v>
      </c>
      <c r="B74" t="s">
        <v>3962</v>
      </c>
      <c r="C74" t="s">
        <v>3963</v>
      </c>
    </row>
    <row r="75" spans="1:3" x14ac:dyDescent="0.25">
      <c r="A75" t="s">
        <v>1095</v>
      </c>
      <c r="B75" t="s">
        <v>3962</v>
      </c>
      <c r="C75" t="s">
        <v>3963</v>
      </c>
    </row>
    <row r="76" spans="1:3" x14ac:dyDescent="0.25">
      <c r="A76" t="s">
        <v>681</v>
      </c>
      <c r="B76" t="s">
        <v>3962</v>
      </c>
      <c r="C76" t="s">
        <v>3963</v>
      </c>
    </row>
    <row r="77" spans="1:3" x14ac:dyDescent="0.25">
      <c r="A77" t="s">
        <v>440</v>
      </c>
      <c r="B77" t="s">
        <v>3962</v>
      </c>
      <c r="C77" t="s">
        <v>3963</v>
      </c>
    </row>
    <row r="78" spans="1:3" x14ac:dyDescent="0.25">
      <c r="A78" t="s">
        <v>542</v>
      </c>
      <c r="B78" t="s">
        <v>3962</v>
      </c>
      <c r="C78" t="s">
        <v>3964</v>
      </c>
    </row>
    <row r="79" spans="1:3" x14ac:dyDescent="0.25">
      <c r="A79" t="s">
        <v>748</v>
      </c>
      <c r="B79" t="s">
        <v>3965</v>
      </c>
      <c r="C79" t="s">
        <v>3963</v>
      </c>
    </row>
    <row r="80" spans="1:3" x14ac:dyDescent="0.25">
      <c r="A80" t="s">
        <v>712</v>
      </c>
      <c r="B80" t="s">
        <v>3962</v>
      </c>
      <c r="C80" t="s">
        <v>3964</v>
      </c>
    </row>
    <row r="81" spans="1:3" x14ac:dyDescent="0.25">
      <c r="A81" t="s">
        <v>207</v>
      </c>
      <c r="B81" t="s">
        <v>3962</v>
      </c>
      <c r="C81" t="s">
        <v>3963</v>
      </c>
    </row>
  </sheetData>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2B616-4C1C-4C4F-9585-0AFACB06FF99}">
  <sheetPr>
    <tabColor rgb="FFFFFF00"/>
    <pageSetUpPr fitToPage="1"/>
  </sheetPr>
  <dimension ref="B1:S31"/>
  <sheetViews>
    <sheetView zoomScaleNormal="100" workbookViewId="0">
      <selection activeCell="Q10" sqref="Q10:S21"/>
    </sheetView>
  </sheetViews>
  <sheetFormatPr defaultRowHeight="15" x14ac:dyDescent="0.25"/>
  <sheetData>
    <row r="1" spans="2:19" x14ac:dyDescent="0.25">
      <c r="B1" s="64" t="s">
        <v>3967</v>
      </c>
      <c r="C1" s="65"/>
      <c r="D1" s="65"/>
      <c r="E1" s="65"/>
      <c r="F1" s="65"/>
      <c r="G1" s="65"/>
      <c r="H1" s="65"/>
      <c r="I1" s="65"/>
      <c r="J1" s="65"/>
      <c r="K1" s="65"/>
      <c r="L1" s="65"/>
      <c r="M1" s="65"/>
      <c r="N1" s="65"/>
      <c r="O1" s="66"/>
      <c r="Q1" s="70" t="s">
        <v>3968</v>
      </c>
      <c r="R1" s="70"/>
      <c r="S1" s="70"/>
    </row>
    <row r="2" spans="2:19" x14ac:dyDescent="0.25">
      <c r="B2" s="67"/>
      <c r="C2" s="68"/>
      <c r="D2" s="68"/>
      <c r="E2" s="68"/>
      <c r="F2" s="68"/>
      <c r="G2" s="68"/>
      <c r="H2" s="68"/>
      <c r="I2" s="68"/>
      <c r="J2" s="68"/>
      <c r="K2" s="68"/>
      <c r="L2" s="68"/>
      <c r="M2" s="68"/>
      <c r="N2" s="68"/>
      <c r="O2" s="69"/>
      <c r="Q2" s="70"/>
      <c r="R2" s="70"/>
      <c r="S2" s="70"/>
    </row>
    <row r="3" spans="2:19" x14ac:dyDescent="0.25">
      <c r="Q3" s="71" t="s">
        <v>3987</v>
      </c>
      <c r="R3" s="71"/>
      <c r="S3" s="71"/>
    </row>
    <row r="4" spans="2:19" ht="18.75" x14ac:dyDescent="0.25">
      <c r="B4" s="72" t="s">
        <v>3969</v>
      </c>
      <c r="C4" s="73"/>
      <c r="D4" s="73"/>
      <c r="E4" s="74"/>
      <c r="G4" s="75" t="s">
        <v>3970</v>
      </c>
      <c r="H4" s="75"/>
      <c r="I4" s="75"/>
      <c r="J4" s="75"/>
      <c r="L4" s="75" t="s">
        <v>3971</v>
      </c>
      <c r="M4" s="75"/>
      <c r="N4" s="75"/>
      <c r="O4" s="75"/>
      <c r="Q4" s="76" t="e" vm="1">
        <v>#VALUE!</v>
      </c>
      <c r="R4" s="76"/>
      <c r="S4" s="76"/>
    </row>
    <row r="5" spans="2:19" x14ac:dyDescent="0.25">
      <c r="B5" s="77">
        <f>SUM(scd[volume_liters])</f>
        <v>48571.000000000044</v>
      </c>
      <c r="C5" s="77"/>
      <c r="D5" s="77"/>
      <c r="E5" s="77"/>
      <c r="G5" s="78">
        <v>493.40999999999946</v>
      </c>
      <c r="H5" s="78"/>
      <c r="I5" s="78"/>
      <c r="J5" s="78"/>
      <c r="L5" s="79">
        <f>AVERAGE(scd[fat_percentage])</f>
        <v>4.1693600000000004E-2</v>
      </c>
      <c r="M5" s="79"/>
      <c r="N5" s="79"/>
      <c r="O5" s="79"/>
      <c r="Q5" s="76"/>
      <c r="R5" s="76"/>
      <c r="S5" s="76"/>
    </row>
    <row r="6" spans="2:19" x14ac:dyDescent="0.25">
      <c r="B6" s="77"/>
      <c r="C6" s="77"/>
      <c r="D6" s="77"/>
      <c r="E6" s="77"/>
      <c r="G6" s="78"/>
      <c r="H6" s="78"/>
      <c r="I6" s="78"/>
      <c r="J6" s="78"/>
      <c r="L6" s="79"/>
      <c r="M6" s="79"/>
      <c r="N6" s="79"/>
      <c r="O6" s="79"/>
      <c r="Q6" s="76"/>
      <c r="R6" s="76"/>
      <c r="S6" s="76"/>
    </row>
    <row r="7" spans="2:19" x14ac:dyDescent="0.25">
      <c r="Q7" s="76"/>
      <c r="R7" s="76"/>
      <c r="S7" s="76"/>
    </row>
    <row r="8" spans="2:19" x14ac:dyDescent="0.25">
      <c r="Q8" s="76"/>
      <c r="R8" s="76"/>
      <c r="S8" s="76"/>
    </row>
    <row r="9" spans="2:19" ht="18.75" x14ac:dyDescent="0.25">
      <c r="B9" s="75" t="s">
        <v>3972</v>
      </c>
      <c r="C9" s="75"/>
      <c r="D9" s="75"/>
      <c r="E9" s="75"/>
      <c r="G9" s="75" t="s">
        <v>3973</v>
      </c>
      <c r="H9" s="75"/>
      <c r="I9" s="75"/>
      <c r="J9" s="75"/>
      <c r="L9" s="75" t="s">
        <v>3974</v>
      </c>
      <c r="M9" s="75"/>
      <c r="N9" s="75"/>
      <c r="O9" s="75"/>
    </row>
    <row r="10" spans="2:19" x14ac:dyDescent="0.25">
      <c r="B10" s="79">
        <f>AVERAGE(scd[snf_percentage])</f>
        <v>8.5017699999999946E-2</v>
      </c>
      <c r="C10" s="79"/>
      <c r="D10" s="79"/>
      <c r="E10" s="79"/>
      <c r="G10" s="80">
        <f>SUM(scd[payment_amount_inr])</f>
        <v>2261670.9699999988</v>
      </c>
      <c r="H10" s="80"/>
      <c r="I10" s="80"/>
      <c r="J10" s="80"/>
      <c r="L10" s="81">
        <f>AVERAGE(scd[transit_time_minutes])</f>
        <v>58.774000000000001</v>
      </c>
      <c r="M10" s="81"/>
      <c r="N10" s="81"/>
      <c r="O10" s="81"/>
      <c r="Q10" s="82" t="s">
        <v>4076</v>
      </c>
      <c r="R10" s="82"/>
      <c r="S10" s="82"/>
    </row>
    <row r="11" spans="2:19" x14ac:dyDescent="0.25">
      <c r="B11" s="79"/>
      <c r="C11" s="79"/>
      <c r="D11" s="79"/>
      <c r="E11" s="79"/>
      <c r="G11" s="80"/>
      <c r="H11" s="80"/>
      <c r="I11" s="80"/>
      <c r="J11" s="80"/>
      <c r="L11" s="81"/>
      <c r="M11" s="81"/>
      <c r="N11" s="81"/>
      <c r="O11" s="81"/>
      <c r="Q11" s="82"/>
      <c r="R11" s="82"/>
      <c r="S11" s="82"/>
    </row>
    <row r="12" spans="2:19" x14ac:dyDescent="0.25">
      <c r="Q12" s="82"/>
      <c r="R12" s="82"/>
      <c r="S12" s="82"/>
    </row>
    <row r="13" spans="2:19" x14ac:dyDescent="0.25">
      <c r="Q13" s="82"/>
      <c r="R13" s="82"/>
      <c r="S13" s="82"/>
    </row>
    <row r="14" spans="2:19" ht="18.75" x14ac:dyDescent="0.25">
      <c r="B14" s="75" t="s">
        <v>3975</v>
      </c>
      <c r="C14" s="75"/>
      <c r="D14" s="75"/>
      <c r="E14" s="75"/>
      <c r="G14" s="83" t="s">
        <v>3976</v>
      </c>
      <c r="H14" s="83"/>
      <c r="I14" s="83"/>
      <c r="J14" s="83"/>
      <c r="L14" s="84" t="s">
        <v>3977</v>
      </c>
      <c r="M14" s="84"/>
      <c r="N14" s="84"/>
      <c r="O14" s="84"/>
      <c r="Q14" s="82"/>
      <c r="R14" s="82"/>
      <c r="S14" s="82"/>
    </row>
    <row r="15" spans="2:19" x14ac:dyDescent="0.25">
      <c r="B15" s="81">
        <f>AVERAGE(scd[distance_km])</f>
        <v>13.159600000000006</v>
      </c>
      <c r="C15" s="81"/>
      <c r="D15" s="81"/>
      <c r="E15" s="81"/>
      <c r="G15" s="81">
        <f>SUM(scd[volume_liters])/COUNTA(farms[farm_id])</f>
        <v>60.713750000000054</v>
      </c>
      <c r="H15" s="81"/>
      <c r="I15" s="81"/>
      <c r="J15" s="81"/>
      <c r="L15" s="81">
        <f>SUM(scd[volume_liters])/COUNTA(cooperatives[cooperative_id])</f>
        <v>1734.6785714285729</v>
      </c>
      <c r="M15" s="81"/>
      <c r="N15" s="81"/>
      <c r="O15" s="81"/>
      <c r="Q15" s="82"/>
      <c r="R15" s="82"/>
      <c r="S15" s="82"/>
    </row>
    <row r="16" spans="2:19" x14ac:dyDescent="0.25">
      <c r="B16" s="81"/>
      <c r="C16" s="81"/>
      <c r="D16" s="81"/>
      <c r="E16" s="81"/>
      <c r="G16" s="81"/>
      <c r="H16" s="81"/>
      <c r="I16" s="81"/>
      <c r="J16" s="81"/>
      <c r="L16" s="81"/>
      <c r="M16" s="81"/>
      <c r="N16" s="81"/>
      <c r="O16" s="81"/>
      <c r="Q16" s="82"/>
      <c r="R16" s="82"/>
      <c r="S16" s="82"/>
    </row>
    <row r="17" spans="2:19" x14ac:dyDescent="0.25">
      <c r="Q17" s="82"/>
      <c r="R17" s="82"/>
      <c r="S17" s="82"/>
    </row>
    <row r="18" spans="2:19" x14ac:dyDescent="0.25">
      <c r="Q18" s="82"/>
      <c r="R18" s="82"/>
      <c r="S18" s="82"/>
    </row>
    <row r="19" spans="2:19" ht="18" x14ac:dyDescent="0.25">
      <c r="B19" s="83" t="s">
        <v>3978</v>
      </c>
      <c r="C19" s="83"/>
      <c r="D19" s="83"/>
      <c r="E19" s="83"/>
      <c r="G19" s="84" t="s">
        <v>3979</v>
      </c>
      <c r="H19" s="84"/>
      <c r="I19" s="84"/>
      <c r="J19" s="84"/>
      <c r="L19" s="83" t="s">
        <v>3980</v>
      </c>
      <c r="M19" s="83"/>
      <c r="N19" s="83"/>
      <c r="O19" s="83"/>
      <c r="Q19" s="82"/>
      <c r="R19" s="82"/>
      <c r="S19" s="82"/>
    </row>
    <row r="20" spans="2:19" x14ac:dyDescent="0.25">
      <c r="B20" s="81">
        <f>SUM(scd[volume_liters])/COUNTA(collectioncenters[collection_center_id])</f>
        <v>249.08205128205151</v>
      </c>
      <c r="C20" s="81"/>
      <c r="D20" s="81"/>
      <c r="E20" s="81"/>
      <c r="G20" s="81">
        <f>SUM(scd[volume_liters])/COUNTA(vehicles[vehicle_id])</f>
        <v>607.1375000000005</v>
      </c>
      <c r="H20" s="81"/>
      <c r="I20" s="81"/>
      <c r="J20" s="81"/>
      <c r="L20" s="81">
        <f>SUM(scd[net_volume_liters])/COUNTA(chillingcenters[chilling_center_id])</f>
        <v>1717.0567857142846</v>
      </c>
      <c r="M20" s="81"/>
      <c r="N20" s="81"/>
      <c r="O20" s="81"/>
      <c r="Q20" s="82"/>
      <c r="R20" s="82"/>
      <c r="S20" s="82"/>
    </row>
    <row r="21" spans="2:19" x14ac:dyDescent="0.25">
      <c r="B21" s="81"/>
      <c r="C21" s="81"/>
      <c r="D21" s="81"/>
      <c r="E21" s="81"/>
      <c r="G21" s="81"/>
      <c r="H21" s="81"/>
      <c r="I21" s="81"/>
      <c r="J21" s="81"/>
      <c r="L21" s="81"/>
      <c r="M21" s="81"/>
      <c r="N21" s="81"/>
      <c r="O21" s="81"/>
      <c r="Q21" s="82"/>
      <c r="R21" s="82"/>
      <c r="S21" s="82"/>
    </row>
    <row r="24" spans="2:19" ht="18" x14ac:dyDescent="0.25">
      <c r="B24" s="83" t="s">
        <v>3981</v>
      </c>
      <c r="C24" s="83"/>
      <c r="D24" s="83"/>
      <c r="E24" s="83"/>
      <c r="G24" s="83" t="s">
        <v>3982</v>
      </c>
      <c r="H24" s="83"/>
      <c r="I24" s="83"/>
      <c r="J24" s="83"/>
      <c r="L24" s="83" t="s">
        <v>3983</v>
      </c>
      <c r="M24" s="83"/>
      <c r="N24" s="83"/>
      <c r="O24" s="83"/>
    </row>
    <row r="25" spans="2:19" x14ac:dyDescent="0.25">
      <c r="B25" s="81">
        <f>SUM(scd[volume_liters])/COUNTA(plants[processing_plant_id])</f>
        <v>4047.5833333333371</v>
      </c>
      <c r="C25" s="81"/>
      <c r="D25" s="81"/>
      <c r="E25" s="81"/>
      <c r="G25" s="86">
        <f>COUNTIFS(scd[quality_pass],"TRUE")/COUNTA(scd[quality_pass])</f>
        <v>0.78500000000000003</v>
      </c>
      <c r="H25" s="86"/>
      <c r="I25" s="86"/>
      <c r="J25" s="86"/>
      <c r="L25" s="85">
        <f>AVERAGE(scd[temp_c_at_collection])</f>
        <v>30.333000000000006</v>
      </c>
      <c r="M25" s="85"/>
      <c r="N25" s="85"/>
      <c r="O25" s="85"/>
    </row>
    <row r="26" spans="2:19" x14ac:dyDescent="0.25">
      <c r="B26" s="81"/>
      <c r="C26" s="81"/>
      <c r="D26" s="81"/>
      <c r="E26" s="81"/>
      <c r="G26" s="86"/>
      <c r="H26" s="86"/>
      <c r="I26" s="86"/>
      <c r="J26" s="86"/>
      <c r="L26" s="85"/>
      <c r="M26" s="85"/>
      <c r="N26" s="85"/>
      <c r="O26" s="85"/>
    </row>
    <row r="29" spans="2:19" ht="18" x14ac:dyDescent="0.25">
      <c r="B29" s="83" t="s">
        <v>3984</v>
      </c>
      <c r="C29" s="83"/>
      <c r="D29" s="83"/>
      <c r="E29" s="83"/>
      <c r="G29" s="84" t="s">
        <v>3985</v>
      </c>
      <c r="H29" s="84"/>
      <c r="I29" s="84"/>
      <c r="J29" s="84"/>
      <c r="L29" s="83" t="s">
        <v>3986</v>
      </c>
      <c r="M29" s="83"/>
      <c r="N29" s="83"/>
      <c r="O29" s="83"/>
    </row>
    <row r="30" spans="2:19" x14ac:dyDescent="0.25">
      <c r="B30" s="85">
        <f>AVERAGE(scd[temp_c_at_arrival])</f>
        <v>11.328400000000011</v>
      </c>
      <c r="C30" s="85"/>
      <c r="D30" s="85"/>
      <c r="E30" s="85"/>
      <c r="G30" s="81">
        <f>SUM(scd[volume_liters])/COUNTA(_xlfn.UNIQUE(farms[village]))</f>
        <v>249.08205128205151</v>
      </c>
      <c r="H30" s="81"/>
      <c r="I30" s="81"/>
      <c r="J30" s="81"/>
      <c r="L30" s="81">
        <f>SUM(scd[payment_amount_inr])/COUNTA(farms[farm_id])</f>
        <v>2827.0887124999986</v>
      </c>
      <c r="M30" s="81"/>
      <c r="N30" s="81"/>
      <c r="O30" s="81"/>
    </row>
    <row r="31" spans="2:19" x14ac:dyDescent="0.25">
      <c r="B31" s="85"/>
      <c r="C31" s="85"/>
      <c r="D31" s="85"/>
      <c r="E31" s="85"/>
      <c r="G31" s="81"/>
      <c r="H31" s="81"/>
      <c r="I31" s="81"/>
      <c r="J31" s="81"/>
      <c r="L31" s="81"/>
      <c r="M31" s="81"/>
      <c r="N31" s="81"/>
      <c r="O31" s="81"/>
    </row>
  </sheetData>
  <mergeCells count="41">
    <mergeCell ref="B24:E24"/>
    <mergeCell ref="G24:J24"/>
    <mergeCell ref="L24:O24"/>
    <mergeCell ref="B30:E31"/>
    <mergeCell ref="G30:J31"/>
    <mergeCell ref="L30:O31"/>
    <mergeCell ref="B25:E26"/>
    <mergeCell ref="G25:J26"/>
    <mergeCell ref="L25:O26"/>
    <mergeCell ref="B29:E29"/>
    <mergeCell ref="G29:J29"/>
    <mergeCell ref="L29:O29"/>
    <mergeCell ref="Q10:S21"/>
    <mergeCell ref="B14:E14"/>
    <mergeCell ref="G14:J14"/>
    <mergeCell ref="L14:O14"/>
    <mergeCell ref="B15:E16"/>
    <mergeCell ref="G15:J16"/>
    <mergeCell ref="L15:O16"/>
    <mergeCell ref="B19:E19"/>
    <mergeCell ref="G19:J19"/>
    <mergeCell ref="L19:O19"/>
    <mergeCell ref="B20:E21"/>
    <mergeCell ref="G20:J21"/>
    <mergeCell ref="L20:O21"/>
    <mergeCell ref="B9:E9"/>
    <mergeCell ref="G9:J9"/>
    <mergeCell ref="L9:O9"/>
    <mergeCell ref="B10:E11"/>
    <mergeCell ref="G10:J11"/>
    <mergeCell ref="L10:O11"/>
    <mergeCell ref="B1:O2"/>
    <mergeCell ref="Q1:S2"/>
    <mergeCell ref="Q3:S3"/>
    <mergeCell ref="B4:E4"/>
    <mergeCell ref="G4:J4"/>
    <mergeCell ref="L4:O4"/>
    <mergeCell ref="Q4:S8"/>
    <mergeCell ref="B5:E6"/>
    <mergeCell ref="G5:J6"/>
    <mergeCell ref="L5:O6"/>
  </mergeCells>
  <pageMargins left="0.7" right="0.7" top="0.75" bottom="0.75" header="0.3" footer="0.3"/>
  <pageSetup paperSize="9" scale="75"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77C02-513B-4810-A412-6B62DF2BAB16}">
  <sheetPr>
    <tabColor rgb="FFFFFF00"/>
  </sheetPr>
  <dimension ref="A1:H479"/>
  <sheetViews>
    <sheetView view="pageLayout" topLeftCell="A481" zoomScaleNormal="100" workbookViewId="0"/>
  </sheetViews>
  <sheetFormatPr defaultRowHeight="15" x14ac:dyDescent="0.25"/>
  <cols>
    <col min="2" max="2" width="9.28515625" customWidth="1"/>
    <col min="3" max="3" width="11.28515625" bestFit="1" customWidth="1"/>
    <col min="4" max="4" width="16.85546875" bestFit="1" customWidth="1"/>
    <col min="5" max="5" width="11.85546875" bestFit="1" customWidth="1"/>
    <col min="6" max="6" width="10.42578125" bestFit="1" customWidth="1"/>
  </cols>
  <sheetData>
    <row r="1" spans="1:8" x14ac:dyDescent="0.25">
      <c r="C1" s="114" t="s">
        <v>3995</v>
      </c>
      <c r="D1" s="115"/>
      <c r="E1" s="115"/>
      <c r="F1" s="115"/>
    </row>
    <row r="2" spans="1:8" x14ac:dyDescent="0.25">
      <c r="C2" s="27" t="s">
        <v>3989</v>
      </c>
      <c r="D2" s="12" t="s">
        <v>3990</v>
      </c>
      <c r="E2" s="12" t="s">
        <v>3991</v>
      </c>
      <c r="F2" s="13" t="s">
        <v>3992</v>
      </c>
    </row>
    <row r="3" spans="1:8" x14ac:dyDescent="0.25">
      <c r="C3" s="10" t="s">
        <v>998</v>
      </c>
      <c r="D3" s="9">
        <v>463.33</v>
      </c>
      <c r="E3" s="8">
        <v>4.4574999999999997E-2</v>
      </c>
      <c r="F3" s="8">
        <v>8.5974999999999996E-2</v>
      </c>
    </row>
    <row r="4" spans="1:8" x14ac:dyDescent="0.25">
      <c r="C4" s="10" t="s">
        <v>1022</v>
      </c>
      <c r="D4" s="10">
        <v>443.05</v>
      </c>
      <c r="E4" s="6">
        <v>4.5420000000000002E-2</v>
      </c>
      <c r="F4" s="6">
        <v>8.5599999999999996E-2</v>
      </c>
    </row>
    <row r="5" spans="1:8" x14ac:dyDescent="0.25">
      <c r="C5" s="10" t="s">
        <v>475</v>
      </c>
      <c r="D5" s="10">
        <v>399.91999999999996</v>
      </c>
      <c r="E5" s="6">
        <v>4.0666666666666663E-2</v>
      </c>
      <c r="F5" s="6">
        <v>8.43E-2</v>
      </c>
    </row>
    <row r="6" spans="1:8" x14ac:dyDescent="0.25">
      <c r="C6" s="10" t="s">
        <v>804</v>
      </c>
      <c r="D6" s="10">
        <v>379.77</v>
      </c>
      <c r="E6" s="6">
        <v>3.9824999999999999E-2</v>
      </c>
      <c r="F6" s="6">
        <v>8.4724999999999995E-2</v>
      </c>
    </row>
    <row r="7" spans="1:8" x14ac:dyDescent="0.25">
      <c r="C7" s="10" t="s">
        <v>387</v>
      </c>
      <c r="D7" s="10">
        <v>369.15999999999997</v>
      </c>
      <c r="E7" s="6">
        <v>3.7475000000000001E-2</v>
      </c>
      <c r="F7" s="6">
        <v>8.2775000000000001E-2</v>
      </c>
    </row>
    <row r="8" spans="1:8" x14ac:dyDescent="0.25">
      <c r="C8" s="10" t="s">
        <v>2542</v>
      </c>
      <c r="D8" s="10">
        <v>351.14</v>
      </c>
      <c r="E8" s="6">
        <v>4.6149999999999997E-2</v>
      </c>
      <c r="F8" s="6">
        <v>8.6099999999999996E-2</v>
      </c>
    </row>
    <row r="9" spans="1:8" x14ac:dyDescent="0.25">
      <c r="C9" s="10" t="s">
        <v>616</v>
      </c>
      <c r="D9" s="10">
        <v>341.11</v>
      </c>
      <c r="E9" s="6">
        <v>4.3275000000000001E-2</v>
      </c>
      <c r="F9" s="6">
        <v>8.5175000000000001E-2</v>
      </c>
    </row>
    <row r="10" spans="1:8" x14ac:dyDescent="0.25">
      <c r="C10" s="10" t="s">
        <v>958</v>
      </c>
      <c r="D10" s="10">
        <v>337.61</v>
      </c>
      <c r="E10" s="6">
        <v>3.7650000000000003E-2</v>
      </c>
      <c r="F10" s="6">
        <v>8.2100000000000006E-2</v>
      </c>
    </row>
    <row r="11" spans="1:8" x14ac:dyDescent="0.25">
      <c r="C11" s="10" t="s">
        <v>1162</v>
      </c>
      <c r="D11" s="10">
        <v>318.53000000000003</v>
      </c>
      <c r="E11" s="6">
        <v>3.8100000000000002E-2</v>
      </c>
      <c r="F11" s="6">
        <v>8.5800000000000001E-2</v>
      </c>
    </row>
    <row r="12" spans="1:8" x14ac:dyDescent="0.25">
      <c r="C12" s="10" t="s">
        <v>609</v>
      </c>
      <c r="D12" s="10">
        <v>308.91000000000003</v>
      </c>
      <c r="E12" s="6">
        <v>3.9960000000000002E-2</v>
      </c>
      <c r="F12" s="6">
        <v>8.566E-2</v>
      </c>
    </row>
    <row r="13" spans="1:8" x14ac:dyDescent="0.25">
      <c r="C13" s="11" t="s">
        <v>3988</v>
      </c>
      <c r="D13" s="20">
        <v>3712.53</v>
      </c>
      <c r="E13" s="7">
        <v>4.1772972972972978E-2</v>
      </c>
      <c r="F13" s="7">
        <v>8.4972972972972974E-2</v>
      </c>
    </row>
    <row r="15" spans="1:8" ht="15" customHeight="1" x14ac:dyDescent="0.25">
      <c r="A15" s="118" t="s">
        <v>4077</v>
      </c>
      <c r="B15" s="119"/>
      <c r="C15" s="119"/>
      <c r="D15" s="119"/>
      <c r="E15" s="119"/>
      <c r="F15" s="119"/>
      <c r="G15" s="119"/>
      <c r="H15" s="120"/>
    </row>
    <row r="16" spans="1:8" x14ac:dyDescent="0.25">
      <c r="A16" s="121"/>
      <c r="B16" s="122"/>
      <c r="C16" s="122"/>
      <c r="D16" s="122"/>
      <c r="E16" s="122"/>
      <c r="F16" s="122"/>
      <c r="G16" s="122"/>
      <c r="H16" s="123"/>
    </row>
    <row r="17" spans="1:8" ht="15" customHeight="1" x14ac:dyDescent="0.25">
      <c r="A17" s="121"/>
      <c r="B17" s="122"/>
      <c r="C17" s="122"/>
      <c r="D17" s="122"/>
      <c r="E17" s="122"/>
      <c r="F17" s="122"/>
      <c r="G17" s="122"/>
      <c r="H17" s="123"/>
    </row>
    <row r="18" spans="1:8" x14ac:dyDescent="0.25">
      <c r="A18" s="121"/>
      <c r="B18" s="122"/>
      <c r="C18" s="122"/>
      <c r="D18" s="122"/>
      <c r="E18" s="122"/>
      <c r="F18" s="122"/>
      <c r="G18" s="122"/>
      <c r="H18" s="123"/>
    </row>
    <row r="19" spans="1:8" x14ac:dyDescent="0.25">
      <c r="A19" s="121"/>
      <c r="B19" s="122"/>
      <c r="C19" s="122"/>
      <c r="D19" s="122"/>
      <c r="E19" s="122"/>
      <c r="F19" s="122"/>
      <c r="G19" s="122"/>
      <c r="H19" s="123"/>
    </row>
    <row r="20" spans="1:8" x14ac:dyDescent="0.25">
      <c r="A20" s="121"/>
      <c r="B20" s="122"/>
      <c r="C20" s="122"/>
      <c r="D20" s="122"/>
      <c r="E20" s="122"/>
      <c r="F20" s="122"/>
      <c r="G20" s="122"/>
      <c r="H20" s="123"/>
    </row>
    <row r="21" spans="1:8" x14ac:dyDescent="0.25">
      <c r="A21" s="124"/>
      <c r="B21" s="125"/>
      <c r="C21" s="125"/>
      <c r="D21" s="125"/>
      <c r="E21" s="125"/>
      <c r="F21" s="125"/>
      <c r="G21" s="125"/>
      <c r="H21" s="126"/>
    </row>
    <row r="22" spans="1:8" x14ac:dyDescent="0.25">
      <c r="C22" s="5"/>
      <c r="D22" s="5"/>
      <c r="E22" s="5"/>
      <c r="F22" s="5"/>
    </row>
    <row r="23" spans="1:8" x14ac:dyDescent="0.25">
      <c r="C23" s="116" t="s">
        <v>3996</v>
      </c>
      <c r="D23" s="117"/>
      <c r="E23" s="117"/>
      <c r="F23" s="117"/>
    </row>
    <row r="24" spans="1:8" x14ac:dyDescent="0.25">
      <c r="C24" s="27" t="s">
        <v>3989</v>
      </c>
      <c r="D24" s="12" t="s">
        <v>3990</v>
      </c>
      <c r="E24" s="12" t="s">
        <v>3991</v>
      </c>
      <c r="F24" s="13" t="s">
        <v>3992</v>
      </c>
    </row>
    <row r="25" spans="1:8" x14ac:dyDescent="0.25">
      <c r="C25" s="10" t="s">
        <v>2332</v>
      </c>
      <c r="D25" s="9">
        <v>5.7</v>
      </c>
      <c r="E25" s="8">
        <v>4.2000000000000003E-2</v>
      </c>
      <c r="F25" s="8">
        <v>8.0399999999999999E-2</v>
      </c>
    </row>
    <row r="26" spans="1:8" x14ac:dyDescent="0.25">
      <c r="C26" s="10" t="s">
        <v>1743</v>
      </c>
      <c r="D26" s="10">
        <v>5.44</v>
      </c>
      <c r="E26" s="6">
        <v>3.9600000000000003E-2</v>
      </c>
      <c r="F26" s="6">
        <v>8.1199999999999994E-2</v>
      </c>
    </row>
    <row r="27" spans="1:8" x14ac:dyDescent="0.25">
      <c r="C27" s="10" t="s">
        <v>1911</v>
      </c>
      <c r="D27" s="10">
        <v>5.4</v>
      </c>
      <c r="E27" s="6">
        <v>4.0300000000000002E-2</v>
      </c>
      <c r="F27" s="6">
        <v>8.4900000000000003E-2</v>
      </c>
    </row>
    <row r="28" spans="1:8" x14ac:dyDescent="0.25">
      <c r="C28" s="10" t="s">
        <v>2634</v>
      </c>
      <c r="D28" s="10">
        <v>5.25</v>
      </c>
      <c r="E28" s="6">
        <v>4.3299999999999998E-2</v>
      </c>
      <c r="F28" s="6">
        <v>9.2899999999999996E-2</v>
      </c>
    </row>
    <row r="29" spans="1:8" x14ac:dyDescent="0.25">
      <c r="C29" s="10" t="s">
        <v>3169</v>
      </c>
      <c r="D29" s="10">
        <v>5.01</v>
      </c>
      <c r="E29" s="6">
        <v>4.6100000000000002E-2</v>
      </c>
      <c r="F29" s="6">
        <v>8.8800000000000004E-2</v>
      </c>
    </row>
    <row r="30" spans="1:8" x14ac:dyDescent="0.25">
      <c r="C30" s="10" t="s">
        <v>3059</v>
      </c>
      <c r="D30" s="10">
        <v>5</v>
      </c>
      <c r="E30" s="6">
        <v>4.5400000000000003E-2</v>
      </c>
      <c r="F30" s="6">
        <v>8.4400000000000003E-2</v>
      </c>
    </row>
    <row r="31" spans="1:8" x14ac:dyDescent="0.25">
      <c r="C31" s="10" t="s">
        <v>981</v>
      </c>
      <c r="D31" s="10">
        <v>5</v>
      </c>
      <c r="E31" s="6">
        <v>3.6799999999999999E-2</v>
      </c>
      <c r="F31" s="6">
        <v>8.3699999999999997E-2</v>
      </c>
    </row>
    <row r="32" spans="1:8" x14ac:dyDescent="0.25">
      <c r="C32" s="10" t="s">
        <v>3005</v>
      </c>
      <c r="D32" s="10">
        <v>5</v>
      </c>
      <c r="E32" s="6">
        <v>4.4999999999999998E-2</v>
      </c>
      <c r="F32" s="6">
        <v>8.4500000000000006E-2</v>
      </c>
    </row>
    <row r="33" spans="1:8" x14ac:dyDescent="0.25">
      <c r="C33" s="10" t="s">
        <v>1815</v>
      </c>
      <c r="D33" s="10">
        <v>4.8499999999999996</v>
      </c>
      <c r="E33" s="6">
        <v>3.9899999999999998E-2</v>
      </c>
      <c r="F33" s="6">
        <v>8.3000000000000004E-2</v>
      </c>
    </row>
    <row r="34" spans="1:8" x14ac:dyDescent="0.25">
      <c r="C34" s="10" t="s">
        <v>133</v>
      </c>
      <c r="D34" s="10">
        <v>4.6399999999999997</v>
      </c>
      <c r="E34" s="6">
        <v>3.0700000000000002E-2</v>
      </c>
      <c r="F34" s="6">
        <v>8.2799999999999999E-2</v>
      </c>
    </row>
    <row r="35" spans="1:8" x14ac:dyDescent="0.25">
      <c r="C35" s="11" t="s">
        <v>3988</v>
      </c>
      <c r="D35" s="20">
        <v>51.29</v>
      </c>
      <c r="E35" s="7">
        <v>4.0910000000000002E-2</v>
      </c>
      <c r="F35" s="7">
        <v>8.4659999999999999E-2</v>
      </c>
    </row>
    <row r="37" spans="1:8" ht="15" customHeight="1" x14ac:dyDescent="0.25">
      <c r="A37" s="96" t="s">
        <v>4078</v>
      </c>
      <c r="B37" s="97"/>
      <c r="C37" s="97"/>
      <c r="D37" s="97"/>
      <c r="E37" s="97"/>
      <c r="F37" s="97"/>
      <c r="G37" s="97"/>
      <c r="H37" s="98"/>
    </row>
    <row r="38" spans="1:8" x14ac:dyDescent="0.25">
      <c r="A38" s="99"/>
      <c r="B38" s="100"/>
      <c r="C38" s="100"/>
      <c r="D38" s="100"/>
      <c r="E38" s="100"/>
      <c r="F38" s="100"/>
      <c r="G38" s="100"/>
      <c r="H38" s="101"/>
    </row>
    <row r="39" spans="1:8" x14ac:dyDescent="0.25">
      <c r="A39" s="99"/>
      <c r="B39" s="100"/>
      <c r="C39" s="100"/>
      <c r="D39" s="100"/>
      <c r="E39" s="100"/>
      <c r="F39" s="100"/>
      <c r="G39" s="100"/>
      <c r="H39" s="101"/>
    </row>
    <row r="40" spans="1:8" x14ac:dyDescent="0.25">
      <c r="A40" s="99"/>
      <c r="B40" s="100"/>
      <c r="C40" s="100"/>
      <c r="D40" s="100"/>
      <c r="E40" s="100"/>
      <c r="F40" s="100"/>
      <c r="G40" s="100"/>
      <c r="H40" s="101"/>
    </row>
    <row r="41" spans="1:8" x14ac:dyDescent="0.25">
      <c r="A41" s="99"/>
      <c r="B41" s="100"/>
      <c r="C41" s="100"/>
      <c r="D41" s="100"/>
      <c r="E41" s="100"/>
      <c r="F41" s="100"/>
      <c r="G41" s="100"/>
      <c r="H41" s="101"/>
    </row>
    <row r="42" spans="1:8" x14ac:dyDescent="0.25">
      <c r="A42" s="99"/>
      <c r="B42" s="100"/>
      <c r="C42" s="100"/>
      <c r="D42" s="100"/>
      <c r="E42" s="100"/>
      <c r="F42" s="100"/>
      <c r="G42" s="100"/>
      <c r="H42" s="101"/>
    </row>
    <row r="43" spans="1:8" x14ac:dyDescent="0.25">
      <c r="A43" s="102"/>
      <c r="B43" s="103"/>
      <c r="C43" s="103"/>
      <c r="D43" s="103"/>
      <c r="E43" s="103"/>
      <c r="F43" s="103"/>
      <c r="G43" s="103"/>
      <c r="H43" s="104"/>
    </row>
    <row r="44" spans="1:8" ht="15" customHeight="1" x14ac:dyDescent="0.25">
      <c r="A44" s="5"/>
      <c r="B44" s="5"/>
      <c r="C44" s="5"/>
    </row>
    <row r="45" spans="1:8" ht="15" customHeight="1" x14ac:dyDescent="0.25">
      <c r="A45" s="105" t="s">
        <v>4010</v>
      </c>
      <c r="B45" s="106"/>
      <c r="C45" s="106"/>
      <c r="D45" s="106"/>
      <c r="E45" s="106"/>
      <c r="F45" s="106"/>
      <c r="G45" s="106"/>
      <c r="H45" s="107"/>
    </row>
    <row r="46" spans="1:8" x14ac:dyDescent="0.25">
      <c r="A46" s="108"/>
      <c r="B46" s="109"/>
      <c r="C46" s="109"/>
      <c r="D46" s="109"/>
      <c r="E46" s="109"/>
      <c r="F46" s="109"/>
      <c r="G46" s="109"/>
      <c r="H46" s="110"/>
    </row>
    <row r="47" spans="1:8" x14ac:dyDescent="0.25">
      <c r="A47" s="111"/>
      <c r="B47" s="112"/>
      <c r="C47" s="112"/>
      <c r="D47" s="112"/>
      <c r="E47" s="112"/>
      <c r="F47" s="112"/>
      <c r="G47" s="112"/>
      <c r="H47" s="113"/>
    </row>
    <row r="48" spans="1:8" x14ac:dyDescent="0.25">
      <c r="A48" s="5"/>
      <c r="B48" s="5"/>
      <c r="C48" s="5"/>
    </row>
    <row r="64" spans="1:8" x14ac:dyDescent="0.25">
      <c r="A64" s="87" t="s">
        <v>4000</v>
      </c>
      <c r="B64" s="88"/>
      <c r="C64" s="88"/>
      <c r="D64" s="88"/>
      <c r="E64" s="88"/>
      <c r="F64" s="88"/>
      <c r="G64" s="88"/>
      <c r="H64" s="89"/>
    </row>
    <row r="65" spans="1:8" x14ac:dyDescent="0.25">
      <c r="A65" s="90"/>
      <c r="B65" s="91"/>
      <c r="C65" s="91"/>
      <c r="D65" s="91"/>
      <c r="E65" s="91"/>
      <c r="F65" s="91"/>
      <c r="G65" s="91"/>
      <c r="H65" s="92"/>
    </row>
    <row r="66" spans="1:8" ht="15" customHeight="1" x14ac:dyDescent="0.25">
      <c r="A66" s="90"/>
      <c r="B66" s="91"/>
      <c r="C66" s="91"/>
      <c r="D66" s="91"/>
      <c r="E66" s="91"/>
      <c r="F66" s="91"/>
      <c r="G66" s="91"/>
      <c r="H66" s="92"/>
    </row>
    <row r="67" spans="1:8" x14ac:dyDescent="0.25">
      <c r="A67" s="90"/>
      <c r="B67" s="91"/>
      <c r="C67" s="91"/>
      <c r="D67" s="91"/>
      <c r="E67" s="91"/>
      <c r="F67" s="91"/>
      <c r="G67" s="91"/>
      <c r="H67" s="92"/>
    </row>
    <row r="68" spans="1:8" x14ac:dyDescent="0.25">
      <c r="A68" s="90"/>
      <c r="B68" s="91"/>
      <c r="C68" s="91"/>
      <c r="D68" s="91"/>
      <c r="E68" s="91"/>
      <c r="F68" s="91"/>
      <c r="G68" s="91"/>
      <c r="H68" s="92"/>
    </row>
    <row r="69" spans="1:8" x14ac:dyDescent="0.25">
      <c r="A69" s="90"/>
      <c r="B69" s="91"/>
      <c r="C69" s="91"/>
      <c r="D69" s="91"/>
      <c r="E69" s="91"/>
      <c r="F69" s="91"/>
      <c r="G69" s="91"/>
      <c r="H69" s="92"/>
    </row>
    <row r="70" spans="1:8" x14ac:dyDescent="0.25">
      <c r="A70" s="93"/>
      <c r="B70" s="94"/>
      <c r="C70" s="94"/>
      <c r="D70" s="94"/>
      <c r="E70" s="94"/>
      <c r="F70" s="94"/>
      <c r="G70" s="94"/>
      <c r="H70" s="95"/>
    </row>
    <row r="71" spans="1:8" x14ac:dyDescent="0.25">
      <c r="A71" s="14"/>
      <c r="B71" s="14"/>
      <c r="C71" s="14"/>
      <c r="D71" s="14"/>
      <c r="E71" s="14"/>
      <c r="F71" s="14"/>
      <c r="G71" s="14"/>
      <c r="H71" s="14"/>
    </row>
    <row r="72" spans="1:8" x14ac:dyDescent="0.25">
      <c r="A72" s="14"/>
      <c r="B72" s="14"/>
      <c r="C72" s="14"/>
      <c r="D72" s="14"/>
      <c r="E72" s="14"/>
      <c r="F72" s="14"/>
      <c r="G72" s="14"/>
      <c r="H72" s="14"/>
    </row>
    <row r="85" spans="1:8" x14ac:dyDescent="0.25">
      <c r="A85" s="96" t="s">
        <v>4003</v>
      </c>
      <c r="B85" s="97"/>
      <c r="C85" s="97"/>
      <c r="D85" s="97"/>
      <c r="E85" s="97"/>
      <c r="F85" s="97"/>
      <c r="G85" s="97"/>
      <c r="H85" s="98"/>
    </row>
    <row r="86" spans="1:8" x14ac:dyDescent="0.25">
      <c r="A86" s="99"/>
      <c r="B86" s="100"/>
      <c r="C86" s="100"/>
      <c r="D86" s="100"/>
      <c r="E86" s="100"/>
      <c r="F86" s="100"/>
      <c r="G86" s="100"/>
      <c r="H86" s="101"/>
    </row>
    <row r="87" spans="1:8" x14ac:dyDescent="0.25">
      <c r="A87" s="99"/>
      <c r="B87" s="100"/>
      <c r="C87" s="100"/>
      <c r="D87" s="100"/>
      <c r="E87" s="100"/>
      <c r="F87" s="100"/>
      <c r="G87" s="100"/>
      <c r="H87" s="101"/>
    </row>
    <row r="88" spans="1:8" x14ac:dyDescent="0.25">
      <c r="A88" s="99"/>
      <c r="B88" s="100"/>
      <c r="C88" s="100"/>
      <c r="D88" s="100"/>
      <c r="E88" s="100"/>
      <c r="F88" s="100"/>
      <c r="G88" s="100"/>
      <c r="H88" s="101"/>
    </row>
    <row r="89" spans="1:8" x14ac:dyDescent="0.25">
      <c r="A89" s="99"/>
      <c r="B89" s="100"/>
      <c r="C89" s="100"/>
      <c r="D89" s="100"/>
      <c r="E89" s="100"/>
      <c r="F89" s="100"/>
      <c r="G89" s="100"/>
      <c r="H89" s="101"/>
    </row>
    <row r="90" spans="1:8" x14ac:dyDescent="0.25">
      <c r="A90" s="99"/>
      <c r="B90" s="100"/>
      <c r="C90" s="100"/>
      <c r="D90" s="100"/>
      <c r="E90" s="100"/>
      <c r="F90" s="100"/>
      <c r="G90" s="100"/>
      <c r="H90" s="101"/>
    </row>
    <row r="91" spans="1:8" x14ac:dyDescent="0.25">
      <c r="A91" s="102"/>
      <c r="B91" s="103"/>
      <c r="C91" s="103"/>
      <c r="D91" s="103"/>
      <c r="E91" s="103"/>
      <c r="F91" s="103"/>
      <c r="G91" s="103"/>
      <c r="H91" s="104"/>
    </row>
    <row r="92" spans="1:8" x14ac:dyDescent="0.25">
      <c r="A92" s="5"/>
      <c r="B92" s="5"/>
      <c r="C92" s="5"/>
    </row>
    <row r="93" spans="1:8" x14ac:dyDescent="0.25">
      <c r="A93" s="105" t="s">
        <v>4004</v>
      </c>
      <c r="B93" s="106"/>
      <c r="C93" s="106"/>
      <c r="D93" s="106"/>
      <c r="E93" s="106"/>
      <c r="F93" s="106"/>
      <c r="G93" s="106"/>
      <c r="H93" s="107"/>
    </row>
    <row r="94" spans="1:8" x14ac:dyDescent="0.25">
      <c r="A94" s="108"/>
      <c r="B94" s="109"/>
      <c r="C94" s="109"/>
      <c r="D94" s="109"/>
      <c r="E94" s="109"/>
      <c r="F94" s="109"/>
      <c r="G94" s="109"/>
      <c r="H94" s="110"/>
    </row>
    <row r="95" spans="1:8" x14ac:dyDescent="0.25">
      <c r="A95" s="111"/>
      <c r="B95" s="112"/>
      <c r="C95" s="112"/>
      <c r="D95" s="112"/>
      <c r="E95" s="112"/>
      <c r="F95" s="112"/>
      <c r="G95" s="112"/>
      <c r="H95" s="113"/>
    </row>
    <row r="111" spans="1:8" x14ac:dyDescent="0.25">
      <c r="A111" s="87" t="s">
        <v>4019</v>
      </c>
      <c r="B111" s="88"/>
      <c r="C111" s="88"/>
      <c r="D111" s="88"/>
      <c r="E111" s="88"/>
      <c r="F111" s="88"/>
      <c r="G111" s="88"/>
      <c r="H111" s="89"/>
    </row>
    <row r="112" spans="1:8" x14ac:dyDescent="0.25">
      <c r="A112" s="90"/>
      <c r="B112" s="91"/>
      <c r="C112" s="91"/>
      <c r="D112" s="91"/>
      <c r="E112" s="91"/>
      <c r="F112" s="91"/>
      <c r="G112" s="91"/>
      <c r="H112" s="92"/>
    </row>
    <row r="113" spans="1:8" x14ac:dyDescent="0.25">
      <c r="A113" s="90"/>
      <c r="B113" s="91"/>
      <c r="C113" s="91"/>
      <c r="D113" s="91"/>
      <c r="E113" s="91"/>
      <c r="F113" s="91"/>
      <c r="G113" s="91"/>
      <c r="H113" s="92"/>
    </row>
    <row r="114" spans="1:8" x14ac:dyDescent="0.25">
      <c r="A114" s="90"/>
      <c r="B114" s="91"/>
      <c r="C114" s="91"/>
      <c r="D114" s="91"/>
      <c r="E114" s="91"/>
      <c r="F114" s="91"/>
      <c r="G114" s="91"/>
      <c r="H114" s="92"/>
    </row>
    <row r="115" spans="1:8" x14ac:dyDescent="0.25">
      <c r="A115" s="90"/>
      <c r="B115" s="91"/>
      <c r="C115" s="91"/>
      <c r="D115" s="91"/>
      <c r="E115" s="91"/>
      <c r="F115" s="91"/>
      <c r="G115" s="91"/>
      <c r="H115" s="92"/>
    </row>
    <row r="116" spans="1:8" x14ac:dyDescent="0.25">
      <c r="A116" s="90"/>
      <c r="B116" s="91"/>
      <c r="C116" s="91"/>
      <c r="D116" s="91"/>
      <c r="E116" s="91"/>
      <c r="F116" s="91"/>
      <c r="G116" s="91"/>
      <c r="H116" s="92"/>
    </row>
    <row r="117" spans="1:8" x14ac:dyDescent="0.25">
      <c r="A117" s="93"/>
      <c r="B117" s="94"/>
      <c r="C117" s="94"/>
      <c r="D117" s="94"/>
      <c r="E117" s="94"/>
      <c r="F117" s="94"/>
      <c r="G117" s="94"/>
      <c r="H117" s="95"/>
    </row>
    <row r="133" spans="1:8" x14ac:dyDescent="0.25">
      <c r="A133" s="96" t="s">
        <v>4009</v>
      </c>
      <c r="B133" s="97"/>
      <c r="C133" s="97"/>
      <c r="D133" s="97"/>
      <c r="E133" s="97"/>
      <c r="F133" s="97"/>
      <c r="G133" s="97"/>
      <c r="H133" s="98"/>
    </row>
    <row r="134" spans="1:8" x14ac:dyDescent="0.25">
      <c r="A134" s="99"/>
      <c r="B134" s="100"/>
      <c r="C134" s="100"/>
      <c r="D134" s="100"/>
      <c r="E134" s="100"/>
      <c r="F134" s="100"/>
      <c r="G134" s="100"/>
      <c r="H134" s="101"/>
    </row>
    <row r="135" spans="1:8" x14ac:dyDescent="0.25">
      <c r="A135" s="99"/>
      <c r="B135" s="100"/>
      <c r="C135" s="100"/>
      <c r="D135" s="100"/>
      <c r="E135" s="100"/>
      <c r="F135" s="100"/>
      <c r="G135" s="100"/>
      <c r="H135" s="101"/>
    </row>
    <row r="136" spans="1:8" x14ac:dyDescent="0.25">
      <c r="A136" s="99"/>
      <c r="B136" s="100"/>
      <c r="C136" s="100"/>
      <c r="D136" s="100"/>
      <c r="E136" s="100"/>
      <c r="F136" s="100"/>
      <c r="G136" s="100"/>
      <c r="H136" s="101"/>
    </row>
    <row r="137" spans="1:8" x14ac:dyDescent="0.25">
      <c r="A137" s="99"/>
      <c r="B137" s="100"/>
      <c r="C137" s="100"/>
      <c r="D137" s="100"/>
      <c r="E137" s="100"/>
      <c r="F137" s="100"/>
      <c r="G137" s="100"/>
      <c r="H137" s="101"/>
    </row>
    <row r="138" spans="1:8" x14ac:dyDescent="0.25">
      <c r="A138" s="99"/>
      <c r="B138" s="100"/>
      <c r="C138" s="100"/>
      <c r="D138" s="100"/>
      <c r="E138" s="100"/>
      <c r="F138" s="100"/>
      <c r="G138" s="100"/>
      <c r="H138" s="101"/>
    </row>
    <row r="139" spans="1:8" x14ac:dyDescent="0.25">
      <c r="A139" s="102"/>
      <c r="B139" s="103"/>
      <c r="C139" s="103"/>
      <c r="D139" s="103"/>
      <c r="E139" s="103"/>
      <c r="F139" s="103"/>
      <c r="G139" s="103"/>
      <c r="H139" s="104"/>
    </row>
    <row r="140" spans="1:8" x14ac:dyDescent="0.25">
      <c r="A140" s="5"/>
      <c r="B140" s="5"/>
      <c r="C140" s="5"/>
    </row>
    <row r="141" spans="1:8" x14ac:dyDescent="0.25">
      <c r="A141" s="105" t="s">
        <v>4061</v>
      </c>
      <c r="B141" s="106"/>
      <c r="C141" s="106"/>
      <c r="D141" s="106"/>
      <c r="E141" s="106"/>
      <c r="F141" s="106"/>
      <c r="G141" s="106"/>
      <c r="H141" s="107"/>
    </row>
    <row r="142" spans="1:8" x14ac:dyDescent="0.25">
      <c r="A142" s="108"/>
      <c r="B142" s="109"/>
      <c r="C142" s="109"/>
      <c r="D142" s="109"/>
      <c r="E142" s="109"/>
      <c r="F142" s="109"/>
      <c r="G142" s="109"/>
      <c r="H142" s="110"/>
    </row>
    <row r="143" spans="1:8" x14ac:dyDescent="0.25">
      <c r="A143" s="111"/>
      <c r="B143" s="112"/>
      <c r="C143" s="112"/>
      <c r="D143" s="112"/>
      <c r="E143" s="112"/>
      <c r="F143" s="112"/>
      <c r="G143" s="112"/>
      <c r="H143" s="113"/>
    </row>
    <row r="159" spans="1:8" x14ac:dyDescent="0.25">
      <c r="A159" s="87" t="s">
        <v>4059</v>
      </c>
      <c r="B159" s="88"/>
      <c r="C159" s="88"/>
      <c r="D159" s="88"/>
      <c r="E159" s="88"/>
      <c r="F159" s="88"/>
      <c r="G159" s="88"/>
      <c r="H159" s="89"/>
    </row>
    <row r="160" spans="1:8" x14ac:dyDescent="0.25">
      <c r="A160" s="90"/>
      <c r="B160" s="91"/>
      <c r="C160" s="91"/>
      <c r="D160" s="91"/>
      <c r="E160" s="91"/>
      <c r="F160" s="91"/>
      <c r="G160" s="91"/>
      <c r="H160" s="92"/>
    </row>
    <row r="161" spans="1:8" ht="15" customHeight="1" x14ac:dyDescent="0.25">
      <c r="A161" s="90"/>
      <c r="B161" s="91"/>
      <c r="C161" s="91"/>
      <c r="D161" s="91"/>
      <c r="E161" s="91"/>
      <c r="F161" s="91"/>
      <c r="G161" s="91"/>
      <c r="H161" s="92"/>
    </row>
    <row r="162" spans="1:8" x14ac:dyDescent="0.25">
      <c r="A162" s="90"/>
      <c r="B162" s="91"/>
      <c r="C162" s="91"/>
      <c r="D162" s="91"/>
      <c r="E162" s="91"/>
      <c r="F162" s="91"/>
      <c r="G162" s="91"/>
      <c r="H162" s="92"/>
    </row>
    <row r="163" spans="1:8" x14ac:dyDescent="0.25">
      <c r="A163" s="90"/>
      <c r="B163" s="91"/>
      <c r="C163" s="91"/>
      <c r="D163" s="91"/>
      <c r="E163" s="91"/>
      <c r="F163" s="91"/>
      <c r="G163" s="91"/>
      <c r="H163" s="92"/>
    </row>
    <row r="164" spans="1:8" x14ac:dyDescent="0.25">
      <c r="A164" s="90"/>
      <c r="B164" s="91"/>
      <c r="C164" s="91"/>
      <c r="D164" s="91"/>
      <c r="E164" s="91"/>
      <c r="F164" s="91"/>
      <c r="G164" s="91"/>
      <c r="H164" s="92"/>
    </row>
    <row r="165" spans="1:8" x14ac:dyDescent="0.25">
      <c r="A165" s="93"/>
      <c r="B165" s="94"/>
      <c r="C165" s="94"/>
      <c r="D165" s="94"/>
      <c r="E165" s="94"/>
      <c r="F165" s="94"/>
      <c r="G165" s="94"/>
      <c r="H165" s="95"/>
    </row>
    <row r="166" spans="1:8" x14ac:dyDescent="0.25">
      <c r="A166" s="14"/>
      <c r="B166" s="14"/>
      <c r="C166" s="14"/>
      <c r="D166" s="14"/>
      <c r="E166" s="14"/>
      <c r="F166" s="14"/>
      <c r="G166" s="14"/>
      <c r="H166" s="14"/>
    </row>
    <row r="167" spans="1:8" x14ac:dyDescent="0.25">
      <c r="A167" s="14"/>
      <c r="B167" s="14"/>
      <c r="C167" s="14"/>
      <c r="D167" s="14"/>
      <c r="E167" s="14"/>
      <c r="F167" s="14"/>
      <c r="G167" s="14"/>
      <c r="H167" s="14"/>
    </row>
    <row r="181" spans="1:8" x14ac:dyDescent="0.25">
      <c r="A181" s="96" t="s">
        <v>4060</v>
      </c>
      <c r="B181" s="97"/>
      <c r="C181" s="97"/>
      <c r="D181" s="97"/>
      <c r="E181" s="97"/>
      <c r="F181" s="97"/>
      <c r="G181" s="97"/>
      <c r="H181" s="98"/>
    </row>
    <row r="182" spans="1:8" x14ac:dyDescent="0.25">
      <c r="A182" s="99"/>
      <c r="B182" s="100"/>
      <c r="C182" s="100"/>
      <c r="D182" s="100"/>
      <c r="E182" s="100"/>
      <c r="F182" s="100"/>
      <c r="G182" s="100"/>
      <c r="H182" s="101"/>
    </row>
    <row r="183" spans="1:8" x14ac:dyDescent="0.25">
      <c r="A183" s="99"/>
      <c r="B183" s="100"/>
      <c r="C183" s="100"/>
      <c r="D183" s="100"/>
      <c r="E183" s="100"/>
      <c r="F183" s="100"/>
      <c r="G183" s="100"/>
      <c r="H183" s="101"/>
    </row>
    <row r="184" spans="1:8" x14ac:dyDescent="0.25">
      <c r="A184" s="99"/>
      <c r="B184" s="100"/>
      <c r="C184" s="100"/>
      <c r="D184" s="100"/>
      <c r="E184" s="100"/>
      <c r="F184" s="100"/>
      <c r="G184" s="100"/>
      <c r="H184" s="101"/>
    </row>
    <row r="185" spans="1:8" x14ac:dyDescent="0.25">
      <c r="A185" s="99"/>
      <c r="B185" s="100"/>
      <c r="C185" s="100"/>
      <c r="D185" s="100"/>
      <c r="E185" s="100"/>
      <c r="F185" s="100"/>
      <c r="G185" s="100"/>
      <c r="H185" s="101"/>
    </row>
    <row r="186" spans="1:8" x14ac:dyDescent="0.25">
      <c r="A186" s="99"/>
      <c r="B186" s="100"/>
      <c r="C186" s="100"/>
      <c r="D186" s="100"/>
      <c r="E186" s="100"/>
      <c r="F186" s="100"/>
      <c r="G186" s="100"/>
      <c r="H186" s="101"/>
    </row>
    <row r="187" spans="1:8" x14ac:dyDescent="0.25">
      <c r="A187" s="102"/>
      <c r="B187" s="103"/>
      <c r="C187" s="103"/>
      <c r="D187" s="103"/>
      <c r="E187" s="103"/>
      <c r="F187" s="103"/>
      <c r="G187" s="103"/>
      <c r="H187" s="104"/>
    </row>
    <row r="188" spans="1:8" x14ac:dyDescent="0.25">
      <c r="A188" s="5"/>
      <c r="B188" s="5"/>
      <c r="C188" s="5"/>
    </row>
    <row r="189" spans="1:8" x14ac:dyDescent="0.25">
      <c r="A189" s="105" t="s">
        <v>4018</v>
      </c>
      <c r="B189" s="106"/>
      <c r="C189" s="106"/>
      <c r="D189" s="106"/>
      <c r="E189" s="106"/>
      <c r="F189" s="106"/>
      <c r="G189" s="106"/>
      <c r="H189" s="107"/>
    </row>
    <row r="190" spans="1:8" x14ac:dyDescent="0.25">
      <c r="A190" s="108"/>
      <c r="B190" s="109"/>
      <c r="C190" s="109"/>
      <c r="D190" s="109"/>
      <c r="E190" s="109"/>
      <c r="F190" s="109"/>
      <c r="G190" s="109"/>
      <c r="H190" s="110"/>
    </row>
    <row r="191" spans="1:8" x14ac:dyDescent="0.25">
      <c r="A191" s="111"/>
      <c r="B191" s="112"/>
      <c r="C191" s="112"/>
      <c r="D191" s="112"/>
      <c r="E191" s="112"/>
      <c r="F191" s="112"/>
      <c r="G191" s="112"/>
      <c r="H191" s="113"/>
    </row>
    <row r="209" spans="1:8" x14ac:dyDescent="0.25">
      <c r="A209" s="87" t="s">
        <v>4016</v>
      </c>
      <c r="B209" s="88"/>
      <c r="C209" s="88"/>
      <c r="D209" s="88"/>
      <c r="E209" s="88"/>
      <c r="F209" s="88"/>
      <c r="G209" s="88"/>
      <c r="H209" s="89"/>
    </row>
    <row r="210" spans="1:8" x14ac:dyDescent="0.25">
      <c r="A210" s="90"/>
      <c r="B210" s="91"/>
      <c r="C210" s="91"/>
      <c r="D210" s="91"/>
      <c r="E210" s="91"/>
      <c r="F210" s="91"/>
      <c r="G210" s="91"/>
      <c r="H210" s="92"/>
    </row>
    <row r="211" spans="1:8" x14ac:dyDescent="0.25">
      <c r="A211" s="90"/>
      <c r="B211" s="91"/>
      <c r="C211" s="91"/>
      <c r="D211" s="91"/>
      <c r="E211" s="91"/>
      <c r="F211" s="91"/>
      <c r="G211" s="91"/>
      <c r="H211" s="92"/>
    </row>
    <row r="212" spans="1:8" x14ac:dyDescent="0.25">
      <c r="A212" s="90"/>
      <c r="B212" s="91"/>
      <c r="C212" s="91"/>
      <c r="D212" s="91"/>
      <c r="E212" s="91"/>
      <c r="F212" s="91"/>
      <c r="G212" s="91"/>
      <c r="H212" s="92"/>
    </row>
    <row r="213" spans="1:8" x14ac:dyDescent="0.25">
      <c r="A213" s="90"/>
      <c r="B213" s="91"/>
      <c r="C213" s="91"/>
      <c r="D213" s="91"/>
      <c r="E213" s="91"/>
      <c r="F213" s="91"/>
      <c r="G213" s="91"/>
      <c r="H213" s="92"/>
    </row>
    <row r="214" spans="1:8" x14ac:dyDescent="0.25">
      <c r="A214" s="90"/>
      <c r="B214" s="91"/>
      <c r="C214" s="91"/>
      <c r="D214" s="91"/>
      <c r="E214" s="91"/>
      <c r="F214" s="91"/>
      <c r="G214" s="91"/>
      <c r="H214" s="92"/>
    </row>
    <row r="215" spans="1:8" x14ac:dyDescent="0.25">
      <c r="A215" s="93"/>
      <c r="B215" s="94"/>
      <c r="C215" s="94"/>
      <c r="D215" s="94"/>
      <c r="E215" s="94"/>
      <c r="F215" s="94"/>
      <c r="G215" s="94"/>
      <c r="H215" s="95"/>
    </row>
    <row r="229" spans="1:8" x14ac:dyDescent="0.25">
      <c r="A229" s="96" t="s">
        <v>4020</v>
      </c>
      <c r="B229" s="97"/>
      <c r="C229" s="97"/>
      <c r="D229" s="97"/>
      <c r="E229" s="97"/>
      <c r="F229" s="97"/>
      <c r="G229" s="97"/>
      <c r="H229" s="98"/>
    </row>
    <row r="230" spans="1:8" x14ac:dyDescent="0.25">
      <c r="A230" s="99"/>
      <c r="B230" s="100"/>
      <c r="C230" s="100"/>
      <c r="D230" s="100"/>
      <c r="E230" s="100"/>
      <c r="F230" s="100"/>
      <c r="G230" s="100"/>
      <c r="H230" s="101"/>
    </row>
    <row r="231" spans="1:8" x14ac:dyDescent="0.25">
      <c r="A231" s="99"/>
      <c r="B231" s="100"/>
      <c r="C231" s="100"/>
      <c r="D231" s="100"/>
      <c r="E231" s="100"/>
      <c r="F231" s="100"/>
      <c r="G231" s="100"/>
      <c r="H231" s="101"/>
    </row>
    <row r="232" spans="1:8" x14ac:dyDescent="0.25">
      <c r="A232" s="99"/>
      <c r="B232" s="100"/>
      <c r="C232" s="100"/>
      <c r="D232" s="100"/>
      <c r="E232" s="100"/>
      <c r="F232" s="100"/>
      <c r="G232" s="100"/>
      <c r="H232" s="101"/>
    </row>
    <row r="233" spans="1:8" x14ac:dyDescent="0.25">
      <c r="A233" s="99"/>
      <c r="B233" s="100"/>
      <c r="C233" s="100"/>
      <c r="D233" s="100"/>
      <c r="E233" s="100"/>
      <c r="F233" s="100"/>
      <c r="G233" s="100"/>
      <c r="H233" s="101"/>
    </row>
    <row r="234" spans="1:8" x14ac:dyDescent="0.25">
      <c r="A234" s="99"/>
      <c r="B234" s="100"/>
      <c r="C234" s="100"/>
      <c r="D234" s="100"/>
      <c r="E234" s="100"/>
      <c r="F234" s="100"/>
      <c r="G234" s="100"/>
      <c r="H234" s="101"/>
    </row>
    <row r="235" spans="1:8" x14ac:dyDescent="0.25">
      <c r="A235" s="102"/>
      <c r="B235" s="103"/>
      <c r="C235" s="103"/>
      <c r="D235" s="103"/>
      <c r="E235" s="103"/>
      <c r="F235" s="103"/>
      <c r="G235" s="103"/>
      <c r="H235" s="104"/>
    </row>
    <row r="236" spans="1:8" x14ac:dyDescent="0.25">
      <c r="A236" s="5"/>
      <c r="B236" s="5"/>
      <c r="C236" s="5"/>
    </row>
    <row r="237" spans="1:8" x14ac:dyDescent="0.25">
      <c r="A237" s="105" t="s">
        <v>4024</v>
      </c>
      <c r="B237" s="106"/>
      <c r="C237" s="106"/>
      <c r="D237" s="106"/>
      <c r="E237" s="106"/>
      <c r="F237" s="106"/>
      <c r="G237" s="106"/>
      <c r="H237" s="107"/>
    </row>
    <row r="238" spans="1:8" x14ac:dyDescent="0.25">
      <c r="A238" s="108"/>
      <c r="B238" s="109"/>
      <c r="C238" s="109"/>
      <c r="D238" s="109"/>
      <c r="E238" s="109"/>
      <c r="F238" s="109"/>
      <c r="G238" s="109"/>
      <c r="H238" s="110"/>
    </row>
    <row r="239" spans="1:8" x14ac:dyDescent="0.25">
      <c r="A239" s="111"/>
      <c r="B239" s="112"/>
      <c r="C239" s="112"/>
      <c r="D239" s="112"/>
      <c r="E239" s="112"/>
      <c r="F239" s="112"/>
      <c r="G239" s="112"/>
      <c r="H239" s="113"/>
    </row>
    <row r="254" spans="1:8" x14ac:dyDescent="0.25">
      <c r="A254" s="96" t="s">
        <v>4029</v>
      </c>
      <c r="B254" s="97"/>
      <c r="C254" s="97"/>
      <c r="D254" s="97"/>
      <c r="E254" s="97"/>
      <c r="F254" s="97"/>
      <c r="G254" s="97"/>
      <c r="H254" s="98"/>
    </row>
    <row r="255" spans="1:8" x14ac:dyDescent="0.25">
      <c r="A255" s="99"/>
      <c r="B255" s="100"/>
      <c r="C255" s="100"/>
      <c r="D255" s="100"/>
      <c r="E255" s="100"/>
      <c r="F255" s="100"/>
      <c r="G255" s="100"/>
      <c r="H255" s="101"/>
    </row>
    <row r="256" spans="1:8" x14ac:dyDescent="0.25">
      <c r="A256" s="99"/>
      <c r="B256" s="100"/>
      <c r="C256" s="100"/>
      <c r="D256" s="100"/>
      <c r="E256" s="100"/>
      <c r="F256" s="100"/>
      <c r="G256" s="100"/>
      <c r="H256" s="101"/>
    </row>
    <row r="257" spans="1:8" x14ac:dyDescent="0.25">
      <c r="A257" s="99"/>
      <c r="B257" s="100"/>
      <c r="C257" s="100"/>
      <c r="D257" s="100"/>
      <c r="E257" s="100"/>
      <c r="F257" s="100"/>
      <c r="G257" s="100"/>
      <c r="H257" s="101"/>
    </row>
    <row r="258" spans="1:8" x14ac:dyDescent="0.25">
      <c r="A258" s="99"/>
      <c r="B258" s="100"/>
      <c r="C258" s="100"/>
      <c r="D258" s="100"/>
      <c r="E258" s="100"/>
      <c r="F258" s="100"/>
      <c r="G258" s="100"/>
      <c r="H258" s="101"/>
    </row>
    <row r="259" spans="1:8" x14ac:dyDescent="0.25">
      <c r="A259" s="99"/>
      <c r="B259" s="100"/>
      <c r="C259" s="100"/>
      <c r="D259" s="100"/>
      <c r="E259" s="100"/>
      <c r="F259" s="100"/>
      <c r="G259" s="100"/>
      <c r="H259" s="101"/>
    </row>
    <row r="260" spans="1:8" x14ac:dyDescent="0.25">
      <c r="A260" s="102"/>
      <c r="B260" s="103"/>
      <c r="C260" s="103"/>
      <c r="D260" s="103"/>
      <c r="E260" s="103"/>
      <c r="F260" s="103"/>
      <c r="G260" s="103"/>
      <c r="H260" s="104"/>
    </row>
    <row r="277" spans="1:8" x14ac:dyDescent="0.25">
      <c r="A277" s="96" t="s">
        <v>4028</v>
      </c>
      <c r="B277" s="97"/>
      <c r="C277" s="97"/>
      <c r="D277" s="97"/>
      <c r="E277" s="97"/>
      <c r="F277" s="97"/>
      <c r="G277" s="97"/>
      <c r="H277" s="98"/>
    </row>
    <row r="278" spans="1:8" x14ac:dyDescent="0.25">
      <c r="A278" s="99"/>
      <c r="B278" s="100"/>
      <c r="C278" s="100"/>
      <c r="D278" s="100"/>
      <c r="E278" s="100"/>
      <c r="F278" s="100"/>
      <c r="G278" s="100"/>
      <c r="H278" s="101"/>
    </row>
    <row r="279" spans="1:8" x14ac:dyDescent="0.25">
      <c r="A279" s="99"/>
      <c r="B279" s="100"/>
      <c r="C279" s="100"/>
      <c r="D279" s="100"/>
      <c r="E279" s="100"/>
      <c r="F279" s="100"/>
      <c r="G279" s="100"/>
      <c r="H279" s="101"/>
    </row>
    <row r="280" spans="1:8" x14ac:dyDescent="0.25">
      <c r="A280" s="99"/>
      <c r="B280" s="100"/>
      <c r="C280" s="100"/>
      <c r="D280" s="100"/>
      <c r="E280" s="100"/>
      <c r="F280" s="100"/>
      <c r="G280" s="100"/>
      <c r="H280" s="101"/>
    </row>
    <row r="281" spans="1:8" x14ac:dyDescent="0.25">
      <c r="A281" s="99"/>
      <c r="B281" s="100"/>
      <c r="C281" s="100"/>
      <c r="D281" s="100"/>
      <c r="E281" s="100"/>
      <c r="F281" s="100"/>
      <c r="G281" s="100"/>
      <c r="H281" s="101"/>
    </row>
    <row r="282" spans="1:8" x14ac:dyDescent="0.25">
      <c r="A282" s="99"/>
      <c r="B282" s="100"/>
      <c r="C282" s="100"/>
      <c r="D282" s="100"/>
      <c r="E282" s="100"/>
      <c r="F282" s="100"/>
      <c r="G282" s="100"/>
      <c r="H282" s="101"/>
    </row>
    <row r="283" spans="1:8" x14ac:dyDescent="0.25">
      <c r="A283" s="102"/>
      <c r="B283" s="103"/>
      <c r="C283" s="103"/>
      <c r="D283" s="103"/>
      <c r="E283" s="103"/>
      <c r="F283" s="103"/>
      <c r="G283" s="103"/>
      <c r="H283" s="104"/>
    </row>
    <row r="284" spans="1:8" x14ac:dyDescent="0.25">
      <c r="A284" s="5"/>
      <c r="B284" s="5"/>
      <c r="C284" s="5"/>
    </row>
    <row r="285" spans="1:8" x14ac:dyDescent="0.25">
      <c r="A285" s="105" t="s">
        <v>4027</v>
      </c>
      <c r="B285" s="106"/>
      <c r="C285" s="106"/>
      <c r="D285" s="106"/>
      <c r="E285" s="106"/>
      <c r="F285" s="106"/>
      <c r="G285" s="106"/>
      <c r="H285" s="107"/>
    </row>
    <row r="286" spans="1:8" x14ac:dyDescent="0.25">
      <c r="A286" s="108"/>
      <c r="B286" s="109"/>
      <c r="C286" s="109"/>
      <c r="D286" s="109"/>
      <c r="E286" s="109"/>
      <c r="F286" s="109"/>
      <c r="G286" s="109"/>
      <c r="H286" s="110"/>
    </row>
    <row r="287" spans="1:8" x14ac:dyDescent="0.25">
      <c r="A287" s="111"/>
      <c r="B287" s="112"/>
      <c r="C287" s="112"/>
      <c r="D287" s="112"/>
      <c r="E287" s="112"/>
      <c r="F287" s="112"/>
      <c r="G287" s="112"/>
      <c r="H287" s="113"/>
    </row>
    <row r="303" spans="1:8" x14ac:dyDescent="0.25">
      <c r="A303" s="96" t="s">
        <v>4033</v>
      </c>
      <c r="B303" s="97"/>
      <c r="C303" s="97"/>
      <c r="D303" s="97"/>
      <c r="E303" s="97"/>
      <c r="F303" s="97"/>
      <c r="G303" s="97"/>
      <c r="H303" s="98"/>
    </row>
    <row r="304" spans="1:8" x14ac:dyDescent="0.25">
      <c r="A304" s="99"/>
      <c r="B304" s="100"/>
      <c r="C304" s="100"/>
      <c r="D304" s="100"/>
      <c r="E304" s="100"/>
      <c r="F304" s="100"/>
      <c r="G304" s="100"/>
      <c r="H304" s="101"/>
    </row>
    <row r="305" spans="1:8" x14ac:dyDescent="0.25">
      <c r="A305" s="99"/>
      <c r="B305" s="100"/>
      <c r="C305" s="100"/>
      <c r="D305" s="100"/>
      <c r="E305" s="100"/>
      <c r="F305" s="100"/>
      <c r="G305" s="100"/>
      <c r="H305" s="101"/>
    </row>
    <row r="306" spans="1:8" x14ac:dyDescent="0.25">
      <c r="A306" s="99"/>
      <c r="B306" s="100"/>
      <c r="C306" s="100"/>
      <c r="D306" s="100"/>
      <c r="E306" s="100"/>
      <c r="F306" s="100"/>
      <c r="G306" s="100"/>
      <c r="H306" s="101"/>
    </row>
    <row r="307" spans="1:8" x14ac:dyDescent="0.25">
      <c r="A307" s="99"/>
      <c r="B307" s="100"/>
      <c r="C307" s="100"/>
      <c r="D307" s="100"/>
      <c r="E307" s="100"/>
      <c r="F307" s="100"/>
      <c r="G307" s="100"/>
      <c r="H307" s="101"/>
    </row>
    <row r="308" spans="1:8" x14ac:dyDescent="0.25">
      <c r="A308" s="99"/>
      <c r="B308" s="100"/>
      <c r="C308" s="100"/>
      <c r="D308" s="100"/>
      <c r="E308" s="100"/>
      <c r="F308" s="100"/>
      <c r="G308" s="100"/>
      <c r="H308" s="101"/>
    </row>
    <row r="309" spans="1:8" x14ac:dyDescent="0.25">
      <c r="A309" s="102"/>
      <c r="B309" s="103"/>
      <c r="C309" s="103"/>
      <c r="D309" s="103"/>
      <c r="E309" s="103"/>
      <c r="F309" s="103"/>
      <c r="G309" s="103"/>
      <c r="H309" s="104"/>
    </row>
    <row r="325" spans="1:8" x14ac:dyDescent="0.25">
      <c r="A325" s="96" t="s">
        <v>4062</v>
      </c>
      <c r="B325" s="97"/>
      <c r="C325" s="97"/>
      <c r="D325" s="97"/>
      <c r="E325" s="97"/>
      <c r="F325" s="97"/>
      <c r="G325" s="97"/>
      <c r="H325" s="98"/>
    </row>
    <row r="326" spans="1:8" x14ac:dyDescent="0.25">
      <c r="A326" s="99"/>
      <c r="B326" s="100"/>
      <c r="C326" s="100"/>
      <c r="D326" s="100"/>
      <c r="E326" s="100"/>
      <c r="F326" s="100"/>
      <c r="G326" s="100"/>
      <c r="H326" s="101"/>
    </row>
    <row r="327" spans="1:8" x14ac:dyDescent="0.25">
      <c r="A327" s="99"/>
      <c r="B327" s="100"/>
      <c r="C327" s="100"/>
      <c r="D327" s="100"/>
      <c r="E327" s="100"/>
      <c r="F327" s="100"/>
      <c r="G327" s="100"/>
      <c r="H327" s="101"/>
    </row>
    <row r="328" spans="1:8" x14ac:dyDescent="0.25">
      <c r="A328" s="99"/>
      <c r="B328" s="100"/>
      <c r="C328" s="100"/>
      <c r="D328" s="100"/>
      <c r="E328" s="100"/>
      <c r="F328" s="100"/>
      <c r="G328" s="100"/>
      <c r="H328" s="101"/>
    </row>
    <row r="329" spans="1:8" x14ac:dyDescent="0.25">
      <c r="A329" s="99"/>
      <c r="B329" s="100"/>
      <c r="C329" s="100"/>
      <c r="D329" s="100"/>
      <c r="E329" s="100"/>
      <c r="F329" s="100"/>
      <c r="G329" s="100"/>
      <c r="H329" s="101"/>
    </row>
    <row r="330" spans="1:8" x14ac:dyDescent="0.25">
      <c r="A330" s="99"/>
      <c r="B330" s="100"/>
      <c r="C330" s="100"/>
      <c r="D330" s="100"/>
      <c r="E330" s="100"/>
      <c r="F330" s="100"/>
      <c r="G330" s="100"/>
      <c r="H330" s="101"/>
    </row>
    <row r="331" spans="1:8" x14ac:dyDescent="0.25">
      <c r="A331" s="102"/>
      <c r="B331" s="103"/>
      <c r="C331" s="103"/>
      <c r="D331" s="103"/>
      <c r="E331" s="103"/>
      <c r="F331" s="103"/>
      <c r="G331" s="103"/>
      <c r="H331" s="104"/>
    </row>
    <row r="332" spans="1:8" x14ac:dyDescent="0.25">
      <c r="A332" s="5"/>
      <c r="B332" s="5"/>
      <c r="C332" s="5"/>
    </row>
    <row r="333" spans="1:8" x14ac:dyDescent="0.25">
      <c r="A333" s="105" t="s">
        <v>4036</v>
      </c>
      <c r="B333" s="106"/>
      <c r="C333" s="106"/>
      <c r="D333" s="106"/>
      <c r="E333" s="106"/>
      <c r="F333" s="106"/>
      <c r="G333" s="106"/>
      <c r="H333" s="107"/>
    </row>
    <row r="334" spans="1:8" x14ac:dyDescent="0.25">
      <c r="A334" s="108"/>
      <c r="B334" s="109"/>
      <c r="C334" s="109"/>
      <c r="D334" s="109"/>
      <c r="E334" s="109"/>
      <c r="F334" s="109"/>
      <c r="G334" s="109"/>
      <c r="H334" s="110"/>
    </row>
    <row r="335" spans="1:8" x14ac:dyDescent="0.25">
      <c r="A335" s="111"/>
      <c r="B335" s="112"/>
      <c r="C335" s="112"/>
      <c r="D335" s="112"/>
      <c r="E335" s="112"/>
      <c r="F335" s="112"/>
      <c r="G335" s="112"/>
      <c r="H335" s="113"/>
    </row>
    <row r="352" spans="1:8" x14ac:dyDescent="0.25">
      <c r="A352" s="96" t="s">
        <v>4041</v>
      </c>
      <c r="B352" s="97"/>
      <c r="C352" s="97"/>
      <c r="D352" s="97"/>
      <c r="E352" s="97"/>
      <c r="F352" s="97"/>
      <c r="G352" s="97"/>
      <c r="H352" s="98"/>
    </row>
    <row r="353" spans="1:8" x14ac:dyDescent="0.25">
      <c r="A353" s="99"/>
      <c r="B353" s="100"/>
      <c r="C353" s="100"/>
      <c r="D353" s="100"/>
      <c r="E353" s="100"/>
      <c r="F353" s="100"/>
      <c r="G353" s="100"/>
      <c r="H353" s="101"/>
    </row>
    <row r="354" spans="1:8" x14ac:dyDescent="0.25">
      <c r="A354" s="99"/>
      <c r="B354" s="100"/>
      <c r="C354" s="100"/>
      <c r="D354" s="100"/>
      <c r="E354" s="100"/>
      <c r="F354" s="100"/>
      <c r="G354" s="100"/>
      <c r="H354" s="101"/>
    </row>
    <row r="355" spans="1:8" x14ac:dyDescent="0.25">
      <c r="A355" s="99"/>
      <c r="B355" s="100"/>
      <c r="C355" s="100"/>
      <c r="D355" s="100"/>
      <c r="E355" s="100"/>
      <c r="F355" s="100"/>
      <c r="G355" s="100"/>
      <c r="H355" s="101"/>
    </row>
    <row r="356" spans="1:8" x14ac:dyDescent="0.25">
      <c r="A356" s="99"/>
      <c r="B356" s="100"/>
      <c r="C356" s="100"/>
      <c r="D356" s="100"/>
      <c r="E356" s="100"/>
      <c r="F356" s="100"/>
      <c r="G356" s="100"/>
      <c r="H356" s="101"/>
    </row>
    <row r="357" spans="1:8" x14ac:dyDescent="0.25">
      <c r="A357" s="99"/>
      <c r="B357" s="100"/>
      <c r="C357" s="100"/>
      <c r="D357" s="100"/>
      <c r="E357" s="100"/>
      <c r="F357" s="100"/>
      <c r="G357" s="100"/>
      <c r="H357" s="101"/>
    </row>
    <row r="358" spans="1:8" x14ac:dyDescent="0.25">
      <c r="A358" s="102"/>
      <c r="B358" s="103"/>
      <c r="C358" s="103"/>
      <c r="D358" s="103"/>
      <c r="E358" s="103"/>
      <c r="F358" s="103"/>
      <c r="G358" s="103"/>
      <c r="H358" s="104"/>
    </row>
    <row r="360" spans="1:8" x14ac:dyDescent="0.25">
      <c r="D360" s="21" t="s">
        <v>4034</v>
      </c>
      <c r="E360" s="23" t="s">
        <v>4042</v>
      </c>
    </row>
    <row r="361" spans="1:8" x14ac:dyDescent="0.25">
      <c r="D361" s="22" t="s">
        <v>130</v>
      </c>
      <c r="E361" s="24">
        <v>1647</v>
      </c>
    </row>
    <row r="362" spans="1:8" x14ac:dyDescent="0.25">
      <c r="D362" s="22" t="s">
        <v>613</v>
      </c>
      <c r="E362" s="24">
        <v>1394</v>
      </c>
    </row>
    <row r="363" spans="1:8" x14ac:dyDescent="0.25">
      <c r="D363" s="22" t="s">
        <v>72</v>
      </c>
      <c r="E363" s="24">
        <v>1273</v>
      </c>
    </row>
    <row r="364" spans="1:8" x14ac:dyDescent="0.25">
      <c r="D364" s="22" t="s">
        <v>363</v>
      </c>
      <c r="E364" s="24">
        <v>1251</v>
      </c>
    </row>
    <row r="365" spans="1:8" x14ac:dyDescent="0.25">
      <c r="D365" s="22" t="s">
        <v>185</v>
      </c>
      <c r="E365" s="24">
        <v>1228</v>
      </c>
    </row>
    <row r="366" spans="1:8" x14ac:dyDescent="0.25">
      <c r="D366" s="22" t="s">
        <v>220</v>
      </c>
      <c r="E366" s="24">
        <v>1203</v>
      </c>
    </row>
    <row r="367" spans="1:8" x14ac:dyDescent="0.25">
      <c r="D367" s="22" t="s">
        <v>492</v>
      </c>
      <c r="E367" s="24">
        <v>1191</v>
      </c>
    </row>
    <row r="368" spans="1:8" x14ac:dyDescent="0.25">
      <c r="D368" s="22" t="s">
        <v>343</v>
      </c>
      <c r="E368" s="24">
        <v>1085</v>
      </c>
    </row>
    <row r="369" spans="1:8" x14ac:dyDescent="0.25">
      <c r="D369" s="22" t="s">
        <v>302</v>
      </c>
      <c r="E369" s="24">
        <v>1068</v>
      </c>
    </row>
    <row r="370" spans="1:8" x14ac:dyDescent="0.25">
      <c r="D370" s="22" t="s">
        <v>935</v>
      </c>
      <c r="E370" s="24">
        <v>1021</v>
      </c>
    </row>
    <row r="371" spans="1:8" x14ac:dyDescent="0.25">
      <c r="D371" s="25" t="s">
        <v>3988</v>
      </c>
      <c r="E371" s="26">
        <v>12361</v>
      </c>
    </row>
    <row r="373" spans="1:8" x14ac:dyDescent="0.25">
      <c r="A373" s="96" t="s">
        <v>4043</v>
      </c>
      <c r="B373" s="97"/>
      <c r="C373" s="97"/>
      <c r="D373" s="97"/>
      <c r="E373" s="97"/>
      <c r="F373" s="97"/>
      <c r="G373" s="97"/>
      <c r="H373" s="98"/>
    </row>
    <row r="374" spans="1:8" x14ac:dyDescent="0.25">
      <c r="A374" s="99"/>
      <c r="B374" s="100"/>
      <c r="C374" s="100"/>
      <c r="D374" s="100"/>
      <c r="E374" s="100"/>
      <c r="F374" s="100"/>
      <c r="G374" s="100"/>
      <c r="H374" s="101"/>
    </row>
    <row r="375" spans="1:8" x14ac:dyDescent="0.25">
      <c r="A375" s="99"/>
      <c r="B375" s="100"/>
      <c r="C375" s="100"/>
      <c r="D375" s="100"/>
      <c r="E375" s="100"/>
      <c r="F375" s="100"/>
      <c r="G375" s="100"/>
      <c r="H375" s="101"/>
    </row>
    <row r="376" spans="1:8" x14ac:dyDescent="0.25">
      <c r="A376" s="99"/>
      <c r="B376" s="100"/>
      <c r="C376" s="100"/>
      <c r="D376" s="100"/>
      <c r="E376" s="100"/>
      <c r="F376" s="100"/>
      <c r="G376" s="100"/>
      <c r="H376" s="101"/>
    </row>
    <row r="377" spans="1:8" x14ac:dyDescent="0.25">
      <c r="A377" s="99"/>
      <c r="B377" s="100"/>
      <c r="C377" s="100"/>
      <c r="D377" s="100"/>
      <c r="E377" s="100"/>
      <c r="F377" s="100"/>
      <c r="G377" s="100"/>
      <c r="H377" s="101"/>
    </row>
    <row r="378" spans="1:8" x14ac:dyDescent="0.25">
      <c r="A378" s="99"/>
      <c r="B378" s="100"/>
      <c r="C378" s="100"/>
      <c r="D378" s="100"/>
      <c r="E378" s="100"/>
      <c r="F378" s="100"/>
      <c r="G378" s="100"/>
      <c r="H378" s="101"/>
    </row>
    <row r="379" spans="1:8" x14ac:dyDescent="0.25">
      <c r="A379" s="102"/>
      <c r="B379" s="103"/>
      <c r="C379" s="103"/>
      <c r="D379" s="103"/>
      <c r="E379" s="103"/>
      <c r="F379" s="103"/>
      <c r="G379" s="103"/>
      <c r="H379" s="104"/>
    </row>
    <row r="380" spans="1:8" x14ac:dyDescent="0.25">
      <c r="A380" s="5"/>
      <c r="B380" s="5"/>
      <c r="C380" s="5"/>
    </row>
    <row r="381" spans="1:8" x14ac:dyDescent="0.25">
      <c r="A381" s="105" t="s">
        <v>4044</v>
      </c>
      <c r="B381" s="106"/>
      <c r="C381" s="106"/>
      <c r="D381" s="106"/>
      <c r="E381" s="106"/>
      <c r="F381" s="106"/>
      <c r="G381" s="106"/>
      <c r="H381" s="107"/>
    </row>
    <row r="382" spans="1:8" x14ac:dyDescent="0.25">
      <c r="A382" s="108"/>
      <c r="B382" s="109"/>
      <c r="C382" s="109"/>
      <c r="D382" s="109"/>
      <c r="E382" s="109"/>
      <c r="F382" s="109"/>
      <c r="G382" s="109"/>
      <c r="H382" s="110"/>
    </row>
    <row r="383" spans="1:8" x14ac:dyDescent="0.25">
      <c r="A383" s="111"/>
      <c r="B383" s="112"/>
      <c r="C383" s="112"/>
      <c r="D383" s="112"/>
      <c r="E383" s="112"/>
      <c r="F383" s="112"/>
      <c r="G383" s="112"/>
      <c r="H383" s="113"/>
    </row>
    <row r="400" spans="1:8" x14ac:dyDescent="0.25">
      <c r="A400" s="96" t="s">
        <v>4047</v>
      </c>
      <c r="B400" s="97"/>
      <c r="C400" s="97"/>
      <c r="D400" s="97"/>
      <c r="E400" s="97"/>
      <c r="F400" s="97"/>
      <c r="G400" s="97"/>
      <c r="H400" s="98"/>
    </row>
    <row r="401" spans="1:8" x14ac:dyDescent="0.25">
      <c r="A401" s="99"/>
      <c r="B401" s="100"/>
      <c r="C401" s="100"/>
      <c r="D401" s="100"/>
      <c r="E401" s="100"/>
      <c r="F401" s="100"/>
      <c r="G401" s="100"/>
      <c r="H401" s="101"/>
    </row>
    <row r="402" spans="1:8" x14ac:dyDescent="0.25">
      <c r="A402" s="99"/>
      <c r="B402" s="100"/>
      <c r="C402" s="100"/>
      <c r="D402" s="100"/>
      <c r="E402" s="100"/>
      <c r="F402" s="100"/>
      <c r="G402" s="100"/>
      <c r="H402" s="101"/>
    </row>
    <row r="403" spans="1:8" x14ac:dyDescent="0.25">
      <c r="A403" s="99"/>
      <c r="B403" s="100"/>
      <c r="C403" s="100"/>
      <c r="D403" s="100"/>
      <c r="E403" s="100"/>
      <c r="F403" s="100"/>
      <c r="G403" s="100"/>
      <c r="H403" s="101"/>
    </row>
    <row r="404" spans="1:8" x14ac:dyDescent="0.25">
      <c r="A404" s="99"/>
      <c r="B404" s="100"/>
      <c r="C404" s="100"/>
      <c r="D404" s="100"/>
      <c r="E404" s="100"/>
      <c r="F404" s="100"/>
      <c r="G404" s="100"/>
      <c r="H404" s="101"/>
    </row>
    <row r="405" spans="1:8" x14ac:dyDescent="0.25">
      <c r="A405" s="99"/>
      <c r="B405" s="100"/>
      <c r="C405" s="100"/>
      <c r="D405" s="100"/>
      <c r="E405" s="100"/>
      <c r="F405" s="100"/>
      <c r="G405" s="100"/>
      <c r="H405" s="101"/>
    </row>
    <row r="406" spans="1:8" x14ac:dyDescent="0.25">
      <c r="A406" s="102"/>
      <c r="B406" s="103"/>
      <c r="C406" s="103"/>
      <c r="D406" s="103"/>
      <c r="E406" s="103"/>
      <c r="F406" s="103"/>
      <c r="G406" s="103"/>
      <c r="H406" s="104"/>
    </row>
    <row r="421" spans="1:8" x14ac:dyDescent="0.25">
      <c r="A421" s="96" t="s">
        <v>4048</v>
      </c>
      <c r="B421" s="97"/>
      <c r="C421" s="97"/>
      <c r="D421" s="97"/>
      <c r="E421" s="97"/>
      <c r="F421" s="97"/>
      <c r="G421" s="97"/>
      <c r="H421" s="98"/>
    </row>
    <row r="422" spans="1:8" x14ac:dyDescent="0.25">
      <c r="A422" s="99"/>
      <c r="B422" s="100"/>
      <c r="C422" s="100"/>
      <c r="D422" s="100"/>
      <c r="E422" s="100"/>
      <c r="F422" s="100"/>
      <c r="G422" s="100"/>
      <c r="H422" s="101"/>
    </row>
    <row r="423" spans="1:8" x14ac:dyDescent="0.25">
      <c r="A423" s="99"/>
      <c r="B423" s="100"/>
      <c r="C423" s="100"/>
      <c r="D423" s="100"/>
      <c r="E423" s="100"/>
      <c r="F423" s="100"/>
      <c r="G423" s="100"/>
      <c r="H423" s="101"/>
    </row>
    <row r="424" spans="1:8" x14ac:dyDescent="0.25">
      <c r="A424" s="99"/>
      <c r="B424" s="100"/>
      <c r="C424" s="100"/>
      <c r="D424" s="100"/>
      <c r="E424" s="100"/>
      <c r="F424" s="100"/>
      <c r="G424" s="100"/>
      <c r="H424" s="101"/>
    </row>
    <row r="425" spans="1:8" x14ac:dyDescent="0.25">
      <c r="A425" s="99"/>
      <c r="B425" s="100"/>
      <c r="C425" s="100"/>
      <c r="D425" s="100"/>
      <c r="E425" s="100"/>
      <c r="F425" s="100"/>
      <c r="G425" s="100"/>
      <c r="H425" s="101"/>
    </row>
    <row r="426" spans="1:8" x14ac:dyDescent="0.25">
      <c r="A426" s="99"/>
      <c r="B426" s="100"/>
      <c r="C426" s="100"/>
      <c r="D426" s="100"/>
      <c r="E426" s="100"/>
      <c r="F426" s="100"/>
      <c r="G426" s="100"/>
      <c r="H426" s="101"/>
    </row>
    <row r="427" spans="1:8" x14ac:dyDescent="0.25">
      <c r="A427" s="102"/>
      <c r="B427" s="103"/>
      <c r="C427" s="103"/>
      <c r="D427" s="103"/>
      <c r="E427" s="103"/>
      <c r="F427" s="103"/>
      <c r="G427" s="103"/>
      <c r="H427" s="104"/>
    </row>
    <row r="428" spans="1:8" x14ac:dyDescent="0.25">
      <c r="A428" s="5"/>
      <c r="B428" s="5"/>
      <c r="C428" s="5"/>
    </row>
    <row r="429" spans="1:8" x14ac:dyDescent="0.25">
      <c r="A429" s="105" t="s">
        <v>4049</v>
      </c>
      <c r="B429" s="106"/>
      <c r="C429" s="106"/>
      <c r="D429" s="106"/>
      <c r="E429" s="106"/>
      <c r="F429" s="106"/>
      <c r="G429" s="106"/>
      <c r="H429" s="107"/>
    </row>
    <row r="430" spans="1:8" x14ac:dyDescent="0.25">
      <c r="A430" s="108"/>
      <c r="B430" s="109"/>
      <c r="C430" s="109"/>
      <c r="D430" s="109"/>
      <c r="E430" s="109"/>
      <c r="F430" s="109"/>
      <c r="G430" s="109"/>
      <c r="H430" s="110"/>
    </row>
    <row r="431" spans="1:8" x14ac:dyDescent="0.25">
      <c r="A431" s="111"/>
      <c r="B431" s="112"/>
      <c r="C431" s="112"/>
      <c r="D431" s="112"/>
      <c r="E431" s="112"/>
      <c r="F431" s="112"/>
      <c r="G431" s="112"/>
      <c r="H431" s="113"/>
    </row>
    <row r="449" spans="1:8" x14ac:dyDescent="0.25">
      <c r="A449" s="96" t="s">
        <v>4053</v>
      </c>
      <c r="B449" s="97"/>
      <c r="C449" s="97"/>
      <c r="D449" s="97"/>
      <c r="E449" s="97"/>
      <c r="F449" s="97"/>
      <c r="G449" s="97"/>
      <c r="H449" s="98"/>
    </row>
    <row r="450" spans="1:8" x14ac:dyDescent="0.25">
      <c r="A450" s="99"/>
      <c r="B450" s="100"/>
      <c r="C450" s="100"/>
      <c r="D450" s="100"/>
      <c r="E450" s="100"/>
      <c r="F450" s="100"/>
      <c r="G450" s="100"/>
      <c r="H450" s="101"/>
    </row>
    <row r="451" spans="1:8" x14ac:dyDescent="0.25">
      <c r="A451" s="99"/>
      <c r="B451" s="100"/>
      <c r="C451" s="100"/>
      <c r="D451" s="100"/>
      <c r="E451" s="100"/>
      <c r="F451" s="100"/>
      <c r="G451" s="100"/>
      <c r="H451" s="101"/>
    </row>
    <row r="452" spans="1:8" x14ac:dyDescent="0.25">
      <c r="A452" s="99"/>
      <c r="B452" s="100"/>
      <c r="C452" s="100"/>
      <c r="D452" s="100"/>
      <c r="E452" s="100"/>
      <c r="F452" s="100"/>
      <c r="G452" s="100"/>
      <c r="H452" s="101"/>
    </row>
    <row r="453" spans="1:8" x14ac:dyDescent="0.25">
      <c r="A453" s="99"/>
      <c r="B453" s="100"/>
      <c r="C453" s="100"/>
      <c r="D453" s="100"/>
      <c r="E453" s="100"/>
      <c r="F453" s="100"/>
      <c r="G453" s="100"/>
      <c r="H453" s="101"/>
    </row>
    <row r="454" spans="1:8" x14ac:dyDescent="0.25">
      <c r="A454" s="99"/>
      <c r="B454" s="100"/>
      <c r="C454" s="100"/>
      <c r="D454" s="100"/>
      <c r="E454" s="100"/>
      <c r="F454" s="100"/>
      <c r="G454" s="100"/>
      <c r="H454" s="101"/>
    </row>
    <row r="455" spans="1:8" x14ac:dyDescent="0.25">
      <c r="A455" s="102"/>
      <c r="B455" s="103"/>
      <c r="C455" s="103"/>
      <c r="D455" s="103"/>
      <c r="E455" s="103"/>
      <c r="F455" s="103"/>
      <c r="G455" s="103"/>
      <c r="H455" s="104"/>
    </row>
    <row r="456" spans="1:8" x14ac:dyDescent="0.25">
      <c r="A456" s="5"/>
      <c r="B456" s="5"/>
      <c r="C456" s="5"/>
    </row>
    <row r="469" spans="1:8" x14ac:dyDescent="0.25">
      <c r="A469" s="96" t="s">
        <v>4057</v>
      </c>
      <c r="B469" s="97"/>
      <c r="C469" s="97"/>
      <c r="D469" s="97"/>
      <c r="E469" s="97"/>
      <c r="F469" s="97"/>
      <c r="G469" s="97"/>
      <c r="H469" s="98"/>
    </row>
    <row r="470" spans="1:8" x14ac:dyDescent="0.25">
      <c r="A470" s="99"/>
      <c r="B470" s="100"/>
      <c r="C470" s="100"/>
      <c r="D470" s="100"/>
      <c r="E470" s="100"/>
      <c r="F470" s="100"/>
      <c r="G470" s="100"/>
      <c r="H470" s="101"/>
    </row>
    <row r="471" spans="1:8" x14ac:dyDescent="0.25">
      <c r="A471" s="99"/>
      <c r="B471" s="100"/>
      <c r="C471" s="100"/>
      <c r="D471" s="100"/>
      <c r="E471" s="100"/>
      <c r="F471" s="100"/>
      <c r="G471" s="100"/>
      <c r="H471" s="101"/>
    </row>
    <row r="472" spans="1:8" x14ac:dyDescent="0.25">
      <c r="A472" s="99"/>
      <c r="B472" s="100"/>
      <c r="C472" s="100"/>
      <c r="D472" s="100"/>
      <c r="E472" s="100"/>
      <c r="F472" s="100"/>
      <c r="G472" s="100"/>
      <c r="H472" s="101"/>
    </row>
    <row r="473" spans="1:8" x14ac:dyDescent="0.25">
      <c r="A473" s="99"/>
      <c r="B473" s="100"/>
      <c r="C473" s="100"/>
      <c r="D473" s="100"/>
      <c r="E473" s="100"/>
      <c r="F473" s="100"/>
      <c r="G473" s="100"/>
      <c r="H473" s="101"/>
    </row>
    <row r="474" spans="1:8" x14ac:dyDescent="0.25">
      <c r="A474" s="99"/>
      <c r="B474" s="100"/>
      <c r="C474" s="100"/>
      <c r="D474" s="100"/>
      <c r="E474" s="100"/>
      <c r="F474" s="100"/>
      <c r="G474" s="100"/>
      <c r="H474" s="101"/>
    </row>
    <row r="475" spans="1:8" x14ac:dyDescent="0.25">
      <c r="A475" s="102"/>
      <c r="B475" s="103"/>
      <c r="C475" s="103"/>
      <c r="D475" s="103"/>
      <c r="E475" s="103"/>
      <c r="F475" s="103"/>
      <c r="G475" s="103"/>
      <c r="H475" s="104"/>
    </row>
    <row r="477" spans="1:8" x14ac:dyDescent="0.25">
      <c r="A477" s="105" t="s">
        <v>4058</v>
      </c>
      <c r="B477" s="106"/>
      <c r="C477" s="106"/>
      <c r="D477" s="106"/>
      <c r="E477" s="106"/>
      <c r="F477" s="106"/>
      <c r="G477" s="106"/>
      <c r="H477" s="107"/>
    </row>
    <row r="478" spans="1:8" x14ac:dyDescent="0.25">
      <c r="A478" s="108"/>
      <c r="B478" s="109"/>
      <c r="C478" s="109"/>
      <c r="D478" s="109"/>
      <c r="E478" s="109"/>
      <c r="F478" s="109"/>
      <c r="G478" s="109"/>
      <c r="H478" s="110"/>
    </row>
    <row r="479" spans="1:8" x14ac:dyDescent="0.25">
      <c r="A479" s="111"/>
      <c r="B479" s="112"/>
      <c r="C479" s="112"/>
      <c r="D479" s="112"/>
      <c r="E479" s="112"/>
      <c r="F479" s="112"/>
      <c r="G479" s="112"/>
      <c r="H479" s="113"/>
    </row>
  </sheetData>
  <mergeCells count="32">
    <mergeCell ref="A449:H455"/>
    <mergeCell ref="A477:H479"/>
    <mergeCell ref="A469:H475"/>
    <mergeCell ref="A373:H379"/>
    <mergeCell ref="A381:H383"/>
    <mergeCell ref="A400:H406"/>
    <mergeCell ref="A421:H427"/>
    <mergeCell ref="A429:H431"/>
    <mergeCell ref="A352:H358"/>
    <mergeCell ref="A303:H309"/>
    <mergeCell ref="A325:H331"/>
    <mergeCell ref="A333:H335"/>
    <mergeCell ref="A254:H260"/>
    <mergeCell ref="A277:H283"/>
    <mergeCell ref="A285:H287"/>
    <mergeCell ref="A159:H165"/>
    <mergeCell ref="A111:H117"/>
    <mergeCell ref="A133:H139"/>
    <mergeCell ref="A141:H143"/>
    <mergeCell ref="C1:F1"/>
    <mergeCell ref="C23:F23"/>
    <mergeCell ref="A45:H47"/>
    <mergeCell ref="A85:H91"/>
    <mergeCell ref="A93:H95"/>
    <mergeCell ref="A64:H70"/>
    <mergeCell ref="A15:H21"/>
    <mergeCell ref="A37:H43"/>
    <mergeCell ref="A209:H215"/>
    <mergeCell ref="A229:H235"/>
    <mergeCell ref="A237:H239"/>
    <mergeCell ref="A181:H187"/>
    <mergeCell ref="A189:H191"/>
  </mergeCells>
  <conditionalFormatting pivot="1" sqref="D3:D12">
    <cfRule type="dataBar" priority="19">
      <dataBar>
        <cfvo type="min"/>
        <cfvo type="max"/>
        <color rgb="FFFFB628"/>
      </dataBar>
      <extLst>
        <ext xmlns:x14="http://schemas.microsoft.com/office/spreadsheetml/2009/9/main" uri="{B025F937-C7B1-47D3-B67F-A62EFF666E3E}">
          <x14:id>{4FB72FF2-6691-4180-B08F-299C6EB1688D}</x14:id>
        </ext>
      </extLst>
    </cfRule>
  </conditionalFormatting>
  <conditionalFormatting pivot="1">
    <cfRule type="dataBar" priority="14">
      <dataBar>
        <cfvo type="min"/>
        <cfvo type="max"/>
        <color rgb="FFFFB628"/>
      </dataBar>
      <extLst>
        <ext xmlns:x14="http://schemas.microsoft.com/office/spreadsheetml/2009/9/main" uri="{B025F937-C7B1-47D3-B67F-A62EFF666E3E}">
          <x14:id>{22D34393-1994-41EE-9155-78F253B198C8}</x14:id>
        </ext>
      </extLst>
    </cfRule>
  </conditionalFormatting>
  <conditionalFormatting pivot="1">
    <cfRule type="colorScale" priority="13">
      <colorScale>
        <cfvo type="min"/>
        <cfvo type="max"/>
        <color rgb="FFFFEF9C"/>
        <color rgb="FF63BE7B"/>
      </colorScale>
    </cfRule>
  </conditionalFormatting>
  <conditionalFormatting pivot="1">
    <cfRule type="colorScale" priority="12">
      <colorScale>
        <cfvo type="min"/>
        <cfvo type="max"/>
        <color rgb="FFFFEF9C"/>
        <color rgb="FF63BE7B"/>
      </colorScale>
    </cfRule>
  </conditionalFormatting>
  <conditionalFormatting pivot="1" sqref="D25:D34">
    <cfRule type="dataBar" priority="11">
      <dataBar>
        <cfvo type="min"/>
        <cfvo type="max"/>
        <color rgb="FFFFB628"/>
      </dataBar>
      <extLst>
        <ext xmlns:x14="http://schemas.microsoft.com/office/spreadsheetml/2009/9/main" uri="{B025F937-C7B1-47D3-B67F-A62EFF666E3E}">
          <x14:id>{A8DB5FD8-862D-4095-B98D-779878453BAF}</x14:id>
        </ext>
      </extLst>
    </cfRule>
  </conditionalFormatting>
  <conditionalFormatting pivot="1" sqref="E3:E12">
    <cfRule type="colorScale" priority="8">
      <colorScale>
        <cfvo type="percent" val="3"/>
        <cfvo type="percentile" val="50"/>
        <cfvo type="percent" val="6"/>
        <color rgb="FFF8696B"/>
        <color rgb="FFFFEB84"/>
        <color rgb="FF63BE7B"/>
      </colorScale>
    </cfRule>
  </conditionalFormatting>
  <conditionalFormatting pivot="1" sqref="F3:F12">
    <cfRule type="colorScale" priority="6">
      <colorScale>
        <cfvo type="percent" val="8.5"/>
        <cfvo type="percentile" val="50"/>
        <cfvo type="percent" val="9.5"/>
        <color rgb="FFF8696B"/>
        <color rgb="FFFFEB84"/>
        <color rgb="FF63BE7B"/>
      </colorScale>
    </cfRule>
  </conditionalFormatting>
  <conditionalFormatting pivot="1" sqref="E25:E34">
    <cfRule type="colorScale" priority="3">
      <colorScale>
        <cfvo type="percent" val="3"/>
        <cfvo type="percentile" val="50"/>
        <cfvo type="percent" val="6"/>
        <color rgb="FFF8696B"/>
        <color rgb="FFFFEB84"/>
        <color rgb="FF63BE7B"/>
      </colorScale>
    </cfRule>
  </conditionalFormatting>
  <conditionalFormatting pivot="1" sqref="F25:F34">
    <cfRule type="colorScale" priority="2">
      <colorScale>
        <cfvo type="percent" val="8.5"/>
        <cfvo type="percentile" val="50"/>
        <cfvo type="percent" val="9.5"/>
        <color rgb="FFF8696B"/>
        <color rgb="FFFFEB84"/>
        <color rgb="FF63BE7B"/>
      </colorScale>
    </cfRule>
  </conditionalFormatting>
  <conditionalFormatting pivot="1" sqref="E361:E370">
    <cfRule type="dataBar" priority="1">
      <dataBar>
        <cfvo type="min"/>
        <cfvo type="max"/>
        <color rgb="FFFFB628"/>
      </dataBar>
      <extLst>
        <ext xmlns:x14="http://schemas.microsoft.com/office/spreadsheetml/2009/9/main" uri="{B025F937-C7B1-47D3-B67F-A62EFF666E3E}">
          <x14:id>{8C396056-D7C3-4372-9BB6-94F422153004}</x14:id>
        </ext>
      </extLst>
    </cfRule>
  </conditionalFormatting>
  <pageMargins left="0.7" right="0.7" top="0.75" bottom="0.75" header="0.3" footer="0.3"/>
  <pageSetup paperSize="9" orientation="portrait" r:id="rId4"/>
  <headerFooter>
    <oddHeader>&amp;L&amp;"-,Bold"Swades Milk - Cow Milk SC Data
&amp;R&amp;"-,Italic"(Stategic Insights)</oddHeader>
    <oddFooter>&amp;R&amp;P</oddFooter>
  </headerFooter>
  <drawing r:id="rId5"/>
  <extLst>
    <ext xmlns:x14="http://schemas.microsoft.com/office/spreadsheetml/2009/9/main" uri="{78C0D931-6437-407d-A8EE-F0AAD7539E65}">
      <x14:conditionalFormattings>
        <x14:conditionalFormatting xmlns:xm="http://schemas.microsoft.com/office/excel/2006/main" pivot="1">
          <x14:cfRule type="dataBar" id="{4FB72FF2-6691-4180-B08F-299C6EB1688D}">
            <x14:dataBar minLength="0" maxLength="100" gradient="0">
              <x14:cfvo type="autoMin"/>
              <x14:cfvo type="autoMax"/>
              <x14:negativeFillColor rgb="FFFF0000"/>
              <x14:axisColor rgb="FF000000"/>
            </x14:dataBar>
          </x14:cfRule>
          <xm:sqref>D3:D12</xm:sqref>
        </x14:conditionalFormatting>
        <x14:conditionalFormatting xmlns:xm="http://schemas.microsoft.com/office/excel/2006/main" pivot="1">
          <x14:cfRule type="dataBar" id="{22D34393-1994-41EE-9155-78F253B198C8}">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A8DB5FD8-862D-4095-B98D-779878453BAF}">
            <x14:dataBar minLength="0" maxLength="100" gradient="0">
              <x14:cfvo type="autoMin"/>
              <x14:cfvo type="autoMax"/>
              <x14:negativeFillColor rgb="FFFF0000"/>
              <x14:axisColor rgb="FF000000"/>
            </x14:dataBar>
          </x14:cfRule>
          <xm:sqref>D25:D34</xm:sqref>
        </x14:conditionalFormatting>
        <x14:conditionalFormatting xmlns:xm="http://schemas.microsoft.com/office/excel/2006/main" pivot="1">
          <x14:cfRule type="dataBar" id="{8C396056-D7C3-4372-9BB6-94F422153004}">
            <x14:dataBar minLength="0" maxLength="100" gradient="0">
              <x14:cfvo type="autoMin"/>
              <x14:cfvo type="autoMax"/>
              <x14:negativeFillColor rgb="FFFF0000"/>
              <x14:axisColor rgb="FF000000"/>
            </x14:dataBar>
          </x14:cfRule>
          <xm:sqref>E361:E370</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A080D-4BA5-4461-B1C1-D829C2014EAC}">
  <sheetPr>
    <tabColor rgb="FFFFFF00"/>
    <pageSetUpPr fitToPage="1"/>
  </sheetPr>
  <dimension ref="A1:S22"/>
  <sheetViews>
    <sheetView tabSelected="1" zoomScaleNormal="100" workbookViewId="0">
      <selection activeCell="S25" sqref="S25"/>
    </sheetView>
  </sheetViews>
  <sheetFormatPr defaultRowHeight="15" x14ac:dyDescent="0.25"/>
  <cols>
    <col min="1" max="1" width="11.28515625" bestFit="1" customWidth="1"/>
    <col min="2" max="2" width="7.85546875" bestFit="1" customWidth="1"/>
    <col min="3" max="3" width="16.28515625" bestFit="1" customWidth="1"/>
    <col min="4" max="4" width="12.140625" bestFit="1" customWidth="1"/>
    <col min="5" max="5" width="2.42578125" customWidth="1"/>
    <col min="6" max="6" width="9.85546875" bestFit="1" customWidth="1"/>
    <col min="7" max="7" width="2.42578125" customWidth="1"/>
    <col min="8" max="8" width="10.7109375" bestFit="1" customWidth="1"/>
    <col min="9" max="9" width="2.42578125" customWidth="1"/>
    <col min="10" max="10" width="17.7109375" bestFit="1" customWidth="1"/>
    <col min="11" max="11" width="2.42578125" customWidth="1"/>
  </cols>
  <sheetData>
    <row r="1" spans="1:19" ht="15.75" thickBot="1" x14ac:dyDescent="0.3">
      <c r="A1" s="49" t="s">
        <v>4013</v>
      </c>
      <c r="B1" s="51" t="s">
        <v>4067</v>
      </c>
      <c r="C1" s="52" t="s">
        <v>4064</v>
      </c>
      <c r="D1" s="53" t="s">
        <v>4065</v>
      </c>
      <c r="E1" s="37"/>
      <c r="F1" s="61" t="s">
        <v>3991</v>
      </c>
      <c r="G1" s="37"/>
      <c r="H1" s="61" t="s">
        <v>3992</v>
      </c>
      <c r="I1" s="37"/>
      <c r="J1" s="61" t="s">
        <v>3990</v>
      </c>
      <c r="K1" s="37"/>
      <c r="L1" s="38"/>
      <c r="M1" s="37"/>
      <c r="N1" s="37"/>
      <c r="O1" s="37"/>
      <c r="P1" s="39"/>
      <c r="Q1" s="127" t="e" vm="1">
        <v>#VALUE!</v>
      </c>
      <c r="R1" s="127"/>
      <c r="S1" s="128"/>
    </row>
    <row r="2" spans="1:19" ht="15.75" thickBot="1" x14ac:dyDescent="0.3">
      <c r="A2" s="58" t="s">
        <v>667</v>
      </c>
      <c r="B2" s="45">
        <v>942.73</v>
      </c>
      <c r="C2" s="46">
        <v>10.57</v>
      </c>
      <c r="D2" s="47">
        <v>44815.97</v>
      </c>
      <c r="F2" s="60">
        <v>4.1693600000000004E-2</v>
      </c>
      <c r="H2" s="60">
        <v>8.5017700000000002E-2</v>
      </c>
      <c r="J2" s="62">
        <v>48571</v>
      </c>
      <c r="L2" s="33"/>
      <c r="P2" s="24"/>
      <c r="Q2" s="129"/>
      <c r="R2" s="129"/>
      <c r="S2" s="130"/>
    </row>
    <row r="3" spans="1:19" x14ac:dyDescent="0.25">
      <c r="A3" s="63" t="s">
        <v>329</v>
      </c>
      <c r="B3" s="57">
        <v>815.49</v>
      </c>
      <c r="C3" s="31">
        <v>7.81</v>
      </c>
      <c r="D3" s="42">
        <v>37607.51</v>
      </c>
      <c r="L3" s="33"/>
      <c r="P3" s="24"/>
      <c r="Q3" s="129"/>
      <c r="R3" s="129"/>
      <c r="S3" s="130"/>
    </row>
    <row r="4" spans="1:19" x14ac:dyDescent="0.25">
      <c r="A4" s="63" t="s">
        <v>618</v>
      </c>
      <c r="B4" s="57">
        <v>805.18000000000006</v>
      </c>
      <c r="C4" s="31">
        <v>2.62</v>
      </c>
      <c r="D4" s="42">
        <v>39398.97</v>
      </c>
      <c r="L4" s="33"/>
      <c r="P4" s="24"/>
      <c r="Q4" s="129"/>
      <c r="R4" s="129"/>
      <c r="S4" s="130"/>
    </row>
    <row r="5" spans="1:19" x14ac:dyDescent="0.25">
      <c r="A5" s="63" t="s">
        <v>636</v>
      </c>
      <c r="B5" s="57">
        <v>730.84999999999991</v>
      </c>
      <c r="C5" s="31">
        <v>4.25</v>
      </c>
      <c r="D5" s="42">
        <v>33951.68</v>
      </c>
      <c r="L5" s="33"/>
      <c r="P5" s="24"/>
      <c r="Q5" s="131"/>
      <c r="R5" s="131"/>
      <c r="S5" s="132"/>
    </row>
    <row r="6" spans="1:19" x14ac:dyDescent="0.25">
      <c r="A6" s="63" t="s">
        <v>707</v>
      </c>
      <c r="B6" s="57">
        <v>658.89</v>
      </c>
      <c r="C6" s="31">
        <v>11.51</v>
      </c>
      <c r="D6" s="42">
        <v>31188.78</v>
      </c>
      <c r="L6" s="33"/>
      <c r="P6" s="24"/>
      <c r="Q6" s="133" t="s">
        <v>4063</v>
      </c>
      <c r="R6" s="134"/>
      <c r="S6" s="135"/>
    </row>
    <row r="7" spans="1:19" ht="15.75" thickBot="1" x14ac:dyDescent="0.3">
      <c r="A7" s="63" t="s">
        <v>806</v>
      </c>
      <c r="B7" s="57">
        <v>594.74</v>
      </c>
      <c r="C7" s="31">
        <v>4.46</v>
      </c>
      <c r="D7" s="42">
        <v>27771.4</v>
      </c>
      <c r="L7" s="34"/>
      <c r="M7" s="29"/>
      <c r="N7" s="29"/>
      <c r="O7" s="29"/>
      <c r="P7" s="30"/>
      <c r="Q7" s="136"/>
      <c r="R7" s="136"/>
      <c r="S7" s="137"/>
    </row>
    <row r="8" spans="1:19" x14ac:dyDescent="0.25">
      <c r="A8" s="63" t="s">
        <v>1978</v>
      </c>
      <c r="B8" s="57">
        <v>572.11999999999989</v>
      </c>
      <c r="C8" s="31">
        <v>3.98</v>
      </c>
      <c r="D8" s="42">
        <v>27918.51</v>
      </c>
      <c r="L8" s="32"/>
      <c r="M8" s="28"/>
      <c r="N8" s="28"/>
      <c r="O8" s="28"/>
      <c r="P8" s="28"/>
      <c r="Q8" s="143" t="s">
        <v>4070</v>
      </c>
      <c r="R8" s="144"/>
      <c r="S8" s="145"/>
    </row>
    <row r="9" spans="1:19" ht="15" customHeight="1" x14ac:dyDescent="0.25">
      <c r="A9" s="63" t="s">
        <v>605</v>
      </c>
      <c r="B9" s="57">
        <v>570.10999999999979</v>
      </c>
      <c r="C9" s="31">
        <v>2.79</v>
      </c>
      <c r="D9" s="42">
        <v>25283.65</v>
      </c>
      <c r="L9" s="33"/>
      <c r="Q9" s="146"/>
      <c r="R9" s="147"/>
      <c r="S9" s="148"/>
    </row>
    <row r="10" spans="1:19" x14ac:dyDescent="0.25">
      <c r="A10" s="63" t="s">
        <v>129</v>
      </c>
      <c r="B10" s="57">
        <v>553.62999999999988</v>
      </c>
      <c r="C10" s="31">
        <v>1.87</v>
      </c>
      <c r="D10" s="42">
        <v>25201.53</v>
      </c>
      <c r="L10" s="33"/>
      <c r="Q10" s="146"/>
      <c r="R10" s="147"/>
      <c r="S10" s="148"/>
    </row>
    <row r="11" spans="1:19" ht="15.75" thickBot="1" x14ac:dyDescent="0.3">
      <c r="A11" s="59" t="s">
        <v>216</v>
      </c>
      <c r="B11" s="57">
        <v>550.04</v>
      </c>
      <c r="C11" s="31">
        <v>1.66</v>
      </c>
      <c r="D11" s="42">
        <v>26103.49</v>
      </c>
      <c r="L11" s="33"/>
      <c r="Q11" s="146"/>
      <c r="R11" s="147"/>
      <c r="S11" s="148"/>
    </row>
    <row r="12" spans="1:19" ht="15.75" thickBot="1" x14ac:dyDescent="0.3">
      <c r="A12" s="50" t="s">
        <v>3988</v>
      </c>
      <c r="B12" s="48">
        <v>6793.7799999999988</v>
      </c>
      <c r="C12" s="43">
        <v>51.52</v>
      </c>
      <c r="D12" s="44">
        <v>319241.49</v>
      </c>
      <c r="L12" s="33"/>
      <c r="Q12" s="146"/>
      <c r="R12" s="147"/>
      <c r="S12" s="148"/>
    </row>
    <row r="13" spans="1:19" ht="15.75" thickBot="1" x14ac:dyDescent="0.3">
      <c r="A13" s="138" t="s">
        <v>4066</v>
      </c>
      <c r="B13" s="139"/>
      <c r="C13" s="139"/>
      <c r="D13" s="140"/>
      <c r="L13" s="33"/>
      <c r="Q13" s="146"/>
      <c r="R13" s="147"/>
      <c r="S13" s="148"/>
    </row>
    <row r="14" spans="1:19" ht="15.75" thickBot="1" x14ac:dyDescent="0.3">
      <c r="A14" s="40"/>
      <c r="L14" s="34"/>
      <c r="M14" s="29"/>
      <c r="N14" s="29"/>
      <c r="O14" s="29"/>
      <c r="P14" s="29"/>
      <c r="Q14" s="146"/>
      <c r="R14" s="147"/>
      <c r="S14" s="148"/>
    </row>
    <row r="15" spans="1:19" ht="15.75" thickBot="1" x14ac:dyDescent="0.3">
      <c r="A15" s="49" t="s">
        <v>4031</v>
      </c>
      <c r="B15" s="51" t="s">
        <v>4067</v>
      </c>
      <c r="C15" s="53" t="s">
        <v>4068</v>
      </c>
      <c r="L15" s="32"/>
      <c r="M15" s="28"/>
      <c r="N15" s="28"/>
      <c r="O15" s="28"/>
      <c r="P15" s="28"/>
      <c r="Q15" s="146"/>
      <c r="R15" s="147"/>
      <c r="S15" s="148"/>
    </row>
    <row r="16" spans="1:19" x14ac:dyDescent="0.25">
      <c r="A16" s="58" t="s">
        <v>606</v>
      </c>
      <c r="B16" s="45">
        <v>2790.8399999999992</v>
      </c>
      <c r="C16" s="56">
        <v>53.058823529411768</v>
      </c>
      <c r="L16" s="33"/>
      <c r="Q16" s="146"/>
      <c r="R16" s="147"/>
      <c r="S16" s="148"/>
    </row>
    <row r="17" spans="1:19" x14ac:dyDescent="0.25">
      <c r="A17" s="63" t="s">
        <v>407</v>
      </c>
      <c r="B17" s="57">
        <v>2441.2000000000003</v>
      </c>
      <c r="C17" s="54">
        <v>59.25</v>
      </c>
      <c r="L17" s="33"/>
      <c r="Q17" s="146"/>
      <c r="R17" s="147"/>
      <c r="S17" s="148"/>
    </row>
    <row r="18" spans="1:19" x14ac:dyDescent="0.25">
      <c r="A18" s="63" t="s">
        <v>39</v>
      </c>
      <c r="B18" s="57">
        <v>2402.9099999999994</v>
      </c>
      <c r="C18" s="54">
        <v>62.333333333333336</v>
      </c>
      <c r="L18" s="33"/>
      <c r="Q18" s="146"/>
      <c r="R18" s="147"/>
      <c r="S18" s="148"/>
    </row>
    <row r="19" spans="1:19" x14ac:dyDescent="0.25">
      <c r="A19" s="63" t="s">
        <v>115</v>
      </c>
      <c r="B19" s="57">
        <v>2327.35</v>
      </c>
      <c r="C19" s="54">
        <v>58.512195121951223</v>
      </c>
      <c r="L19" s="33"/>
      <c r="Q19" s="146"/>
      <c r="R19" s="147"/>
      <c r="S19" s="148"/>
    </row>
    <row r="20" spans="1:19" ht="15.75" thickBot="1" x14ac:dyDescent="0.3">
      <c r="A20" s="59" t="s">
        <v>236</v>
      </c>
      <c r="B20" s="57">
        <v>2312.6699999999996</v>
      </c>
      <c r="C20" s="54">
        <v>62.693877551020407</v>
      </c>
      <c r="L20" s="33"/>
      <c r="Q20" s="146"/>
      <c r="R20" s="147"/>
      <c r="S20" s="148"/>
    </row>
    <row r="21" spans="1:19" ht="15.75" thickBot="1" x14ac:dyDescent="0.3">
      <c r="A21" s="50" t="s">
        <v>3988</v>
      </c>
      <c r="B21" s="48">
        <v>12274.970000000001</v>
      </c>
      <c r="C21" s="55">
        <v>59.085470085470085</v>
      </c>
      <c r="L21" s="33"/>
      <c r="Q21" s="146"/>
      <c r="R21" s="147"/>
      <c r="S21" s="148"/>
    </row>
    <row r="22" spans="1:19" ht="15.75" thickBot="1" x14ac:dyDescent="0.3">
      <c r="A22" s="138" t="s">
        <v>4069</v>
      </c>
      <c r="B22" s="139"/>
      <c r="C22" s="140"/>
      <c r="D22" s="41"/>
      <c r="E22" s="41"/>
      <c r="F22" s="41"/>
      <c r="G22" s="41"/>
      <c r="H22" s="41"/>
      <c r="I22" s="41"/>
      <c r="J22" s="41"/>
      <c r="K22" s="41"/>
      <c r="L22" s="141" t="s">
        <v>4074</v>
      </c>
      <c r="M22" s="142"/>
      <c r="N22" s="142"/>
      <c r="O22" s="142"/>
      <c r="P22" s="142"/>
      <c r="Q22" s="149"/>
      <c r="R22" s="150"/>
      <c r="S22" s="151"/>
    </row>
  </sheetData>
  <mergeCells count="6">
    <mergeCell ref="Q1:S5"/>
    <mergeCell ref="Q6:S7"/>
    <mergeCell ref="A13:D13"/>
    <mergeCell ref="A22:C22"/>
    <mergeCell ref="L22:P22"/>
    <mergeCell ref="Q8:S22"/>
  </mergeCells>
  <conditionalFormatting pivot="1" sqref="B2:B11">
    <cfRule type="colorScale" priority="5">
      <colorScale>
        <cfvo type="min"/>
        <cfvo type="percentile" val="50"/>
        <cfvo type="max"/>
        <color rgb="FFF8696B"/>
        <color rgb="FFFFEB84"/>
        <color rgb="FF63BE7B"/>
      </colorScale>
    </cfRule>
  </conditionalFormatting>
  <conditionalFormatting pivot="1" sqref="C2:C11">
    <cfRule type="colorScale" priority="4">
      <colorScale>
        <cfvo type="min"/>
        <cfvo type="percentile" val="50"/>
        <cfvo type="max"/>
        <color rgb="FF63BE7B"/>
        <color rgb="FFFFEB84"/>
        <color rgb="FFF8696B"/>
      </colorScale>
    </cfRule>
  </conditionalFormatting>
  <conditionalFormatting pivot="1" sqref="D2:D11">
    <cfRule type="colorScale" priority="3">
      <colorScale>
        <cfvo type="min"/>
        <cfvo type="percentile" val="50"/>
        <cfvo type="max"/>
        <color rgb="FFF8696B"/>
        <color rgb="FFFFEB84"/>
        <color rgb="FF63BE7B"/>
      </colorScale>
    </cfRule>
  </conditionalFormatting>
  <conditionalFormatting pivot="1" sqref="B16:B20">
    <cfRule type="colorScale" priority="2">
      <colorScale>
        <cfvo type="min"/>
        <cfvo type="percentile" val="50"/>
        <cfvo type="max"/>
        <color rgb="FFF8696B"/>
        <color rgb="FFFFEB84"/>
        <color rgb="FF63BE7B"/>
      </colorScale>
    </cfRule>
  </conditionalFormatting>
  <conditionalFormatting pivot="1" sqref="C16:C20">
    <cfRule type="colorScale" priority="1">
      <colorScale>
        <cfvo type="min"/>
        <cfvo type="percentile" val="50"/>
        <cfvo type="max"/>
        <color rgb="FF63BE7B"/>
        <color rgb="FFFFEB84"/>
        <color rgb="FFF8696B"/>
      </colorScale>
    </cfRule>
  </conditionalFormatting>
  <pageMargins left="0.7" right="0.7" top="0.75" bottom="0.75" header="0.3" footer="0.3"/>
  <pageSetup paperSize="9" scale="77" orientation="landscape" r:id="rId6"/>
  <drawing r:id="rId7"/>
  <extLst>
    <ext xmlns:x14="http://schemas.microsoft.com/office/spreadsheetml/2009/9/main" uri="{A8765BA9-456A-4dab-B4F3-ACF838C121DE}">
      <x14:slicerList>
        <x14:slicer r:id="rId8"/>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7524E-5E5A-4286-902E-A23BAB391381}">
  <dimension ref="B3:U1121"/>
  <sheetViews>
    <sheetView workbookViewId="0">
      <selection activeCell="E215" sqref="E215"/>
    </sheetView>
  </sheetViews>
  <sheetFormatPr defaultRowHeight="15" x14ac:dyDescent="0.25"/>
  <cols>
    <col min="2" max="2" width="15.140625" bestFit="1" customWidth="1"/>
    <col min="3" max="3" width="25.85546875" bestFit="1" customWidth="1"/>
    <col min="4" max="4" width="21.85546875" bestFit="1" customWidth="1"/>
    <col min="5" max="5" width="13.85546875" bestFit="1" customWidth="1"/>
    <col min="6" max="6" width="19.7109375" bestFit="1" customWidth="1"/>
    <col min="7" max="8" width="7" bestFit="1" customWidth="1"/>
    <col min="9" max="9" width="11.28515625" bestFit="1" customWidth="1"/>
    <col min="10" max="10" width="12.140625" bestFit="1" customWidth="1"/>
    <col min="11" max="11" width="6" bestFit="1" customWidth="1"/>
    <col min="12" max="12" width="7" bestFit="1" customWidth="1"/>
    <col min="13" max="13" width="13.140625" bestFit="1" customWidth="1"/>
    <col min="14" max="14" width="17.42578125" bestFit="1" customWidth="1"/>
    <col min="15" max="15" width="5" bestFit="1" customWidth="1"/>
    <col min="16" max="16" width="7" bestFit="1" customWidth="1"/>
    <col min="17" max="17" width="11.28515625" bestFit="1" customWidth="1"/>
    <col min="18" max="18" width="16.7109375" bestFit="1" customWidth="1"/>
    <col min="20" max="20" width="13.85546875" bestFit="1" customWidth="1"/>
    <col min="21" max="21" width="16.5703125" bestFit="1" customWidth="1"/>
  </cols>
  <sheetData>
    <row r="3" spans="2:21" x14ac:dyDescent="0.25">
      <c r="B3" s="129" t="s">
        <v>3999</v>
      </c>
      <c r="C3" s="129"/>
      <c r="E3" s="129" t="s">
        <v>4011</v>
      </c>
      <c r="F3" s="129"/>
      <c r="I3" s="129" t="s">
        <v>4030</v>
      </c>
      <c r="J3" s="129"/>
      <c r="M3" t="s">
        <v>4045</v>
      </c>
      <c r="N3" t="s">
        <v>4046</v>
      </c>
      <c r="Q3" s="129" t="s">
        <v>4050</v>
      </c>
      <c r="R3" s="129"/>
      <c r="T3" s="152" t="s">
        <v>4075</v>
      </c>
      <c r="U3" s="152"/>
    </row>
    <row r="4" spans="2:21" x14ac:dyDescent="0.25">
      <c r="B4" s="3" t="s">
        <v>3997</v>
      </c>
      <c r="C4" t="s">
        <v>3998</v>
      </c>
      <c r="E4" s="3" t="s">
        <v>4005</v>
      </c>
      <c r="F4" s="16" t="s">
        <v>4008</v>
      </c>
      <c r="I4" t="s">
        <v>4031</v>
      </c>
      <c r="J4" t="s">
        <v>4032</v>
      </c>
      <c r="M4" cm="1">
        <f t="array" ref="M4:M1003">scd[temp_c_at_arrival]</f>
        <v>10.4</v>
      </c>
      <c r="N4" s="19" cm="1">
        <f t="array" ref="N4:N1003">scd[temp_c_at_collection]</f>
        <v>31.1</v>
      </c>
      <c r="Q4" s="3" t="s">
        <v>4051</v>
      </c>
      <c r="R4" t="s">
        <v>4052</v>
      </c>
      <c r="T4" s="35" t="s">
        <v>4005</v>
      </c>
      <c r="U4" s="35" t="s">
        <v>4072</v>
      </c>
    </row>
    <row r="5" spans="2:21" x14ac:dyDescent="0.25">
      <c r="B5" s="4" t="s">
        <v>3627</v>
      </c>
      <c r="C5">
        <v>4234.6000000000004</v>
      </c>
      <c r="E5" s="4" t="s">
        <v>200</v>
      </c>
      <c r="F5">
        <v>72</v>
      </c>
      <c r="I5" s="4" t="s">
        <v>284</v>
      </c>
      <c r="J5" s="18">
        <v>12.877777777777778</v>
      </c>
      <c r="M5">
        <v>10.3</v>
      </c>
      <c r="N5" s="19">
        <v>33.1</v>
      </c>
      <c r="Q5" s="4" t="s">
        <v>43</v>
      </c>
      <c r="R5">
        <v>1340107.79</v>
      </c>
      <c r="T5" s="36" t="s">
        <v>200</v>
      </c>
      <c r="U5" s="35">
        <v>3210.1099999999992</v>
      </c>
    </row>
    <row r="6" spans="2:21" x14ac:dyDescent="0.25">
      <c r="B6" s="4" t="s">
        <v>3629</v>
      </c>
      <c r="C6">
        <v>12771.4</v>
      </c>
      <c r="E6" s="4" t="s">
        <v>186</v>
      </c>
      <c r="F6">
        <v>54</v>
      </c>
      <c r="I6" s="4" t="s">
        <v>184</v>
      </c>
      <c r="J6" s="18">
        <v>17.215</v>
      </c>
      <c r="M6">
        <v>12</v>
      </c>
      <c r="N6" s="19">
        <v>31.2</v>
      </c>
      <c r="Q6" s="4" t="s">
        <v>58</v>
      </c>
      <c r="R6">
        <v>493533.16</v>
      </c>
      <c r="T6" s="36" t="s">
        <v>186</v>
      </c>
      <c r="U6" s="35">
        <v>2957.12</v>
      </c>
    </row>
    <row r="7" spans="2:21" x14ac:dyDescent="0.25">
      <c r="B7" s="4" t="s">
        <v>3625</v>
      </c>
      <c r="C7">
        <v>31565</v>
      </c>
      <c r="E7" s="4" t="s">
        <v>44</v>
      </c>
      <c r="F7">
        <v>707</v>
      </c>
      <c r="I7" s="4" t="s">
        <v>217</v>
      </c>
      <c r="J7" s="18">
        <v>12.643589743589745</v>
      </c>
      <c r="M7">
        <v>2</v>
      </c>
      <c r="N7" s="19">
        <v>26.1</v>
      </c>
      <c r="Q7" s="4" t="s">
        <v>73</v>
      </c>
      <c r="R7">
        <v>88233.18</v>
      </c>
      <c r="T7" s="36" t="s">
        <v>44</v>
      </c>
      <c r="U7" s="35">
        <v>33269.559999999969</v>
      </c>
    </row>
    <row r="8" spans="2:21" x14ac:dyDescent="0.25">
      <c r="B8" s="4" t="s">
        <v>3988</v>
      </c>
      <c r="C8">
        <v>48571</v>
      </c>
      <c r="E8" s="4" t="s">
        <v>208</v>
      </c>
      <c r="F8">
        <v>129</v>
      </c>
      <c r="I8" s="4" t="s">
        <v>383</v>
      </c>
      <c r="J8" s="18">
        <v>15.66</v>
      </c>
      <c r="M8">
        <v>5</v>
      </c>
      <c r="N8" s="19">
        <v>23.8</v>
      </c>
      <c r="Q8" s="4" t="s">
        <v>259</v>
      </c>
      <c r="R8">
        <v>339796.84</v>
      </c>
      <c r="T8" s="36" t="s">
        <v>208</v>
      </c>
      <c r="U8" s="35">
        <v>6745.3900000000021</v>
      </c>
    </row>
    <row r="9" spans="2:21" x14ac:dyDescent="0.25">
      <c r="E9" s="4" t="s">
        <v>59</v>
      </c>
      <c r="F9">
        <v>38</v>
      </c>
      <c r="I9" s="4" t="s">
        <v>152</v>
      </c>
      <c r="J9" s="18">
        <v>12.112</v>
      </c>
      <c r="M9">
        <v>5.5</v>
      </c>
      <c r="N9" s="19">
        <v>29.6</v>
      </c>
      <c r="Q9" s="4" t="s">
        <v>3988</v>
      </c>
      <c r="R9">
        <v>2261670.9700000002</v>
      </c>
      <c r="T9" s="36" t="s">
        <v>59</v>
      </c>
      <c r="U9" s="35">
        <v>1895.4099999999987</v>
      </c>
    </row>
    <row r="10" spans="2:21" x14ac:dyDescent="0.25">
      <c r="E10" s="4" t="s">
        <v>3988</v>
      </c>
      <c r="F10">
        <v>1000</v>
      </c>
      <c r="I10" s="4" t="s">
        <v>164</v>
      </c>
      <c r="J10" s="18">
        <v>12.541176470588235</v>
      </c>
      <c r="M10">
        <v>1.4</v>
      </c>
      <c r="N10" s="19">
        <v>26.1</v>
      </c>
      <c r="T10" s="36" t="s">
        <v>3988</v>
      </c>
      <c r="U10" s="35">
        <v>48077.589999999967</v>
      </c>
    </row>
    <row r="11" spans="2:21" x14ac:dyDescent="0.25">
      <c r="B11" s="129" t="s">
        <v>4001</v>
      </c>
      <c r="C11" s="129"/>
      <c r="I11" s="4" t="s">
        <v>294</v>
      </c>
      <c r="J11" s="18">
        <v>12.957142857142857</v>
      </c>
      <c r="M11">
        <v>8.5</v>
      </c>
      <c r="N11" s="19">
        <v>32.4</v>
      </c>
      <c r="T11" s="35"/>
      <c r="U11" s="35"/>
    </row>
    <row r="12" spans="2:21" x14ac:dyDescent="0.25">
      <c r="B12" s="3" t="s">
        <v>4002</v>
      </c>
      <c r="C12" t="s">
        <v>3998</v>
      </c>
      <c r="I12" s="4" t="s">
        <v>330</v>
      </c>
      <c r="J12" s="18">
        <v>11.629411764705882</v>
      </c>
      <c r="M12">
        <v>5.5</v>
      </c>
      <c r="N12" s="19">
        <v>28.5</v>
      </c>
      <c r="Q12" s="129" t="s">
        <v>4054</v>
      </c>
      <c r="R12" s="129"/>
      <c r="T12" s="35" t="s">
        <v>4071</v>
      </c>
      <c r="U12" s="35" t="s">
        <v>4073</v>
      </c>
    </row>
    <row r="13" spans="2:21" x14ac:dyDescent="0.25">
      <c r="B13" s="4" t="s">
        <v>3962</v>
      </c>
      <c r="C13">
        <v>38726.300000000003</v>
      </c>
      <c r="E13" s="129" t="s">
        <v>4012</v>
      </c>
      <c r="F13" s="129"/>
      <c r="I13" s="4" t="s">
        <v>257</v>
      </c>
      <c r="J13" s="18">
        <v>9.4868421052631575</v>
      </c>
      <c r="M13">
        <v>7.6</v>
      </c>
      <c r="N13" s="19">
        <v>28</v>
      </c>
      <c r="Q13" s="3" t="s">
        <v>4055</v>
      </c>
      <c r="R13" t="s">
        <v>4056</v>
      </c>
      <c r="T13" s="36" t="s">
        <v>200</v>
      </c>
      <c r="U13" s="35">
        <v>72</v>
      </c>
    </row>
    <row r="14" spans="2:21" x14ac:dyDescent="0.25">
      <c r="B14" s="4" t="s">
        <v>3965</v>
      </c>
      <c r="C14">
        <v>9844.7000000000007</v>
      </c>
      <c r="E14" s="3" t="s">
        <v>4013</v>
      </c>
      <c r="F14" t="s">
        <v>3970</v>
      </c>
      <c r="I14" s="4" t="s">
        <v>54</v>
      </c>
      <c r="J14" s="18">
        <v>10.675757575757576</v>
      </c>
      <c r="M14">
        <v>4.8</v>
      </c>
      <c r="N14" s="19">
        <v>30.9</v>
      </c>
      <c r="Q14" s="4" t="s">
        <v>237</v>
      </c>
      <c r="R14">
        <v>183481.09</v>
      </c>
      <c r="T14" s="36" t="s">
        <v>186</v>
      </c>
      <c r="U14" s="35">
        <v>54</v>
      </c>
    </row>
    <row r="15" spans="2:21" x14ac:dyDescent="0.25">
      <c r="B15" s="4" t="s">
        <v>3988</v>
      </c>
      <c r="C15">
        <v>48571</v>
      </c>
      <c r="E15" s="4" t="s">
        <v>1806</v>
      </c>
      <c r="F15">
        <v>3.58</v>
      </c>
      <c r="I15" s="4" t="s">
        <v>407</v>
      </c>
      <c r="J15" s="18">
        <v>10.989583333333334</v>
      </c>
      <c r="M15">
        <v>5.9</v>
      </c>
      <c r="N15" s="19">
        <v>25.6</v>
      </c>
      <c r="Q15" s="4" t="s">
        <v>70</v>
      </c>
      <c r="R15">
        <v>146140.59</v>
      </c>
      <c r="T15" s="36" t="s">
        <v>44</v>
      </c>
      <c r="U15" s="35">
        <v>707</v>
      </c>
    </row>
    <row r="16" spans="2:21" x14ac:dyDescent="0.25">
      <c r="E16" s="4" t="s">
        <v>680</v>
      </c>
      <c r="F16">
        <v>1.04</v>
      </c>
      <c r="I16" s="4" t="s">
        <v>236</v>
      </c>
      <c r="J16" s="18">
        <v>13.914285714285713</v>
      </c>
      <c r="M16">
        <v>10.7</v>
      </c>
      <c r="N16" s="19">
        <v>35</v>
      </c>
      <c r="Q16" s="4" t="s">
        <v>218</v>
      </c>
      <c r="R16">
        <v>207318.22</v>
      </c>
      <c r="T16" s="36" t="s">
        <v>208</v>
      </c>
      <c r="U16" s="35">
        <v>129</v>
      </c>
    </row>
    <row r="17" spans="2:21" x14ac:dyDescent="0.25">
      <c r="E17" s="4" t="s">
        <v>226</v>
      </c>
      <c r="F17">
        <v>0.05</v>
      </c>
      <c r="I17" s="4" t="s">
        <v>342</v>
      </c>
      <c r="J17" s="18">
        <v>17.541860465116279</v>
      </c>
      <c r="M17">
        <v>10.9</v>
      </c>
      <c r="N17" s="19">
        <v>32.9</v>
      </c>
      <c r="Q17" s="4" t="s">
        <v>55</v>
      </c>
      <c r="R17">
        <v>146041.99</v>
      </c>
      <c r="T17" s="36" t="s">
        <v>59</v>
      </c>
      <c r="U17" s="35">
        <v>38</v>
      </c>
    </row>
    <row r="18" spans="2:21" x14ac:dyDescent="0.25">
      <c r="B18" s="129" t="s">
        <v>4007</v>
      </c>
      <c r="C18" s="129"/>
      <c r="E18" s="4" t="s">
        <v>2760</v>
      </c>
      <c r="F18">
        <v>0</v>
      </c>
      <c r="I18" s="4" t="s">
        <v>247</v>
      </c>
      <c r="J18" s="18">
        <v>14.794736842105264</v>
      </c>
      <c r="M18">
        <v>4.5</v>
      </c>
      <c r="N18" s="19">
        <v>28.4</v>
      </c>
      <c r="Q18" s="4" t="s">
        <v>84</v>
      </c>
      <c r="R18">
        <v>594613.59</v>
      </c>
      <c r="T18" s="36" t="s">
        <v>3988</v>
      </c>
      <c r="U18" s="35">
        <v>1000</v>
      </c>
    </row>
    <row r="19" spans="2:21" x14ac:dyDescent="0.25">
      <c r="B19" s="3" t="s">
        <v>4005</v>
      </c>
      <c r="C19" t="s">
        <v>4006</v>
      </c>
      <c r="E19" s="4" t="s">
        <v>256</v>
      </c>
      <c r="F19">
        <v>1.6</v>
      </c>
      <c r="I19" s="4" t="s">
        <v>414</v>
      </c>
      <c r="J19" s="18">
        <v>12.130303030303031</v>
      </c>
      <c r="M19">
        <v>12</v>
      </c>
      <c r="N19" s="19">
        <v>32.799999999999997</v>
      </c>
      <c r="Q19" s="4" t="s">
        <v>331</v>
      </c>
      <c r="R19">
        <v>28169.48</v>
      </c>
      <c r="T19" s="35"/>
      <c r="U19" s="35"/>
    </row>
    <row r="20" spans="2:21" x14ac:dyDescent="0.25">
      <c r="B20" s="4" t="s">
        <v>200</v>
      </c>
      <c r="C20">
        <v>3210.1099999999992</v>
      </c>
      <c r="E20" s="4" t="s">
        <v>760</v>
      </c>
      <c r="F20">
        <v>4.3099999999999996</v>
      </c>
      <c r="I20" s="4" t="s">
        <v>95</v>
      </c>
      <c r="J20" s="18">
        <v>13.55185185185185</v>
      </c>
      <c r="M20">
        <v>9.6999999999999993</v>
      </c>
      <c r="N20" s="19">
        <v>28.6</v>
      </c>
      <c r="Q20" s="4" t="s">
        <v>141</v>
      </c>
      <c r="R20">
        <v>121478.95</v>
      </c>
    </row>
    <row r="21" spans="2:21" x14ac:dyDescent="0.25">
      <c r="B21" s="4" t="s">
        <v>186</v>
      </c>
      <c r="C21">
        <v>2957.12</v>
      </c>
      <c r="E21" s="4" t="s">
        <v>2360</v>
      </c>
      <c r="F21">
        <v>1.85</v>
      </c>
      <c r="I21" s="4" t="s">
        <v>115</v>
      </c>
      <c r="J21" s="18">
        <v>16.182926829268293</v>
      </c>
      <c r="M21">
        <v>8.6999999999999993</v>
      </c>
      <c r="N21" s="19">
        <v>29.3</v>
      </c>
      <c r="Q21" s="4" t="s">
        <v>153</v>
      </c>
      <c r="R21">
        <v>171524.2</v>
      </c>
    </row>
    <row r="22" spans="2:21" x14ac:dyDescent="0.25">
      <c r="B22" s="4" t="s">
        <v>44</v>
      </c>
      <c r="C22">
        <v>33269.559999999969</v>
      </c>
      <c r="E22" s="4" t="s">
        <v>485</v>
      </c>
      <c r="F22">
        <v>1.48</v>
      </c>
      <c r="I22" s="4" t="s">
        <v>320</v>
      </c>
      <c r="J22" s="18">
        <v>11.855555555555556</v>
      </c>
      <c r="M22">
        <v>12</v>
      </c>
      <c r="N22" s="19">
        <v>31.5</v>
      </c>
      <c r="Q22" s="4" t="s">
        <v>40</v>
      </c>
      <c r="R22">
        <v>180504.18</v>
      </c>
    </row>
    <row r="23" spans="2:21" x14ac:dyDescent="0.25">
      <c r="B23" s="4" t="s">
        <v>208</v>
      </c>
      <c r="C23">
        <v>6745.3900000000021</v>
      </c>
      <c r="E23" s="4" t="s">
        <v>1319</v>
      </c>
      <c r="F23">
        <v>0.99</v>
      </c>
      <c r="I23" s="4" t="s">
        <v>140</v>
      </c>
      <c r="J23" s="18">
        <v>12.483870967741936</v>
      </c>
      <c r="M23">
        <v>10.8</v>
      </c>
      <c r="N23" s="19">
        <v>32.6</v>
      </c>
      <c r="Q23" s="4" t="s">
        <v>96</v>
      </c>
      <c r="R23">
        <v>162250.12</v>
      </c>
    </row>
    <row r="24" spans="2:21" x14ac:dyDescent="0.25">
      <c r="B24" s="4" t="s">
        <v>59</v>
      </c>
      <c r="C24">
        <v>1895.4099999999987</v>
      </c>
      <c r="E24" s="4" t="s">
        <v>319</v>
      </c>
      <c r="F24">
        <v>0.61</v>
      </c>
      <c r="I24" s="4" t="s">
        <v>606</v>
      </c>
      <c r="J24" s="18">
        <v>13.272549019607842</v>
      </c>
      <c r="M24">
        <v>29.8</v>
      </c>
      <c r="N24" s="19">
        <v>29.2</v>
      </c>
      <c r="Q24" s="4" t="s">
        <v>415</v>
      </c>
      <c r="R24">
        <v>63554.87</v>
      </c>
    </row>
    <row r="25" spans="2:21" x14ac:dyDescent="0.25">
      <c r="B25" s="4" t="s">
        <v>3988</v>
      </c>
      <c r="C25">
        <v>48077.589999999967</v>
      </c>
      <c r="E25" s="4" t="s">
        <v>498</v>
      </c>
      <c r="F25">
        <v>1.4</v>
      </c>
      <c r="I25" s="4" t="s">
        <v>69</v>
      </c>
      <c r="J25" s="18">
        <v>14.130555555555555</v>
      </c>
      <c r="M25">
        <v>4.9000000000000004</v>
      </c>
      <c r="N25" s="19">
        <v>28.7</v>
      </c>
      <c r="Q25" s="4" t="s">
        <v>197</v>
      </c>
      <c r="R25">
        <v>256593.69</v>
      </c>
    </row>
    <row r="26" spans="2:21" x14ac:dyDescent="0.25">
      <c r="E26" s="4" t="s">
        <v>806</v>
      </c>
      <c r="F26">
        <v>4.46</v>
      </c>
      <c r="I26" s="4" t="s">
        <v>537</v>
      </c>
      <c r="J26" s="18">
        <v>11.600000000000001</v>
      </c>
      <c r="M26">
        <v>7.5</v>
      </c>
      <c r="N26" s="19">
        <v>25.6</v>
      </c>
      <c r="Q26" s="4" t="s">
        <v>3988</v>
      </c>
      <c r="R26">
        <v>2261670.9700000002</v>
      </c>
    </row>
    <row r="27" spans="2:21" x14ac:dyDescent="0.25">
      <c r="E27" s="4" t="s">
        <v>2620</v>
      </c>
      <c r="F27">
        <v>4.45</v>
      </c>
      <c r="I27" s="4" t="s">
        <v>83</v>
      </c>
      <c r="J27" s="18">
        <v>14.032432432432433</v>
      </c>
      <c r="M27">
        <v>25.7</v>
      </c>
      <c r="N27" s="19">
        <v>30.2</v>
      </c>
    </row>
    <row r="28" spans="2:21" x14ac:dyDescent="0.25">
      <c r="B28" s="129" t="s">
        <v>4014</v>
      </c>
      <c r="C28" s="129"/>
      <c r="E28" s="4" t="s">
        <v>1183</v>
      </c>
      <c r="F28">
        <v>3.47</v>
      </c>
      <c r="I28" s="4" t="s">
        <v>174</v>
      </c>
      <c r="J28" s="18">
        <v>13.628947368421052</v>
      </c>
      <c r="M28">
        <v>6.3</v>
      </c>
      <c r="N28" s="19">
        <v>27.5</v>
      </c>
    </row>
    <row r="29" spans="2:21" x14ac:dyDescent="0.25">
      <c r="B29" s="3" t="s">
        <v>4002</v>
      </c>
      <c r="C29" t="s">
        <v>3970</v>
      </c>
      <c r="E29" s="4" t="s">
        <v>896</v>
      </c>
      <c r="F29">
        <v>0.43</v>
      </c>
      <c r="I29" s="4" t="s">
        <v>311</v>
      </c>
      <c r="J29" s="18">
        <v>15.755999999999998</v>
      </c>
      <c r="M29">
        <v>10.5</v>
      </c>
      <c r="N29" s="19">
        <v>30.4</v>
      </c>
    </row>
    <row r="30" spans="2:21" x14ac:dyDescent="0.25">
      <c r="B30" s="4" t="s">
        <v>3962</v>
      </c>
      <c r="E30" s="4" t="s">
        <v>2896</v>
      </c>
      <c r="F30">
        <v>0.3</v>
      </c>
      <c r="I30" s="4" t="s">
        <v>700</v>
      </c>
      <c r="J30" s="18">
        <v>11.609523809523811</v>
      </c>
      <c r="M30">
        <v>6.3</v>
      </c>
      <c r="N30" s="19">
        <v>30.1</v>
      </c>
    </row>
    <row r="31" spans="2:21" x14ac:dyDescent="0.25">
      <c r="B31" s="15" t="s">
        <v>3963</v>
      </c>
      <c r="C31">
        <v>286.52</v>
      </c>
      <c r="E31" s="4" t="s">
        <v>2121</v>
      </c>
      <c r="F31">
        <v>3.35</v>
      </c>
      <c r="I31" s="4" t="s">
        <v>39</v>
      </c>
      <c r="J31" s="18">
        <v>10.706666666666667</v>
      </c>
      <c r="M31">
        <v>8.8000000000000007</v>
      </c>
      <c r="N31" s="19">
        <v>26</v>
      </c>
    </row>
    <row r="32" spans="2:21" x14ac:dyDescent="0.25">
      <c r="B32" s="15" t="s">
        <v>3964</v>
      </c>
      <c r="C32">
        <v>103.13</v>
      </c>
      <c r="E32" s="4" t="s">
        <v>114</v>
      </c>
      <c r="F32">
        <v>7.0000000000000007E-2</v>
      </c>
      <c r="I32" s="4" t="s">
        <v>196</v>
      </c>
      <c r="J32" s="18">
        <v>11.12051282051282</v>
      </c>
      <c r="M32">
        <v>7.6</v>
      </c>
      <c r="N32" s="19">
        <v>25</v>
      </c>
    </row>
    <row r="33" spans="2:14" x14ac:dyDescent="0.25">
      <c r="B33" s="4" t="s">
        <v>3965</v>
      </c>
      <c r="E33" s="4" t="s">
        <v>1198</v>
      </c>
      <c r="F33">
        <v>0.51</v>
      </c>
      <c r="M33">
        <v>7.6</v>
      </c>
      <c r="N33" s="19">
        <v>30.4</v>
      </c>
    </row>
    <row r="34" spans="2:14" x14ac:dyDescent="0.25">
      <c r="B34" s="15" t="s">
        <v>3963</v>
      </c>
      <c r="C34">
        <v>94.05</v>
      </c>
      <c r="E34" s="4" t="s">
        <v>951</v>
      </c>
      <c r="F34">
        <v>3.57</v>
      </c>
      <c r="M34">
        <v>12</v>
      </c>
      <c r="N34" s="19">
        <v>34.299999999999997</v>
      </c>
    </row>
    <row r="35" spans="2:14" x14ac:dyDescent="0.25">
      <c r="B35" s="15" t="s">
        <v>3964</v>
      </c>
      <c r="C35">
        <v>9.7100000000000009</v>
      </c>
      <c r="E35" s="4" t="s">
        <v>3609</v>
      </c>
      <c r="F35">
        <v>0.15</v>
      </c>
      <c r="I35" s="129" t="s">
        <v>4037</v>
      </c>
      <c r="J35" s="129"/>
      <c r="M35">
        <v>11.4</v>
      </c>
      <c r="N35" s="19">
        <v>30.6</v>
      </c>
    </row>
    <row r="36" spans="2:14" x14ac:dyDescent="0.25">
      <c r="B36" s="4" t="s">
        <v>3988</v>
      </c>
      <c r="C36">
        <v>493.41</v>
      </c>
      <c r="E36" s="4" t="s">
        <v>1240</v>
      </c>
      <c r="F36">
        <v>0.98</v>
      </c>
      <c r="I36" t="s">
        <v>4034</v>
      </c>
      <c r="J36" t="s">
        <v>4035</v>
      </c>
      <c r="M36">
        <v>11.4</v>
      </c>
      <c r="N36" s="19">
        <v>35.700000000000003</v>
      </c>
    </row>
    <row r="37" spans="2:14" x14ac:dyDescent="0.25">
      <c r="E37" s="4" t="s">
        <v>554</v>
      </c>
      <c r="F37">
        <v>0.62</v>
      </c>
      <c r="I37" s="4" t="s">
        <v>370</v>
      </c>
      <c r="J37" s="19">
        <f>COUNTIFS(scd[vehicle_id],I37)</f>
        <v>13</v>
      </c>
      <c r="M37">
        <v>4.3</v>
      </c>
      <c r="N37" s="19">
        <v>25.9</v>
      </c>
    </row>
    <row r="38" spans="2:14" x14ac:dyDescent="0.25">
      <c r="E38" s="4" t="s">
        <v>382</v>
      </c>
      <c r="F38">
        <v>3.53</v>
      </c>
      <c r="I38" s="4" t="s">
        <v>776</v>
      </c>
      <c r="J38" s="19">
        <f>COUNTIFS(scd[vehicle_id],I38)</f>
        <v>7</v>
      </c>
      <c r="M38">
        <v>12</v>
      </c>
      <c r="N38" s="19">
        <v>35</v>
      </c>
    </row>
    <row r="39" spans="2:14" x14ac:dyDescent="0.25">
      <c r="B39" s="129" t="s">
        <v>4015</v>
      </c>
      <c r="C39" s="129"/>
      <c r="E39" s="4" t="s">
        <v>2410</v>
      </c>
      <c r="F39">
        <v>0.57999999999999996</v>
      </c>
      <c r="I39" s="4" t="s">
        <v>1953</v>
      </c>
      <c r="J39" s="19">
        <f>COUNTIFS(scd[vehicle_id],I39)</f>
        <v>6</v>
      </c>
      <c r="M39">
        <v>5.8</v>
      </c>
      <c r="N39" s="19">
        <v>27.3</v>
      </c>
    </row>
    <row r="40" spans="2:14" x14ac:dyDescent="0.25">
      <c r="B40" t="s">
        <v>4013</v>
      </c>
      <c r="C40" t="s">
        <v>3982</v>
      </c>
      <c r="E40" s="4" t="s">
        <v>2608</v>
      </c>
      <c r="F40">
        <v>0.53</v>
      </c>
      <c r="I40" s="4" t="s">
        <v>1088</v>
      </c>
      <c r="J40" s="19">
        <f>COUNTIFS(scd[vehicle_id],I40)</f>
        <v>9</v>
      </c>
      <c r="M40">
        <v>7.2</v>
      </c>
      <c r="N40" s="19">
        <v>29.2</v>
      </c>
    </row>
    <row r="41" spans="2:14" x14ac:dyDescent="0.25">
      <c r="B41" t="str" cm="1">
        <f t="array" ref="B41:B225">_xlfn.UNIQUE(scd[collection_center_id])</f>
        <v>CC_17</v>
      </c>
      <c r="C41" s="17">
        <f>COUNTIFS(scd[quality_pass],"True",scd[collection_center_id],B41)/COUNTIF(scd[collection_center_id],B41)</f>
        <v>0.7</v>
      </c>
      <c r="E41" s="4" t="s">
        <v>1246</v>
      </c>
      <c r="F41">
        <v>8.51</v>
      </c>
      <c r="I41" s="4" t="s">
        <v>654</v>
      </c>
      <c r="J41" s="19">
        <f>COUNTIFS(scd[vehicle_id],I41)</f>
        <v>15</v>
      </c>
      <c r="M41">
        <v>4.2</v>
      </c>
      <c r="N41" s="19">
        <v>29</v>
      </c>
    </row>
    <row r="42" spans="2:14" x14ac:dyDescent="0.25">
      <c r="B42" t="str">
        <v>CC_65</v>
      </c>
      <c r="C42" s="17">
        <f>COUNTIFS(scd[quality_pass],"True",scd[collection_center_id],B42)/COUNTIF(scd[collection_center_id],B42)</f>
        <v>0.5</v>
      </c>
      <c r="E42" s="4" t="s">
        <v>567</v>
      </c>
      <c r="F42">
        <v>3.7</v>
      </c>
      <c r="I42" s="4" t="s">
        <v>824</v>
      </c>
      <c r="J42" s="19">
        <f>COUNTIFS(scd[vehicle_id],I42)</f>
        <v>15</v>
      </c>
      <c r="M42">
        <v>6.4</v>
      </c>
      <c r="N42" s="19">
        <v>29.4</v>
      </c>
    </row>
    <row r="43" spans="2:14" x14ac:dyDescent="0.25">
      <c r="B43" t="str">
        <v>CC_157</v>
      </c>
      <c r="C43" s="17">
        <f>COUNTIFS(scd[quality_pass],"True",scd[collection_center_id],B43)/COUNTIF(scd[collection_center_id],B43)</f>
        <v>0.7</v>
      </c>
      <c r="E43" s="4" t="s">
        <v>1165</v>
      </c>
      <c r="F43">
        <v>0.27</v>
      </c>
      <c r="I43" s="4" t="s">
        <v>350</v>
      </c>
      <c r="J43" s="19">
        <f>COUNTIFS(scd[vehicle_id],I43)</f>
        <v>17</v>
      </c>
      <c r="M43">
        <v>9.5</v>
      </c>
      <c r="N43" s="19">
        <v>31.3</v>
      </c>
    </row>
    <row r="44" spans="2:14" x14ac:dyDescent="0.25">
      <c r="B44" t="str">
        <v>CC_39</v>
      </c>
      <c r="C44" s="17">
        <f>COUNTIFS(scd[quality_pass],"True",scd[collection_center_id],B44)/COUNTIF(scd[collection_center_id],B44)</f>
        <v>1</v>
      </c>
      <c r="E44" s="4" t="s">
        <v>1015</v>
      </c>
      <c r="F44">
        <v>0.88</v>
      </c>
      <c r="I44" s="4" t="s">
        <v>42</v>
      </c>
      <c r="J44" s="19">
        <f>COUNTIFS(scd[vehicle_id],I44)</f>
        <v>14</v>
      </c>
      <c r="M44">
        <v>12</v>
      </c>
      <c r="N44" s="19">
        <v>31.2</v>
      </c>
    </row>
    <row r="45" spans="2:14" x14ac:dyDescent="0.25">
      <c r="B45" t="str">
        <v>CC_32</v>
      </c>
      <c r="C45" s="17">
        <f>COUNTIFS(scd[quality_pass],"True",scd[collection_center_id],B45)/COUNTIF(scd[collection_center_id],B45)</f>
        <v>0.83333333333333337</v>
      </c>
      <c r="E45" s="4" t="s">
        <v>724</v>
      </c>
      <c r="F45">
        <v>0.4</v>
      </c>
      <c r="I45" s="4" t="s">
        <v>1270</v>
      </c>
      <c r="J45" s="19">
        <f>COUNTIFS(scd[vehicle_id],I45)</f>
        <v>12</v>
      </c>
      <c r="M45">
        <v>12</v>
      </c>
      <c r="N45" s="19">
        <v>32.1</v>
      </c>
    </row>
    <row r="46" spans="2:14" x14ac:dyDescent="0.25">
      <c r="B46" t="str">
        <v>CC_3</v>
      </c>
      <c r="C46" s="17">
        <f>COUNTIFS(scd[quality_pass],"True",scd[collection_center_id],B46)/COUNTIF(scd[collection_center_id],B46)</f>
        <v>0.88888888888888884</v>
      </c>
      <c r="E46" s="4" t="s">
        <v>1325</v>
      </c>
      <c r="F46">
        <v>2.41</v>
      </c>
      <c r="I46" s="4" t="s">
        <v>1556</v>
      </c>
      <c r="J46" s="19">
        <f>COUNTIFS(scd[vehicle_id],I46)</f>
        <v>11</v>
      </c>
      <c r="M46">
        <v>11.6</v>
      </c>
      <c r="N46" s="19">
        <v>30.1</v>
      </c>
    </row>
    <row r="47" spans="2:14" x14ac:dyDescent="0.25">
      <c r="B47" t="str">
        <v>CC_114</v>
      </c>
      <c r="C47" s="17">
        <f>COUNTIFS(scd[quality_pass],"True",scd[collection_center_id],B47)/COUNTIF(scd[collection_center_id],B47)</f>
        <v>1</v>
      </c>
      <c r="E47" s="4" t="s">
        <v>1048</v>
      </c>
      <c r="F47">
        <v>7.27</v>
      </c>
      <c r="I47" s="4" t="s">
        <v>1390</v>
      </c>
      <c r="J47" s="19">
        <f>COUNTIFS(scd[vehicle_id],I47)</f>
        <v>15</v>
      </c>
      <c r="M47">
        <v>9</v>
      </c>
      <c r="N47" s="19">
        <v>29.5</v>
      </c>
    </row>
    <row r="48" spans="2:14" x14ac:dyDescent="0.25">
      <c r="B48" t="str">
        <v>CC_38</v>
      </c>
      <c r="C48" s="17">
        <f>COUNTIFS(scd[quality_pass],"True",scd[collection_center_id],B48)/COUNTIF(scd[collection_center_id],B48)</f>
        <v>0.5</v>
      </c>
      <c r="E48" s="4" t="s">
        <v>1126</v>
      </c>
      <c r="F48">
        <v>4.0599999999999996</v>
      </c>
      <c r="I48" s="4" t="s">
        <v>220</v>
      </c>
      <c r="J48" s="19">
        <f>COUNTIFS(scd[vehicle_id],I48)</f>
        <v>19</v>
      </c>
      <c r="M48">
        <v>6.9</v>
      </c>
      <c r="N48" s="19">
        <v>30.1</v>
      </c>
    </row>
    <row r="49" spans="2:14" x14ac:dyDescent="0.25">
      <c r="B49" t="str">
        <v>CC_51</v>
      </c>
      <c r="C49" s="17">
        <f>COUNTIFS(scd[quality_pass],"True",scd[collection_center_id],B49)/COUNTIF(scd[collection_center_id],B49)</f>
        <v>1</v>
      </c>
      <c r="E49" s="4" t="s">
        <v>446</v>
      </c>
      <c r="F49">
        <v>5.37</v>
      </c>
      <c r="I49" s="4" t="s">
        <v>165</v>
      </c>
      <c r="J49" s="19">
        <f>COUNTIFS(scd[vehicle_id],I49)</f>
        <v>14</v>
      </c>
      <c r="M49">
        <v>7.8</v>
      </c>
      <c r="N49" s="19">
        <v>29.6</v>
      </c>
    </row>
    <row r="50" spans="2:14" x14ac:dyDescent="0.25">
      <c r="B50" t="str">
        <v>CC_33</v>
      </c>
      <c r="C50" s="17">
        <f>COUNTIFS(scd[quality_pass],"True",scd[collection_center_id],B50)/COUNTIF(scd[collection_center_id],B50)</f>
        <v>0.5714285714285714</v>
      </c>
      <c r="E50" s="4" t="s">
        <v>1109</v>
      </c>
      <c r="F50">
        <v>0</v>
      </c>
      <c r="I50" s="4" t="s">
        <v>555</v>
      </c>
      <c r="J50" s="19">
        <f>COUNTIFS(scd[vehicle_id],I50)</f>
        <v>12</v>
      </c>
      <c r="M50">
        <v>3.2</v>
      </c>
      <c r="N50" s="19">
        <v>26.2</v>
      </c>
    </row>
    <row r="51" spans="2:14" x14ac:dyDescent="0.25">
      <c r="B51" t="str">
        <v>CC_81</v>
      </c>
      <c r="C51" s="17">
        <f>COUNTIFS(scd[quality_pass],"True",scd[collection_center_id],B51)/COUNTIF(scd[collection_center_id],B51)</f>
        <v>0.7142857142857143</v>
      </c>
      <c r="E51" s="4" t="s">
        <v>369</v>
      </c>
      <c r="F51">
        <v>3.28</v>
      </c>
      <c r="I51" s="4" t="s">
        <v>479</v>
      </c>
      <c r="J51" s="19">
        <f>COUNTIFS(scd[vehicle_id],I51)</f>
        <v>13</v>
      </c>
      <c r="M51">
        <v>21.8</v>
      </c>
      <c r="N51" s="19">
        <v>24.3</v>
      </c>
    </row>
    <row r="52" spans="2:14" x14ac:dyDescent="0.25">
      <c r="B52" t="str">
        <v>CC_168</v>
      </c>
      <c r="C52" s="17">
        <f>COUNTIFS(scd[quality_pass],"True",scd[collection_center_id],B52)/COUNTIF(scd[collection_center_id],B52)</f>
        <v>0.8</v>
      </c>
      <c r="E52" s="4" t="s">
        <v>1206</v>
      </c>
      <c r="F52">
        <v>0</v>
      </c>
      <c r="I52" s="4" t="s">
        <v>130</v>
      </c>
      <c r="J52" s="19">
        <f>COUNTIFS(scd[vehicle_id],I52)</f>
        <v>23</v>
      </c>
      <c r="M52">
        <v>9.4</v>
      </c>
      <c r="N52" s="19">
        <v>32.4</v>
      </c>
    </row>
    <row r="53" spans="2:14" x14ac:dyDescent="0.25">
      <c r="B53" t="str">
        <v>CC_35</v>
      </c>
      <c r="C53" s="17">
        <f>COUNTIFS(scd[quality_pass],"True",scd[collection_center_id],B53)/COUNTIF(scd[collection_center_id],B53)</f>
        <v>0.75</v>
      </c>
      <c r="E53" s="4" t="s">
        <v>1637</v>
      </c>
      <c r="F53">
        <v>0.97</v>
      </c>
      <c r="I53" s="4" t="s">
        <v>725</v>
      </c>
      <c r="J53" s="19">
        <f>COUNTIFS(scd[vehicle_id],I53)</f>
        <v>16</v>
      </c>
      <c r="M53">
        <v>12</v>
      </c>
      <c r="N53" s="19">
        <v>33.4</v>
      </c>
    </row>
    <row r="54" spans="2:14" x14ac:dyDescent="0.25">
      <c r="B54" t="str">
        <v>CC_151</v>
      </c>
      <c r="C54" s="17">
        <f>COUNTIFS(scd[quality_pass],"True",scd[collection_center_id],B54)/COUNTIF(scd[collection_center_id],B54)</f>
        <v>1</v>
      </c>
      <c r="E54" s="4" t="s">
        <v>1896</v>
      </c>
      <c r="F54">
        <v>3.61</v>
      </c>
      <c r="I54" s="4" t="s">
        <v>86</v>
      </c>
      <c r="J54" s="19">
        <f>COUNTIFS(scd[vehicle_id],I54)</f>
        <v>10</v>
      </c>
      <c r="M54">
        <v>9.9</v>
      </c>
      <c r="N54" s="19">
        <v>32.200000000000003</v>
      </c>
    </row>
    <row r="55" spans="2:14" x14ac:dyDescent="0.25">
      <c r="B55" t="str">
        <v>CC_37</v>
      </c>
      <c r="C55" s="17">
        <f>COUNTIFS(scd[quality_pass],"True",scd[collection_center_id],B55)/COUNTIF(scd[collection_center_id],B55)</f>
        <v>1</v>
      </c>
      <c r="E55" s="4" t="s">
        <v>618</v>
      </c>
      <c r="F55">
        <v>2.62</v>
      </c>
      <c r="I55" s="4" t="s">
        <v>72</v>
      </c>
      <c r="J55" s="19">
        <f>COUNTIFS(scd[vehicle_id],I55)</f>
        <v>18</v>
      </c>
      <c r="M55">
        <v>7.1</v>
      </c>
      <c r="N55" s="19">
        <v>31.5</v>
      </c>
    </row>
    <row r="56" spans="2:14" x14ac:dyDescent="0.25">
      <c r="B56" t="str">
        <v>CC_96</v>
      </c>
      <c r="C56" s="17">
        <f>COUNTIFS(scd[quality_pass],"True",scd[collection_center_id],B56)/COUNTIF(scd[collection_center_id],B56)</f>
        <v>1</v>
      </c>
      <c r="E56" s="4" t="s">
        <v>1094</v>
      </c>
      <c r="F56">
        <v>6.55</v>
      </c>
      <c r="I56" s="4" t="s">
        <v>98</v>
      </c>
      <c r="J56" s="19">
        <f>COUNTIFS(scd[vehicle_id],I56)</f>
        <v>11</v>
      </c>
      <c r="M56">
        <v>35</v>
      </c>
      <c r="N56" s="19">
        <v>37.200000000000003</v>
      </c>
    </row>
    <row r="57" spans="2:14" x14ac:dyDescent="0.25">
      <c r="B57" t="str">
        <v>CC_195</v>
      </c>
      <c r="C57" s="17">
        <f>COUNTIFS(scd[quality_pass],"True",scd[collection_center_id],B57)/COUNTIF(scd[collection_center_id],B57)</f>
        <v>1</v>
      </c>
      <c r="E57" s="4" t="s">
        <v>1151</v>
      </c>
      <c r="F57">
        <v>0.64</v>
      </c>
      <c r="I57" s="4" t="s">
        <v>155</v>
      </c>
      <c r="J57" s="19">
        <f>COUNTIFS(scd[vehicle_id],I57)</f>
        <v>16</v>
      </c>
      <c r="M57">
        <v>6.1</v>
      </c>
      <c r="N57" s="19">
        <v>29.7</v>
      </c>
    </row>
    <row r="58" spans="2:14" x14ac:dyDescent="0.25">
      <c r="B58" t="str">
        <v>CC_100</v>
      </c>
      <c r="C58" s="17">
        <f>COUNTIFS(scd[quality_pass],"True",scd[collection_center_id],B58)/COUNTIF(scd[collection_center_id],B58)</f>
        <v>1</v>
      </c>
      <c r="E58" s="4" t="s">
        <v>630</v>
      </c>
      <c r="F58">
        <v>2.0499999999999998</v>
      </c>
      <c r="I58" s="4" t="s">
        <v>876</v>
      </c>
      <c r="J58" s="19">
        <f>COUNTIFS(scd[vehicle_id],I58)</f>
        <v>14</v>
      </c>
      <c r="M58">
        <v>12</v>
      </c>
      <c r="N58" s="19">
        <v>33.1</v>
      </c>
    </row>
    <row r="59" spans="2:14" x14ac:dyDescent="0.25">
      <c r="B59" t="str">
        <v>CC_64</v>
      </c>
      <c r="C59" s="17">
        <f>COUNTIFS(scd[quality_pass],"True",scd[collection_center_id],B59)/COUNTIF(scd[collection_center_id],B59)</f>
        <v>1</v>
      </c>
      <c r="E59" s="4" t="s">
        <v>341</v>
      </c>
      <c r="F59">
        <v>1</v>
      </c>
      <c r="I59" s="4" t="s">
        <v>909</v>
      </c>
      <c r="J59" s="19">
        <f>COUNTIFS(scd[vehicle_id],I59)</f>
        <v>9</v>
      </c>
      <c r="M59">
        <v>8.3000000000000007</v>
      </c>
      <c r="N59" s="19">
        <v>27.4</v>
      </c>
    </row>
    <row r="60" spans="2:14" x14ac:dyDescent="0.25">
      <c r="B60" t="str">
        <v>CC_45</v>
      </c>
      <c r="C60" s="17">
        <f>COUNTIFS(scd[quality_pass],"True",scd[collection_center_id],B60)/COUNTIF(scd[collection_center_id],B60)</f>
        <v>0.90909090909090906</v>
      </c>
      <c r="E60" s="4" t="s">
        <v>1504</v>
      </c>
      <c r="F60">
        <v>1.79</v>
      </c>
      <c r="I60" s="4" t="s">
        <v>248</v>
      </c>
      <c r="J60" s="19">
        <f>COUNTIFS(scd[vehicle_id],I60)</f>
        <v>11</v>
      </c>
      <c r="M60">
        <v>2.6</v>
      </c>
      <c r="N60" s="19">
        <v>28.3</v>
      </c>
    </row>
    <row r="61" spans="2:14" x14ac:dyDescent="0.25">
      <c r="B61" t="str">
        <v>CC_102</v>
      </c>
      <c r="C61" s="17">
        <f>COUNTIFS(scd[quality_pass],"True",scd[collection_center_id],B61)/COUNTIF(scd[collection_center_id],B61)</f>
        <v>0.66666666666666663</v>
      </c>
      <c r="E61" s="4" t="s">
        <v>459</v>
      </c>
      <c r="F61">
        <v>0.71</v>
      </c>
      <c r="I61" s="4" t="s">
        <v>453</v>
      </c>
      <c r="J61" s="19">
        <f>COUNTIFS(scd[vehicle_id],I61)</f>
        <v>14</v>
      </c>
      <c r="M61">
        <v>12</v>
      </c>
      <c r="N61" s="19">
        <v>33.1</v>
      </c>
    </row>
    <row r="62" spans="2:14" x14ac:dyDescent="0.25">
      <c r="B62" t="str">
        <v>CC_188</v>
      </c>
      <c r="C62" s="17">
        <f>COUNTIFS(scd[quality_pass],"True",scd[collection_center_id],B62)/COUNTIF(scd[collection_center_id],B62)</f>
        <v>0.75</v>
      </c>
      <c r="E62" s="4" t="s">
        <v>504</v>
      </c>
      <c r="F62">
        <v>2.0499999999999998</v>
      </c>
      <c r="I62" s="4" t="s">
        <v>995</v>
      </c>
      <c r="J62" s="19">
        <f>COUNTIFS(scd[vehicle_id],I62)</f>
        <v>7</v>
      </c>
      <c r="M62">
        <v>29.1</v>
      </c>
      <c r="N62" s="19">
        <v>32.299999999999997</v>
      </c>
    </row>
    <row r="63" spans="2:14" x14ac:dyDescent="0.25">
      <c r="B63" t="str">
        <v>CC_24</v>
      </c>
      <c r="C63" s="17">
        <f>COUNTIFS(scd[quality_pass],"True",scd[collection_center_id],B63)/COUNTIF(scd[collection_center_id],B63)</f>
        <v>0.75</v>
      </c>
      <c r="E63" s="4" t="s">
        <v>2167</v>
      </c>
      <c r="F63">
        <v>0.1</v>
      </c>
      <c r="I63" s="4" t="s">
        <v>1543</v>
      </c>
      <c r="J63" s="19">
        <f>COUNTIFS(scd[vehicle_id],I63)</f>
        <v>13</v>
      </c>
      <c r="M63">
        <v>12</v>
      </c>
      <c r="N63" s="19">
        <v>35.4</v>
      </c>
    </row>
    <row r="64" spans="2:14" x14ac:dyDescent="0.25">
      <c r="B64" t="str">
        <v>CC_79</v>
      </c>
      <c r="C64" s="17">
        <f>COUNTIFS(scd[quality_pass],"True",scd[collection_center_id],B64)/COUNTIF(scd[collection_center_id],B64)</f>
        <v>0.875</v>
      </c>
      <c r="E64" s="4" t="s">
        <v>801</v>
      </c>
      <c r="F64">
        <v>3.02</v>
      </c>
      <c r="I64" s="4" t="s">
        <v>302</v>
      </c>
      <c r="J64" s="19">
        <f>COUNTIFS(scd[vehicle_id],I64)</f>
        <v>16</v>
      </c>
      <c r="M64">
        <v>7</v>
      </c>
      <c r="N64" s="19">
        <v>30.1</v>
      </c>
    </row>
    <row r="65" spans="2:14" x14ac:dyDescent="0.25">
      <c r="B65" t="str">
        <v>CC_28</v>
      </c>
      <c r="C65" s="17">
        <f>COUNTIFS(scd[quality_pass],"True",scd[collection_center_id],B65)/COUNTIF(scd[collection_center_id],B65)</f>
        <v>0.5</v>
      </c>
      <c r="E65" s="4" t="s">
        <v>597</v>
      </c>
      <c r="F65">
        <v>3.04</v>
      </c>
      <c r="I65" s="4" t="s">
        <v>574</v>
      </c>
      <c r="J65" s="19">
        <f>COUNTIFS(scd[vehicle_id],I65)</f>
        <v>13</v>
      </c>
      <c r="M65">
        <v>7</v>
      </c>
      <c r="N65" s="19">
        <v>24</v>
      </c>
    </row>
    <row r="66" spans="2:14" x14ac:dyDescent="0.25">
      <c r="B66" t="str">
        <v>CC_97</v>
      </c>
      <c r="C66" s="17">
        <f>COUNTIFS(scd[quality_pass],"True",scd[collection_center_id],B66)/COUNTIF(scd[collection_center_id],B66)</f>
        <v>1</v>
      </c>
      <c r="E66" s="4" t="s">
        <v>1470</v>
      </c>
      <c r="F66">
        <v>3.31</v>
      </c>
      <c r="I66" s="4" t="s">
        <v>268</v>
      </c>
      <c r="J66" s="19">
        <f>COUNTIFS(scd[vehicle_id],I66)</f>
        <v>11</v>
      </c>
      <c r="M66">
        <v>10.199999999999999</v>
      </c>
      <c r="N66" s="19">
        <v>34.6</v>
      </c>
    </row>
    <row r="67" spans="2:14" x14ac:dyDescent="0.25">
      <c r="B67" t="str">
        <v>CC_99</v>
      </c>
      <c r="C67" s="17">
        <f>COUNTIFS(scd[quality_pass],"True",scd[collection_center_id],B67)/COUNTIF(scd[collection_center_id],B67)</f>
        <v>0.8571428571428571</v>
      </c>
      <c r="E67" s="4" t="s">
        <v>3263</v>
      </c>
      <c r="F67">
        <v>0.51</v>
      </c>
      <c r="I67" s="4" t="s">
        <v>1143</v>
      </c>
      <c r="J67" s="19">
        <f>COUNTIFS(scd[vehicle_id],I67)</f>
        <v>11</v>
      </c>
      <c r="M67">
        <v>5.7</v>
      </c>
      <c r="N67" s="19">
        <v>30.5</v>
      </c>
    </row>
    <row r="68" spans="2:14" x14ac:dyDescent="0.25">
      <c r="B68" t="str">
        <v>CC_107</v>
      </c>
      <c r="C68" s="17">
        <f>COUNTIFS(scd[quality_pass],"True",scd[collection_center_id],B68)/COUNTIF(scd[collection_center_id],B68)</f>
        <v>1</v>
      </c>
      <c r="E68" s="4" t="s">
        <v>863</v>
      </c>
      <c r="F68">
        <v>5.82</v>
      </c>
      <c r="I68" s="4" t="s">
        <v>935</v>
      </c>
      <c r="J68" s="19">
        <f>COUNTIFS(scd[vehicle_id],I68)</f>
        <v>14</v>
      </c>
      <c r="M68">
        <v>11.8</v>
      </c>
      <c r="N68" s="19">
        <v>28.4</v>
      </c>
    </row>
    <row r="69" spans="2:14" x14ac:dyDescent="0.25">
      <c r="B69" t="str">
        <v>CC_179</v>
      </c>
      <c r="C69" s="17">
        <f>COUNTIFS(scd[quality_pass],"True",scd[collection_center_id],B69)/COUNTIF(scd[collection_center_id],B69)</f>
        <v>0.8571428571428571</v>
      </c>
      <c r="E69" s="4" t="s">
        <v>699</v>
      </c>
      <c r="F69">
        <v>5.71</v>
      </c>
      <c r="I69" s="4" t="s">
        <v>388</v>
      </c>
      <c r="J69" s="19">
        <f>COUNTIFS(scd[vehicle_id],I69)</f>
        <v>8</v>
      </c>
      <c r="M69">
        <v>9</v>
      </c>
      <c r="N69" s="19">
        <v>30</v>
      </c>
    </row>
    <row r="70" spans="2:14" x14ac:dyDescent="0.25">
      <c r="B70" t="str">
        <v>CC_14</v>
      </c>
      <c r="C70" s="17">
        <f>COUNTIFS(scd[quality_pass],"True",scd[collection_center_id],B70)/COUNTIF(scd[collection_center_id],B70)</f>
        <v>1</v>
      </c>
      <c r="E70" s="4" t="s">
        <v>747</v>
      </c>
      <c r="F70">
        <v>5.29</v>
      </c>
      <c r="I70" s="4" t="s">
        <v>258</v>
      </c>
      <c r="J70" s="19">
        <f>COUNTIFS(scd[vehicle_id],I70)</f>
        <v>13</v>
      </c>
      <c r="M70">
        <v>12</v>
      </c>
      <c r="N70" s="19">
        <v>32.799999999999997</v>
      </c>
    </row>
    <row r="71" spans="2:14" x14ac:dyDescent="0.25">
      <c r="B71" t="str">
        <v>CC_58</v>
      </c>
      <c r="C71" s="17">
        <f>COUNTIFS(scd[quality_pass],"True",scd[collection_center_id],B71)/COUNTIF(scd[collection_center_id],B71)</f>
        <v>1</v>
      </c>
      <c r="E71" s="4" t="s">
        <v>183</v>
      </c>
      <c r="F71">
        <v>0.37</v>
      </c>
      <c r="I71" s="4" t="s">
        <v>417</v>
      </c>
      <c r="J71" s="19">
        <f>COUNTIFS(scd[vehicle_id],I71)</f>
        <v>9</v>
      </c>
      <c r="M71">
        <v>11.1</v>
      </c>
      <c r="N71" s="19">
        <v>35.1</v>
      </c>
    </row>
    <row r="72" spans="2:14" x14ac:dyDescent="0.25">
      <c r="B72" t="str">
        <v>CC_8</v>
      </c>
      <c r="C72" s="17">
        <f>COUNTIFS(scd[quality_pass],"True",scd[collection_center_id],B72)/COUNTIF(scd[collection_center_id],B72)</f>
        <v>0</v>
      </c>
      <c r="E72" s="4" t="s">
        <v>1009</v>
      </c>
      <c r="F72">
        <v>7.58</v>
      </c>
      <c r="I72" s="4" t="s">
        <v>105</v>
      </c>
      <c r="J72" s="19">
        <f>COUNTIFS(scd[vehicle_id],I72)</f>
        <v>13</v>
      </c>
      <c r="M72">
        <v>21.6</v>
      </c>
      <c r="N72" s="19">
        <v>23.2</v>
      </c>
    </row>
    <row r="73" spans="2:14" x14ac:dyDescent="0.25">
      <c r="B73" t="str">
        <v>CC_192</v>
      </c>
      <c r="C73" s="17">
        <f>COUNTIFS(scd[quality_pass],"True",scd[collection_center_id],B73)/COUNTIF(scd[collection_center_id],B73)</f>
        <v>0.66666666666666663</v>
      </c>
      <c r="E73" s="4" t="s">
        <v>782</v>
      </c>
      <c r="F73">
        <v>2.81</v>
      </c>
      <c r="I73" s="4" t="s">
        <v>143</v>
      </c>
      <c r="J73" s="19">
        <f>COUNTIFS(scd[vehicle_id],I73)</f>
        <v>13</v>
      </c>
      <c r="M73">
        <v>29</v>
      </c>
      <c r="N73" s="19">
        <v>31.9</v>
      </c>
    </row>
    <row r="74" spans="2:14" x14ac:dyDescent="0.25">
      <c r="B74" t="str">
        <v>CC_132</v>
      </c>
      <c r="C74" s="17">
        <f>COUNTIFS(scd[quality_pass],"True",scd[collection_center_id],B74)/COUNTIF(scd[collection_center_id],B74)</f>
        <v>0.7</v>
      </c>
      <c r="E74" s="4" t="s">
        <v>3097</v>
      </c>
      <c r="F74">
        <v>0.14000000000000001</v>
      </c>
      <c r="I74" s="4" t="s">
        <v>285</v>
      </c>
      <c r="J74" s="19">
        <f>COUNTIFS(scd[vehicle_id],I74)</f>
        <v>7</v>
      </c>
      <c r="M74">
        <v>4.5999999999999996</v>
      </c>
      <c r="N74" s="19">
        <v>30.6</v>
      </c>
    </row>
    <row r="75" spans="2:14" x14ac:dyDescent="0.25">
      <c r="B75" t="str">
        <v>CC_120</v>
      </c>
      <c r="C75" s="17">
        <f>COUNTIFS(scd[quality_pass],"True",scd[collection_center_id],B75)/COUNTIF(scd[collection_center_id],B75)</f>
        <v>0.66666666666666663</v>
      </c>
      <c r="E75" s="4" t="s">
        <v>3154</v>
      </c>
      <c r="F75">
        <v>0.62</v>
      </c>
      <c r="I75" s="4" t="s">
        <v>613</v>
      </c>
      <c r="J75" s="19">
        <f>COUNTIFS(scd[vehicle_id],I75)</f>
        <v>20</v>
      </c>
      <c r="M75">
        <v>12</v>
      </c>
      <c r="N75" s="19">
        <v>31</v>
      </c>
    </row>
    <row r="76" spans="2:14" x14ac:dyDescent="0.25">
      <c r="B76" t="str">
        <v>CC_75</v>
      </c>
      <c r="C76" s="17">
        <f>COUNTIFS(scd[quality_pass],"True",scd[collection_center_id],B76)/COUNTIF(scd[collection_center_id],B76)</f>
        <v>1</v>
      </c>
      <c r="E76" s="4" t="s">
        <v>2724</v>
      </c>
      <c r="F76">
        <v>0.12</v>
      </c>
      <c r="I76" s="4" t="s">
        <v>701</v>
      </c>
      <c r="J76" s="19">
        <f>COUNTIFS(scd[vehicle_id],I76)</f>
        <v>7</v>
      </c>
      <c r="M76">
        <v>6.9</v>
      </c>
      <c r="N76" s="19">
        <v>29.7</v>
      </c>
    </row>
    <row r="77" spans="2:14" x14ac:dyDescent="0.25">
      <c r="B77" t="str">
        <v>CC_91</v>
      </c>
      <c r="C77" s="17">
        <f>COUNTIFS(scd[quality_pass],"True",scd[collection_center_id],B77)/COUNTIF(scd[collection_center_id],B77)</f>
        <v>0.8</v>
      </c>
      <c r="E77" s="4" t="s">
        <v>68</v>
      </c>
      <c r="F77">
        <v>5.54</v>
      </c>
      <c r="I77" s="4" t="s">
        <v>321</v>
      </c>
      <c r="J77" s="19">
        <f>COUNTIFS(scd[vehicle_id],I77)</f>
        <v>13</v>
      </c>
      <c r="M77">
        <v>12</v>
      </c>
      <c r="N77" s="19">
        <v>36</v>
      </c>
    </row>
    <row r="78" spans="2:14" x14ac:dyDescent="0.25">
      <c r="B78" t="str">
        <v>CC_9</v>
      </c>
      <c r="C78" s="17">
        <f>COUNTIFS(scd[quality_pass],"True",scd[collection_center_id],B78)/COUNTIF(scd[collection_center_id],B78)</f>
        <v>1</v>
      </c>
      <c r="E78" s="4" t="s">
        <v>1290</v>
      </c>
      <c r="F78">
        <v>1.96</v>
      </c>
      <c r="I78" s="4" t="s">
        <v>185</v>
      </c>
      <c r="J78" s="19">
        <f>COUNTIFS(scd[vehicle_id],I78)</f>
        <v>15</v>
      </c>
      <c r="M78">
        <v>26.7</v>
      </c>
      <c r="N78" s="19">
        <v>30.2</v>
      </c>
    </row>
    <row r="79" spans="2:14" x14ac:dyDescent="0.25">
      <c r="B79" t="str">
        <v>CC_89</v>
      </c>
      <c r="C79" s="17">
        <f>COUNTIFS(scd[quality_pass],"True",scd[collection_center_id],B79)/COUNTIF(scd[collection_center_id],B79)</f>
        <v>0.8</v>
      </c>
      <c r="E79" s="4" t="s">
        <v>2779</v>
      </c>
      <c r="F79">
        <v>0.14000000000000001</v>
      </c>
      <c r="I79" s="4" t="s">
        <v>591</v>
      </c>
      <c r="J79" s="19">
        <f>COUNTIFS(scd[vehicle_id],I79)</f>
        <v>15</v>
      </c>
      <c r="M79">
        <v>10.1</v>
      </c>
      <c r="N79" s="19">
        <v>30.6</v>
      </c>
    </row>
    <row r="80" spans="2:14" x14ac:dyDescent="0.25">
      <c r="B80" t="str">
        <v>CC_182</v>
      </c>
      <c r="C80" s="17">
        <f>COUNTIFS(scd[quality_pass],"True",scd[collection_center_id],B80)/COUNTIF(scd[collection_center_id],B80)</f>
        <v>0.84615384615384615</v>
      </c>
      <c r="E80" s="4" t="s">
        <v>2005</v>
      </c>
      <c r="F80">
        <v>0.26</v>
      </c>
      <c r="I80" s="4" t="s">
        <v>116</v>
      </c>
      <c r="J80" s="19">
        <f>COUNTIFS(scd[vehicle_id],I80)</f>
        <v>15</v>
      </c>
      <c r="M80">
        <v>32.1</v>
      </c>
      <c r="N80" s="19">
        <v>35.200000000000003</v>
      </c>
    </row>
    <row r="81" spans="2:14" x14ac:dyDescent="0.25">
      <c r="B81" t="str">
        <v>CC_130</v>
      </c>
      <c r="C81" s="17">
        <f>COUNTIFS(scd[quality_pass],"True",scd[collection_center_id],B81)/COUNTIF(scd[collection_center_id],B81)</f>
        <v>0.66666666666666663</v>
      </c>
      <c r="E81" s="4" t="s">
        <v>857</v>
      </c>
      <c r="F81">
        <v>0.27</v>
      </c>
      <c r="I81" s="4" t="s">
        <v>793</v>
      </c>
      <c r="J81" s="19">
        <f>COUNTIFS(scd[vehicle_id],I81)</f>
        <v>6</v>
      </c>
      <c r="M81">
        <v>11.1</v>
      </c>
      <c r="N81" s="19">
        <v>31.3</v>
      </c>
    </row>
    <row r="82" spans="2:14" x14ac:dyDescent="0.25">
      <c r="B82" t="str">
        <v>CC_85</v>
      </c>
      <c r="C82" s="17">
        <f>COUNTIFS(scd[quality_pass],"True",scd[collection_center_id],B82)/COUNTIF(scd[collection_center_id],B82)</f>
        <v>0.9285714285714286</v>
      </c>
      <c r="E82" s="4" t="s">
        <v>941</v>
      </c>
      <c r="F82">
        <v>1.43</v>
      </c>
      <c r="I82" s="4" t="s">
        <v>275</v>
      </c>
      <c r="J82" s="19">
        <f>COUNTIFS(scd[vehicle_id],I82)</f>
        <v>12</v>
      </c>
      <c r="M82">
        <v>9.6999999999999993</v>
      </c>
      <c r="N82" s="19">
        <v>30.6</v>
      </c>
    </row>
    <row r="83" spans="2:14" x14ac:dyDescent="0.25">
      <c r="B83" t="str">
        <v>CC_141</v>
      </c>
      <c r="C83" s="17">
        <f>COUNTIFS(scd[quality_pass],"True",scd[collection_center_id],B83)/COUNTIF(scd[collection_center_id],B83)</f>
        <v>0.8</v>
      </c>
      <c r="E83" s="4" t="s">
        <v>851</v>
      </c>
      <c r="F83">
        <v>4.5999999999999996</v>
      </c>
      <c r="I83" s="4" t="s">
        <v>524</v>
      </c>
      <c r="J83" s="19">
        <f>COUNTIFS(scd[vehicle_id],I83)</f>
        <v>7</v>
      </c>
      <c r="M83">
        <v>6</v>
      </c>
      <c r="N83" s="19">
        <v>30.4</v>
      </c>
    </row>
    <row r="84" spans="2:14" x14ac:dyDescent="0.25">
      <c r="B84" t="str">
        <v>CC_191</v>
      </c>
      <c r="C84" s="17">
        <f>COUNTIFS(scd[quality_pass],"True",scd[collection_center_id],B84)/COUNTIF(scd[collection_center_id],B84)</f>
        <v>0.8571428571428571</v>
      </c>
      <c r="E84" s="4" t="s">
        <v>841</v>
      </c>
      <c r="F84">
        <v>12.79</v>
      </c>
      <c r="I84" s="4" t="s">
        <v>424</v>
      </c>
      <c r="J84" s="19">
        <f>COUNTIFS(scd[vehicle_id],I84)</f>
        <v>13</v>
      </c>
      <c r="M84">
        <v>9.4</v>
      </c>
      <c r="N84" s="19">
        <v>31.9</v>
      </c>
    </row>
    <row r="85" spans="2:14" x14ac:dyDescent="0.25">
      <c r="B85" t="str">
        <v>CC_80</v>
      </c>
      <c r="C85" s="17">
        <f>COUNTIFS(scd[quality_pass],"True",scd[collection_center_id],B85)/COUNTIF(scd[collection_center_id],B85)</f>
        <v>0.875</v>
      </c>
      <c r="E85" s="4" t="s">
        <v>2753</v>
      </c>
      <c r="F85">
        <v>1.39</v>
      </c>
      <c r="I85" s="4" t="s">
        <v>343</v>
      </c>
      <c r="J85" s="19">
        <f>COUNTIFS(scd[vehicle_id],I85)</f>
        <v>14</v>
      </c>
      <c r="M85">
        <v>7.9</v>
      </c>
      <c r="N85" s="19">
        <v>27.6</v>
      </c>
    </row>
    <row r="86" spans="2:14" x14ac:dyDescent="0.25">
      <c r="B86" t="str">
        <v>CC_43</v>
      </c>
      <c r="C86" s="17">
        <f>COUNTIFS(scd[quality_pass],"True",scd[collection_center_id],B86)/COUNTIF(scd[collection_center_id],B86)</f>
        <v>0.875</v>
      </c>
      <c r="E86" s="4" t="s">
        <v>2637</v>
      </c>
      <c r="F86">
        <v>0.35</v>
      </c>
      <c r="I86" s="4" t="s">
        <v>619</v>
      </c>
      <c r="J86" s="19">
        <f>COUNTIFS(scd[vehicle_id],I86)</f>
        <v>11</v>
      </c>
      <c r="M86">
        <v>20.7</v>
      </c>
      <c r="N86" s="19">
        <v>23.3</v>
      </c>
    </row>
    <row r="87" spans="2:14" x14ac:dyDescent="0.25">
      <c r="B87" t="str">
        <v>CC_105</v>
      </c>
      <c r="C87" s="17">
        <f>COUNTIFS(scd[quality_pass],"True",scd[collection_center_id],B87)/COUNTIF(scd[collection_center_id],B87)</f>
        <v>0.5</v>
      </c>
      <c r="E87" s="4" t="s">
        <v>1296</v>
      </c>
      <c r="F87">
        <v>0.16</v>
      </c>
      <c r="I87" s="4" t="s">
        <v>433</v>
      </c>
      <c r="J87" s="19">
        <f>COUNTIFS(scd[vehicle_id],I87)</f>
        <v>12</v>
      </c>
      <c r="M87">
        <v>7.2</v>
      </c>
      <c r="N87" s="19">
        <v>29.8</v>
      </c>
    </row>
    <row r="88" spans="2:14" x14ac:dyDescent="0.25">
      <c r="B88" t="str">
        <v>CC_21</v>
      </c>
      <c r="C88" s="17">
        <f>COUNTIFS(scd[quality_pass],"True",scd[collection_center_id],B88)/COUNTIF(scd[collection_center_id],B88)</f>
        <v>1</v>
      </c>
      <c r="E88" s="4" t="s">
        <v>163</v>
      </c>
      <c r="F88">
        <v>2.5299999999999998</v>
      </c>
      <c r="I88" s="4" t="s">
        <v>674</v>
      </c>
      <c r="J88" s="19">
        <f>COUNTIFS(scd[vehicle_id],I88)</f>
        <v>13</v>
      </c>
      <c r="M88">
        <v>31</v>
      </c>
      <c r="N88" s="19">
        <v>33.299999999999997</v>
      </c>
    </row>
    <row r="89" spans="2:14" x14ac:dyDescent="0.25">
      <c r="B89" t="str">
        <v>CC_108</v>
      </c>
      <c r="C89" s="17">
        <f>COUNTIFS(scd[quality_pass],"True",scd[collection_center_id],B89)/COUNTIF(scd[collection_center_id],B89)</f>
        <v>0.33333333333333331</v>
      </c>
      <c r="E89" s="4" t="s">
        <v>1972</v>
      </c>
      <c r="F89">
        <v>1.36</v>
      </c>
      <c r="I89" s="4" t="s">
        <v>363</v>
      </c>
      <c r="J89" s="19">
        <f>COUNTIFS(scd[vehicle_id],I89)</f>
        <v>18</v>
      </c>
      <c r="M89">
        <v>7.5</v>
      </c>
      <c r="N89" s="19">
        <v>31.6</v>
      </c>
    </row>
    <row r="90" spans="2:14" x14ac:dyDescent="0.25">
      <c r="B90" t="str">
        <v>CC_142</v>
      </c>
      <c r="C90" s="17">
        <f>COUNTIFS(scd[quality_pass],"True",scd[collection_center_id],B90)/COUNTIF(scd[collection_center_id],B90)</f>
        <v>1</v>
      </c>
      <c r="E90" s="4" t="s">
        <v>38</v>
      </c>
      <c r="F90">
        <v>2.73</v>
      </c>
      <c r="I90" s="4" t="s">
        <v>492</v>
      </c>
      <c r="J90" s="19">
        <f>COUNTIFS(scd[vehicle_id],I90)</f>
        <v>18</v>
      </c>
      <c r="M90">
        <v>12</v>
      </c>
      <c r="N90" s="19">
        <v>29.5</v>
      </c>
    </row>
    <row r="91" spans="2:14" x14ac:dyDescent="0.25">
      <c r="B91" t="str">
        <v>CC_186</v>
      </c>
      <c r="C91" s="17">
        <f>COUNTIFS(scd[quality_pass],"True",scd[collection_center_id],B91)/COUNTIF(scd[collection_center_id],B91)</f>
        <v>1</v>
      </c>
      <c r="E91" s="4" t="s">
        <v>548</v>
      </c>
      <c r="F91">
        <v>3.26</v>
      </c>
      <c r="I91" s="4" t="s">
        <v>123</v>
      </c>
      <c r="J91" s="19">
        <f>COUNTIFS(scd[vehicle_id],I91)</f>
        <v>14</v>
      </c>
      <c r="M91">
        <v>29.5</v>
      </c>
      <c r="N91" s="19">
        <v>33.299999999999997</v>
      </c>
    </row>
    <row r="92" spans="2:14" x14ac:dyDescent="0.25">
      <c r="B92" t="str">
        <v>CC_174</v>
      </c>
      <c r="C92" s="17">
        <f>COUNTIFS(scd[quality_pass],"True",scd[collection_center_id],B92)/COUNTIF(scd[collection_center_id],B92)</f>
        <v>0.5714285714285714</v>
      </c>
      <c r="E92" s="4" t="s">
        <v>990</v>
      </c>
      <c r="F92">
        <v>0.64</v>
      </c>
      <c r="I92" s="4" t="s">
        <v>199</v>
      </c>
      <c r="J92" s="19">
        <f>COUNTIFS(scd[vehicle_id],I92)</f>
        <v>10</v>
      </c>
      <c r="M92">
        <v>12</v>
      </c>
      <c r="N92" s="19">
        <v>34.200000000000003</v>
      </c>
    </row>
    <row r="93" spans="2:14" x14ac:dyDescent="0.25">
      <c r="B93" t="str">
        <v>CC_87</v>
      </c>
      <c r="C93" s="17">
        <f>COUNTIFS(scd[quality_pass],"True",scd[collection_center_id],B93)/COUNTIF(scd[collection_center_id],B93)</f>
        <v>0.8</v>
      </c>
      <c r="E93" s="4" t="s">
        <v>586</v>
      </c>
      <c r="F93">
        <v>5.46</v>
      </c>
      <c r="I93" s="4" t="s">
        <v>531</v>
      </c>
      <c r="J93" s="19">
        <f>COUNTIFS(scd[vehicle_id],I93)</f>
        <v>13</v>
      </c>
      <c r="M93">
        <v>23.3</v>
      </c>
      <c r="N93" s="19">
        <v>27.1</v>
      </c>
    </row>
    <row r="94" spans="2:14" x14ac:dyDescent="0.25">
      <c r="B94" t="str">
        <v>CC_67</v>
      </c>
      <c r="C94" s="17">
        <f>COUNTIFS(scd[quality_pass],"True",scd[collection_center_id],B94)/COUNTIF(scd[collection_center_id],B94)</f>
        <v>0.8571428571428571</v>
      </c>
      <c r="E94" s="4" t="s">
        <v>1829</v>
      </c>
      <c r="F94">
        <v>0.79</v>
      </c>
      <c r="I94" s="4" t="s">
        <v>624</v>
      </c>
      <c r="J94" s="19">
        <f>COUNTIFS(scd[vehicle_id],I94)</f>
        <v>13</v>
      </c>
      <c r="M94">
        <v>6.6</v>
      </c>
      <c r="N94" s="19">
        <v>26.7</v>
      </c>
    </row>
    <row r="95" spans="2:14" x14ac:dyDescent="0.25">
      <c r="B95" t="str">
        <v>CC_170</v>
      </c>
      <c r="C95" s="17">
        <f>COUNTIFS(scd[quality_pass],"True",scd[collection_center_id],B95)/COUNTIF(scd[collection_center_id],B95)</f>
        <v>0.83333333333333337</v>
      </c>
      <c r="E95" s="4" t="s">
        <v>517</v>
      </c>
      <c r="F95">
        <v>7.01</v>
      </c>
      <c r="I95" s="4" t="s">
        <v>466</v>
      </c>
      <c r="J95" s="19">
        <f>COUNTIFS(scd[vehicle_id],I95)</f>
        <v>13</v>
      </c>
      <c r="M95">
        <v>25.8</v>
      </c>
      <c r="N95" s="19">
        <v>29.2</v>
      </c>
    </row>
    <row r="96" spans="2:14" x14ac:dyDescent="0.25">
      <c r="B96" t="str">
        <v>CC_119</v>
      </c>
      <c r="C96" s="17">
        <f>COUNTIFS(scd[quality_pass],"True",scd[collection_center_id],B96)/COUNTIF(scd[collection_center_id],B96)</f>
        <v>0.75</v>
      </c>
      <c r="E96" s="4" t="s">
        <v>718</v>
      </c>
      <c r="F96">
        <v>7.99</v>
      </c>
      <c r="I96" s="4" t="s">
        <v>1070</v>
      </c>
      <c r="J96" s="19">
        <f>COUNTIFS(scd[vehicle_id],I96)</f>
        <v>10</v>
      </c>
      <c r="M96">
        <v>29.8</v>
      </c>
      <c r="N96" s="19">
        <v>32.200000000000003</v>
      </c>
    </row>
    <row r="97" spans="2:14" x14ac:dyDescent="0.25">
      <c r="B97" t="str">
        <v>CC_189</v>
      </c>
      <c r="C97" s="17">
        <f>COUNTIFS(scd[quality_pass],"True",scd[collection_center_id],B97)/COUNTIF(scd[collection_center_id],B97)</f>
        <v>0.5</v>
      </c>
      <c r="E97" s="4" t="s">
        <v>649</v>
      </c>
      <c r="F97">
        <v>3.26</v>
      </c>
      <c r="I97" s="4" t="s">
        <v>57</v>
      </c>
      <c r="J97" s="19">
        <f>COUNTIFS(scd[vehicle_id],I97)</f>
        <v>13</v>
      </c>
      <c r="M97">
        <v>12</v>
      </c>
      <c r="N97" s="19">
        <v>34.700000000000003</v>
      </c>
    </row>
    <row r="98" spans="2:14" x14ac:dyDescent="0.25">
      <c r="B98" t="str">
        <v>CC_124</v>
      </c>
      <c r="C98" s="17">
        <f>COUNTIFS(scd[quality_pass],"True",scd[collection_center_id],B98)/COUNTIF(scd[collection_center_id],B98)</f>
        <v>0.875</v>
      </c>
      <c r="E98" s="4" t="s">
        <v>1171</v>
      </c>
      <c r="F98">
        <v>2.98</v>
      </c>
      <c r="I98" s="4" t="s">
        <v>819</v>
      </c>
      <c r="J98" s="19">
        <f>COUNTIFS(scd[vehicle_id],I98)</f>
        <v>10</v>
      </c>
      <c r="M98">
        <v>6.8</v>
      </c>
      <c r="N98" s="19">
        <v>29.5</v>
      </c>
    </row>
    <row r="99" spans="2:14" x14ac:dyDescent="0.25">
      <c r="B99" t="str">
        <v>CC_180</v>
      </c>
      <c r="C99" s="17">
        <f>COUNTIFS(scd[quality_pass],"True",scd[collection_center_id],B99)/COUNTIF(scd[collection_center_id],B99)</f>
        <v>1</v>
      </c>
      <c r="E99" s="4" t="s">
        <v>329</v>
      </c>
      <c r="F99">
        <v>7.81</v>
      </c>
      <c r="I99" s="4" t="s">
        <v>918</v>
      </c>
      <c r="J99" s="19">
        <f>COUNTIFS(scd[vehicle_id],I99)</f>
        <v>7</v>
      </c>
      <c r="M99">
        <v>12</v>
      </c>
      <c r="N99" s="19">
        <v>36.4</v>
      </c>
    </row>
    <row r="100" spans="2:14" x14ac:dyDescent="0.25">
      <c r="B100" t="str">
        <v>CC_46</v>
      </c>
      <c r="C100" s="17">
        <f>COUNTIFS(scd[quality_pass],"True",scd[collection_center_id],B100)/COUNTIF(scd[collection_center_id],B100)</f>
        <v>0.66666666666666663</v>
      </c>
      <c r="E100" s="4" t="s">
        <v>2014</v>
      </c>
      <c r="F100">
        <v>0.23</v>
      </c>
      <c r="I100" s="4" t="s">
        <v>333</v>
      </c>
      <c r="J100" s="19">
        <f>COUNTIFS(scd[vehicle_id],I100)</f>
        <v>9</v>
      </c>
      <c r="M100">
        <v>7.3</v>
      </c>
      <c r="N100" s="19">
        <v>29.1</v>
      </c>
    </row>
    <row r="101" spans="2:14" x14ac:dyDescent="0.25">
      <c r="B101" t="str">
        <v>CC_172</v>
      </c>
      <c r="C101" s="17">
        <f>COUNTIFS(scd[quality_pass],"True",scd[collection_center_id],B101)/COUNTIF(scd[collection_center_id],B101)</f>
        <v>0.7142857142857143</v>
      </c>
      <c r="E101" s="4" t="s">
        <v>573</v>
      </c>
      <c r="F101">
        <v>0.09</v>
      </c>
      <c r="I101" s="4" t="s">
        <v>384</v>
      </c>
      <c r="J101" s="19">
        <f>COUNTIFS(scd[vehicle_id],I101)</f>
        <v>11</v>
      </c>
      <c r="M101">
        <v>12</v>
      </c>
      <c r="N101" s="19">
        <v>33.4</v>
      </c>
    </row>
    <row r="102" spans="2:14" x14ac:dyDescent="0.25">
      <c r="B102" t="str">
        <v>CC_145</v>
      </c>
      <c r="C102" s="17">
        <f>COUNTIFS(scd[quality_pass],"True",scd[collection_center_id],B102)/COUNTIF(scd[collection_center_id],B102)</f>
        <v>0.83333333333333337</v>
      </c>
      <c r="E102" s="4" t="s">
        <v>2274</v>
      </c>
      <c r="F102">
        <v>4.47</v>
      </c>
      <c r="I102" s="4" t="s">
        <v>643</v>
      </c>
      <c r="J102" s="19">
        <f>COUNTIFS(scd[vehicle_id],I102)</f>
        <v>16</v>
      </c>
      <c r="M102">
        <v>7.8</v>
      </c>
      <c r="N102" s="19">
        <v>30.6</v>
      </c>
    </row>
    <row r="103" spans="2:14" x14ac:dyDescent="0.25">
      <c r="B103" t="str">
        <v>CC_31</v>
      </c>
      <c r="C103" s="17">
        <f>COUNTIFS(scd[quality_pass],"True",scd[collection_center_id],B103)/COUNTIF(scd[collection_center_id],B103)</f>
        <v>0.7142857142857143</v>
      </c>
      <c r="E103" s="4" t="s">
        <v>439</v>
      </c>
      <c r="F103">
        <v>6.73</v>
      </c>
      <c r="I103" s="4" t="s">
        <v>295</v>
      </c>
      <c r="J103" s="19">
        <f>COUNTIFS(scd[vehicle_id],I103)</f>
        <v>14</v>
      </c>
      <c r="M103">
        <v>12</v>
      </c>
      <c r="N103" s="19">
        <v>34</v>
      </c>
    </row>
    <row r="104" spans="2:14" x14ac:dyDescent="0.25">
      <c r="B104" t="str">
        <v>CC_83</v>
      </c>
      <c r="C104" s="17">
        <f>COUNTIFS(scd[quality_pass],"True",scd[collection_center_id],B104)/COUNTIF(scd[collection_center_id],B104)</f>
        <v>0.875</v>
      </c>
      <c r="E104" s="4" t="s">
        <v>833</v>
      </c>
      <c r="F104">
        <v>4.68</v>
      </c>
      <c r="I104" s="4" t="s">
        <v>1033</v>
      </c>
      <c r="J104" s="19">
        <f>COUNTIFS(scd[vehicle_id],I104)</f>
        <v>14</v>
      </c>
      <c r="M104">
        <v>12</v>
      </c>
      <c r="N104" s="19">
        <v>35.5</v>
      </c>
    </row>
    <row r="105" spans="2:14" x14ac:dyDescent="0.25">
      <c r="B105" t="str">
        <v>CC_136</v>
      </c>
      <c r="C105" s="17">
        <f>COUNTIFS(scd[quality_pass],"True",scd[collection_center_id],B105)/COUNTIF(scd[collection_center_id],B105)</f>
        <v>0.8</v>
      </c>
      <c r="E105" s="4" t="s">
        <v>1132</v>
      </c>
      <c r="F105">
        <v>0.49</v>
      </c>
      <c r="I105" s="4" t="s">
        <v>505</v>
      </c>
      <c r="J105" s="19">
        <f>COUNTIFS(scd[vehicle_id],I105)</f>
        <v>10</v>
      </c>
      <c r="M105">
        <v>12</v>
      </c>
      <c r="N105" s="19">
        <v>33.700000000000003</v>
      </c>
    </row>
    <row r="106" spans="2:14" x14ac:dyDescent="0.25">
      <c r="B106" t="str">
        <v>CC_139</v>
      </c>
      <c r="C106" s="17">
        <f>COUNTIFS(scd[quality_pass],"True",scd[collection_center_id],B106)/COUNTIF(scd[collection_center_id],B106)</f>
        <v>1</v>
      </c>
      <c r="E106" s="4" t="s">
        <v>735</v>
      </c>
      <c r="F106">
        <v>3.38</v>
      </c>
      <c r="I106" s="4" t="s">
        <v>175</v>
      </c>
      <c r="J106" s="19">
        <f>COUNTIFS(scd[vehicle_id],I106)</f>
        <v>9</v>
      </c>
      <c r="M106">
        <v>9.5</v>
      </c>
      <c r="N106" s="19">
        <v>28.9</v>
      </c>
    </row>
    <row r="107" spans="2:14" x14ac:dyDescent="0.25">
      <c r="B107" t="str">
        <v>CC_55</v>
      </c>
      <c r="C107" s="17">
        <f>COUNTIFS(scd[quality_pass],"True",scd[collection_center_id],B107)/COUNTIF(scd[collection_center_id],B107)</f>
        <v>0.75</v>
      </c>
      <c r="E107" s="4" t="s">
        <v>511</v>
      </c>
      <c r="F107">
        <v>0.31</v>
      </c>
      <c r="I107" s="4" t="s">
        <v>1083</v>
      </c>
      <c r="J107" s="19">
        <f>COUNTIFS(scd[vehicle_id],I107)</f>
        <v>16</v>
      </c>
      <c r="M107">
        <v>23.3</v>
      </c>
      <c r="N107" s="19">
        <v>29.7</v>
      </c>
    </row>
    <row r="108" spans="2:14" x14ac:dyDescent="0.25">
      <c r="B108" t="str">
        <v>CC_29</v>
      </c>
      <c r="C108" s="17">
        <f>COUNTIFS(scd[quality_pass],"True",scd[collection_center_id],B108)/COUNTIF(scd[collection_center_id],B108)</f>
        <v>0.5</v>
      </c>
      <c r="E108" s="4" t="s">
        <v>2260</v>
      </c>
      <c r="F108">
        <v>0.08</v>
      </c>
      <c r="I108" s="4" t="s">
        <v>1358</v>
      </c>
      <c r="J108" s="19">
        <f>COUNTIFS(scd[vehicle_id],I108)</f>
        <v>10</v>
      </c>
      <c r="M108">
        <v>12</v>
      </c>
      <c r="N108" s="19">
        <v>34</v>
      </c>
    </row>
    <row r="109" spans="2:14" x14ac:dyDescent="0.25">
      <c r="B109" t="str">
        <v>CC_176</v>
      </c>
      <c r="C109" s="17">
        <f>COUNTIFS(scd[quality_pass],"True",scd[collection_center_id],B109)/COUNTIF(scd[collection_center_id],B109)</f>
        <v>0.75</v>
      </c>
      <c r="E109" s="4" t="s">
        <v>267</v>
      </c>
      <c r="F109">
        <v>0.86</v>
      </c>
      <c r="I109" s="4" t="s">
        <v>227</v>
      </c>
      <c r="J109" s="19">
        <f>COUNTIFS(scd[vehicle_id],I109)</f>
        <v>9</v>
      </c>
      <c r="M109">
        <v>4.5999999999999996</v>
      </c>
      <c r="N109" s="19">
        <v>30.8</v>
      </c>
    </row>
    <row r="110" spans="2:14" x14ac:dyDescent="0.25">
      <c r="B110" t="str">
        <v>CC_41</v>
      </c>
      <c r="C110" s="17">
        <f>COUNTIFS(scd[quality_pass],"True",scd[collection_center_id],B110)/COUNTIF(scd[collection_center_id],B110)</f>
        <v>0.53333333333333333</v>
      </c>
      <c r="E110" s="4" t="s">
        <v>561</v>
      </c>
      <c r="F110">
        <v>1.56</v>
      </c>
      <c r="I110" s="4" t="s">
        <v>1095</v>
      </c>
      <c r="J110" s="19">
        <f>COUNTIFS(scd[vehicle_id],I110)</f>
        <v>14</v>
      </c>
      <c r="M110">
        <v>7</v>
      </c>
      <c r="N110" s="19">
        <v>28</v>
      </c>
    </row>
    <row r="111" spans="2:14" x14ac:dyDescent="0.25">
      <c r="B111" t="str">
        <v>CC_10</v>
      </c>
      <c r="C111" s="17">
        <f>COUNTIFS(scd[quality_pass],"True",scd[collection_center_id],B111)/COUNTIF(scd[collection_center_id],B111)</f>
        <v>0.8</v>
      </c>
      <c r="E111" s="4" t="s">
        <v>741</v>
      </c>
      <c r="F111">
        <v>2.84</v>
      </c>
      <c r="I111" s="4" t="s">
        <v>681</v>
      </c>
      <c r="J111" s="19">
        <f>COUNTIFS(scd[vehicle_id],I111)</f>
        <v>14</v>
      </c>
      <c r="M111">
        <v>6.1</v>
      </c>
      <c r="N111" s="19">
        <v>28.6</v>
      </c>
    </row>
    <row r="112" spans="2:14" x14ac:dyDescent="0.25">
      <c r="B112" t="str">
        <v>CC_40</v>
      </c>
      <c r="C112" s="17">
        <f>COUNTIFS(scd[quality_pass],"True",scd[collection_center_id],B112)/COUNTIF(scd[collection_center_id],B112)</f>
        <v>1</v>
      </c>
      <c r="E112" s="4" t="s">
        <v>1534</v>
      </c>
      <c r="F112">
        <v>4.53</v>
      </c>
      <c r="I112" s="4" t="s">
        <v>440</v>
      </c>
      <c r="J112" s="19">
        <f>COUNTIFS(scd[vehicle_id],I112)</f>
        <v>15</v>
      </c>
      <c r="M112">
        <v>12</v>
      </c>
      <c r="N112" s="19">
        <v>30</v>
      </c>
    </row>
    <row r="113" spans="2:14" x14ac:dyDescent="0.25">
      <c r="B113" t="str">
        <v>CC_149</v>
      </c>
      <c r="C113" s="17">
        <f>COUNTIFS(scd[quality_pass],"True",scd[collection_center_id],B113)/COUNTIF(scd[collection_center_id],B113)</f>
        <v>0.8</v>
      </c>
      <c r="E113" s="4" t="s">
        <v>465</v>
      </c>
      <c r="F113">
        <v>3.12</v>
      </c>
      <c r="I113" s="4" t="s">
        <v>542</v>
      </c>
      <c r="J113" s="19">
        <f>COUNTIFS(scd[vehicle_id],I113)</f>
        <v>11</v>
      </c>
      <c r="M113">
        <v>12</v>
      </c>
      <c r="N113" s="19">
        <v>34.5</v>
      </c>
    </row>
    <row r="114" spans="2:14" x14ac:dyDescent="0.25">
      <c r="B114" t="str">
        <v>CC_54</v>
      </c>
      <c r="C114" s="17">
        <f>COUNTIFS(scd[quality_pass],"True",scd[collection_center_id],B114)/COUNTIF(scd[collection_center_id],B114)</f>
        <v>0.5</v>
      </c>
      <c r="E114" s="4" t="s">
        <v>362</v>
      </c>
      <c r="F114">
        <v>2.65</v>
      </c>
      <c r="I114" s="4" t="s">
        <v>748</v>
      </c>
      <c r="J114" s="19">
        <f>COUNTIFS(scd[vehicle_id],I114)</f>
        <v>11</v>
      </c>
      <c r="M114">
        <v>5.6</v>
      </c>
      <c r="N114" s="19">
        <v>24.7</v>
      </c>
    </row>
    <row r="115" spans="2:14" x14ac:dyDescent="0.25">
      <c r="B115" t="str">
        <v>CC_175</v>
      </c>
      <c r="C115" s="17">
        <f>COUNTIFS(scd[quality_pass],"True",scd[collection_center_id],B115)/COUNTIF(scd[collection_center_id],B115)</f>
        <v>0.33333333333333331</v>
      </c>
      <c r="E115" s="4" t="s">
        <v>1430</v>
      </c>
      <c r="F115">
        <v>0.89</v>
      </c>
      <c r="I115" s="4" t="s">
        <v>712</v>
      </c>
      <c r="J115" s="19">
        <f>COUNTIFS(scd[vehicle_id],I115)</f>
        <v>9</v>
      </c>
      <c r="M115">
        <v>9.1</v>
      </c>
      <c r="N115" s="19">
        <v>34.5</v>
      </c>
    </row>
    <row r="116" spans="2:14" x14ac:dyDescent="0.25">
      <c r="B116" t="str">
        <v>CC_127</v>
      </c>
      <c r="C116" s="17">
        <f>COUNTIFS(scd[quality_pass],"True",scd[collection_center_id],B116)/COUNTIF(scd[collection_center_id],B116)</f>
        <v>0.8571428571428571</v>
      </c>
      <c r="E116" s="4" t="s">
        <v>1759</v>
      </c>
      <c r="F116">
        <v>4.03</v>
      </c>
      <c r="I116" s="4" t="s">
        <v>207</v>
      </c>
      <c r="J116" s="19">
        <f>COUNTIFS(scd[vehicle_id],I116)</f>
        <v>14</v>
      </c>
      <c r="M116">
        <v>9.8000000000000007</v>
      </c>
      <c r="N116" s="19">
        <v>32.5</v>
      </c>
    </row>
    <row r="117" spans="2:14" x14ac:dyDescent="0.25">
      <c r="B117" t="str">
        <v>CC_185</v>
      </c>
      <c r="C117" s="17">
        <f>COUNTIFS(scd[quality_pass],"True",scd[collection_center_id],B117)/COUNTIF(scd[collection_center_id],B117)</f>
        <v>0.6</v>
      </c>
      <c r="E117" s="4" t="s">
        <v>216</v>
      </c>
      <c r="F117">
        <v>1.66</v>
      </c>
      <c r="M117">
        <v>12</v>
      </c>
      <c r="N117" s="19">
        <v>32.4</v>
      </c>
    </row>
    <row r="118" spans="2:14" x14ac:dyDescent="0.25">
      <c r="B118" t="str">
        <v>CC_19</v>
      </c>
      <c r="C118" s="17">
        <f>COUNTIFS(scd[quality_pass],"True",scd[collection_center_id],B118)/COUNTIF(scd[collection_center_id],B118)</f>
        <v>0.83333333333333337</v>
      </c>
      <c r="E118" s="4" t="s">
        <v>1058</v>
      </c>
      <c r="F118">
        <v>3.14</v>
      </c>
      <c r="M118">
        <v>10.8</v>
      </c>
      <c r="N118" s="19">
        <v>30.7</v>
      </c>
    </row>
    <row r="119" spans="2:14" x14ac:dyDescent="0.25">
      <c r="B119" t="str">
        <v>CC_150</v>
      </c>
      <c r="C119" s="17">
        <f>COUNTIFS(scd[quality_pass],"True",scd[collection_center_id],B119)/COUNTIF(scd[collection_center_id],B119)</f>
        <v>0.66666666666666663</v>
      </c>
      <c r="E119" s="4" t="s">
        <v>491</v>
      </c>
      <c r="F119">
        <v>0.43</v>
      </c>
      <c r="I119" s="129" t="s">
        <v>4038</v>
      </c>
      <c r="J119" s="129"/>
      <c r="M119">
        <v>7.5</v>
      </c>
      <c r="N119" s="19">
        <v>26.6</v>
      </c>
    </row>
    <row r="120" spans="2:14" x14ac:dyDescent="0.25">
      <c r="B120" t="str">
        <v>CC_98</v>
      </c>
      <c r="C120" s="17">
        <f>COUNTIFS(scd[quality_pass],"True",scd[collection_center_id],B120)/COUNTIF(scd[collection_center_id],B120)</f>
        <v>0.6</v>
      </c>
      <c r="E120" s="4" t="s">
        <v>1368</v>
      </c>
      <c r="F120">
        <v>2.57</v>
      </c>
      <c r="I120" s="3" t="s">
        <v>4039</v>
      </c>
      <c r="J120" t="s">
        <v>4040</v>
      </c>
      <c r="M120">
        <v>3.2</v>
      </c>
      <c r="N120" s="19">
        <v>24.4</v>
      </c>
    </row>
    <row r="121" spans="2:14" x14ac:dyDescent="0.25">
      <c r="B121" t="str">
        <v>CC_103</v>
      </c>
      <c r="C121" s="17">
        <f>COUNTIFS(scd[quality_pass],"True",scd[collection_center_id],B121)/COUNTIF(scd[collection_center_id],B121)</f>
        <v>0.7142857142857143</v>
      </c>
      <c r="E121" s="4" t="s">
        <v>1396</v>
      </c>
      <c r="F121">
        <v>0.23</v>
      </c>
      <c r="I121" s="4" t="s">
        <v>2406</v>
      </c>
      <c r="J121">
        <v>66</v>
      </c>
      <c r="M121">
        <v>5.5</v>
      </c>
      <c r="N121" s="19">
        <v>30.9</v>
      </c>
    </row>
    <row r="122" spans="2:14" x14ac:dyDescent="0.25">
      <c r="B122" t="str">
        <v>CC_70</v>
      </c>
      <c r="C122" s="17">
        <f>COUNTIFS(scd[quality_pass],"True",scd[collection_center_id],B122)/COUNTIF(scd[collection_center_id],B122)</f>
        <v>1</v>
      </c>
      <c r="E122" s="4" t="s">
        <v>274</v>
      </c>
      <c r="F122">
        <v>0</v>
      </c>
      <c r="I122" s="4" t="s">
        <v>1796</v>
      </c>
      <c r="J122">
        <v>40</v>
      </c>
      <c r="M122">
        <v>29.5</v>
      </c>
      <c r="N122" s="19">
        <v>32.700000000000003</v>
      </c>
    </row>
    <row r="123" spans="2:14" x14ac:dyDescent="0.25">
      <c r="B123" t="str">
        <v>CC_72</v>
      </c>
      <c r="C123" s="17">
        <f>COUNTIFS(scd[quality_pass],"True",scd[collection_center_id],B123)/COUNTIF(scd[collection_center_id],B123)</f>
        <v>0.625</v>
      </c>
      <c r="E123" s="4" t="s">
        <v>2105</v>
      </c>
      <c r="F123">
        <v>0</v>
      </c>
      <c r="I123" s="4" t="s">
        <v>3415</v>
      </c>
      <c r="J123">
        <v>49</v>
      </c>
      <c r="M123">
        <v>12</v>
      </c>
      <c r="N123" s="19">
        <v>34.5</v>
      </c>
    </row>
    <row r="124" spans="2:14" x14ac:dyDescent="0.25">
      <c r="B124" t="str">
        <v>CC_153</v>
      </c>
      <c r="C124" s="17">
        <f>COUNTIFS(scd[quality_pass],"True",scd[collection_center_id],B124)/COUNTIF(scd[collection_center_id],B124)</f>
        <v>0.6</v>
      </c>
      <c r="E124" s="4" t="s">
        <v>1440</v>
      </c>
      <c r="F124">
        <v>0.39</v>
      </c>
      <c r="I124" s="4" t="s">
        <v>145</v>
      </c>
      <c r="J124">
        <v>93</v>
      </c>
      <c r="M124">
        <v>11.2</v>
      </c>
      <c r="N124" s="19">
        <v>35.5</v>
      </c>
    </row>
    <row r="125" spans="2:14" x14ac:dyDescent="0.25">
      <c r="B125" t="str">
        <v>CC_53</v>
      </c>
      <c r="C125" s="17">
        <f>COUNTIFS(scd[quality_pass],"True",scd[collection_center_id],B125)/COUNTIF(scd[collection_center_id],B125)</f>
        <v>0.5</v>
      </c>
      <c r="E125" s="4" t="s">
        <v>1306</v>
      </c>
      <c r="F125">
        <v>1.04</v>
      </c>
      <c r="I125" s="4" t="s">
        <v>3397</v>
      </c>
      <c r="J125">
        <v>80</v>
      </c>
      <c r="M125">
        <v>7.7</v>
      </c>
      <c r="N125" s="19">
        <v>28.8</v>
      </c>
    </row>
    <row r="126" spans="2:14" x14ac:dyDescent="0.25">
      <c r="B126" t="str">
        <v>CC_144</v>
      </c>
      <c r="C126" s="17">
        <f>COUNTIFS(scd[quality_pass],"True",scd[collection_center_id],B126)/COUNTIF(scd[collection_center_id],B126)</f>
        <v>0.77777777777777779</v>
      </c>
      <c r="E126" s="4" t="s">
        <v>293</v>
      </c>
      <c r="F126">
        <v>1.33</v>
      </c>
      <c r="I126" s="4" t="s">
        <v>1737</v>
      </c>
      <c r="J126">
        <v>62</v>
      </c>
      <c r="M126">
        <v>32.1</v>
      </c>
      <c r="N126" s="19">
        <v>33</v>
      </c>
    </row>
    <row r="127" spans="2:14" x14ac:dyDescent="0.25">
      <c r="B127" t="str">
        <v>CC_109</v>
      </c>
      <c r="C127" s="17">
        <f>COUNTIFS(scd[quality_pass],"True",scd[collection_center_id],B127)/COUNTIF(scd[collection_center_id],B127)</f>
        <v>0.7</v>
      </c>
      <c r="E127" s="4" t="s">
        <v>642</v>
      </c>
      <c r="F127">
        <v>9.4499999999999993</v>
      </c>
      <c r="I127" s="4" t="s">
        <v>1628</v>
      </c>
      <c r="J127">
        <v>42</v>
      </c>
      <c r="M127">
        <v>3.8</v>
      </c>
      <c r="N127" s="19">
        <v>27.2</v>
      </c>
    </row>
    <row r="128" spans="2:14" x14ac:dyDescent="0.25">
      <c r="B128" t="str">
        <v>CC_183</v>
      </c>
      <c r="C128" s="17">
        <f>COUNTIFS(scd[quality_pass],"True",scd[collection_center_id],B128)/COUNTIF(scd[collection_center_id],B128)</f>
        <v>0.5</v>
      </c>
      <c r="E128" s="4" t="s">
        <v>104</v>
      </c>
      <c r="F128">
        <v>4.24</v>
      </c>
      <c r="I128" s="4" t="s">
        <v>3503</v>
      </c>
      <c r="J128">
        <v>5</v>
      </c>
      <c r="M128">
        <v>10</v>
      </c>
      <c r="N128" s="19">
        <v>28.7</v>
      </c>
    </row>
    <row r="129" spans="2:14" x14ac:dyDescent="0.25">
      <c r="B129" t="str">
        <v>CC_164</v>
      </c>
      <c r="C129" s="17">
        <f>COUNTIFS(scd[quality_pass],"True",scd[collection_center_id],B129)/COUNTIF(scd[collection_center_id],B129)</f>
        <v>0.58333333333333337</v>
      </c>
      <c r="E129" s="4" t="s">
        <v>2487</v>
      </c>
      <c r="F129">
        <v>0.72</v>
      </c>
      <c r="I129" s="4" t="s">
        <v>2806</v>
      </c>
      <c r="J129">
        <v>68</v>
      </c>
      <c r="M129">
        <v>11.5</v>
      </c>
      <c r="N129" s="19">
        <v>35.200000000000003</v>
      </c>
    </row>
    <row r="130" spans="2:14" x14ac:dyDescent="0.25">
      <c r="B130" t="str">
        <v>CC_163</v>
      </c>
      <c r="C130" s="17">
        <f>COUNTIFS(scd[quality_pass],"True",scd[collection_center_id],B130)/COUNTIF(scd[collection_center_id],B130)</f>
        <v>0.66666666666666663</v>
      </c>
      <c r="E130" s="4" t="s">
        <v>605</v>
      </c>
      <c r="F130">
        <v>2.79</v>
      </c>
      <c r="I130" s="4" t="s">
        <v>2187</v>
      </c>
      <c r="J130">
        <v>20</v>
      </c>
      <c r="M130">
        <v>24</v>
      </c>
      <c r="N130" s="19">
        <v>27</v>
      </c>
    </row>
    <row r="131" spans="2:14" x14ac:dyDescent="0.25">
      <c r="B131" t="str">
        <v>CC_161</v>
      </c>
      <c r="C131" s="17">
        <f>COUNTIFS(scd[quality_pass],"True",scd[collection_center_id],B131)/COUNTIF(scd[collection_center_id],B131)</f>
        <v>0</v>
      </c>
      <c r="E131" s="4" t="s">
        <v>94</v>
      </c>
      <c r="F131">
        <v>1.1200000000000001</v>
      </c>
      <c r="I131" s="4" t="s">
        <v>107</v>
      </c>
      <c r="J131">
        <v>94</v>
      </c>
      <c r="M131">
        <v>12</v>
      </c>
      <c r="N131" s="19">
        <v>29.9</v>
      </c>
    </row>
    <row r="132" spans="2:14" x14ac:dyDescent="0.25">
      <c r="B132" t="str">
        <v>CC_148</v>
      </c>
      <c r="C132" s="17">
        <f>COUNTIFS(scd[quality_pass],"True",scd[collection_center_id],B132)/COUNTIF(scd[collection_center_id],B132)</f>
        <v>0.66666666666666663</v>
      </c>
      <c r="E132" s="4" t="s">
        <v>139</v>
      </c>
      <c r="F132">
        <v>4.8099999999999996</v>
      </c>
      <c r="I132" s="4" t="s">
        <v>1980</v>
      </c>
      <c r="J132">
        <v>50</v>
      </c>
      <c r="M132">
        <v>10.6</v>
      </c>
      <c r="N132" s="19">
        <v>31.7</v>
      </c>
    </row>
    <row r="133" spans="2:14" x14ac:dyDescent="0.25">
      <c r="B133" t="str">
        <v>CC_48</v>
      </c>
      <c r="C133" s="17">
        <f>COUNTIFS(scd[quality_pass],"True",scd[collection_center_id],B133)/COUNTIF(scd[collection_center_id],B133)</f>
        <v>0.75</v>
      </c>
      <c r="E133" s="4" t="s">
        <v>984</v>
      </c>
      <c r="F133">
        <v>0</v>
      </c>
      <c r="I133" s="4" t="s">
        <v>2909</v>
      </c>
      <c r="J133">
        <v>19</v>
      </c>
      <c r="M133">
        <v>3.4</v>
      </c>
      <c r="N133" s="19">
        <v>25.4</v>
      </c>
    </row>
    <row r="134" spans="2:14" x14ac:dyDescent="0.25">
      <c r="B134" t="str">
        <v>CC_77</v>
      </c>
      <c r="C134" s="17">
        <f>COUNTIFS(scd[quality_pass],"True",scd[collection_center_id],B134)/COUNTIF(scd[collection_center_id],B134)</f>
        <v>0.6</v>
      </c>
      <c r="E134" s="4" t="s">
        <v>173</v>
      </c>
      <c r="F134">
        <v>3.29</v>
      </c>
      <c r="I134" s="4" t="s">
        <v>2298</v>
      </c>
      <c r="J134">
        <v>60</v>
      </c>
      <c r="M134">
        <v>11.2</v>
      </c>
      <c r="N134" s="19">
        <v>31.9</v>
      </c>
    </row>
    <row r="135" spans="2:14" x14ac:dyDescent="0.25">
      <c r="B135" t="str">
        <v>CC_111</v>
      </c>
      <c r="C135" s="17">
        <f>COUNTIFS(scd[quality_pass],"True",scd[collection_center_id],B135)/COUNTIF(scd[collection_center_id],B135)</f>
        <v>0.66666666666666663</v>
      </c>
      <c r="E135" s="4" t="s">
        <v>932</v>
      </c>
      <c r="F135">
        <v>10.07</v>
      </c>
      <c r="I135" s="4" t="s">
        <v>88</v>
      </c>
      <c r="J135">
        <v>115</v>
      </c>
      <c r="M135">
        <v>7.5</v>
      </c>
      <c r="N135" s="19">
        <v>31</v>
      </c>
    </row>
    <row r="136" spans="2:14" x14ac:dyDescent="0.25">
      <c r="B136" t="str">
        <v>CC_94</v>
      </c>
      <c r="C136" s="17">
        <f>COUNTIFS(scd[quality_pass],"True",scd[collection_center_id],B136)/COUNTIF(scd[collection_center_id],B136)</f>
        <v>0.75</v>
      </c>
      <c r="E136" s="4" t="s">
        <v>195</v>
      </c>
      <c r="F136">
        <v>0.85</v>
      </c>
      <c r="I136" s="4" t="s">
        <v>1302</v>
      </c>
      <c r="J136">
        <v>5</v>
      </c>
      <c r="M136">
        <v>6.9</v>
      </c>
      <c r="N136" s="19">
        <v>24.3</v>
      </c>
    </row>
    <row r="137" spans="2:14" x14ac:dyDescent="0.25">
      <c r="B137" t="str">
        <v>CC_59</v>
      </c>
      <c r="C137" s="17">
        <f>COUNTIFS(scd[quality_pass],"True",scd[collection_center_id],B137)/COUNTIF(scd[collection_center_id],B137)</f>
        <v>1</v>
      </c>
      <c r="E137" s="4" t="s">
        <v>122</v>
      </c>
      <c r="F137">
        <v>3.15</v>
      </c>
      <c r="I137" s="4" t="s">
        <v>1384</v>
      </c>
      <c r="J137">
        <v>31</v>
      </c>
      <c r="M137">
        <v>6.8</v>
      </c>
      <c r="N137" s="19">
        <v>32.5</v>
      </c>
    </row>
    <row r="138" spans="2:14" x14ac:dyDescent="0.25">
      <c r="B138" t="str">
        <v>CC_36</v>
      </c>
      <c r="C138" s="17">
        <f>COUNTIFS(scd[quality_pass],"True",scd[collection_center_id],B138)/COUNTIF(scd[collection_center_id],B138)</f>
        <v>0.63636363636363635</v>
      </c>
      <c r="E138" s="4" t="s">
        <v>82</v>
      </c>
      <c r="F138">
        <v>1.28</v>
      </c>
      <c r="I138" s="4" t="s">
        <v>2808</v>
      </c>
      <c r="J138">
        <v>88</v>
      </c>
      <c r="M138">
        <v>10.6</v>
      </c>
      <c r="N138" s="19">
        <v>31.7</v>
      </c>
    </row>
    <row r="139" spans="2:14" x14ac:dyDescent="0.25">
      <c r="B139" t="str">
        <v>CC_162</v>
      </c>
      <c r="C139" s="17">
        <f>COUNTIFS(scd[quality_pass],"True",scd[collection_center_id],B139)/COUNTIF(scd[collection_center_id],B139)</f>
        <v>0.875</v>
      </c>
      <c r="E139" s="4" t="s">
        <v>972</v>
      </c>
      <c r="F139">
        <v>3.27</v>
      </c>
      <c r="I139" s="4" t="s">
        <v>3545</v>
      </c>
      <c r="J139">
        <v>5</v>
      </c>
      <c r="M139">
        <v>9.1</v>
      </c>
      <c r="N139" s="19">
        <v>32.5</v>
      </c>
    </row>
    <row r="140" spans="2:14" x14ac:dyDescent="0.25">
      <c r="B140" t="str">
        <v>CC_116</v>
      </c>
      <c r="C140" s="17">
        <f>COUNTIFS(scd[quality_pass],"True",scd[collection_center_id],B140)/COUNTIF(scd[collection_center_id],B140)</f>
        <v>0.83333333333333337</v>
      </c>
      <c r="E140" s="4" t="s">
        <v>691</v>
      </c>
      <c r="F140">
        <v>0.43</v>
      </c>
      <c r="I140" s="4" t="s">
        <v>3547</v>
      </c>
      <c r="J140">
        <v>8</v>
      </c>
      <c r="M140">
        <v>9.6999999999999993</v>
      </c>
      <c r="N140" s="19">
        <v>31.2</v>
      </c>
    </row>
    <row r="141" spans="2:14" x14ac:dyDescent="0.25">
      <c r="B141" t="str">
        <v>CC_4</v>
      </c>
      <c r="C141" s="17">
        <f>COUNTIFS(scd[quality_pass],"True",scd[collection_center_id],B141)/COUNTIF(scd[collection_center_id],B141)</f>
        <v>0.7142857142857143</v>
      </c>
      <c r="E141" s="4" t="s">
        <v>667</v>
      </c>
      <c r="F141">
        <v>10.57</v>
      </c>
      <c r="I141" s="4" t="s">
        <v>2276</v>
      </c>
      <c r="J141">
        <v>98</v>
      </c>
      <c r="M141">
        <v>5.4</v>
      </c>
      <c r="N141" s="19">
        <v>30.1</v>
      </c>
    </row>
    <row r="142" spans="2:14" x14ac:dyDescent="0.25">
      <c r="B142" t="str">
        <v>CC_34</v>
      </c>
      <c r="C142" s="17">
        <f>COUNTIFS(scd[quality_pass],"True",scd[collection_center_id],B142)/COUNTIF(scd[collection_center_id],B142)</f>
        <v>1</v>
      </c>
      <c r="E142" s="4" t="s">
        <v>1673</v>
      </c>
      <c r="F142">
        <v>0.78</v>
      </c>
      <c r="I142" s="4" t="s">
        <v>2097</v>
      </c>
      <c r="J142">
        <v>66</v>
      </c>
      <c r="M142">
        <v>1</v>
      </c>
      <c r="N142" s="19">
        <v>23.2</v>
      </c>
    </row>
    <row r="143" spans="2:14" x14ac:dyDescent="0.25">
      <c r="B143" t="str">
        <v>CC_171</v>
      </c>
      <c r="C143" s="17">
        <f>COUNTIFS(scd[quality_pass],"True",scd[collection_center_id],B143)/COUNTIF(scd[collection_center_id],B143)</f>
        <v>1</v>
      </c>
      <c r="E143" s="4" t="s">
        <v>478</v>
      </c>
      <c r="F143">
        <v>3.26</v>
      </c>
      <c r="I143" s="4" t="s">
        <v>3078</v>
      </c>
      <c r="J143">
        <v>140</v>
      </c>
      <c r="M143">
        <v>10.4</v>
      </c>
      <c r="N143" s="19">
        <v>32.700000000000003</v>
      </c>
    </row>
    <row r="144" spans="2:14" x14ac:dyDescent="0.25">
      <c r="B144" t="str">
        <v>CC_152</v>
      </c>
      <c r="C144" s="17">
        <f>COUNTIFS(scd[quality_pass],"True",scd[collection_center_id],B144)/COUNTIF(scd[collection_center_id],B144)</f>
        <v>0.6</v>
      </c>
      <c r="E144" s="4" t="s">
        <v>1926</v>
      </c>
      <c r="F144">
        <v>3.56</v>
      </c>
      <c r="I144" s="4" t="s">
        <v>756</v>
      </c>
      <c r="J144">
        <v>5</v>
      </c>
      <c r="M144">
        <v>12</v>
      </c>
      <c r="N144" s="19">
        <v>30.4</v>
      </c>
    </row>
    <row r="145" spans="2:14" x14ac:dyDescent="0.25">
      <c r="B145" t="str">
        <v>CC_126</v>
      </c>
      <c r="C145" s="17">
        <f>COUNTIFS(scd[quality_pass],"True",scd[collection_center_id],B145)/COUNTIF(scd[collection_center_id],B145)</f>
        <v>1</v>
      </c>
      <c r="E145" s="4" t="s">
        <v>246</v>
      </c>
      <c r="F145">
        <v>2.27</v>
      </c>
      <c r="I145" s="4" t="s">
        <v>1173</v>
      </c>
      <c r="J145">
        <v>113</v>
      </c>
      <c r="M145">
        <v>12</v>
      </c>
      <c r="N145" s="19">
        <v>32.1</v>
      </c>
    </row>
    <row r="146" spans="2:14" x14ac:dyDescent="0.25">
      <c r="B146" t="str">
        <v>CC_90</v>
      </c>
      <c r="C146" s="17">
        <f>COUNTIFS(scd[quality_pass],"True",scd[collection_center_id],B146)/COUNTIF(scd[collection_center_id],B146)</f>
        <v>1</v>
      </c>
      <c r="E146" s="4" t="s">
        <v>580</v>
      </c>
      <c r="F146">
        <v>4.2</v>
      </c>
      <c r="I146" s="4" t="s">
        <v>2441</v>
      </c>
      <c r="J146">
        <v>36</v>
      </c>
      <c r="M146">
        <v>5.8</v>
      </c>
      <c r="N146" s="19">
        <v>24</v>
      </c>
    </row>
    <row r="147" spans="2:14" x14ac:dyDescent="0.25">
      <c r="B147" t="str">
        <v>CC_78</v>
      </c>
      <c r="C147" s="17">
        <f>COUNTIFS(scd[quality_pass],"True",scd[collection_center_id],B147)/COUNTIF(scd[collection_center_id],B147)</f>
        <v>0.75</v>
      </c>
      <c r="E147" s="4" t="s">
        <v>1405</v>
      </c>
      <c r="F147">
        <v>2.44</v>
      </c>
      <c r="I147" s="4" t="s">
        <v>1849</v>
      </c>
      <c r="J147">
        <v>5</v>
      </c>
      <c r="M147">
        <v>7.4</v>
      </c>
      <c r="N147" s="19">
        <v>28.3</v>
      </c>
    </row>
    <row r="148" spans="2:14" x14ac:dyDescent="0.25">
      <c r="B148" t="str">
        <v>CC_129</v>
      </c>
      <c r="C148" s="17">
        <f>COUNTIFS(scd[quality_pass],"True",scd[collection_center_id],B148)/COUNTIF(scd[collection_center_id],B148)</f>
        <v>0.7</v>
      </c>
      <c r="E148" s="4" t="s">
        <v>869</v>
      </c>
      <c r="F148">
        <v>0.6</v>
      </c>
      <c r="I148" s="4" t="s">
        <v>3008</v>
      </c>
      <c r="J148">
        <v>57</v>
      </c>
      <c r="M148">
        <v>9.1999999999999993</v>
      </c>
      <c r="N148" s="19">
        <v>29</v>
      </c>
    </row>
    <row r="149" spans="2:14" x14ac:dyDescent="0.25">
      <c r="B149" t="str">
        <v>CC_2</v>
      </c>
      <c r="C149" s="17">
        <f>COUNTIFS(scd[quality_pass],"True",scd[collection_center_id],B149)/COUNTIF(scd[collection_center_id],B149)</f>
        <v>0.83333333333333337</v>
      </c>
      <c r="E149" s="4" t="s">
        <v>1142</v>
      </c>
      <c r="F149">
        <v>8.4499999999999993</v>
      </c>
      <c r="I149" s="4" t="s">
        <v>3026</v>
      </c>
      <c r="J149">
        <v>41</v>
      </c>
      <c r="M149">
        <v>23.6</v>
      </c>
      <c r="N149" s="19">
        <v>27.3</v>
      </c>
    </row>
    <row r="150" spans="2:14" x14ac:dyDescent="0.25">
      <c r="B150" t="str">
        <v>CC_137</v>
      </c>
      <c r="C150" s="17">
        <f>COUNTIFS(scd[quality_pass],"True",scd[collection_center_id],B150)/COUNTIF(scd[collection_center_id],B150)</f>
        <v>0.875</v>
      </c>
      <c r="E150" s="4" t="s">
        <v>1978</v>
      </c>
      <c r="F150">
        <v>3.98</v>
      </c>
      <c r="I150" s="4" t="s">
        <v>3304</v>
      </c>
      <c r="J150">
        <v>16</v>
      </c>
      <c r="M150">
        <v>3.6</v>
      </c>
      <c r="N150" s="19">
        <v>26.4</v>
      </c>
    </row>
    <row r="151" spans="2:14" x14ac:dyDescent="0.25">
      <c r="B151" t="str">
        <v>CC_131</v>
      </c>
      <c r="C151" s="17">
        <f>COUNTIFS(scd[quality_pass],"True",scd[collection_center_id],B151)/COUNTIF(scd[collection_center_id],B151)</f>
        <v>0.5</v>
      </c>
      <c r="E151" s="4" t="s">
        <v>129</v>
      </c>
      <c r="F151">
        <v>1.87</v>
      </c>
      <c r="I151" s="4" t="s">
        <v>2881</v>
      </c>
      <c r="J151">
        <v>5</v>
      </c>
      <c r="M151">
        <v>7.1</v>
      </c>
      <c r="N151" s="19">
        <v>28.3</v>
      </c>
    </row>
    <row r="152" spans="2:14" x14ac:dyDescent="0.25">
      <c r="B152" t="str">
        <v>CC_13</v>
      </c>
      <c r="C152" s="17">
        <f>COUNTIFS(scd[quality_pass],"True",scd[collection_center_id],B152)/COUNTIF(scd[collection_center_id],B152)</f>
        <v>0.8571428571428571</v>
      </c>
      <c r="E152" s="4" t="s">
        <v>788</v>
      </c>
      <c r="F152">
        <v>4.92</v>
      </c>
      <c r="I152" s="4" t="s">
        <v>2541</v>
      </c>
      <c r="J152">
        <v>117</v>
      </c>
      <c r="M152">
        <v>4.9000000000000004</v>
      </c>
      <c r="N152" s="19">
        <v>26</v>
      </c>
    </row>
    <row r="153" spans="2:14" x14ac:dyDescent="0.25">
      <c r="B153" t="str">
        <v>CC_184</v>
      </c>
      <c r="C153" s="17">
        <f>COUNTIFS(scd[quality_pass],"True",scd[collection_center_id],B153)/COUNTIF(scd[collection_center_id],B153)</f>
        <v>1</v>
      </c>
      <c r="E153" s="4" t="s">
        <v>707</v>
      </c>
      <c r="F153">
        <v>11.51</v>
      </c>
      <c r="I153" s="4" t="s">
        <v>1450</v>
      </c>
      <c r="J153">
        <v>108</v>
      </c>
      <c r="M153">
        <v>10.5</v>
      </c>
      <c r="N153" s="19">
        <v>30.8</v>
      </c>
    </row>
    <row r="154" spans="2:14" x14ac:dyDescent="0.25">
      <c r="B154" t="str">
        <v>CC_49</v>
      </c>
      <c r="C154" s="17">
        <f>COUNTIFS(scd[quality_pass],"True",scd[collection_center_id],B154)/COUNTIF(scd[collection_center_id],B154)</f>
        <v>0.88888888888888884</v>
      </c>
      <c r="E154" s="4" t="s">
        <v>636</v>
      </c>
      <c r="F154">
        <v>4.25</v>
      </c>
      <c r="I154" s="4" t="s">
        <v>1983</v>
      </c>
      <c r="J154">
        <v>43</v>
      </c>
      <c r="M154">
        <v>4</v>
      </c>
      <c r="N154" s="19">
        <v>25.7</v>
      </c>
    </row>
    <row r="155" spans="2:14" x14ac:dyDescent="0.25">
      <c r="B155" t="str">
        <v>CC_138</v>
      </c>
      <c r="C155" s="17">
        <f>COUNTIFS(scd[quality_pass],"True",scd[collection_center_id],B155)/COUNTIF(scd[collection_center_id],B155)</f>
        <v>1</v>
      </c>
      <c r="E155" s="4" t="s">
        <v>1489</v>
      </c>
      <c r="F155">
        <v>0.49</v>
      </c>
      <c r="I155" s="4" t="s">
        <v>3050</v>
      </c>
      <c r="J155">
        <v>17</v>
      </c>
      <c r="M155">
        <v>32.4</v>
      </c>
      <c r="N155" s="19">
        <v>35.299999999999997</v>
      </c>
    </row>
    <row r="156" spans="2:14" x14ac:dyDescent="0.25">
      <c r="B156" t="str">
        <v>CC_125</v>
      </c>
      <c r="C156" s="17">
        <f>COUNTIFS(scd[quality_pass],"True",scd[collection_center_id],B156)/COUNTIF(scd[collection_center_id],B156)</f>
        <v>1</v>
      </c>
      <c r="E156" s="4" t="s">
        <v>349</v>
      </c>
      <c r="F156">
        <v>0.47</v>
      </c>
      <c r="I156" s="4" t="s">
        <v>2884</v>
      </c>
      <c r="J156">
        <v>66</v>
      </c>
      <c r="M156">
        <v>8.6</v>
      </c>
      <c r="N156" s="19">
        <v>29.1</v>
      </c>
    </row>
    <row r="157" spans="2:14" x14ac:dyDescent="0.25">
      <c r="B157" t="str">
        <v>CC_177</v>
      </c>
      <c r="C157" s="17">
        <f>COUNTIFS(scd[quality_pass],"True",scd[collection_center_id],B157)/COUNTIF(scd[collection_center_id],B157)</f>
        <v>0.77777777777777779</v>
      </c>
      <c r="E157" s="4" t="s">
        <v>908</v>
      </c>
      <c r="F157">
        <v>0.33</v>
      </c>
      <c r="I157" s="4" t="s">
        <v>2127</v>
      </c>
      <c r="J157">
        <v>40</v>
      </c>
      <c r="M157">
        <v>29.8</v>
      </c>
      <c r="N157" s="19">
        <v>29.2</v>
      </c>
    </row>
    <row r="158" spans="2:14" x14ac:dyDescent="0.25">
      <c r="B158" t="str">
        <v>CC_110</v>
      </c>
      <c r="C158" s="17">
        <f>COUNTIFS(scd[quality_pass],"True",scd[collection_center_id],B158)/COUNTIF(scd[collection_center_id],B158)</f>
        <v>0.7142857142857143</v>
      </c>
      <c r="E158" s="4" t="s">
        <v>1378</v>
      </c>
      <c r="F158">
        <v>0.69</v>
      </c>
      <c r="I158" s="4" t="s">
        <v>550</v>
      </c>
      <c r="J158">
        <v>68</v>
      </c>
      <c r="M158">
        <v>5</v>
      </c>
      <c r="N158" s="19">
        <v>31.6</v>
      </c>
    </row>
    <row r="159" spans="2:14" x14ac:dyDescent="0.25">
      <c r="B159" t="str">
        <v>CC_74</v>
      </c>
      <c r="C159" s="17">
        <f>COUNTIFS(scd[quality_pass],"True",scd[collection_center_id],B159)/COUNTIF(scd[collection_center_id],B159)</f>
        <v>0.91666666666666663</v>
      </c>
      <c r="E159" s="4" t="s">
        <v>2296</v>
      </c>
      <c r="F159">
        <v>0</v>
      </c>
      <c r="I159" s="4" t="s">
        <v>3331</v>
      </c>
      <c r="J159">
        <v>81</v>
      </c>
      <c r="M159">
        <v>1</v>
      </c>
      <c r="N159" s="19">
        <v>22.8</v>
      </c>
    </row>
    <row r="160" spans="2:14" x14ac:dyDescent="0.25">
      <c r="B160" t="str">
        <v>CC_115</v>
      </c>
      <c r="C160" s="17">
        <f>COUNTIFS(scd[quality_pass],"True",scd[collection_center_id],B160)/COUNTIF(scd[collection_center_id],B160)</f>
        <v>1</v>
      </c>
      <c r="E160" s="4" t="s">
        <v>1417</v>
      </c>
      <c r="F160">
        <v>0.54</v>
      </c>
      <c r="I160" s="4" t="s">
        <v>2569</v>
      </c>
      <c r="J160">
        <v>39</v>
      </c>
      <c r="M160">
        <v>6.8</v>
      </c>
      <c r="N160" s="19">
        <v>27.5</v>
      </c>
    </row>
    <row r="161" spans="2:14" x14ac:dyDescent="0.25">
      <c r="B161" t="str">
        <v>CC_133</v>
      </c>
      <c r="C161" s="17">
        <f>COUNTIFS(scd[quality_pass],"True",scd[collection_center_id],B161)/COUNTIF(scd[collection_center_id],B161)</f>
        <v>1</v>
      </c>
      <c r="E161" s="4" t="s">
        <v>1462</v>
      </c>
      <c r="F161">
        <v>9.1</v>
      </c>
      <c r="I161" s="4" t="s">
        <v>2831</v>
      </c>
      <c r="J161">
        <v>5</v>
      </c>
      <c r="M161">
        <v>2</v>
      </c>
      <c r="N161" s="19">
        <v>23.4</v>
      </c>
    </row>
    <row r="162" spans="2:14" x14ac:dyDescent="0.25">
      <c r="B162" t="str">
        <v>CC_69</v>
      </c>
      <c r="C162" s="17">
        <f>COUNTIFS(scd[quality_pass],"True",scd[collection_center_id],B162)/COUNTIF(scd[collection_center_id],B162)</f>
        <v>0.83333333333333337</v>
      </c>
      <c r="E162" s="4" t="s">
        <v>235</v>
      </c>
      <c r="F162">
        <v>0.35</v>
      </c>
      <c r="I162" s="4" t="s">
        <v>3369</v>
      </c>
      <c r="J162">
        <v>102</v>
      </c>
      <c r="M162">
        <v>4.0999999999999996</v>
      </c>
      <c r="N162" s="19">
        <v>24.9</v>
      </c>
    </row>
    <row r="163" spans="2:14" x14ac:dyDescent="0.25">
      <c r="B163" t="str">
        <v>CC_82</v>
      </c>
      <c r="C163" s="17">
        <f>COUNTIFS(scd[quality_pass],"True",scd[collection_center_id],B163)/COUNTIF(scd[collection_center_id],B163)</f>
        <v>0.75</v>
      </c>
      <c r="E163" s="4" t="s">
        <v>53</v>
      </c>
      <c r="F163">
        <v>5.98</v>
      </c>
      <c r="I163" s="4" t="s">
        <v>2887</v>
      </c>
      <c r="J163">
        <v>32</v>
      </c>
      <c r="M163">
        <v>12</v>
      </c>
      <c r="N163" s="19">
        <v>34.200000000000003</v>
      </c>
    </row>
    <row r="164" spans="2:14" x14ac:dyDescent="0.25">
      <c r="B164" t="str">
        <v>CC_118</v>
      </c>
      <c r="C164" s="17">
        <f>COUNTIFS(scd[quality_pass],"True",scd[collection_center_id],B164)/COUNTIF(scd[collection_center_id],B164)</f>
        <v>0.66666666666666663</v>
      </c>
      <c r="E164" s="4" t="s">
        <v>1495</v>
      </c>
      <c r="F164">
        <v>5.36</v>
      </c>
      <c r="I164" s="4" t="s">
        <v>3099</v>
      </c>
      <c r="J164">
        <v>5</v>
      </c>
      <c r="M164">
        <v>12</v>
      </c>
      <c r="N164" s="19">
        <v>31.5</v>
      </c>
    </row>
    <row r="165" spans="2:14" x14ac:dyDescent="0.25">
      <c r="B165" t="str">
        <v>CC_123</v>
      </c>
      <c r="C165" s="17">
        <f>COUNTIFS(scd[quality_pass],"True",scd[collection_center_id],B165)/COUNTIF(scd[collection_center_id],B165)</f>
        <v>0.6</v>
      </c>
      <c r="E165" s="4" t="s">
        <v>530</v>
      </c>
      <c r="F165">
        <v>2.5299999999999998</v>
      </c>
      <c r="I165" s="4" t="s">
        <v>626</v>
      </c>
      <c r="J165">
        <v>108</v>
      </c>
      <c r="M165">
        <v>19.399999999999999</v>
      </c>
      <c r="N165" s="19">
        <v>23.5</v>
      </c>
    </row>
    <row r="166" spans="2:14" x14ac:dyDescent="0.25">
      <c r="B166" t="str">
        <v>CC_159</v>
      </c>
      <c r="C166" s="17">
        <f>COUNTIFS(scd[quality_pass],"True",scd[collection_center_id],B166)/COUNTIF(scd[collection_center_id],B166)</f>
        <v>0.5</v>
      </c>
      <c r="E166" s="4" t="s">
        <v>1717</v>
      </c>
      <c r="F166">
        <v>0.81</v>
      </c>
      <c r="I166" s="4" t="s">
        <v>557</v>
      </c>
      <c r="J166">
        <v>107</v>
      </c>
      <c r="M166">
        <v>9.9</v>
      </c>
      <c r="N166" s="19">
        <v>30</v>
      </c>
    </row>
    <row r="167" spans="2:14" x14ac:dyDescent="0.25">
      <c r="B167" t="str">
        <v>CC_167</v>
      </c>
      <c r="C167" s="17">
        <f>COUNTIFS(scd[quality_pass],"True",scd[collection_center_id],B167)/COUNTIF(scd[collection_center_id],B167)</f>
        <v>0.66666666666666663</v>
      </c>
      <c r="E167" s="4" t="s">
        <v>1218</v>
      </c>
      <c r="F167">
        <v>0.28999999999999998</v>
      </c>
      <c r="I167" s="4" t="s">
        <v>1851</v>
      </c>
      <c r="J167">
        <v>5</v>
      </c>
      <c r="M167">
        <v>12</v>
      </c>
      <c r="N167" s="19">
        <v>33.200000000000003</v>
      </c>
    </row>
    <row r="168" spans="2:14" x14ac:dyDescent="0.25">
      <c r="B168" t="str">
        <v>CC_27</v>
      </c>
      <c r="C168" s="17">
        <f>COUNTIFS(scd[quality_pass],"True",scd[collection_center_id],B168)/COUNTIF(scd[collection_center_id],B168)</f>
        <v>1</v>
      </c>
      <c r="E168" s="4" t="s">
        <v>1663</v>
      </c>
      <c r="F168">
        <v>5.36</v>
      </c>
      <c r="I168" s="4" t="s">
        <v>1630</v>
      </c>
      <c r="J168">
        <v>69</v>
      </c>
      <c r="M168">
        <v>28.4</v>
      </c>
      <c r="N168" s="19">
        <v>31.2</v>
      </c>
    </row>
    <row r="169" spans="2:14" x14ac:dyDescent="0.25">
      <c r="B169" t="str">
        <v>CC_106</v>
      </c>
      <c r="C169" s="17">
        <f>COUNTIFS(scd[quality_pass],"True",scd[collection_center_id],B169)/COUNTIF(scd[collection_center_id],B169)</f>
        <v>1</v>
      </c>
      <c r="E169" s="4" t="s">
        <v>765</v>
      </c>
      <c r="F169">
        <v>1.28</v>
      </c>
      <c r="I169" s="4" t="s">
        <v>2074</v>
      </c>
      <c r="J169">
        <v>95</v>
      </c>
      <c r="M169">
        <v>10.5</v>
      </c>
      <c r="N169" s="19">
        <v>33.6</v>
      </c>
    </row>
    <row r="170" spans="2:14" x14ac:dyDescent="0.25">
      <c r="B170" t="str">
        <v>CC_128</v>
      </c>
      <c r="C170" s="17">
        <f>COUNTIFS(scd[quality_pass],"True",scd[collection_center_id],B170)/COUNTIF(scd[collection_center_id],B170)</f>
        <v>0.8571428571428571</v>
      </c>
      <c r="E170" s="4" t="s">
        <v>1818</v>
      </c>
      <c r="F170">
        <v>0.85</v>
      </c>
      <c r="I170" s="4" t="s">
        <v>2833</v>
      </c>
      <c r="J170">
        <v>73</v>
      </c>
      <c r="M170">
        <v>11.6</v>
      </c>
      <c r="N170" s="19">
        <v>31.5</v>
      </c>
    </row>
    <row r="171" spans="2:14" x14ac:dyDescent="0.25">
      <c r="B171" t="str">
        <v>CC_22</v>
      </c>
      <c r="C171" s="17">
        <f>COUNTIFS(scd[quality_pass],"True",scd[collection_center_id],B171)/COUNTIF(scd[collection_center_id],B171)</f>
        <v>0.75</v>
      </c>
      <c r="E171" s="4" t="s">
        <v>775</v>
      </c>
      <c r="F171">
        <v>14.7</v>
      </c>
      <c r="I171" s="4" t="s">
        <v>2280</v>
      </c>
      <c r="J171">
        <v>18</v>
      </c>
      <c r="M171">
        <v>7.4</v>
      </c>
      <c r="N171" s="19">
        <v>29.8</v>
      </c>
    </row>
    <row r="172" spans="2:14" x14ac:dyDescent="0.25">
      <c r="B172" t="str">
        <v>CC_6</v>
      </c>
      <c r="C172" s="17">
        <f>COUNTIFS(scd[quality_pass],"True",scd[collection_center_id],B172)/COUNTIF(scd[collection_center_id],B172)</f>
        <v>0.7142857142857143</v>
      </c>
      <c r="E172" s="4" t="s">
        <v>2377</v>
      </c>
      <c r="F172">
        <v>6.3</v>
      </c>
      <c r="I172" s="4" t="s">
        <v>1497</v>
      </c>
      <c r="J172">
        <v>93</v>
      </c>
      <c r="M172">
        <v>6.1</v>
      </c>
      <c r="N172" s="19">
        <v>25.7</v>
      </c>
    </row>
    <row r="173" spans="2:14" x14ac:dyDescent="0.25">
      <c r="B173" t="str">
        <v>CC_23</v>
      </c>
      <c r="C173" s="17">
        <f>COUNTIFS(scd[quality_pass],"True",scd[collection_center_id],B173)/COUNTIF(scd[collection_center_id],B173)</f>
        <v>1</v>
      </c>
      <c r="E173" s="4" t="s">
        <v>1192</v>
      </c>
      <c r="F173">
        <v>1.6</v>
      </c>
      <c r="I173" s="4" t="s">
        <v>898</v>
      </c>
      <c r="J173">
        <v>100</v>
      </c>
      <c r="M173">
        <v>8.1999999999999993</v>
      </c>
      <c r="N173" s="19">
        <v>30.4</v>
      </c>
    </row>
    <row r="174" spans="2:14" x14ac:dyDescent="0.25">
      <c r="B174" t="str">
        <v>CC_47</v>
      </c>
      <c r="C174" s="17">
        <f>COUNTIFS(scd[quality_pass],"True",scd[collection_center_id],B174)/COUNTIF(scd[collection_center_id],B174)</f>
        <v>0.5</v>
      </c>
      <c r="E174" s="4" t="s">
        <v>394</v>
      </c>
      <c r="F174">
        <v>1.44</v>
      </c>
      <c r="I174" s="4" t="s">
        <v>2337</v>
      </c>
      <c r="J174">
        <v>51</v>
      </c>
      <c r="M174">
        <v>11.7</v>
      </c>
      <c r="N174" s="19">
        <v>34.5</v>
      </c>
    </row>
    <row r="175" spans="2:14" x14ac:dyDescent="0.25">
      <c r="B175" t="str">
        <v>CC_62</v>
      </c>
      <c r="C175" s="17">
        <f>COUNTIFS(scd[quality_pass],"True",scd[collection_center_id],B175)/COUNTIF(scd[collection_center_id],B175)</f>
        <v>1</v>
      </c>
      <c r="E175" s="4" t="s">
        <v>2046</v>
      </c>
      <c r="F175">
        <v>2.11</v>
      </c>
      <c r="I175" s="4" t="s">
        <v>3010</v>
      </c>
      <c r="J175">
        <v>99</v>
      </c>
      <c r="M175">
        <v>1.2</v>
      </c>
      <c r="N175" s="19">
        <v>25.1</v>
      </c>
    </row>
    <row r="176" spans="2:14" x14ac:dyDescent="0.25">
      <c r="B176" t="str">
        <v>CC_193</v>
      </c>
      <c r="C176" s="17">
        <f>COUNTIFS(scd[quality_pass],"True",scd[collection_center_id],B176)/COUNTIF(scd[collection_center_id],B176)</f>
        <v>1</v>
      </c>
      <c r="E176" s="4" t="s">
        <v>875</v>
      </c>
      <c r="F176">
        <v>2.44</v>
      </c>
      <c r="I176" s="4" t="s">
        <v>3028</v>
      </c>
      <c r="J176">
        <v>95</v>
      </c>
      <c r="M176">
        <v>6.4</v>
      </c>
      <c r="N176" s="19">
        <v>25.7</v>
      </c>
    </row>
    <row r="177" spans="2:14" x14ac:dyDescent="0.25">
      <c r="B177" t="str">
        <v>CC_26</v>
      </c>
      <c r="C177" s="17">
        <f>COUNTIFS(scd[quality_pass],"True",scd[collection_center_id],B177)/COUNTIF(scd[collection_center_id],B177)</f>
        <v>1</v>
      </c>
      <c r="E177" s="4" t="s">
        <v>1039</v>
      </c>
      <c r="F177">
        <v>3.57</v>
      </c>
      <c r="I177" s="4" t="s">
        <v>2545</v>
      </c>
      <c r="J177">
        <v>45</v>
      </c>
      <c r="M177">
        <v>33.299999999999997</v>
      </c>
      <c r="N177" s="19">
        <v>37</v>
      </c>
    </row>
    <row r="178" spans="2:14" x14ac:dyDescent="0.25">
      <c r="B178" t="str">
        <v>CC_63</v>
      </c>
      <c r="C178" s="17">
        <f>COUNTIFS(scd[quality_pass],"True",scd[collection_center_id],B178)/COUNTIF(scd[collection_center_id],B178)</f>
        <v>0.25</v>
      </c>
      <c r="E178" s="4" t="s">
        <v>283</v>
      </c>
      <c r="F178">
        <v>2.63</v>
      </c>
      <c r="I178" s="4" t="s">
        <v>3583</v>
      </c>
      <c r="J178">
        <v>59</v>
      </c>
      <c r="M178">
        <v>3.7</v>
      </c>
      <c r="N178" s="19">
        <v>26</v>
      </c>
    </row>
    <row r="179" spans="2:14" x14ac:dyDescent="0.25">
      <c r="B179" t="str">
        <v>CC_146</v>
      </c>
      <c r="C179" s="17">
        <f>COUNTIFS(scd[quality_pass],"True",scd[collection_center_id],B179)/COUNTIF(scd[collection_center_id],B179)</f>
        <v>0.81818181818181823</v>
      </c>
      <c r="E179" s="4" t="s">
        <v>356</v>
      </c>
      <c r="F179">
        <v>1.84</v>
      </c>
      <c r="I179" s="4" t="s">
        <v>2573</v>
      </c>
      <c r="J179">
        <v>39</v>
      </c>
      <c r="M179">
        <v>9.1999999999999993</v>
      </c>
      <c r="N179" s="19">
        <v>31</v>
      </c>
    </row>
    <row r="180" spans="2:14" x14ac:dyDescent="0.25">
      <c r="B180" t="str">
        <v>CC_57</v>
      </c>
      <c r="C180" s="17">
        <f>COUNTIFS(scd[quality_pass],"True",scd[collection_center_id],B180)/COUNTIF(scd[collection_center_id],B180)</f>
        <v>1</v>
      </c>
      <c r="E180" s="4" t="s">
        <v>472</v>
      </c>
      <c r="F180">
        <v>4.53</v>
      </c>
      <c r="I180" s="4" t="s">
        <v>615</v>
      </c>
      <c r="J180">
        <v>10</v>
      </c>
      <c r="M180">
        <v>12</v>
      </c>
      <c r="N180" s="19">
        <v>32.200000000000003</v>
      </c>
    </row>
    <row r="181" spans="2:14" x14ac:dyDescent="0.25">
      <c r="B181" t="str">
        <v>CC_66</v>
      </c>
      <c r="C181" s="17">
        <f>COUNTIFS(scd[quality_pass],"True",scd[collection_center_id],B181)/COUNTIF(scd[collection_center_id],B181)</f>
        <v>0.66666666666666663</v>
      </c>
      <c r="E181" s="4" t="s">
        <v>151</v>
      </c>
      <c r="F181">
        <v>2.61</v>
      </c>
      <c r="I181" s="4" t="s">
        <v>1600</v>
      </c>
      <c r="J181">
        <v>5</v>
      </c>
      <c r="M181">
        <v>11.9</v>
      </c>
      <c r="N181" s="19">
        <v>30.5</v>
      </c>
    </row>
    <row r="182" spans="2:14" x14ac:dyDescent="0.25">
      <c r="B182" t="str">
        <v>CC_140</v>
      </c>
      <c r="C182" s="17">
        <f>COUNTIFS(scd[quality_pass],"True",scd[collection_center_id],B182)/COUNTIF(scd[collection_center_id],B182)</f>
        <v>1</v>
      </c>
      <c r="E182" s="4" t="s">
        <v>1234</v>
      </c>
      <c r="F182">
        <v>4.43</v>
      </c>
      <c r="I182" s="4" t="s">
        <v>1454</v>
      </c>
      <c r="J182">
        <v>37</v>
      </c>
      <c r="M182">
        <v>8.9</v>
      </c>
      <c r="N182" s="19">
        <v>33.5</v>
      </c>
    </row>
    <row r="183" spans="2:14" x14ac:dyDescent="0.25">
      <c r="B183" t="str">
        <v>CC_84</v>
      </c>
      <c r="C183" s="17">
        <f>COUNTIFS(scd[quality_pass],"True",scd[collection_center_id],B183)/COUNTIF(scd[collection_center_id],B183)</f>
        <v>0.8</v>
      </c>
      <c r="E183" s="4" t="s">
        <v>612</v>
      </c>
      <c r="F183">
        <v>3.43</v>
      </c>
      <c r="I183" s="4" t="s">
        <v>2600</v>
      </c>
      <c r="J183">
        <v>5</v>
      </c>
      <c r="M183">
        <v>7</v>
      </c>
      <c r="N183" s="19">
        <v>29.7</v>
      </c>
    </row>
    <row r="184" spans="2:14" x14ac:dyDescent="0.25">
      <c r="B184" t="str">
        <v>CC_190</v>
      </c>
      <c r="C184" s="17">
        <f>COUNTIFS(scd[quality_pass],"True",scd[collection_center_id],B184)/COUNTIF(scd[collection_center_id],B184)</f>
        <v>0.66666666666666663</v>
      </c>
      <c r="E184" s="4" t="s">
        <v>1528</v>
      </c>
      <c r="F184">
        <v>1.53</v>
      </c>
      <c r="I184" s="4" t="s">
        <v>2708</v>
      </c>
      <c r="J184">
        <v>41</v>
      </c>
      <c r="M184">
        <v>8</v>
      </c>
      <c r="N184" s="19">
        <v>29.1</v>
      </c>
    </row>
    <row r="185" spans="2:14" x14ac:dyDescent="0.25">
      <c r="B185" t="str">
        <v>CC_95</v>
      </c>
      <c r="C185" s="17">
        <f>COUNTIFS(scd[quality_pass],"True",scd[collection_center_id],B185)/COUNTIF(scd[collection_center_id],B185)</f>
        <v>0.7142857142857143</v>
      </c>
      <c r="E185" s="4" t="s">
        <v>452</v>
      </c>
      <c r="F185">
        <v>4.54</v>
      </c>
      <c r="I185" s="4" t="s">
        <v>3399</v>
      </c>
      <c r="J185">
        <v>49</v>
      </c>
      <c r="M185">
        <v>2.5</v>
      </c>
      <c r="N185" s="19">
        <v>26.2</v>
      </c>
    </row>
    <row r="186" spans="2:14" x14ac:dyDescent="0.25">
      <c r="B186" t="str">
        <v>CC_134</v>
      </c>
      <c r="C186" s="17">
        <f>COUNTIFS(scd[quality_pass],"True",scd[collection_center_id],B186)/COUNTIF(scd[collection_center_id],B186)</f>
        <v>0.8</v>
      </c>
      <c r="E186" s="4" t="s">
        <v>523</v>
      </c>
      <c r="F186">
        <v>2.87</v>
      </c>
      <c r="I186" s="4" t="s">
        <v>2812</v>
      </c>
      <c r="J186">
        <v>75</v>
      </c>
      <c r="M186">
        <v>7.5</v>
      </c>
      <c r="N186" s="19">
        <v>31.4</v>
      </c>
    </row>
    <row r="187" spans="2:14" x14ac:dyDescent="0.25">
      <c r="B187" t="str">
        <v>CC_7</v>
      </c>
      <c r="C187" s="17">
        <f>COUNTIFS(scd[quality_pass],"True",scd[collection_center_id],B187)/COUNTIF(scd[collection_center_id],B187)</f>
        <v>0.7142857142857143</v>
      </c>
      <c r="E187" s="4" t="s">
        <v>2115</v>
      </c>
      <c r="F187">
        <v>0.17</v>
      </c>
      <c r="I187" s="4" t="s">
        <v>965</v>
      </c>
      <c r="J187">
        <v>54</v>
      </c>
      <c r="M187">
        <v>5.2</v>
      </c>
      <c r="N187" s="19">
        <v>24.7</v>
      </c>
    </row>
    <row r="188" spans="2:14" x14ac:dyDescent="0.25">
      <c r="B188" t="str">
        <v>CC_42</v>
      </c>
      <c r="C188" s="17">
        <f>COUNTIFS(scd[quality_pass],"True",scd[collection_center_id],B188)/COUNTIF(scd[collection_center_id],B188)</f>
        <v>0.75</v>
      </c>
      <c r="E188" s="4" t="s">
        <v>432</v>
      </c>
      <c r="F188">
        <v>0.57999999999999996</v>
      </c>
      <c r="I188" s="4" t="s">
        <v>61</v>
      </c>
      <c r="J188">
        <v>99</v>
      </c>
      <c r="M188">
        <v>5.9</v>
      </c>
      <c r="N188" s="19">
        <v>26.3</v>
      </c>
    </row>
    <row r="189" spans="2:14" x14ac:dyDescent="0.25">
      <c r="B189" t="str">
        <v>CC_68</v>
      </c>
      <c r="C189" s="17">
        <f>COUNTIFS(scd[quality_pass],"True",scd[collection_center_id],B189)/COUNTIF(scd[collection_center_id],B189)</f>
        <v>0.8</v>
      </c>
      <c r="E189" s="4" t="s">
        <v>423</v>
      </c>
      <c r="F189">
        <v>0.27</v>
      </c>
      <c r="I189" s="4" t="s">
        <v>1500</v>
      </c>
      <c r="J189">
        <v>71</v>
      </c>
      <c r="M189">
        <v>12</v>
      </c>
      <c r="N189" s="19">
        <v>32.799999999999997</v>
      </c>
    </row>
    <row r="190" spans="2:14" x14ac:dyDescent="0.25">
      <c r="B190" t="str">
        <v>CC_194</v>
      </c>
      <c r="C190" s="17">
        <f>COUNTIFS(scd[quality_pass],"True",scd[collection_center_id],B190)/COUNTIF(scd[collection_center_id],B190)</f>
        <v>0.8</v>
      </c>
      <c r="E190" s="4" t="s">
        <v>1025</v>
      </c>
      <c r="F190">
        <v>0.98</v>
      </c>
      <c r="I190" s="4" t="s">
        <v>3308</v>
      </c>
      <c r="J190">
        <v>68</v>
      </c>
      <c r="M190">
        <v>12</v>
      </c>
      <c r="N190" s="19">
        <v>31.6</v>
      </c>
    </row>
    <row r="191" spans="2:14" x14ac:dyDescent="0.25">
      <c r="B191" t="str">
        <v>CC_1</v>
      </c>
      <c r="C191" s="17">
        <f>COUNTIFS(scd[quality_pass],"True",scd[collection_center_id],B191)/COUNTIF(scd[collection_center_id],B191)</f>
        <v>0.83333333333333337</v>
      </c>
      <c r="E191" s="4" t="s">
        <v>406</v>
      </c>
      <c r="F191">
        <v>1.43</v>
      </c>
      <c r="I191" s="4" t="s">
        <v>2677</v>
      </c>
      <c r="J191">
        <v>29</v>
      </c>
      <c r="M191">
        <v>4.2</v>
      </c>
      <c r="N191" s="19">
        <v>28.4</v>
      </c>
    </row>
    <row r="192" spans="2:14" x14ac:dyDescent="0.25">
      <c r="B192" t="str">
        <v>CC_71</v>
      </c>
      <c r="C192" s="17">
        <f>COUNTIFS(scd[quality_pass],"True",scd[collection_center_id],B192)/COUNTIF(scd[collection_center_id],B192)</f>
        <v>1</v>
      </c>
      <c r="E192" s="4" t="s">
        <v>1843</v>
      </c>
      <c r="F192">
        <v>0.1</v>
      </c>
      <c r="I192" s="4" t="s">
        <v>3259</v>
      </c>
      <c r="J192">
        <v>50</v>
      </c>
      <c r="M192">
        <v>12</v>
      </c>
      <c r="N192" s="19">
        <v>37.9</v>
      </c>
    </row>
    <row r="193" spans="2:14" x14ac:dyDescent="0.25">
      <c r="B193" t="str">
        <v>CC_173</v>
      </c>
      <c r="C193" s="17">
        <f>COUNTIFS(scd[quality_pass],"True",scd[collection_center_id],B193)/COUNTIF(scd[collection_center_id],B193)</f>
        <v>0.5</v>
      </c>
      <c r="E193" s="4" t="s">
        <v>2206</v>
      </c>
      <c r="F193">
        <v>0</v>
      </c>
      <c r="I193" s="4" t="s">
        <v>1001</v>
      </c>
      <c r="J193">
        <v>64</v>
      </c>
      <c r="M193">
        <v>12</v>
      </c>
      <c r="N193" s="19">
        <v>31.5</v>
      </c>
    </row>
    <row r="194" spans="2:14" x14ac:dyDescent="0.25">
      <c r="B194" t="str">
        <v>CC_92</v>
      </c>
      <c r="C194" s="17">
        <f>COUNTIFS(scd[quality_pass],"True",scd[collection_center_id],B194)/COUNTIF(scd[collection_center_id],B194)</f>
        <v>1</v>
      </c>
      <c r="E194" s="4" t="s">
        <v>902</v>
      </c>
      <c r="F194">
        <v>7.35</v>
      </c>
      <c r="I194" s="4" t="s">
        <v>714</v>
      </c>
      <c r="J194">
        <v>34</v>
      </c>
      <c r="M194">
        <v>24.4</v>
      </c>
      <c r="N194" s="19">
        <v>25.5</v>
      </c>
    </row>
    <row r="195" spans="2:14" x14ac:dyDescent="0.25">
      <c r="B195" t="str">
        <v>CC_135</v>
      </c>
      <c r="C195" s="17">
        <f>COUNTIFS(scd[quality_pass],"True",scd[collection_center_id],B195)/COUNTIF(scd[collection_center_id],B195)</f>
        <v>0.66666666666666663</v>
      </c>
      <c r="E195" s="4" t="s">
        <v>1626</v>
      </c>
      <c r="F195">
        <v>3.5</v>
      </c>
      <c r="I195" s="4" t="s">
        <v>3344</v>
      </c>
      <c r="J195">
        <v>62</v>
      </c>
      <c r="M195">
        <v>12</v>
      </c>
      <c r="N195" s="19">
        <v>31.4</v>
      </c>
    </row>
    <row r="196" spans="2:14" x14ac:dyDescent="0.25">
      <c r="B196" t="str">
        <v>CC_44</v>
      </c>
      <c r="C196" s="17">
        <f>COUNTIFS(scd[quality_pass],"True",scd[collection_center_id],B196)/COUNTIF(scd[collection_center_id],B196)</f>
        <v>0.66666666666666663</v>
      </c>
      <c r="E196" s="4" t="s">
        <v>206</v>
      </c>
      <c r="F196">
        <v>0.65</v>
      </c>
      <c r="I196" s="4" t="s">
        <v>3201</v>
      </c>
      <c r="J196">
        <v>83</v>
      </c>
      <c r="M196">
        <v>12</v>
      </c>
      <c r="N196" s="19">
        <v>37.6</v>
      </c>
    </row>
    <row r="197" spans="2:14" x14ac:dyDescent="0.25">
      <c r="B197" t="str">
        <v>CC_169</v>
      </c>
      <c r="C197" s="17">
        <f>COUNTIFS(scd[quality_pass],"True",scd[collection_center_id],B197)/COUNTIF(scd[collection_center_id],B197)</f>
        <v>0.66666666666666663</v>
      </c>
      <c r="E197" s="4" t="s">
        <v>301</v>
      </c>
      <c r="F197">
        <v>0.3</v>
      </c>
      <c r="I197" s="4" t="s">
        <v>1045</v>
      </c>
      <c r="J197">
        <v>25</v>
      </c>
      <c r="M197">
        <v>9.8000000000000007</v>
      </c>
      <c r="N197" s="19">
        <v>27.4</v>
      </c>
    </row>
    <row r="198" spans="2:14" x14ac:dyDescent="0.25">
      <c r="B198" t="str">
        <v>CC_50</v>
      </c>
      <c r="C198" s="17">
        <f>COUNTIFS(scd[quality_pass],"True",scd[collection_center_id],B198)/COUNTIF(scd[collection_center_id],B198)</f>
        <v>0.6</v>
      </c>
      <c r="E198" s="4" t="s">
        <v>754</v>
      </c>
      <c r="F198">
        <v>7.15</v>
      </c>
      <c r="I198" s="4" t="s">
        <v>2056</v>
      </c>
      <c r="J198">
        <v>20</v>
      </c>
      <c r="M198">
        <v>8.5</v>
      </c>
      <c r="N198" s="19">
        <v>29</v>
      </c>
    </row>
    <row r="199" spans="2:14" x14ac:dyDescent="0.25">
      <c r="B199" t="str">
        <v>CC_160</v>
      </c>
      <c r="C199" s="17">
        <f>COUNTIFS(scd[quality_pass],"True",scd[collection_center_id],B199)/COUNTIF(scd[collection_center_id],B199)</f>
        <v>1</v>
      </c>
      <c r="E199" s="4" t="s">
        <v>310</v>
      </c>
      <c r="F199">
        <v>0.87</v>
      </c>
      <c r="I199" s="4" t="s">
        <v>2228</v>
      </c>
      <c r="J199">
        <v>115</v>
      </c>
      <c r="M199">
        <v>10</v>
      </c>
      <c r="N199" s="19">
        <v>32.200000000000003</v>
      </c>
    </row>
    <row r="200" spans="2:14" x14ac:dyDescent="0.25">
      <c r="B200" t="str">
        <v>CC_18</v>
      </c>
      <c r="C200" s="17">
        <f>COUNTIFS(scd[quality_pass],"True",scd[collection_center_id],B200)/COUNTIF(scd[collection_center_id],B200)</f>
        <v>1</v>
      </c>
      <c r="E200" s="4" t="s">
        <v>3988</v>
      </c>
      <c r="F200">
        <v>493.41</v>
      </c>
      <c r="I200" s="4" t="s">
        <v>1506</v>
      </c>
      <c r="J200">
        <v>31</v>
      </c>
      <c r="M200">
        <v>9.5</v>
      </c>
      <c r="N200" s="19">
        <v>32.4</v>
      </c>
    </row>
    <row r="201" spans="2:14" x14ac:dyDescent="0.25">
      <c r="B201" t="str">
        <v>CC_76</v>
      </c>
      <c r="C201" s="17">
        <f>COUNTIFS(scd[quality_pass],"True",scd[collection_center_id],B201)/COUNTIF(scd[collection_center_id],B201)</f>
        <v>0</v>
      </c>
      <c r="I201" s="4" t="s">
        <v>1634</v>
      </c>
      <c r="J201">
        <v>92</v>
      </c>
      <c r="M201">
        <v>8.5</v>
      </c>
      <c r="N201" s="19">
        <v>29.1</v>
      </c>
    </row>
    <row r="202" spans="2:14" x14ac:dyDescent="0.25">
      <c r="B202" t="str">
        <v>CC_25</v>
      </c>
      <c r="C202" s="17">
        <f>COUNTIFS(scd[quality_pass],"True",scd[collection_center_id],B202)/COUNTIF(scd[collection_center_id],B202)</f>
        <v>0</v>
      </c>
      <c r="I202" s="4" t="s">
        <v>2788</v>
      </c>
      <c r="J202">
        <v>85</v>
      </c>
      <c r="M202">
        <v>7.8</v>
      </c>
      <c r="N202" s="19">
        <v>32.299999999999997</v>
      </c>
    </row>
    <row r="203" spans="2:14" x14ac:dyDescent="0.25">
      <c r="B203" t="str">
        <v>CC_88</v>
      </c>
      <c r="C203" s="17">
        <f>COUNTIFS(scd[quality_pass],"True",scd[collection_center_id],B203)/COUNTIF(scd[collection_center_id],B203)</f>
        <v>1</v>
      </c>
      <c r="E203" s="129" t="s">
        <v>4021</v>
      </c>
      <c r="F203" s="129"/>
      <c r="I203" s="4" t="s">
        <v>2323</v>
      </c>
      <c r="J203">
        <v>72</v>
      </c>
      <c r="M203">
        <v>24.8</v>
      </c>
      <c r="N203" s="19">
        <v>25</v>
      </c>
    </row>
    <row r="204" spans="2:14" x14ac:dyDescent="0.25">
      <c r="B204" t="str">
        <v>CC_113</v>
      </c>
      <c r="C204" s="17">
        <f>COUNTIFS(scd[quality_pass],"True",scd[collection_center_id],B204)/COUNTIF(scd[collection_center_id],B204)</f>
        <v>0.5</v>
      </c>
      <c r="E204" s="3" t="s">
        <v>4022</v>
      </c>
      <c r="F204" t="s">
        <v>4023</v>
      </c>
      <c r="I204" s="4" t="s">
        <v>3526</v>
      </c>
      <c r="J204">
        <v>82</v>
      </c>
      <c r="M204">
        <v>2.6</v>
      </c>
      <c r="N204" s="19">
        <v>27.3</v>
      </c>
    </row>
    <row r="205" spans="2:14" x14ac:dyDescent="0.25">
      <c r="B205" t="str">
        <v>CC_143</v>
      </c>
      <c r="C205" s="17">
        <f>COUNTIFS(scd[quality_pass],"True",scd[collection_center_id],B205)/COUNTIF(scd[collection_center_id],B205)</f>
        <v>1</v>
      </c>
      <c r="E205" s="4">
        <v>1</v>
      </c>
      <c r="F205">
        <v>7727.1</v>
      </c>
      <c r="I205" s="4" t="s">
        <v>3073</v>
      </c>
      <c r="J205">
        <v>35</v>
      </c>
      <c r="M205">
        <v>10.3</v>
      </c>
      <c r="N205" s="19">
        <v>29.1</v>
      </c>
    </row>
    <row r="206" spans="2:14" x14ac:dyDescent="0.25">
      <c r="B206" t="str">
        <v>CC_93</v>
      </c>
      <c r="C206" s="17">
        <f>COUNTIFS(scd[quality_pass],"True",scd[collection_center_id],B206)/COUNTIF(scd[collection_center_id],B206)</f>
        <v>1</v>
      </c>
      <c r="E206" s="4">
        <v>2</v>
      </c>
      <c r="F206">
        <v>7161.5</v>
      </c>
      <c r="I206" s="4" t="s">
        <v>2792</v>
      </c>
      <c r="J206">
        <v>126</v>
      </c>
      <c r="M206">
        <v>25.3</v>
      </c>
      <c r="N206" s="19">
        <v>25</v>
      </c>
    </row>
    <row r="207" spans="2:14" x14ac:dyDescent="0.25">
      <c r="B207" t="str">
        <v>CC_187</v>
      </c>
      <c r="C207" s="17">
        <f>COUNTIFS(scd[quality_pass],"True",scd[collection_center_id],B207)/COUNTIF(scd[collection_center_id],B207)</f>
        <v>1</v>
      </c>
      <c r="E207" s="4">
        <v>3</v>
      </c>
      <c r="F207">
        <v>8129.8</v>
      </c>
      <c r="I207" s="4" t="s">
        <v>2412</v>
      </c>
      <c r="J207">
        <v>23</v>
      </c>
      <c r="M207">
        <v>8.9</v>
      </c>
      <c r="N207" s="19">
        <v>27.7</v>
      </c>
    </row>
    <row r="208" spans="2:14" x14ac:dyDescent="0.25">
      <c r="B208" t="str">
        <v>CC_181</v>
      </c>
      <c r="C208" s="17">
        <f>COUNTIFS(scd[quality_pass],"True",scd[collection_center_id],B208)/COUNTIF(scd[collection_center_id],B208)</f>
        <v>0.5</v>
      </c>
      <c r="E208" s="4">
        <v>4</v>
      </c>
      <c r="F208">
        <v>9014.5</v>
      </c>
      <c r="I208" s="4" t="s">
        <v>2452</v>
      </c>
      <c r="J208">
        <v>108</v>
      </c>
      <c r="M208">
        <v>8.1999999999999993</v>
      </c>
      <c r="N208" s="19">
        <v>30.4</v>
      </c>
    </row>
    <row r="209" spans="2:14" x14ac:dyDescent="0.25">
      <c r="B209" t="str">
        <v>CC_60</v>
      </c>
      <c r="C209" s="17">
        <f>COUNTIFS(scd[quality_pass],"True",scd[collection_center_id],B209)/COUNTIF(scd[collection_center_id],B209)</f>
        <v>1</v>
      </c>
      <c r="E209" s="4">
        <v>5</v>
      </c>
      <c r="F209">
        <v>8773</v>
      </c>
      <c r="I209" s="4" t="s">
        <v>1175</v>
      </c>
      <c r="J209">
        <v>17</v>
      </c>
      <c r="M209">
        <v>35</v>
      </c>
      <c r="N209" s="19">
        <v>37.5</v>
      </c>
    </row>
    <row r="210" spans="2:14" x14ac:dyDescent="0.25">
      <c r="B210" t="str">
        <v>CC_104</v>
      </c>
      <c r="C210" s="17">
        <f>COUNTIFS(scd[quality_pass],"True",scd[collection_center_id],B210)/COUNTIF(scd[collection_center_id],B210)</f>
        <v>0.66666666666666663</v>
      </c>
      <c r="E210" s="4">
        <v>6</v>
      </c>
      <c r="F210">
        <v>7765.1</v>
      </c>
      <c r="I210" s="4" t="s">
        <v>3190</v>
      </c>
      <c r="J210">
        <v>59</v>
      </c>
      <c r="M210">
        <v>4.8</v>
      </c>
      <c r="N210" s="19">
        <v>30.8</v>
      </c>
    </row>
    <row r="211" spans="2:14" x14ac:dyDescent="0.25">
      <c r="B211" t="str">
        <v>CC_73</v>
      </c>
      <c r="C211" s="17">
        <f>COUNTIFS(scd[quality_pass],"True",scd[collection_center_id],B211)/COUNTIF(scd[collection_center_id],B211)</f>
        <v>0.66666666666666663</v>
      </c>
      <c r="E211" s="4" t="s">
        <v>3988</v>
      </c>
      <c r="F211">
        <v>48571</v>
      </c>
      <c r="I211" s="4" t="s">
        <v>2981</v>
      </c>
      <c r="J211">
        <v>82</v>
      </c>
      <c r="M211">
        <v>9.5</v>
      </c>
      <c r="N211" s="19">
        <v>34.4</v>
      </c>
    </row>
    <row r="212" spans="2:14" x14ac:dyDescent="0.25">
      <c r="B212" t="str">
        <v>CC_121</v>
      </c>
      <c r="C212" s="17">
        <f>COUNTIFS(scd[quality_pass],"True",scd[collection_center_id],B212)/COUNTIF(scd[collection_center_id],B212)</f>
        <v>1</v>
      </c>
      <c r="I212" s="4" t="s">
        <v>2864</v>
      </c>
      <c r="J212">
        <v>103</v>
      </c>
      <c r="M212">
        <v>30.2</v>
      </c>
      <c r="N212" s="19">
        <v>32.200000000000003</v>
      </c>
    </row>
    <row r="213" spans="2:14" x14ac:dyDescent="0.25">
      <c r="B213" t="str">
        <v>CC_30</v>
      </c>
      <c r="C213" s="17">
        <f>COUNTIFS(scd[quality_pass],"True",scd[collection_center_id],B213)/COUNTIF(scd[collection_center_id],B213)</f>
        <v>1</v>
      </c>
      <c r="I213" s="4" t="s">
        <v>1021</v>
      </c>
      <c r="J213">
        <v>45</v>
      </c>
      <c r="M213">
        <v>10.7</v>
      </c>
      <c r="N213" s="19">
        <v>30.6</v>
      </c>
    </row>
    <row r="214" spans="2:14" x14ac:dyDescent="0.25">
      <c r="B214" t="str">
        <v>CC_122</v>
      </c>
      <c r="C214" s="17">
        <f>COUNTIFS(scd[quality_pass],"True",scd[collection_center_id],B214)/COUNTIF(scd[collection_center_id],B214)</f>
        <v>1</v>
      </c>
      <c r="E214" s="129" t="s">
        <v>4025</v>
      </c>
      <c r="F214" s="129"/>
      <c r="I214" s="4" t="s">
        <v>2151</v>
      </c>
      <c r="J214">
        <v>22</v>
      </c>
      <c r="M214">
        <v>11.2</v>
      </c>
      <c r="N214" s="19">
        <v>32.9</v>
      </c>
    </row>
    <row r="215" spans="2:14" x14ac:dyDescent="0.25">
      <c r="B215" t="str">
        <v>CC_11</v>
      </c>
      <c r="C215" s="17">
        <f>COUNTIFS(scd[quality_pass],"True",scd[collection_center_id],B215)/COUNTIF(scd[collection_center_id],B215)</f>
        <v>0.5</v>
      </c>
      <c r="E215" s="3" t="s">
        <v>4026</v>
      </c>
      <c r="F215" t="s">
        <v>4023</v>
      </c>
      <c r="I215" s="4" t="s">
        <v>1808</v>
      </c>
      <c r="J215">
        <v>37</v>
      </c>
      <c r="M215">
        <v>6.7</v>
      </c>
      <c r="N215" s="19">
        <v>27.9</v>
      </c>
    </row>
    <row r="216" spans="2:14" x14ac:dyDescent="0.25">
      <c r="B216" t="str">
        <v>CC_166</v>
      </c>
      <c r="C216" s="17">
        <f>COUNTIFS(scd[quality_pass],"True",scd[collection_center_id],B216)/COUNTIF(scd[collection_center_id],B216)</f>
        <v>1</v>
      </c>
      <c r="E216" s="4" t="s">
        <v>237</v>
      </c>
      <c r="F216">
        <v>3898.4</v>
      </c>
      <c r="I216" s="4" t="s">
        <v>3385</v>
      </c>
      <c r="J216">
        <v>77</v>
      </c>
      <c r="M216">
        <v>6</v>
      </c>
      <c r="N216" s="19">
        <v>30.3</v>
      </c>
    </row>
    <row r="217" spans="2:14" x14ac:dyDescent="0.25">
      <c r="B217" t="str">
        <v>CC_156</v>
      </c>
      <c r="C217" s="17">
        <f>COUNTIFS(scd[quality_pass],"True",scd[collection_center_id],B217)/COUNTIF(scd[collection_center_id],B217)</f>
        <v>1</v>
      </c>
      <c r="E217" s="4" t="s">
        <v>70</v>
      </c>
      <c r="F217">
        <v>3128.3</v>
      </c>
      <c r="I217" s="4" t="s">
        <v>1922</v>
      </c>
      <c r="J217">
        <v>108</v>
      </c>
      <c r="M217">
        <v>6.8</v>
      </c>
      <c r="N217" s="19">
        <v>28.8</v>
      </c>
    </row>
    <row r="218" spans="2:14" x14ac:dyDescent="0.25">
      <c r="B218" t="str">
        <v>CC_165</v>
      </c>
      <c r="C218" s="17">
        <f>COUNTIFS(scd[quality_pass],"True",scd[collection_center_id],B218)/COUNTIF(scd[collection_center_id],B218)</f>
        <v>0.6</v>
      </c>
      <c r="E218" s="4" t="s">
        <v>218</v>
      </c>
      <c r="F218">
        <v>4416.8</v>
      </c>
      <c r="I218" s="4" t="s">
        <v>2511</v>
      </c>
      <c r="J218">
        <v>5</v>
      </c>
      <c r="M218">
        <v>4.4000000000000004</v>
      </c>
      <c r="N218" s="19">
        <v>24.2</v>
      </c>
    </row>
    <row r="219" spans="2:14" x14ac:dyDescent="0.25">
      <c r="B219" t="str">
        <v>CC_101</v>
      </c>
      <c r="C219" s="17">
        <f>COUNTIFS(scd[quality_pass],"True",scd[collection_center_id],B219)/COUNTIF(scd[collection_center_id],B219)</f>
        <v>1</v>
      </c>
      <c r="E219" s="4" t="s">
        <v>55</v>
      </c>
      <c r="F219">
        <v>3140.6</v>
      </c>
      <c r="I219" s="4" t="s">
        <v>2284</v>
      </c>
      <c r="J219">
        <v>12</v>
      </c>
      <c r="M219">
        <v>1</v>
      </c>
      <c r="N219" s="19">
        <v>24.1</v>
      </c>
    </row>
    <row r="220" spans="2:14" x14ac:dyDescent="0.25">
      <c r="B220" t="str">
        <v>CC_16</v>
      </c>
      <c r="C220" s="17">
        <f>COUNTIFS(scd[quality_pass],"True",scd[collection_center_id],B220)/COUNTIF(scd[collection_center_id],B220)</f>
        <v>1</v>
      </c>
      <c r="E220" s="4" t="s">
        <v>84</v>
      </c>
      <c r="F220">
        <v>12792.1</v>
      </c>
      <c r="I220" s="4" t="s">
        <v>3298</v>
      </c>
      <c r="J220">
        <v>33</v>
      </c>
      <c r="M220">
        <v>27.1</v>
      </c>
      <c r="N220" s="19">
        <v>28.9</v>
      </c>
    </row>
    <row r="221" spans="2:14" x14ac:dyDescent="0.25">
      <c r="B221" t="str">
        <v>CC_112</v>
      </c>
      <c r="C221" s="17">
        <f>COUNTIFS(scd[quality_pass],"True",scd[collection_center_id],B221)/COUNTIF(scd[collection_center_id],B221)</f>
        <v>1</v>
      </c>
      <c r="E221" s="4" t="s">
        <v>331</v>
      </c>
      <c r="F221">
        <v>618.1</v>
      </c>
      <c r="I221" s="4" t="s">
        <v>3150</v>
      </c>
      <c r="J221">
        <v>71</v>
      </c>
      <c r="M221">
        <v>6.9</v>
      </c>
      <c r="N221" s="19">
        <v>28.3</v>
      </c>
    </row>
    <row r="222" spans="2:14" x14ac:dyDescent="0.25">
      <c r="B222" t="str">
        <v>CC_154</v>
      </c>
      <c r="C222" s="17">
        <f>COUNTIFS(scd[quality_pass],"True",scd[collection_center_id],B222)/COUNTIF(scd[collection_center_id],B222)</f>
        <v>1</v>
      </c>
      <c r="E222" s="4" t="s">
        <v>141</v>
      </c>
      <c r="F222">
        <v>2575.1999999999998</v>
      </c>
      <c r="I222" s="4" t="s">
        <v>2513</v>
      </c>
      <c r="J222">
        <v>45</v>
      </c>
      <c r="M222">
        <v>7.1</v>
      </c>
      <c r="N222" s="19">
        <v>30.4</v>
      </c>
    </row>
    <row r="223" spans="2:14" x14ac:dyDescent="0.25">
      <c r="B223" t="str">
        <v>CC_155</v>
      </c>
      <c r="C223" s="17">
        <f>COUNTIFS(scd[quality_pass],"True",scd[collection_center_id],B223)/COUNTIF(scd[collection_center_id],B223)</f>
        <v>1</v>
      </c>
      <c r="E223" s="4" t="s">
        <v>153</v>
      </c>
      <c r="F223">
        <v>3684.5</v>
      </c>
      <c r="I223" s="4" t="s">
        <v>1798</v>
      </c>
      <c r="J223">
        <v>41</v>
      </c>
      <c r="M223">
        <v>11.6</v>
      </c>
      <c r="N223" s="19">
        <v>29.8</v>
      </c>
    </row>
    <row r="224" spans="2:14" x14ac:dyDescent="0.25">
      <c r="B224" t="str">
        <v>CC_147</v>
      </c>
      <c r="C224" s="17">
        <f>COUNTIFS(scd[quality_pass],"True",scd[collection_center_id],B224)/COUNTIF(scd[collection_center_id],B224)</f>
        <v>1</v>
      </c>
      <c r="E224" s="4" t="s">
        <v>40</v>
      </c>
      <c r="F224">
        <v>3927.3</v>
      </c>
      <c r="I224" s="4" t="s">
        <v>2021</v>
      </c>
      <c r="J224">
        <v>47</v>
      </c>
      <c r="M224">
        <v>9.1999999999999993</v>
      </c>
      <c r="N224" s="19">
        <v>28.9</v>
      </c>
    </row>
    <row r="225" spans="2:14" x14ac:dyDescent="0.25">
      <c r="B225" t="str">
        <v>CC_117</v>
      </c>
      <c r="C225" s="17">
        <f>COUNTIFS(scd[quality_pass],"True",scd[collection_center_id],B225)/COUNTIF(scd[collection_center_id],B225)</f>
        <v>1</v>
      </c>
      <c r="E225" s="4" t="s">
        <v>96</v>
      </c>
      <c r="F225">
        <v>3542</v>
      </c>
      <c r="I225" s="4" t="s">
        <v>3559</v>
      </c>
      <c r="J225">
        <v>118</v>
      </c>
      <c r="M225">
        <v>4.4000000000000004</v>
      </c>
      <c r="N225" s="19">
        <v>27.9</v>
      </c>
    </row>
    <row r="226" spans="2:14" x14ac:dyDescent="0.25">
      <c r="E226" s="4" t="s">
        <v>415</v>
      </c>
      <c r="F226">
        <v>1345.7</v>
      </c>
      <c r="I226" s="4" t="s">
        <v>287</v>
      </c>
      <c r="J226">
        <v>18</v>
      </c>
      <c r="M226">
        <v>7.5</v>
      </c>
      <c r="N226" s="19">
        <v>28.9</v>
      </c>
    </row>
    <row r="227" spans="2:14" x14ac:dyDescent="0.25">
      <c r="E227" s="4" t="s">
        <v>197</v>
      </c>
      <c r="F227">
        <v>5502</v>
      </c>
      <c r="I227" s="4" t="s">
        <v>3241</v>
      </c>
      <c r="J227">
        <v>6</v>
      </c>
      <c r="M227">
        <v>5.9</v>
      </c>
      <c r="N227" s="19">
        <v>27.2</v>
      </c>
    </row>
    <row r="228" spans="2:14" x14ac:dyDescent="0.25">
      <c r="B228" s="129" t="s">
        <v>4015</v>
      </c>
      <c r="C228" s="129"/>
      <c r="E228" s="4" t="s">
        <v>3988</v>
      </c>
      <c r="F228">
        <v>48571</v>
      </c>
      <c r="I228" s="4" t="s">
        <v>3383</v>
      </c>
      <c r="J228">
        <v>86</v>
      </c>
      <c r="M228">
        <v>26.6</v>
      </c>
      <c r="N228" s="19">
        <v>29.5</v>
      </c>
    </row>
    <row r="229" spans="2:14" x14ac:dyDescent="0.25">
      <c r="B229" t="s">
        <v>4017</v>
      </c>
      <c r="C229" t="s">
        <v>3982</v>
      </c>
      <c r="I229" s="4" t="s">
        <v>576</v>
      </c>
      <c r="J229">
        <v>61</v>
      </c>
      <c r="M229">
        <v>3.4</v>
      </c>
      <c r="N229" s="19">
        <v>28.2</v>
      </c>
    </row>
    <row r="230" spans="2:14" x14ac:dyDescent="0.25">
      <c r="B230" t="str" cm="1">
        <f t="array" ref="B230:B811">_xlfn.UNIQUE(scd[farm_id])</f>
        <v>FARM_604</v>
      </c>
      <c r="C230" s="17">
        <f>COUNTIFS(scd[quality_pass],"True",scd[farm_id],B230)/COUNTIF(scd[farm_id],B230)</f>
        <v>1</v>
      </c>
      <c r="I230" s="4" t="s">
        <v>2767</v>
      </c>
      <c r="J230">
        <v>90</v>
      </c>
      <c r="M230">
        <v>9.1</v>
      </c>
      <c r="N230" s="19">
        <v>32.299999999999997</v>
      </c>
    </row>
    <row r="231" spans="2:14" x14ac:dyDescent="0.25">
      <c r="B231" t="str">
        <v>FARM_719</v>
      </c>
      <c r="C231" s="17">
        <f>COUNTIFS(scd[quality_pass],"True",scd[farm_id],B231)/COUNTIF(scd[farm_id],B231)</f>
        <v>1</v>
      </c>
      <c r="I231" s="4" t="s">
        <v>638</v>
      </c>
      <c r="J231">
        <v>70</v>
      </c>
      <c r="M231">
        <v>7.3</v>
      </c>
      <c r="N231" s="19">
        <v>30.9</v>
      </c>
    </row>
    <row r="232" spans="2:14" x14ac:dyDescent="0.25">
      <c r="B232" t="str">
        <v>FARM_257</v>
      </c>
      <c r="C232" s="17">
        <f>COUNTIFS(scd[quality_pass],"True",scd[farm_id],B232)/COUNTIF(scd[farm_id],B232)</f>
        <v>0.5</v>
      </c>
      <c r="I232" s="4" t="s">
        <v>3032</v>
      </c>
      <c r="J232">
        <v>28</v>
      </c>
      <c r="M232">
        <v>6.5</v>
      </c>
      <c r="N232" s="19">
        <v>29</v>
      </c>
    </row>
    <row r="233" spans="2:14" x14ac:dyDescent="0.25">
      <c r="B233" t="str">
        <v>FARM_193</v>
      </c>
      <c r="C233" s="17">
        <f>COUNTIFS(scd[quality_pass],"True",scd[farm_id],B233)/COUNTIF(scd[farm_id],B233)</f>
        <v>1</v>
      </c>
      <c r="I233" s="4" t="s">
        <v>202</v>
      </c>
      <c r="J233">
        <v>27</v>
      </c>
      <c r="M233">
        <v>8.6999999999999993</v>
      </c>
      <c r="N233" s="19">
        <v>30.1</v>
      </c>
    </row>
    <row r="234" spans="2:14" x14ac:dyDescent="0.25">
      <c r="B234" t="str">
        <v>FARM_63</v>
      </c>
      <c r="C234" s="17">
        <f>COUNTIFS(scd[quality_pass],"True",scd[farm_id],B234)/COUNTIF(scd[farm_id],B234)</f>
        <v>1</v>
      </c>
      <c r="I234" s="4" t="s">
        <v>3404</v>
      </c>
      <c r="J234">
        <v>5</v>
      </c>
      <c r="M234">
        <v>7.2</v>
      </c>
      <c r="N234" s="19">
        <v>31.2</v>
      </c>
    </row>
    <row r="235" spans="2:14" x14ac:dyDescent="0.25">
      <c r="B235" t="str">
        <v>FARM_40</v>
      </c>
      <c r="C235" s="17">
        <f>COUNTIFS(scd[quality_pass],"True",scd[farm_id],B235)/COUNTIF(scd[farm_id],B235)</f>
        <v>0.75</v>
      </c>
      <c r="I235" s="4" t="s">
        <v>3568</v>
      </c>
      <c r="J235">
        <v>134</v>
      </c>
      <c r="M235">
        <v>10.5</v>
      </c>
      <c r="N235" s="19">
        <v>33.1</v>
      </c>
    </row>
    <row r="236" spans="2:14" x14ac:dyDescent="0.25">
      <c r="B236" t="str">
        <v>FARM_725</v>
      </c>
      <c r="C236" s="17">
        <f>COUNTIFS(scd[quality_pass],"True",scd[farm_id],B236)/COUNTIF(scd[farm_id],B236)</f>
        <v>1</v>
      </c>
      <c r="I236" s="4" t="s">
        <v>1764</v>
      </c>
      <c r="J236">
        <v>53</v>
      </c>
      <c r="M236">
        <v>4.8</v>
      </c>
      <c r="N236" s="19">
        <v>27.8</v>
      </c>
    </row>
    <row r="237" spans="2:14" x14ac:dyDescent="0.25">
      <c r="B237" t="str">
        <v>FARM_419</v>
      </c>
      <c r="C237" s="17">
        <f>COUNTIFS(scd[quality_pass],"True",scd[farm_id],B237)/COUNTIF(scd[farm_id],B237)</f>
        <v>0</v>
      </c>
      <c r="I237" s="4" t="s">
        <v>2153</v>
      </c>
      <c r="J237">
        <v>26</v>
      </c>
      <c r="M237">
        <v>2.2000000000000002</v>
      </c>
      <c r="N237" s="19">
        <v>25.6</v>
      </c>
    </row>
    <row r="238" spans="2:14" x14ac:dyDescent="0.25">
      <c r="B238" t="str">
        <v>FARM_185</v>
      </c>
      <c r="C238" s="17">
        <f>COUNTIFS(scd[quality_pass],"True",scd[farm_id],B238)/COUNTIF(scd[farm_id],B238)</f>
        <v>1</v>
      </c>
      <c r="I238" s="4" t="s">
        <v>2963</v>
      </c>
      <c r="J238">
        <v>108</v>
      </c>
      <c r="M238">
        <v>4.9000000000000004</v>
      </c>
      <c r="N238" s="19">
        <v>28.5</v>
      </c>
    </row>
    <row r="239" spans="2:14" x14ac:dyDescent="0.25">
      <c r="B239" t="str">
        <v>FARM_729</v>
      </c>
      <c r="C239" s="17">
        <f>COUNTIFS(scd[quality_pass],"True",scd[farm_id],B239)/COUNTIF(scd[farm_id],B239)</f>
        <v>1</v>
      </c>
      <c r="I239" s="4" t="s">
        <v>816</v>
      </c>
      <c r="J239">
        <v>5</v>
      </c>
      <c r="M239">
        <v>11.1</v>
      </c>
      <c r="N239" s="19">
        <v>29</v>
      </c>
    </row>
    <row r="240" spans="2:14" x14ac:dyDescent="0.25">
      <c r="B240" t="str">
        <v>FARM_664</v>
      </c>
      <c r="C240" s="17">
        <f>COUNTIFS(scd[quality_pass],"True",scd[farm_id],B240)/COUNTIF(scd[farm_id],B240)</f>
        <v>1</v>
      </c>
      <c r="I240" s="4" t="s">
        <v>1670</v>
      </c>
      <c r="J240">
        <v>80</v>
      </c>
      <c r="M240">
        <v>12</v>
      </c>
      <c r="N240" s="19">
        <v>30.3</v>
      </c>
    </row>
    <row r="241" spans="2:14" x14ac:dyDescent="0.25">
      <c r="B241" t="str">
        <v>FARM_115</v>
      </c>
      <c r="C241" s="17">
        <f>COUNTIFS(scd[quality_pass],"True",scd[farm_id],B241)/COUNTIF(scd[farm_id],B241)</f>
        <v>1</v>
      </c>
      <c r="I241" s="4" t="s">
        <v>3134</v>
      </c>
      <c r="J241">
        <v>96</v>
      </c>
      <c r="M241">
        <v>10.6</v>
      </c>
      <c r="N241" s="19">
        <v>30</v>
      </c>
    </row>
    <row r="242" spans="2:14" x14ac:dyDescent="0.25">
      <c r="B242" t="str">
        <v>FARM_223</v>
      </c>
      <c r="C242" s="17">
        <f>COUNTIFS(scd[quality_pass],"True",scd[farm_id],B242)/COUNTIF(scd[farm_id],B242)</f>
        <v>0.66666666666666663</v>
      </c>
      <c r="I242" s="4" t="s">
        <v>2076</v>
      </c>
      <c r="J242">
        <v>55</v>
      </c>
      <c r="M242">
        <v>12</v>
      </c>
      <c r="N242" s="19">
        <v>33.5</v>
      </c>
    </row>
    <row r="243" spans="2:14" x14ac:dyDescent="0.25">
      <c r="B243" t="str">
        <v>FARM_246</v>
      </c>
      <c r="C243" s="17">
        <f>COUNTIFS(scd[quality_pass],"True",scd[farm_id],B243)/COUNTIF(scd[farm_id],B243)</f>
        <v>1</v>
      </c>
      <c r="I243" s="4" t="s">
        <v>2302</v>
      </c>
      <c r="J243">
        <v>38</v>
      </c>
      <c r="M243">
        <v>8.6</v>
      </c>
      <c r="N243" s="19">
        <v>31.5</v>
      </c>
    </row>
    <row r="244" spans="2:14" x14ac:dyDescent="0.25">
      <c r="B244" t="str">
        <v>FARM_716</v>
      </c>
      <c r="C244" s="17">
        <f>COUNTIFS(scd[quality_pass],"True",scd[farm_id],B244)/COUNTIF(scd[farm_id],B244)</f>
        <v>1</v>
      </c>
      <c r="I244" s="4" t="s">
        <v>1688</v>
      </c>
      <c r="J244">
        <v>5</v>
      </c>
      <c r="M244">
        <v>35</v>
      </c>
      <c r="N244" s="19">
        <v>38.5</v>
      </c>
    </row>
    <row r="245" spans="2:14" x14ac:dyDescent="0.25">
      <c r="B245" t="str">
        <v>FARM_572</v>
      </c>
      <c r="C245" s="17">
        <f>COUNTIFS(scd[quality_pass],"True",scd[farm_id],B245)/COUNTIF(scd[farm_id],B245)</f>
        <v>1</v>
      </c>
      <c r="I245" s="4" t="s">
        <v>1928</v>
      </c>
      <c r="J245">
        <v>27</v>
      </c>
      <c r="M245">
        <v>8.1</v>
      </c>
      <c r="N245" s="19">
        <v>32.5</v>
      </c>
    </row>
    <row r="246" spans="2:14" x14ac:dyDescent="0.25">
      <c r="B246" t="str">
        <v>FARM_64</v>
      </c>
      <c r="C246" s="17">
        <f>COUNTIFS(scd[quality_pass],"True",scd[farm_id],B246)/COUNTIF(scd[farm_id],B246)</f>
        <v>1</v>
      </c>
      <c r="I246" s="4" t="s">
        <v>3075</v>
      </c>
      <c r="J246">
        <v>77</v>
      </c>
      <c r="M246">
        <v>9.1</v>
      </c>
      <c r="N246" s="19">
        <v>31</v>
      </c>
    </row>
    <row r="247" spans="2:14" x14ac:dyDescent="0.25">
      <c r="B247" t="str">
        <v>FARM_366</v>
      </c>
      <c r="C247" s="17">
        <f>COUNTIFS(scd[quality_pass],"True",scd[farm_id],B247)/COUNTIF(scd[farm_id],B247)</f>
        <v>1</v>
      </c>
      <c r="I247" s="4" t="s">
        <v>3572</v>
      </c>
      <c r="J247">
        <v>42</v>
      </c>
      <c r="M247">
        <v>12</v>
      </c>
      <c r="N247" s="19">
        <v>36.6</v>
      </c>
    </row>
    <row r="248" spans="2:14" x14ac:dyDescent="0.25">
      <c r="B248" t="str">
        <v>FARM_439</v>
      </c>
      <c r="C248" s="17">
        <f>COUNTIFS(scd[quality_pass],"True",scd[farm_id],B248)/COUNTIF(scd[farm_id],B248)</f>
        <v>1</v>
      </c>
      <c r="I248" s="4" t="s">
        <v>1286</v>
      </c>
      <c r="J248">
        <v>34</v>
      </c>
      <c r="M248">
        <v>8.4</v>
      </c>
      <c r="N248" s="19">
        <v>31.4</v>
      </c>
    </row>
    <row r="249" spans="2:14" x14ac:dyDescent="0.25">
      <c r="B249" t="str">
        <v>FARM_116</v>
      </c>
      <c r="C249" s="17">
        <f>COUNTIFS(scd[quality_pass],"True",scd[farm_id],B249)/COUNTIF(scd[farm_id],B249)</f>
        <v>1</v>
      </c>
      <c r="I249" s="4" t="s">
        <v>2911</v>
      </c>
      <c r="J249">
        <v>45</v>
      </c>
      <c r="M249">
        <v>12</v>
      </c>
      <c r="N249" s="19">
        <v>36.1</v>
      </c>
    </row>
    <row r="250" spans="2:14" x14ac:dyDescent="0.25">
      <c r="B250" t="str">
        <v>FARM_776</v>
      </c>
      <c r="C250" s="17">
        <f>COUNTIFS(scd[quality_pass],"True",scd[farm_id],B250)/COUNTIF(scd[farm_id],B250)</f>
        <v>1</v>
      </c>
      <c r="I250" s="4" t="s">
        <v>3359</v>
      </c>
      <c r="J250">
        <v>42</v>
      </c>
      <c r="M250">
        <v>1.1000000000000001</v>
      </c>
      <c r="N250" s="19">
        <v>25</v>
      </c>
    </row>
    <row r="251" spans="2:14" x14ac:dyDescent="0.25">
      <c r="B251" t="str">
        <v>FARM_666</v>
      </c>
      <c r="C251" s="17">
        <f>COUNTIFS(scd[quality_pass],"True",scd[farm_id],B251)/COUNTIF(scd[farm_id],B251)</f>
        <v>0.66666666666666663</v>
      </c>
      <c r="I251" s="4" t="s">
        <v>2080</v>
      </c>
      <c r="J251">
        <v>90</v>
      </c>
      <c r="M251">
        <v>8.1999999999999993</v>
      </c>
      <c r="N251" s="19">
        <v>29.1</v>
      </c>
    </row>
    <row r="252" spans="2:14" x14ac:dyDescent="0.25">
      <c r="B252" t="str">
        <v>FARM_643</v>
      </c>
      <c r="C252" s="17">
        <f>COUNTIFS(scd[quality_pass],"True",scd[farm_id],B252)/COUNTIF(scd[farm_id],B252)</f>
        <v>1</v>
      </c>
      <c r="I252" s="4" t="s">
        <v>1853</v>
      </c>
      <c r="J252">
        <v>46</v>
      </c>
      <c r="M252">
        <v>1.3</v>
      </c>
      <c r="N252" s="19">
        <v>24.6</v>
      </c>
    </row>
    <row r="253" spans="2:14" x14ac:dyDescent="0.25">
      <c r="B253" t="str">
        <v>FARM_517</v>
      </c>
      <c r="C253" s="17">
        <f>COUNTIFS(scd[quality_pass],"True",scd[farm_id],B253)/COUNTIF(scd[farm_id],B253)</f>
        <v>1</v>
      </c>
      <c r="I253" s="4" t="s">
        <v>2604</v>
      </c>
      <c r="J253">
        <v>67</v>
      </c>
      <c r="M253">
        <v>4.9000000000000004</v>
      </c>
      <c r="N253" s="19">
        <v>31.1</v>
      </c>
    </row>
    <row r="254" spans="2:14" x14ac:dyDescent="0.25">
      <c r="B254" t="str">
        <v>FARM_291</v>
      </c>
      <c r="C254" s="17">
        <f>COUNTIFS(scd[quality_pass],"True",scd[farm_id],B254)/COUNTIF(scd[farm_id],B254)</f>
        <v>0.33333333333333331</v>
      </c>
      <c r="I254" s="4" t="s">
        <v>3277</v>
      </c>
      <c r="J254">
        <v>52</v>
      </c>
      <c r="M254">
        <v>25.5</v>
      </c>
      <c r="N254" s="19">
        <v>27.2</v>
      </c>
    </row>
    <row r="255" spans="2:14" x14ac:dyDescent="0.25">
      <c r="B255" t="str">
        <v>FARM_254</v>
      </c>
      <c r="C255" s="17">
        <f>COUNTIFS(scd[quality_pass],"True",scd[farm_id],B255)/COUNTIF(scd[farm_id],B255)</f>
        <v>1</v>
      </c>
      <c r="I255" s="4" t="s">
        <v>2983</v>
      </c>
      <c r="J255">
        <v>27</v>
      </c>
      <c r="M255">
        <v>12</v>
      </c>
      <c r="N255" s="19">
        <v>33.1</v>
      </c>
    </row>
    <row r="256" spans="2:14" x14ac:dyDescent="0.25">
      <c r="B256" t="str">
        <v>FARM_386</v>
      </c>
      <c r="C256" s="17">
        <f>COUNTIFS(scd[quality_pass],"True",scd[farm_id],B256)/COUNTIF(scd[farm_id],B256)</f>
        <v>0</v>
      </c>
      <c r="I256" s="4" t="s">
        <v>1577</v>
      </c>
      <c r="J256">
        <v>5</v>
      </c>
      <c r="M256">
        <v>8</v>
      </c>
      <c r="N256" s="19">
        <v>30.9</v>
      </c>
    </row>
    <row r="257" spans="2:14" x14ac:dyDescent="0.25">
      <c r="B257" t="str">
        <v>FARM_674</v>
      </c>
      <c r="C257" s="17">
        <f>COUNTIFS(scd[quality_pass],"True",scd[farm_id],B257)/COUNTIF(scd[farm_id],B257)</f>
        <v>1</v>
      </c>
      <c r="I257" s="4" t="s">
        <v>1810</v>
      </c>
      <c r="J257">
        <v>37</v>
      </c>
      <c r="M257">
        <v>12</v>
      </c>
      <c r="N257" s="19">
        <v>34.200000000000003</v>
      </c>
    </row>
    <row r="258" spans="2:14" x14ac:dyDescent="0.25">
      <c r="B258" t="str">
        <v>FARM_371</v>
      </c>
      <c r="C258" s="17">
        <f>COUNTIFS(scd[quality_pass],"True",scd[farm_id],B258)/COUNTIF(scd[farm_id],B258)</f>
        <v>1</v>
      </c>
      <c r="I258" s="4" t="s">
        <v>2304</v>
      </c>
      <c r="J258">
        <v>76</v>
      </c>
      <c r="M258">
        <v>27.9</v>
      </c>
      <c r="N258" s="19">
        <v>32.1</v>
      </c>
    </row>
    <row r="259" spans="2:14" x14ac:dyDescent="0.25">
      <c r="B259" t="str">
        <v>FARM_351</v>
      </c>
      <c r="C259" s="17">
        <f>COUNTIFS(scd[quality_pass],"True",scd[farm_id],B259)/COUNTIF(scd[farm_id],B259)</f>
        <v>1</v>
      </c>
      <c r="I259" s="4" t="s">
        <v>2913</v>
      </c>
      <c r="J259">
        <v>43</v>
      </c>
      <c r="M259">
        <v>12</v>
      </c>
      <c r="N259" s="19">
        <v>38.4</v>
      </c>
    </row>
    <row r="260" spans="2:14" x14ac:dyDescent="0.25">
      <c r="B260" t="str">
        <v>FARM_313</v>
      </c>
      <c r="C260" s="17">
        <f>COUNTIFS(scd[quality_pass],"True",scd[farm_id],B260)/COUNTIF(scd[farm_id],B260)</f>
        <v>1</v>
      </c>
      <c r="I260" s="4" t="s">
        <v>2515</v>
      </c>
      <c r="J260">
        <v>80</v>
      </c>
      <c r="M260">
        <v>3.1</v>
      </c>
      <c r="N260" s="19">
        <v>28.9</v>
      </c>
    </row>
    <row r="261" spans="2:14" x14ac:dyDescent="0.25">
      <c r="B261" t="str">
        <v>FARM_747</v>
      </c>
      <c r="C261" s="17">
        <f>COUNTIFS(scd[quality_pass],"True",scd[farm_id],B261)/COUNTIF(scd[farm_id],B261)</f>
        <v>0</v>
      </c>
      <c r="I261" s="4" t="s">
        <v>2475</v>
      </c>
      <c r="J261">
        <v>21</v>
      </c>
      <c r="M261">
        <v>8.1999999999999993</v>
      </c>
      <c r="N261" s="19">
        <v>29.1</v>
      </c>
    </row>
    <row r="262" spans="2:14" x14ac:dyDescent="0.25">
      <c r="B262" t="str">
        <v>FARM_121</v>
      </c>
      <c r="C262" s="17">
        <f>COUNTIFS(scd[quality_pass],"True",scd[farm_id],B262)/COUNTIF(scd[farm_id],B262)</f>
        <v>1</v>
      </c>
      <c r="I262" s="4" t="s">
        <v>2215</v>
      </c>
      <c r="J262">
        <v>38</v>
      </c>
      <c r="M262">
        <v>9.6</v>
      </c>
      <c r="N262" s="19">
        <v>27.3</v>
      </c>
    </row>
    <row r="263" spans="2:14" x14ac:dyDescent="0.25">
      <c r="B263" t="str">
        <v>FARM_414</v>
      </c>
      <c r="C263" s="17">
        <f>COUNTIFS(scd[quality_pass],"True",scd[farm_id],B263)/COUNTIF(scd[farm_id],B263)</f>
        <v>1</v>
      </c>
      <c r="I263" s="4" t="s">
        <v>1690</v>
      </c>
      <c r="J263">
        <v>95</v>
      </c>
      <c r="M263">
        <v>5.9</v>
      </c>
      <c r="N263" s="19">
        <v>29.4</v>
      </c>
    </row>
    <row r="264" spans="2:14" x14ac:dyDescent="0.25">
      <c r="B264" t="str">
        <v>FARM_158</v>
      </c>
      <c r="C264" s="17">
        <f>COUNTIFS(scd[quality_pass],"True",scd[farm_id],B264)/COUNTIF(scd[farm_id],B264)</f>
        <v>1</v>
      </c>
      <c r="I264" s="4" t="s">
        <v>953</v>
      </c>
      <c r="J264">
        <v>17</v>
      </c>
      <c r="M264">
        <v>2.4</v>
      </c>
      <c r="N264" s="19">
        <v>25.9</v>
      </c>
    </row>
    <row r="265" spans="2:14" x14ac:dyDescent="0.25">
      <c r="B265" t="str">
        <v>FARM_268</v>
      </c>
      <c r="C265" s="17">
        <f>COUNTIFS(scd[quality_pass],"True",scd[farm_id],B265)/COUNTIF(scd[farm_id],B265)</f>
        <v>0.66666666666666663</v>
      </c>
      <c r="I265" s="4" t="s">
        <v>1768</v>
      </c>
      <c r="J265">
        <v>63</v>
      </c>
      <c r="M265">
        <v>10.8</v>
      </c>
      <c r="N265" s="19">
        <v>32.9</v>
      </c>
    </row>
    <row r="266" spans="2:14" x14ac:dyDescent="0.25">
      <c r="B266" t="str">
        <v>FARM_483</v>
      </c>
      <c r="C266" s="17">
        <f>COUNTIFS(scd[quality_pass],"True",scd[farm_id],B266)/COUNTIF(scd[farm_id],B266)</f>
        <v>1</v>
      </c>
      <c r="I266" s="4" t="s">
        <v>2891</v>
      </c>
      <c r="J266">
        <v>99</v>
      </c>
      <c r="M266">
        <v>5.8</v>
      </c>
      <c r="N266" s="19">
        <v>30</v>
      </c>
    </row>
    <row r="267" spans="2:14" x14ac:dyDescent="0.25">
      <c r="B267" t="str">
        <v>FARM_191</v>
      </c>
      <c r="C267" s="17">
        <f>COUNTIFS(scd[quality_pass],"True",scd[farm_id],B267)/COUNTIF(scd[farm_id],B267)</f>
        <v>1</v>
      </c>
      <c r="I267" s="4" t="s">
        <v>2610</v>
      </c>
      <c r="J267">
        <v>95</v>
      </c>
      <c r="M267">
        <v>10.8</v>
      </c>
      <c r="N267" s="19">
        <v>31.5</v>
      </c>
    </row>
    <row r="268" spans="2:14" x14ac:dyDescent="0.25">
      <c r="B268" t="str">
        <v>FARM_133</v>
      </c>
      <c r="C268" s="17">
        <f>COUNTIFS(scd[quality_pass],"True",scd[farm_id],B268)/COUNTIF(scd[farm_id],B268)</f>
        <v>0</v>
      </c>
      <c r="I268" s="4" t="s">
        <v>1242</v>
      </c>
      <c r="J268">
        <v>50</v>
      </c>
      <c r="M268">
        <v>35</v>
      </c>
      <c r="N268" s="19">
        <v>36.5</v>
      </c>
    </row>
    <row r="269" spans="2:14" x14ac:dyDescent="0.25">
      <c r="B269" t="str">
        <v>FARM_470</v>
      </c>
      <c r="C269" s="17">
        <f>COUNTIFS(scd[quality_pass],"True",scd[farm_id],B269)/COUNTIF(scd[farm_id],B269)</f>
        <v>0.5</v>
      </c>
      <c r="I269" s="4" t="s">
        <v>2101</v>
      </c>
      <c r="J269">
        <v>55</v>
      </c>
      <c r="M269">
        <v>3.5</v>
      </c>
      <c r="N269" s="19">
        <v>26.8</v>
      </c>
    </row>
    <row r="270" spans="2:14" x14ac:dyDescent="0.25">
      <c r="B270" t="str">
        <v>FARM_167</v>
      </c>
      <c r="C270" s="17">
        <f>COUNTIFS(scd[quality_pass],"True",scd[farm_id],B270)/COUNTIF(scd[farm_id],B270)</f>
        <v>1</v>
      </c>
      <c r="I270" s="4" t="s">
        <v>3116</v>
      </c>
      <c r="J270">
        <v>5</v>
      </c>
      <c r="M270">
        <v>3.7</v>
      </c>
      <c r="N270" s="19">
        <v>29.8</v>
      </c>
    </row>
    <row r="271" spans="2:14" x14ac:dyDescent="0.25">
      <c r="B271" t="str">
        <v>FARM_413</v>
      </c>
      <c r="C271" s="17">
        <f>COUNTIFS(scd[quality_pass],"True",scd[farm_id],B271)/COUNTIF(scd[farm_id],B271)</f>
        <v>1</v>
      </c>
      <c r="I271" s="4" t="s">
        <v>3613</v>
      </c>
      <c r="J271">
        <v>79</v>
      </c>
      <c r="M271">
        <v>11.4</v>
      </c>
      <c r="N271" s="19">
        <v>33.799999999999997</v>
      </c>
    </row>
    <row r="272" spans="2:14" x14ac:dyDescent="0.25">
      <c r="B272" t="str">
        <v>FARM_605</v>
      </c>
      <c r="C272" s="17">
        <f>COUNTIFS(scd[quality_pass],"True",scd[farm_id],B272)/COUNTIF(scd[farm_id],B272)</f>
        <v>1</v>
      </c>
      <c r="I272" s="4" t="s">
        <v>2339</v>
      </c>
      <c r="J272">
        <v>103</v>
      </c>
      <c r="M272">
        <v>10.9</v>
      </c>
      <c r="N272" s="19">
        <v>29.9</v>
      </c>
    </row>
    <row r="273" spans="2:14" x14ac:dyDescent="0.25">
      <c r="B273" t="str">
        <v>FARM_334</v>
      </c>
      <c r="C273" s="17">
        <f>COUNTIFS(scd[quality_pass],"True",scd[farm_id],B273)/COUNTIF(scd[farm_id],B273)</f>
        <v>1</v>
      </c>
      <c r="I273" s="4" t="s">
        <v>3511</v>
      </c>
      <c r="J273">
        <v>90</v>
      </c>
      <c r="M273">
        <v>7.8</v>
      </c>
      <c r="N273" s="19">
        <v>30.7</v>
      </c>
    </row>
    <row r="274" spans="2:14" x14ac:dyDescent="0.25">
      <c r="B274" t="str">
        <v>FARM_493</v>
      </c>
      <c r="C274" s="17">
        <f>COUNTIFS(scd[quality_pass],"True",scd[farm_id],B274)/COUNTIF(scd[farm_id],B274)</f>
        <v>0.5</v>
      </c>
      <c r="I274" s="4" t="s">
        <v>1138</v>
      </c>
      <c r="J274">
        <v>49</v>
      </c>
      <c r="M274">
        <v>3.6</v>
      </c>
      <c r="N274" s="19">
        <v>29.1</v>
      </c>
    </row>
    <row r="275" spans="2:14" x14ac:dyDescent="0.25">
      <c r="B275" t="str">
        <v>FARM_156</v>
      </c>
      <c r="C275" s="17">
        <f>COUNTIFS(scd[quality_pass],"True",scd[farm_id],B275)/COUNTIF(scd[farm_id],B275)</f>
        <v>0</v>
      </c>
      <c r="I275" s="4" t="s">
        <v>2131</v>
      </c>
      <c r="J275">
        <v>80</v>
      </c>
      <c r="M275">
        <v>4.5</v>
      </c>
      <c r="N275" s="19">
        <v>27</v>
      </c>
    </row>
    <row r="276" spans="2:14" x14ac:dyDescent="0.25">
      <c r="B276" t="str">
        <v>FARM_475</v>
      </c>
      <c r="C276" s="17">
        <f>COUNTIFS(scd[quality_pass],"True",scd[farm_id],B276)/COUNTIF(scd[farm_id],B276)</f>
        <v>1</v>
      </c>
      <c r="I276" s="4" t="s">
        <v>2750</v>
      </c>
      <c r="J276">
        <v>35</v>
      </c>
      <c r="M276">
        <v>12</v>
      </c>
      <c r="N276" s="19">
        <v>35.5</v>
      </c>
    </row>
    <row r="277" spans="2:14" x14ac:dyDescent="0.25">
      <c r="B277" t="str">
        <v>FARM_94</v>
      </c>
      <c r="C277" s="17">
        <f>COUNTIFS(scd[quality_pass],"True",scd[farm_id],B277)/COUNTIF(scd[farm_id],B277)</f>
        <v>1</v>
      </c>
      <c r="I277" s="4" t="s">
        <v>1739</v>
      </c>
      <c r="J277">
        <v>167</v>
      </c>
      <c r="M277">
        <v>23</v>
      </c>
      <c r="N277" s="19">
        <v>23.9</v>
      </c>
    </row>
    <row r="278" spans="2:14" x14ac:dyDescent="0.25">
      <c r="B278" t="str">
        <v>FARM_58</v>
      </c>
      <c r="C278" s="17">
        <f>COUNTIFS(scd[quality_pass],"True",scd[farm_id],B278)/COUNTIF(scd[farm_id],B278)</f>
        <v>1</v>
      </c>
      <c r="I278" s="4" t="s">
        <v>3551</v>
      </c>
      <c r="J278">
        <v>34</v>
      </c>
      <c r="M278">
        <v>6.7</v>
      </c>
      <c r="N278" s="19">
        <v>26.9</v>
      </c>
    </row>
    <row r="279" spans="2:14" x14ac:dyDescent="0.25">
      <c r="B279" t="str">
        <v>FARM_141</v>
      </c>
      <c r="C279" s="17">
        <f>COUNTIFS(scd[quality_pass],"True",scd[farm_id],B279)/COUNTIF(scd[farm_id],B279)</f>
        <v>0.66666666666666663</v>
      </c>
      <c r="I279" s="4" t="s">
        <v>1413</v>
      </c>
      <c r="J279">
        <v>5</v>
      </c>
      <c r="M279">
        <v>12</v>
      </c>
      <c r="N279" s="19">
        <v>32.299999999999997</v>
      </c>
    </row>
    <row r="280" spans="2:14" x14ac:dyDescent="0.25">
      <c r="B280" t="str">
        <v>FARM_101</v>
      </c>
      <c r="C280" s="17">
        <f>COUNTIFS(scd[quality_pass],"True",scd[farm_id],B280)/COUNTIF(scd[farm_id],B280)</f>
        <v>0.5</v>
      </c>
      <c r="I280" s="4" t="s">
        <v>2058</v>
      </c>
      <c r="J280">
        <v>15</v>
      </c>
      <c r="M280">
        <v>5.2</v>
      </c>
      <c r="N280" s="19">
        <v>28.8</v>
      </c>
    </row>
    <row r="281" spans="2:14" x14ac:dyDescent="0.25">
      <c r="B281" t="str">
        <v>FARM_108</v>
      </c>
      <c r="C281" s="17">
        <f>COUNTIFS(scd[quality_pass],"True",scd[farm_id],B281)/COUNTIF(scd[farm_id],B281)</f>
        <v>1</v>
      </c>
      <c r="I281" s="4" t="s">
        <v>1387</v>
      </c>
      <c r="J281">
        <v>53</v>
      </c>
      <c r="M281">
        <v>8.4</v>
      </c>
      <c r="N281" s="19">
        <v>29.9</v>
      </c>
    </row>
    <row r="282" spans="2:14" x14ac:dyDescent="0.25">
      <c r="B282" t="str">
        <v>FARM_312</v>
      </c>
      <c r="C282" s="17">
        <f>COUNTIFS(scd[quality_pass],"True",scd[farm_id],B282)/COUNTIF(scd[farm_id],B282)</f>
        <v>0</v>
      </c>
      <c r="I282" s="4" t="s">
        <v>2306</v>
      </c>
      <c r="J282">
        <v>41</v>
      </c>
      <c r="M282">
        <v>9.1999999999999993</v>
      </c>
      <c r="N282" s="19">
        <v>28.1</v>
      </c>
    </row>
    <row r="283" spans="2:14" x14ac:dyDescent="0.25">
      <c r="B283" t="str">
        <v>FARM_90</v>
      </c>
      <c r="C283" s="17">
        <f>COUNTIFS(scd[quality_pass],"True",scd[farm_id],B283)/COUNTIF(scd[farm_id],B283)</f>
        <v>1</v>
      </c>
      <c r="I283" s="4" t="s">
        <v>1876</v>
      </c>
      <c r="J283">
        <v>5</v>
      </c>
      <c r="M283">
        <v>4.8</v>
      </c>
      <c r="N283" s="19">
        <v>25.9</v>
      </c>
    </row>
    <row r="284" spans="2:14" x14ac:dyDescent="0.25">
      <c r="B284" t="str">
        <v>FARM_476</v>
      </c>
      <c r="C284" s="17">
        <f>COUNTIFS(scd[quality_pass],"True",scd[farm_id],B284)/COUNTIF(scd[farm_id],B284)</f>
        <v>1</v>
      </c>
      <c r="I284" s="4" t="s">
        <v>2454</v>
      </c>
      <c r="J284">
        <v>12</v>
      </c>
      <c r="M284">
        <v>4.3</v>
      </c>
      <c r="N284" s="19">
        <v>24.5</v>
      </c>
    </row>
    <row r="285" spans="2:14" x14ac:dyDescent="0.25">
      <c r="B285" t="str">
        <v>FARM_679</v>
      </c>
      <c r="C285" s="17">
        <f>COUNTIFS(scd[quality_pass],"True",scd[farm_id],B285)/COUNTIF(scd[farm_id],B285)</f>
        <v>0.5</v>
      </c>
      <c r="I285" s="4" t="s">
        <v>1203</v>
      </c>
      <c r="J285">
        <v>9</v>
      </c>
      <c r="M285">
        <v>3.6</v>
      </c>
      <c r="N285" s="19">
        <v>26.4</v>
      </c>
    </row>
    <row r="286" spans="2:14" x14ac:dyDescent="0.25">
      <c r="B286" t="str">
        <v>FARM_4</v>
      </c>
      <c r="C286" s="17">
        <f>COUNTIFS(scd[quality_pass],"True",scd[farm_id],B286)/COUNTIF(scd[farm_id],B286)</f>
        <v>0.5</v>
      </c>
      <c r="I286" s="4" t="s">
        <v>1985</v>
      </c>
      <c r="J286">
        <v>5</v>
      </c>
      <c r="M286">
        <v>12</v>
      </c>
      <c r="N286" s="19">
        <v>34.1</v>
      </c>
    </row>
    <row r="287" spans="2:14" x14ac:dyDescent="0.25">
      <c r="B287" t="str">
        <v>FARM_250</v>
      </c>
      <c r="C287" s="17">
        <f>COUNTIFS(scd[quality_pass],"True",scd[farm_id],B287)/COUNTIF(scd[farm_id],B287)</f>
        <v>1</v>
      </c>
      <c r="I287" s="4" t="s">
        <v>1639</v>
      </c>
      <c r="J287">
        <v>58</v>
      </c>
      <c r="M287">
        <v>11.1</v>
      </c>
      <c r="N287" s="19">
        <v>33.200000000000003</v>
      </c>
    </row>
    <row r="288" spans="2:14" x14ac:dyDescent="0.25">
      <c r="B288" t="str">
        <v>FARM_573</v>
      </c>
      <c r="C288" s="17">
        <f>COUNTIFS(scd[quality_pass],"True",scd[farm_id],B288)/COUNTIF(scd[farm_id],B288)</f>
        <v>1</v>
      </c>
      <c r="I288" s="4" t="s">
        <v>1880</v>
      </c>
      <c r="J288">
        <v>84</v>
      </c>
      <c r="M288">
        <v>22.6</v>
      </c>
      <c r="N288" s="19">
        <v>25.8</v>
      </c>
    </row>
    <row r="289" spans="2:14" x14ac:dyDescent="0.25">
      <c r="B289" t="str">
        <v>FARM_79</v>
      </c>
      <c r="C289" s="17">
        <f>COUNTIFS(scd[quality_pass],"True",scd[farm_id],B289)/COUNTIF(scd[farm_id],B289)</f>
        <v>1</v>
      </c>
      <c r="I289" s="4" t="s">
        <v>1248</v>
      </c>
      <c r="J289">
        <v>5</v>
      </c>
      <c r="M289">
        <v>12</v>
      </c>
      <c r="N289" s="19">
        <v>34.9</v>
      </c>
    </row>
    <row r="290" spans="2:14" x14ac:dyDescent="0.25">
      <c r="B290" t="str">
        <v>FARM_205</v>
      </c>
      <c r="C290" s="17">
        <f>COUNTIFS(scd[quality_pass],"True",scd[farm_id],B290)/COUNTIF(scd[farm_id],B290)</f>
        <v>0.66666666666666663</v>
      </c>
      <c r="I290" s="4" t="s">
        <v>2665</v>
      </c>
      <c r="J290">
        <v>57</v>
      </c>
      <c r="M290">
        <v>3.6</v>
      </c>
      <c r="N290" s="19">
        <v>25.8</v>
      </c>
    </row>
    <row r="291" spans="2:14" x14ac:dyDescent="0.25">
      <c r="B291" t="str">
        <v>FARM_181</v>
      </c>
      <c r="C291" s="17">
        <f>COUNTIFS(scd[quality_pass],"True",scd[farm_id],B291)/COUNTIF(scd[farm_id],B291)</f>
        <v>0.75</v>
      </c>
      <c r="I291" s="4" t="s">
        <v>2082</v>
      </c>
      <c r="J291">
        <v>106</v>
      </c>
      <c r="M291">
        <v>4.0999999999999996</v>
      </c>
      <c r="N291" s="19">
        <v>26.5</v>
      </c>
    </row>
    <row r="292" spans="2:14" x14ac:dyDescent="0.25">
      <c r="B292" t="str">
        <v>FARM_482</v>
      </c>
      <c r="C292" s="17">
        <f>COUNTIFS(scd[quality_pass],"True",scd[farm_id],B292)/COUNTIF(scd[farm_id],B292)</f>
        <v>0.33333333333333331</v>
      </c>
      <c r="I292" s="4" t="s">
        <v>2781</v>
      </c>
      <c r="J292">
        <v>29</v>
      </c>
      <c r="M292">
        <v>7.3</v>
      </c>
      <c r="N292" s="19">
        <v>31.8</v>
      </c>
    </row>
    <row r="293" spans="2:14" x14ac:dyDescent="0.25">
      <c r="B293" t="str">
        <v>FARM_348</v>
      </c>
      <c r="C293" s="17">
        <f>COUNTIFS(scd[quality_pass],"True",scd[farm_id],B293)/COUNTIF(scd[farm_id],B293)</f>
        <v>1</v>
      </c>
      <c r="I293" s="4" t="s">
        <v>3082</v>
      </c>
      <c r="J293">
        <v>80</v>
      </c>
      <c r="M293">
        <v>10</v>
      </c>
      <c r="N293" s="19">
        <v>31.3</v>
      </c>
    </row>
    <row r="294" spans="2:14" x14ac:dyDescent="0.25">
      <c r="B294" t="str">
        <v>FARM_608</v>
      </c>
      <c r="C294" s="17">
        <f>COUNTIFS(scd[quality_pass],"True",scd[farm_id],B294)/COUNTIF(scd[farm_id],B294)</f>
        <v>1</v>
      </c>
      <c r="I294" s="4" t="s">
        <v>1179</v>
      </c>
      <c r="J294">
        <v>58</v>
      </c>
      <c r="M294">
        <v>3.5</v>
      </c>
      <c r="N294" s="19">
        <v>29.1</v>
      </c>
    </row>
    <row r="295" spans="2:14" x14ac:dyDescent="0.25">
      <c r="B295" t="str">
        <v>FARM_752</v>
      </c>
      <c r="C295" s="17">
        <f>COUNTIFS(scd[quality_pass],"True",scd[farm_id],B295)/COUNTIF(scd[farm_id],B295)</f>
        <v>1</v>
      </c>
      <c r="I295" s="4" t="s">
        <v>2985</v>
      </c>
      <c r="J295">
        <v>61</v>
      </c>
      <c r="M295">
        <v>12</v>
      </c>
      <c r="N295" s="19">
        <v>33</v>
      </c>
    </row>
    <row r="296" spans="2:14" x14ac:dyDescent="0.25">
      <c r="B296" t="str">
        <v>FARM_134</v>
      </c>
      <c r="C296" s="17">
        <f>COUNTIFS(scd[quality_pass],"True",scd[farm_id],B296)/COUNTIF(scd[farm_id],B296)</f>
        <v>1</v>
      </c>
      <c r="I296" s="4" t="s">
        <v>1327</v>
      </c>
      <c r="J296">
        <v>5</v>
      </c>
      <c r="M296">
        <v>12</v>
      </c>
      <c r="N296" s="19">
        <v>30.6</v>
      </c>
    </row>
    <row r="297" spans="2:14" x14ac:dyDescent="0.25">
      <c r="B297" t="str">
        <v>FARM_768</v>
      </c>
      <c r="C297" s="17">
        <f>COUNTIFS(scd[quality_pass],"True",scd[farm_id],B297)/COUNTIF(scd[farm_id],B297)</f>
        <v>0.5</v>
      </c>
      <c r="I297" s="4" t="s">
        <v>2157</v>
      </c>
      <c r="J297">
        <v>5</v>
      </c>
      <c r="M297">
        <v>3.4</v>
      </c>
      <c r="N297" s="19">
        <v>28.3</v>
      </c>
    </row>
    <row r="298" spans="2:14" x14ac:dyDescent="0.25">
      <c r="B298" t="str">
        <v>FARM_789</v>
      </c>
      <c r="C298" s="17">
        <f>COUNTIFS(scd[quality_pass],"True",scd[farm_id],B298)/COUNTIF(scd[farm_id],B298)</f>
        <v>1</v>
      </c>
      <c r="I298" s="4" t="s">
        <v>2517</v>
      </c>
      <c r="J298">
        <v>5</v>
      </c>
      <c r="M298">
        <v>12</v>
      </c>
      <c r="N298" s="19">
        <v>35.6</v>
      </c>
    </row>
    <row r="299" spans="2:14" x14ac:dyDescent="0.25">
      <c r="B299" t="str">
        <v>FARM_619</v>
      </c>
      <c r="C299" s="17">
        <f>COUNTIFS(scd[quality_pass],"True",scd[farm_id],B299)/COUNTIF(scd[farm_id],B299)</f>
        <v>0</v>
      </c>
      <c r="I299" s="4" t="s">
        <v>3460</v>
      </c>
      <c r="J299">
        <v>69</v>
      </c>
      <c r="M299">
        <v>12</v>
      </c>
      <c r="N299" s="19">
        <v>35.4</v>
      </c>
    </row>
    <row r="300" spans="2:14" x14ac:dyDescent="0.25">
      <c r="B300" t="str">
        <v>FARM_757</v>
      </c>
      <c r="C300" s="17">
        <f>COUNTIFS(scd[quality_pass],"True",scd[farm_id],B300)/COUNTIF(scd[farm_id],B300)</f>
        <v>0.8</v>
      </c>
      <c r="I300" s="4" t="s">
        <v>2477</v>
      </c>
      <c r="J300">
        <v>39</v>
      </c>
      <c r="M300">
        <v>11.1</v>
      </c>
      <c r="N300" s="19">
        <v>29</v>
      </c>
    </row>
    <row r="301" spans="2:14" x14ac:dyDescent="0.25">
      <c r="B301" t="str">
        <v>FARM_303</v>
      </c>
      <c r="C301" s="17">
        <f>COUNTIFS(scd[quality_pass],"True",scd[farm_id],B301)/COUNTIF(scd[farm_id],B301)</f>
        <v>1</v>
      </c>
      <c r="I301" s="4" t="s">
        <v>3346</v>
      </c>
      <c r="J301">
        <v>25</v>
      </c>
      <c r="M301">
        <v>6.3</v>
      </c>
      <c r="N301" s="19">
        <v>29.2</v>
      </c>
    </row>
    <row r="302" spans="2:14" x14ac:dyDescent="0.25">
      <c r="B302" t="str">
        <v>FARM_277</v>
      </c>
      <c r="C302" s="17">
        <f>COUNTIFS(scd[quality_pass],"True",scd[farm_id],B302)/COUNTIF(scd[farm_id],B302)</f>
        <v>1</v>
      </c>
      <c r="I302" s="4" t="s">
        <v>2159</v>
      </c>
      <c r="J302">
        <v>94</v>
      </c>
      <c r="M302">
        <v>35</v>
      </c>
      <c r="N302" s="19">
        <v>37.5</v>
      </c>
    </row>
    <row r="303" spans="2:14" x14ac:dyDescent="0.25">
      <c r="B303" t="str">
        <v>FARM_603</v>
      </c>
      <c r="C303" s="17">
        <f>COUNTIFS(scd[quality_pass],"True",scd[farm_id],B303)/COUNTIF(scd[farm_id],B303)</f>
        <v>1</v>
      </c>
      <c r="I303" s="4" t="s">
        <v>1261</v>
      </c>
      <c r="J303">
        <v>80</v>
      </c>
      <c r="M303">
        <v>22</v>
      </c>
      <c r="N303" s="19">
        <v>24.6</v>
      </c>
    </row>
    <row r="304" spans="2:14" x14ac:dyDescent="0.25">
      <c r="B304" t="str">
        <v>FARM_143</v>
      </c>
      <c r="C304" s="17">
        <f>COUNTIFS(scd[quality_pass],"True",scd[farm_id],B304)/COUNTIF(scd[farm_id],B304)</f>
        <v>0</v>
      </c>
      <c r="I304" s="4" t="s">
        <v>1772</v>
      </c>
      <c r="J304">
        <v>54</v>
      </c>
      <c r="M304">
        <v>10.1</v>
      </c>
      <c r="N304" s="19">
        <v>29.6</v>
      </c>
    </row>
    <row r="305" spans="2:14" x14ac:dyDescent="0.25">
      <c r="B305" t="str">
        <v>FARM_221</v>
      </c>
      <c r="C305" s="17">
        <f>COUNTIFS(scd[quality_pass],"True",scd[farm_id],B305)/COUNTIF(scd[farm_id],B305)</f>
        <v>0</v>
      </c>
      <c r="I305" s="4" t="s">
        <v>1930</v>
      </c>
      <c r="J305">
        <v>109</v>
      </c>
      <c r="M305">
        <v>12</v>
      </c>
      <c r="N305" s="19">
        <v>32</v>
      </c>
    </row>
    <row r="306" spans="2:14" x14ac:dyDescent="0.25">
      <c r="B306" t="str">
        <v>FARM_629</v>
      </c>
      <c r="C306" s="17">
        <f>COUNTIFS(scd[quality_pass],"True",scd[farm_id],B306)/COUNTIF(scd[farm_id],B306)</f>
        <v>0</v>
      </c>
      <c r="I306" s="4" t="s">
        <v>3168</v>
      </c>
      <c r="J306">
        <v>5</v>
      </c>
      <c r="M306">
        <v>5.0999999999999996</v>
      </c>
      <c r="N306" s="19">
        <v>27.8</v>
      </c>
    </row>
    <row r="307" spans="2:14" x14ac:dyDescent="0.25">
      <c r="B307" t="str">
        <v>FARM_707</v>
      </c>
      <c r="C307" s="17">
        <f>COUNTIFS(scd[quality_pass],"True",scd[farm_id],B307)/COUNTIF(scd[farm_id],B307)</f>
        <v>0.66666666666666663</v>
      </c>
      <c r="I307" s="4" t="s">
        <v>2161</v>
      </c>
      <c r="J307">
        <v>67</v>
      </c>
      <c r="M307">
        <v>1.7</v>
      </c>
      <c r="N307" s="19">
        <v>28.5</v>
      </c>
    </row>
    <row r="308" spans="2:14" x14ac:dyDescent="0.25">
      <c r="B308" t="str">
        <v>FARM_744</v>
      </c>
      <c r="C308" s="17">
        <f>COUNTIFS(scd[quality_pass],"True",scd[farm_id],B308)/COUNTIF(scd[farm_id],B308)</f>
        <v>1</v>
      </c>
      <c r="I308" s="4" t="s">
        <v>1027</v>
      </c>
      <c r="J308">
        <v>50</v>
      </c>
      <c r="M308">
        <v>4.2</v>
      </c>
      <c r="N308" s="19">
        <v>28.5</v>
      </c>
    </row>
    <row r="309" spans="2:14" x14ac:dyDescent="0.25">
      <c r="B309" t="str">
        <v>FARM_285</v>
      </c>
      <c r="C309" s="17">
        <f>COUNTIFS(scd[quality_pass],"True",scd[farm_id],B309)/COUNTIF(scd[farm_id],B309)</f>
        <v>1</v>
      </c>
      <c r="I309" s="4" t="s">
        <v>2576</v>
      </c>
      <c r="J309">
        <v>140</v>
      </c>
      <c r="M309">
        <v>4.0999999999999996</v>
      </c>
      <c r="N309" s="19">
        <v>24.4</v>
      </c>
    </row>
    <row r="310" spans="2:14" x14ac:dyDescent="0.25">
      <c r="B310" t="str">
        <v>FARM_614</v>
      </c>
      <c r="C310" s="17">
        <f>COUNTIFS(scd[quality_pass],"True",scd[farm_id],B310)/COUNTIF(scd[farm_id],B310)</f>
        <v>0.25</v>
      </c>
      <c r="I310" s="4" t="s">
        <v>3513</v>
      </c>
      <c r="J310">
        <v>64</v>
      </c>
      <c r="M310">
        <v>12</v>
      </c>
      <c r="N310" s="19">
        <v>31.7</v>
      </c>
    </row>
    <row r="311" spans="2:14" x14ac:dyDescent="0.25">
      <c r="B311" t="str">
        <v>FARM_13</v>
      </c>
      <c r="C311" s="17">
        <f>COUNTIFS(scd[quality_pass],"True",scd[farm_id],B311)/COUNTIF(scd[farm_id],B311)</f>
        <v>1</v>
      </c>
      <c r="I311" s="4" t="s">
        <v>1101</v>
      </c>
      <c r="J311">
        <v>5</v>
      </c>
      <c r="M311">
        <v>9.6</v>
      </c>
      <c r="N311" s="19">
        <v>34.1</v>
      </c>
    </row>
    <row r="312" spans="2:14" x14ac:dyDescent="0.25">
      <c r="B312" t="str">
        <v>FARM_309</v>
      </c>
      <c r="C312" s="17">
        <f>COUNTIFS(scd[quality_pass],"True",scd[farm_id],B312)/COUNTIF(scd[farm_id],B312)</f>
        <v>1</v>
      </c>
      <c r="I312" s="4" t="s">
        <v>2613</v>
      </c>
      <c r="J312">
        <v>60</v>
      </c>
      <c r="M312">
        <v>3.8</v>
      </c>
      <c r="N312" s="19">
        <v>26.6</v>
      </c>
    </row>
    <row r="313" spans="2:14" x14ac:dyDescent="0.25">
      <c r="B313" t="str">
        <v>FARM_346</v>
      </c>
      <c r="C313" s="17">
        <f>COUNTIFS(scd[quality_pass],"True",scd[farm_id],B313)/COUNTIF(scd[farm_id],B313)</f>
        <v>1</v>
      </c>
      <c r="I313" s="4" t="s">
        <v>3466</v>
      </c>
      <c r="J313">
        <v>75</v>
      </c>
      <c r="M313">
        <v>10.7</v>
      </c>
      <c r="N313" s="19">
        <v>30.8</v>
      </c>
    </row>
    <row r="314" spans="2:14" x14ac:dyDescent="0.25">
      <c r="B314" t="str">
        <v>FARM_380</v>
      </c>
      <c r="C314" s="17">
        <f>COUNTIFS(scd[quality_pass],"True",scd[farm_id],B314)/COUNTIF(scd[farm_id],B314)</f>
        <v>1</v>
      </c>
      <c r="I314" s="4" t="s">
        <v>2835</v>
      </c>
      <c r="J314">
        <v>50</v>
      </c>
      <c r="M314">
        <v>31.4</v>
      </c>
      <c r="N314" s="19">
        <v>33.9</v>
      </c>
    </row>
    <row r="315" spans="2:14" x14ac:dyDescent="0.25">
      <c r="B315" t="str">
        <v>FARM_793</v>
      </c>
      <c r="C315" s="17">
        <f>COUNTIFS(scd[quality_pass],"True",scd[farm_id],B315)/COUNTIF(scd[farm_id],B315)</f>
        <v>0</v>
      </c>
      <c r="I315" s="4" t="s">
        <v>2965</v>
      </c>
      <c r="J315">
        <v>61</v>
      </c>
      <c r="M315">
        <v>7.8</v>
      </c>
      <c r="N315" s="19">
        <v>31.3</v>
      </c>
    </row>
    <row r="316" spans="2:14" x14ac:dyDescent="0.25">
      <c r="B316" t="str">
        <v>FARM_685</v>
      </c>
      <c r="C316" s="17">
        <f>COUNTIFS(scd[quality_pass],"True",scd[farm_id],B316)/COUNTIF(scd[farm_id],B316)</f>
        <v>0</v>
      </c>
      <c r="I316" s="4" t="s">
        <v>3516</v>
      </c>
      <c r="J316">
        <v>5</v>
      </c>
      <c r="M316">
        <v>12</v>
      </c>
      <c r="N316" s="19">
        <v>35.5</v>
      </c>
    </row>
    <row r="317" spans="2:14" x14ac:dyDescent="0.25">
      <c r="B317" t="str">
        <v>FARM_659</v>
      </c>
      <c r="C317" s="17">
        <f>COUNTIFS(scd[quality_pass],"True",scd[farm_id],B317)/COUNTIF(scd[farm_id],B317)</f>
        <v>1</v>
      </c>
      <c r="I317" s="4" t="s">
        <v>2710</v>
      </c>
      <c r="J317">
        <v>61</v>
      </c>
      <c r="M317">
        <v>8.3000000000000007</v>
      </c>
      <c r="N317" s="19">
        <v>33.299999999999997</v>
      </c>
    </row>
    <row r="318" spans="2:14" x14ac:dyDescent="0.25">
      <c r="B318" t="str">
        <v>FARM_359</v>
      </c>
      <c r="C318" s="17">
        <f>COUNTIFS(scd[quality_pass],"True",scd[farm_id],B318)/COUNTIF(scd[farm_id],B318)</f>
        <v>0</v>
      </c>
      <c r="I318" s="4" t="s">
        <v>2343</v>
      </c>
      <c r="J318">
        <v>77</v>
      </c>
      <c r="M318">
        <v>5.0999999999999996</v>
      </c>
      <c r="N318" s="19">
        <v>29</v>
      </c>
    </row>
    <row r="319" spans="2:14" x14ac:dyDescent="0.25">
      <c r="B319" t="str">
        <v>FARM_368</v>
      </c>
      <c r="C319" s="17">
        <f>COUNTIFS(scd[quality_pass],"True",scd[farm_id],B319)/COUNTIF(scd[farm_id],B319)</f>
        <v>1</v>
      </c>
      <c r="I319" s="4" t="s">
        <v>808</v>
      </c>
      <c r="J319">
        <v>69</v>
      </c>
      <c r="M319">
        <v>33.200000000000003</v>
      </c>
      <c r="N319" s="19">
        <v>33.299999999999997</v>
      </c>
    </row>
    <row r="320" spans="2:14" x14ac:dyDescent="0.25">
      <c r="B320" t="str">
        <v>FARM_86</v>
      </c>
      <c r="C320" s="17">
        <f>COUNTIFS(scd[quality_pass],"True",scd[farm_id],B320)/COUNTIF(scd[farm_id],B320)</f>
        <v>0</v>
      </c>
      <c r="I320" s="4" t="s">
        <v>2987</v>
      </c>
      <c r="J320">
        <v>9</v>
      </c>
      <c r="M320">
        <v>33.700000000000003</v>
      </c>
      <c r="N320" s="19">
        <v>34</v>
      </c>
    </row>
    <row r="321" spans="2:14" x14ac:dyDescent="0.25">
      <c r="B321" t="str">
        <v>FARM_770</v>
      </c>
      <c r="C321" s="17">
        <f>COUNTIFS(scd[quality_pass],"True",scd[farm_id],B321)/COUNTIF(scd[farm_id],B321)</f>
        <v>1</v>
      </c>
      <c r="I321" s="4" t="s">
        <v>2714</v>
      </c>
      <c r="J321">
        <v>28</v>
      </c>
      <c r="M321">
        <v>11.2</v>
      </c>
      <c r="N321" s="19">
        <v>29.9</v>
      </c>
    </row>
    <row r="322" spans="2:14" x14ac:dyDescent="0.25">
      <c r="B322" t="str">
        <v>FARM_259</v>
      </c>
      <c r="C322" s="17">
        <f>COUNTIFS(scd[quality_pass],"True",scd[farm_id],B322)/COUNTIF(scd[farm_id],B322)</f>
        <v>0.5</v>
      </c>
      <c r="I322" s="4" t="s">
        <v>3285</v>
      </c>
      <c r="J322">
        <v>5</v>
      </c>
      <c r="M322">
        <v>10.9</v>
      </c>
      <c r="N322" s="19">
        <v>29.8</v>
      </c>
    </row>
    <row r="323" spans="2:14" x14ac:dyDescent="0.25">
      <c r="B323" t="str">
        <v>FARM_785</v>
      </c>
      <c r="C323" s="17">
        <f>COUNTIFS(scd[quality_pass],"True",scd[farm_id],B323)/COUNTIF(scd[farm_id],B323)</f>
        <v>1</v>
      </c>
      <c r="I323" s="4" t="s">
        <v>2379</v>
      </c>
      <c r="J323">
        <v>5</v>
      </c>
      <c r="M323">
        <v>11.2</v>
      </c>
      <c r="N323" s="19">
        <v>29.8</v>
      </c>
    </row>
    <row r="324" spans="2:14" x14ac:dyDescent="0.25">
      <c r="B324" t="str">
        <v>FARM_543</v>
      </c>
      <c r="C324" s="17">
        <f>COUNTIFS(scd[quality_pass],"True",scd[farm_id],B324)/COUNTIF(scd[farm_id],B324)</f>
        <v>0.66666666666666663</v>
      </c>
      <c r="I324" s="4" t="s">
        <v>2428</v>
      </c>
      <c r="J324">
        <v>124</v>
      </c>
      <c r="M324">
        <v>12</v>
      </c>
      <c r="N324" s="19">
        <v>34.799999999999997</v>
      </c>
    </row>
    <row r="325" spans="2:14" x14ac:dyDescent="0.25">
      <c r="B325" t="str">
        <v>FARM_119</v>
      </c>
      <c r="C325" s="17">
        <f>COUNTIFS(scd[quality_pass],"True",scd[farm_id],B325)/COUNTIF(scd[farm_id],B325)</f>
        <v>0.5</v>
      </c>
      <c r="I325" s="4" t="s">
        <v>31</v>
      </c>
      <c r="J325">
        <v>45</v>
      </c>
      <c r="M325">
        <v>12</v>
      </c>
      <c r="N325" s="19">
        <v>31.3</v>
      </c>
    </row>
    <row r="326" spans="2:14" x14ac:dyDescent="0.25">
      <c r="B326" t="str">
        <v>FARM_484</v>
      </c>
      <c r="C326" s="17">
        <f>COUNTIFS(scd[quality_pass],"True",scd[farm_id],B326)/COUNTIF(scd[farm_id],B326)</f>
        <v>1</v>
      </c>
      <c r="I326" s="4" t="s">
        <v>2549</v>
      </c>
      <c r="J326">
        <v>5</v>
      </c>
      <c r="M326">
        <v>4.8</v>
      </c>
      <c r="N326" s="19">
        <v>29.1</v>
      </c>
    </row>
    <row r="327" spans="2:14" x14ac:dyDescent="0.25">
      <c r="B327" t="str">
        <v>FARM_11</v>
      </c>
      <c r="C327" s="17">
        <f>COUNTIFS(scd[quality_pass],"True",scd[farm_id],B327)/COUNTIF(scd[farm_id],B327)</f>
        <v>1</v>
      </c>
      <c r="I327" s="4" t="s">
        <v>3310</v>
      </c>
      <c r="J327">
        <v>64</v>
      </c>
      <c r="M327">
        <v>7.1</v>
      </c>
      <c r="N327" s="19">
        <v>25.3</v>
      </c>
    </row>
    <row r="328" spans="2:14" x14ac:dyDescent="0.25">
      <c r="B328" t="str">
        <v>FARM_383</v>
      </c>
      <c r="C328" s="17">
        <f>COUNTIFS(scd[quality_pass],"True",scd[farm_id],B328)/COUNTIF(scd[farm_id],B328)</f>
        <v>0.5</v>
      </c>
      <c r="I328" s="4" t="s">
        <v>926</v>
      </c>
      <c r="J328">
        <v>16</v>
      </c>
      <c r="M328">
        <v>10.199999999999999</v>
      </c>
      <c r="N328" s="19">
        <v>31.7</v>
      </c>
    </row>
    <row r="329" spans="2:14" x14ac:dyDescent="0.25">
      <c r="B329" t="str">
        <v>FARM_182</v>
      </c>
      <c r="C329" s="17">
        <f>COUNTIFS(scd[quality_pass],"True",scd[farm_id],B329)/COUNTIF(scd[farm_id],B329)</f>
        <v>0.66666666666666663</v>
      </c>
      <c r="I329" s="4" t="s">
        <v>2967</v>
      </c>
      <c r="J329">
        <v>94</v>
      </c>
      <c r="M329">
        <v>12</v>
      </c>
      <c r="N329" s="19">
        <v>35.5</v>
      </c>
    </row>
    <row r="330" spans="2:14" x14ac:dyDescent="0.25">
      <c r="B330" t="str">
        <v>FARM_109</v>
      </c>
      <c r="C330" s="17">
        <f>COUNTIFS(scd[quality_pass],"True",scd[farm_id],B330)/COUNTIF(scd[farm_id],B330)</f>
        <v>0</v>
      </c>
      <c r="I330" s="4" t="s">
        <v>1292</v>
      </c>
      <c r="J330">
        <v>63</v>
      </c>
      <c r="M330">
        <v>24.7</v>
      </c>
      <c r="N330" s="19">
        <v>28.6</v>
      </c>
    </row>
    <row r="331" spans="2:14" x14ac:dyDescent="0.25">
      <c r="B331" t="str">
        <v>FARM_599</v>
      </c>
      <c r="C331" s="17">
        <f>COUNTIFS(scd[quality_pass],"True",scd[farm_id],B331)/COUNTIF(scd[farm_id],B331)</f>
        <v>0.5</v>
      </c>
      <c r="I331" s="4" t="s">
        <v>3156</v>
      </c>
      <c r="J331">
        <v>98</v>
      </c>
      <c r="M331">
        <v>12</v>
      </c>
      <c r="N331" s="19">
        <v>34</v>
      </c>
    </row>
    <row r="332" spans="2:14" x14ac:dyDescent="0.25">
      <c r="B332" t="str">
        <v>FARM_198</v>
      </c>
      <c r="C332" s="17">
        <f>COUNTIFS(scd[quality_pass],"True",scd[farm_id],B332)/COUNTIF(scd[farm_id],B332)</f>
        <v>0.8</v>
      </c>
      <c r="I332" s="4" t="s">
        <v>2893</v>
      </c>
      <c r="J332">
        <v>69</v>
      </c>
      <c r="M332">
        <v>28.8</v>
      </c>
      <c r="N332" s="19">
        <v>33</v>
      </c>
    </row>
    <row r="333" spans="2:14" x14ac:dyDescent="0.25">
      <c r="B333" t="str">
        <v>FARM_589</v>
      </c>
      <c r="C333" s="17">
        <f>COUNTIFS(scd[quality_pass],"True",scd[farm_id],B333)/COUNTIF(scd[farm_id],B333)</f>
        <v>1</v>
      </c>
      <c r="I333" s="4" t="s">
        <v>3251</v>
      </c>
      <c r="J333">
        <v>102</v>
      </c>
      <c r="M333">
        <v>3.2</v>
      </c>
      <c r="N333" s="19">
        <v>26.2</v>
      </c>
    </row>
    <row r="334" spans="2:14" x14ac:dyDescent="0.25">
      <c r="B334" t="str">
        <v>FARM_710</v>
      </c>
      <c r="C334" s="17">
        <f>COUNTIFS(scd[quality_pass],"True",scd[farm_id],B334)/COUNTIF(scd[farm_id],B334)</f>
        <v>0.5</v>
      </c>
      <c r="I334" s="4" t="s">
        <v>2232</v>
      </c>
      <c r="J334">
        <v>48</v>
      </c>
      <c r="M334">
        <v>10.199999999999999</v>
      </c>
      <c r="N334" s="19">
        <v>32.4</v>
      </c>
    </row>
    <row r="335" spans="2:14" x14ac:dyDescent="0.25">
      <c r="B335" t="str">
        <v>FARM_689</v>
      </c>
      <c r="C335" s="17">
        <f>COUNTIFS(scd[quality_pass],"True",scd[farm_id],B335)/COUNTIF(scd[farm_id],B335)</f>
        <v>0</v>
      </c>
      <c r="I335" s="4" t="s">
        <v>2381</v>
      </c>
      <c r="J335">
        <v>132</v>
      </c>
      <c r="M335">
        <v>11.8</v>
      </c>
      <c r="N335" s="19">
        <v>29.9</v>
      </c>
    </row>
    <row r="336" spans="2:14" x14ac:dyDescent="0.25">
      <c r="B336" t="str">
        <v>FARM_693</v>
      </c>
      <c r="C336" s="17">
        <f>COUNTIFS(scd[quality_pass],"True",scd[farm_id],B336)/COUNTIF(scd[farm_id],B336)</f>
        <v>1</v>
      </c>
      <c r="I336" s="4" t="s">
        <v>1208</v>
      </c>
      <c r="J336">
        <v>40</v>
      </c>
      <c r="M336">
        <v>4.3</v>
      </c>
      <c r="N336" s="19">
        <v>29.6</v>
      </c>
    </row>
    <row r="337" spans="2:14" x14ac:dyDescent="0.25">
      <c r="B337" t="str">
        <v>FARM_628</v>
      </c>
      <c r="C337" s="17">
        <f>COUNTIFS(scd[quality_pass],"True",scd[farm_id],B337)/COUNTIF(scd[farm_id],B337)</f>
        <v>0.66666666666666663</v>
      </c>
      <c r="I337" s="4" t="s">
        <v>1536</v>
      </c>
      <c r="J337">
        <v>62</v>
      </c>
      <c r="M337">
        <v>1.1000000000000001</v>
      </c>
      <c r="N337" s="19">
        <v>25.8</v>
      </c>
    </row>
    <row r="338" spans="2:14" x14ac:dyDescent="0.25">
      <c r="B338" t="str">
        <v>FARM_397</v>
      </c>
      <c r="C338" s="17">
        <f>COUNTIFS(scd[quality_pass],"True",scd[farm_id],B338)/COUNTIF(scd[farm_id],B338)</f>
        <v>1</v>
      </c>
      <c r="I338" s="4" t="s">
        <v>426</v>
      </c>
      <c r="J338">
        <v>38</v>
      </c>
      <c r="M338">
        <v>12</v>
      </c>
      <c r="N338" s="19">
        <v>32.200000000000003</v>
      </c>
    </row>
    <row r="339" spans="2:14" x14ac:dyDescent="0.25">
      <c r="B339" t="str">
        <v>FARM_120</v>
      </c>
      <c r="C339" s="17">
        <f>COUNTIFS(scd[quality_pass],"True",scd[farm_id],B339)/COUNTIF(scd[farm_id],B339)</f>
        <v>0.5</v>
      </c>
      <c r="I339" s="4" t="s">
        <v>2915</v>
      </c>
      <c r="J339">
        <v>12</v>
      </c>
      <c r="M339">
        <v>8</v>
      </c>
      <c r="N339" s="19">
        <v>32.9</v>
      </c>
    </row>
    <row r="340" spans="2:14" x14ac:dyDescent="0.25">
      <c r="B340" t="str">
        <v>FARM_180</v>
      </c>
      <c r="C340" s="17">
        <f>COUNTIFS(scd[quality_pass],"True",scd[farm_id],B340)/COUNTIF(scd[farm_id],B340)</f>
        <v>1</v>
      </c>
      <c r="I340" s="4" t="s">
        <v>1331</v>
      </c>
      <c r="J340">
        <v>61</v>
      </c>
      <c r="M340">
        <v>6.2</v>
      </c>
      <c r="N340" s="19">
        <v>27.6</v>
      </c>
    </row>
    <row r="341" spans="2:14" x14ac:dyDescent="0.25">
      <c r="B341" t="str">
        <v>FARM_264</v>
      </c>
      <c r="C341" s="17">
        <f>COUNTIFS(scd[quality_pass],"True",scd[farm_id],B341)/COUNTIF(scd[farm_id],B341)</f>
        <v>1</v>
      </c>
      <c r="I341" s="4" t="s">
        <v>1508</v>
      </c>
      <c r="J341">
        <v>26</v>
      </c>
      <c r="M341">
        <v>9.6999999999999993</v>
      </c>
      <c r="N341" s="19">
        <v>28.6</v>
      </c>
    </row>
    <row r="342" spans="2:14" x14ac:dyDescent="0.25">
      <c r="B342" t="str">
        <v>FARM_80</v>
      </c>
      <c r="C342" s="17">
        <f>COUNTIFS(scd[quality_pass],"True",scd[farm_id],B342)/COUNTIF(scd[farm_id],B342)</f>
        <v>1</v>
      </c>
      <c r="I342" s="4" t="s">
        <v>1988</v>
      </c>
      <c r="J342">
        <v>38</v>
      </c>
      <c r="M342">
        <v>27.3</v>
      </c>
      <c r="N342" s="19">
        <v>29</v>
      </c>
    </row>
    <row r="343" spans="2:14" x14ac:dyDescent="0.25">
      <c r="B343" t="str">
        <v>FARM_455</v>
      </c>
      <c r="C343" s="17">
        <f>COUNTIFS(scd[quality_pass],"True",scd[farm_id],B343)/COUNTIF(scd[farm_id],B343)</f>
        <v>1</v>
      </c>
      <c r="I343" s="4" t="s">
        <v>3243</v>
      </c>
      <c r="J343">
        <v>5</v>
      </c>
      <c r="M343">
        <v>4.5999999999999996</v>
      </c>
      <c r="N343" s="19">
        <v>29.9</v>
      </c>
    </row>
    <row r="344" spans="2:14" x14ac:dyDescent="0.25">
      <c r="B344" t="str">
        <v>FARM_5</v>
      </c>
      <c r="C344" s="17">
        <f>COUNTIFS(scd[quality_pass],"True",scd[farm_id],B344)/COUNTIF(scd[farm_id],B344)</f>
        <v>0</v>
      </c>
      <c r="I344" s="4" t="s">
        <v>3373</v>
      </c>
      <c r="J344">
        <v>101</v>
      </c>
      <c r="M344">
        <v>11.1</v>
      </c>
      <c r="N344" s="19">
        <v>34.1</v>
      </c>
    </row>
    <row r="345" spans="2:14" x14ac:dyDescent="0.25">
      <c r="B345" t="str">
        <v>FARM_564</v>
      </c>
      <c r="C345" s="17">
        <f>COUNTIFS(scd[quality_pass],"True",scd[farm_id],B345)/COUNTIF(scd[farm_id],B345)</f>
        <v>1</v>
      </c>
      <c r="I345" s="4" t="s">
        <v>2794</v>
      </c>
      <c r="J345">
        <v>44</v>
      </c>
      <c r="M345">
        <v>31.7</v>
      </c>
      <c r="N345" s="19">
        <v>35.299999999999997</v>
      </c>
    </row>
    <row r="346" spans="2:14" x14ac:dyDescent="0.25">
      <c r="B346" t="str">
        <v>FARM_639</v>
      </c>
      <c r="C346" s="17">
        <f>COUNTIFS(scd[quality_pass],"True",scd[farm_id],B346)/COUNTIF(scd[farm_id],B346)</f>
        <v>0.5</v>
      </c>
      <c r="I346" s="4" t="s">
        <v>487</v>
      </c>
      <c r="J346">
        <v>42</v>
      </c>
      <c r="M346">
        <v>27.4</v>
      </c>
      <c r="N346" s="19">
        <v>27.9</v>
      </c>
    </row>
    <row r="347" spans="2:14" x14ac:dyDescent="0.25">
      <c r="B347" t="str">
        <v>FARM_31</v>
      </c>
      <c r="C347" s="17">
        <f>COUNTIFS(scd[quality_pass],"True",scd[farm_id],B347)/COUNTIF(scd[farm_id],B347)</f>
        <v>1</v>
      </c>
      <c r="I347" s="4" t="s">
        <v>2953</v>
      </c>
      <c r="J347">
        <v>74</v>
      </c>
      <c r="M347">
        <v>9.1999999999999993</v>
      </c>
      <c r="N347" s="19">
        <v>26.3</v>
      </c>
    </row>
    <row r="348" spans="2:14" x14ac:dyDescent="0.25">
      <c r="B348" t="str">
        <v>FARM_105</v>
      </c>
      <c r="C348" s="17">
        <f>COUNTIFS(scd[quality_pass],"True",scd[farm_id],B348)/COUNTIF(scd[farm_id],B348)</f>
        <v>1</v>
      </c>
      <c r="I348" s="4" t="s">
        <v>2615</v>
      </c>
      <c r="J348">
        <v>36</v>
      </c>
      <c r="M348">
        <v>12</v>
      </c>
      <c r="N348" s="19">
        <v>34.200000000000003</v>
      </c>
    </row>
    <row r="349" spans="2:14" x14ac:dyDescent="0.25">
      <c r="B349" t="str">
        <v>FARM_540</v>
      </c>
      <c r="C349" s="17">
        <f>COUNTIFS(scd[quality_pass],"True",scd[farm_id],B349)/COUNTIF(scd[farm_id],B349)</f>
        <v>1</v>
      </c>
      <c r="I349" s="4" t="s">
        <v>3052</v>
      </c>
      <c r="J349">
        <v>116</v>
      </c>
      <c r="M349">
        <v>3.1</v>
      </c>
      <c r="N349" s="19">
        <v>28.9</v>
      </c>
    </row>
    <row r="350" spans="2:14" x14ac:dyDescent="0.25">
      <c r="B350" t="str">
        <v>FARM_394</v>
      </c>
      <c r="C350" s="17">
        <f>COUNTIFS(scd[quality_pass],"True",scd[farm_id],B350)/COUNTIF(scd[farm_id],B350)</f>
        <v>0.33333333333333331</v>
      </c>
      <c r="I350" s="4" t="s">
        <v>656</v>
      </c>
      <c r="J350">
        <v>28</v>
      </c>
      <c r="M350">
        <v>7.7</v>
      </c>
      <c r="N350" s="19">
        <v>33.1</v>
      </c>
    </row>
    <row r="351" spans="2:14" x14ac:dyDescent="0.25">
      <c r="B351" t="str">
        <v>FARM_217</v>
      </c>
      <c r="C351" s="17">
        <f>COUNTIFS(scd[quality_pass],"True",scd[farm_id],B351)/COUNTIF(scd[farm_id],B351)</f>
        <v>0.33333333333333331</v>
      </c>
      <c r="I351" s="4" t="s">
        <v>240</v>
      </c>
      <c r="J351">
        <v>5</v>
      </c>
      <c r="M351">
        <v>9.6</v>
      </c>
      <c r="N351" s="19">
        <v>33</v>
      </c>
    </row>
    <row r="352" spans="2:14" x14ac:dyDescent="0.25">
      <c r="B352" t="str">
        <v>FARM_72</v>
      </c>
      <c r="C352" s="17">
        <f>COUNTIFS(scd[quality_pass],"True",scd[farm_id],B352)/COUNTIF(scd[farm_id],B352)</f>
        <v>1</v>
      </c>
      <c r="I352" s="4" t="s">
        <v>3475</v>
      </c>
      <c r="J352">
        <v>40</v>
      </c>
      <c r="M352">
        <v>10.8</v>
      </c>
      <c r="N352" s="19">
        <v>31.2</v>
      </c>
    </row>
    <row r="353" spans="2:14" x14ac:dyDescent="0.25">
      <c r="B353" t="str">
        <v>FARM_398</v>
      </c>
      <c r="C353" s="17">
        <f>COUNTIFS(scd[quality_pass],"True",scd[farm_id],B353)/COUNTIF(scd[farm_id],B353)</f>
        <v>1</v>
      </c>
      <c r="I353" s="4" t="s">
        <v>2696</v>
      </c>
      <c r="J353">
        <v>32</v>
      </c>
      <c r="M353">
        <v>9.1999999999999993</v>
      </c>
      <c r="N353" s="19">
        <v>32</v>
      </c>
    </row>
    <row r="354" spans="2:14" x14ac:dyDescent="0.25">
      <c r="B354" t="str">
        <v>FARM_265</v>
      </c>
      <c r="C354" s="17">
        <f>COUNTIFS(scd[quality_pass],"True",scd[farm_id],B354)/COUNTIF(scd[farm_id],B354)</f>
        <v>0.5</v>
      </c>
      <c r="I354" s="4" t="s">
        <v>2935</v>
      </c>
      <c r="J354">
        <v>79</v>
      </c>
      <c r="M354">
        <v>35</v>
      </c>
      <c r="N354" s="19">
        <v>36.6</v>
      </c>
    </row>
    <row r="355" spans="2:14" x14ac:dyDescent="0.25">
      <c r="B355" t="str">
        <v>FARM_209</v>
      </c>
      <c r="C355" s="17">
        <f>COUNTIFS(scd[quality_pass],"True",scd[farm_id],B355)/COUNTIF(scd[farm_id],B355)</f>
        <v>0.5</v>
      </c>
      <c r="I355" s="4" t="s">
        <v>2346</v>
      </c>
      <c r="J355">
        <v>5</v>
      </c>
      <c r="M355">
        <v>8.3000000000000007</v>
      </c>
      <c r="N355" s="19">
        <v>30.1</v>
      </c>
    </row>
    <row r="356" spans="2:14" x14ac:dyDescent="0.25">
      <c r="B356" t="str">
        <v>FARM_684</v>
      </c>
      <c r="C356" s="17">
        <f>COUNTIFS(scd[quality_pass],"True",scd[farm_id],B356)/COUNTIF(scd[farm_id],B356)</f>
        <v>1</v>
      </c>
      <c r="I356" s="4" t="s">
        <v>1120</v>
      </c>
      <c r="J356">
        <v>78</v>
      </c>
      <c r="M356">
        <v>6</v>
      </c>
      <c r="N356" s="19">
        <v>28</v>
      </c>
    </row>
    <row r="357" spans="2:14" x14ac:dyDescent="0.25">
      <c r="B357" t="str">
        <v>FARM_183</v>
      </c>
      <c r="C357" s="17">
        <f>COUNTIFS(scd[quality_pass],"True",scd[farm_id],B357)/COUNTIF(scd[farm_id],B357)</f>
        <v>0</v>
      </c>
      <c r="I357" s="4" t="s">
        <v>2796</v>
      </c>
      <c r="J357">
        <v>48</v>
      </c>
      <c r="M357">
        <v>7.7</v>
      </c>
      <c r="N357" s="19">
        <v>30.6</v>
      </c>
    </row>
    <row r="358" spans="2:14" x14ac:dyDescent="0.25">
      <c r="B358" t="str">
        <v>FARM_480</v>
      </c>
      <c r="C358" s="17">
        <f>COUNTIFS(scd[quality_pass],"True",scd[farm_id],B358)/COUNTIF(scd[farm_id],B358)</f>
        <v>1</v>
      </c>
      <c r="I358" s="4" t="s">
        <v>1642</v>
      </c>
      <c r="J358">
        <v>5</v>
      </c>
      <c r="M358">
        <v>7.1</v>
      </c>
      <c r="N358" s="19">
        <v>29.7</v>
      </c>
    </row>
    <row r="359" spans="2:14" x14ac:dyDescent="0.25">
      <c r="B359" t="str">
        <v>FARM_328</v>
      </c>
      <c r="C359" s="17">
        <f>COUNTIFS(scd[quality_pass],"True",scd[farm_id],B359)/COUNTIF(scd[farm_id],B359)</f>
        <v>0.75</v>
      </c>
      <c r="I359" s="4" t="s">
        <v>3312</v>
      </c>
      <c r="J359">
        <v>103</v>
      </c>
      <c r="M359">
        <v>35</v>
      </c>
      <c r="N359" s="19">
        <v>37.1</v>
      </c>
    </row>
    <row r="360" spans="2:14" x14ac:dyDescent="0.25">
      <c r="B360" t="str">
        <v>FARM_451</v>
      </c>
      <c r="C360" s="17">
        <f>COUNTIFS(scd[quality_pass],"True",scd[farm_id],B360)/COUNTIF(scd[farm_id],B360)</f>
        <v>1</v>
      </c>
      <c r="I360" s="4" t="s">
        <v>2631</v>
      </c>
      <c r="J360">
        <v>22</v>
      </c>
      <c r="M360">
        <v>1.5</v>
      </c>
      <c r="N360" s="19">
        <v>23.7</v>
      </c>
    </row>
    <row r="361" spans="2:14" x14ac:dyDescent="0.25">
      <c r="B361" t="str">
        <v>FARM_512</v>
      </c>
      <c r="C361" s="17">
        <f>COUNTIFS(scd[quality_pass],"True",scd[farm_id],B361)/COUNTIF(scd[farm_id],B361)</f>
        <v>1</v>
      </c>
      <c r="I361" s="4" t="s">
        <v>2633</v>
      </c>
      <c r="J361">
        <v>5</v>
      </c>
      <c r="M361">
        <v>26.6</v>
      </c>
      <c r="N361" s="19">
        <v>28.1</v>
      </c>
    </row>
    <row r="362" spans="2:14" x14ac:dyDescent="0.25">
      <c r="B362" t="str">
        <v>FARM_401</v>
      </c>
      <c r="C362" s="17">
        <f>COUNTIFS(scd[quality_pass],"True",scd[farm_id],B362)/COUNTIF(scd[farm_id],B362)</f>
        <v>1</v>
      </c>
      <c r="I362" s="4" t="s">
        <v>3549</v>
      </c>
      <c r="J362">
        <v>71</v>
      </c>
      <c r="M362">
        <v>7.1</v>
      </c>
      <c r="N362" s="19">
        <v>27.4</v>
      </c>
    </row>
    <row r="363" spans="2:14" x14ac:dyDescent="0.25">
      <c r="B363" t="str">
        <v>FARM_627</v>
      </c>
      <c r="C363" s="17">
        <f>COUNTIFS(scd[quality_pass],"True",scd[farm_id],B363)/COUNTIF(scd[farm_id],B363)</f>
        <v>0</v>
      </c>
      <c r="I363" s="4" t="s">
        <v>1947</v>
      </c>
      <c r="J363">
        <v>73</v>
      </c>
      <c r="M363">
        <v>12</v>
      </c>
      <c r="N363" s="19">
        <v>33.1</v>
      </c>
    </row>
    <row r="364" spans="2:14" x14ac:dyDescent="0.25">
      <c r="B364" t="str">
        <v>FARM_342</v>
      </c>
      <c r="C364" s="17">
        <f>COUNTIFS(scd[quality_pass],"True",scd[farm_id],B364)/COUNTIF(scd[farm_id],B364)</f>
        <v>1</v>
      </c>
      <c r="I364" s="4" t="s">
        <v>2578</v>
      </c>
      <c r="J364">
        <v>35</v>
      </c>
      <c r="M364">
        <v>12</v>
      </c>
      <c r="N364" s="19">
        <v>32.200000000000003</v>
      </c>
    </row>
    <row r="365" spans="2:14" x14ac:dyDescent="0.25">
      <c r="B365" t="str">
        <v>FARM_187</v>
      </c>
      <c r="C365" s="17">
        <f>COUNTIFS(scd[quality_pass],"True",scd[farm_id],B365)/COUNTIF(scd[farm_id],B365)</f>
        <v>1</v>
      </c>
      <c r="I365" s="4" t="s">
        <v>582</v>
      </c>
      <c r="J365">
        <v>9</v>
      </c>
      <c r="M365">
        <v>10.4</v>
      </c>
      <c r="N365" s="19">
        <v>35.5</v>
      </c>
    </row>
    <row r="366" spans="2:14" x14ac:dyDescent="0.25">
      <c r="B366" t="str">
        <v>FARM_261</v>
      </c>
      <c r="C366" s="17">
        <f>COUNTIFS(scd[quality_pass],"True",scd[farm_id],B366)/COUNTIF(scd[farm_id],B366)</f>
        <v>0.5</v>
      </c>
      <c r="I366" s="4" t="s">
        <v>859</v>
      </c>
      <c r="J366">
        <v>86</v>
      </c>
      <c r="M366">
        <v>5.0999999999999996</v>
      </c>
      <c r="N366" s="19">
        <v>27.2</v>
      </c>
    </row>
    <row r="367" spans="2:14" x14ac:dyDescent="0.25">
      <c r="B367" t="str">
        <v>FARM_344</v>
      </c>
      <c r="C367" s="17">
        <f>COUNTIFS(scd[quality_pass],"True",scd[farm_id],B367)/COUNTIF(scd[farm_id],B367)</f>
        <v>1</v>
      </c>
      <c r="I367" s="4" t="s">
        <v>3012</v>
      </c>
      <c r="J367">
        <v>90</v>
      </c>
      <c r="M367">
        <v>6.3</v>
      </c>
      <c r="N367" s="19">
        <v>29.1</v>
      </c>
    </row>
    <row r="368" spans="2:14" x14ac:dyDescent="0.25">
      <c r="B368" t="str">
        <v>FARM_581</v>
      </c>
      <c r="C368" s="17">
        <f>COUNTIFS(scd[quality_pass],"True",scd[farm_id],B368)/COUNTIF(scd[farm_id],B368)</f>
        <v>1</v>
      </c>
      <c r="I368" s="4" t="s">
        <v>2837</v>
      </c>
      <c r="J368">
        <v>71</v>
      </c>
      <c r="M368">
        <v>4.9000000000000004</v>
      </c>
      <c r="N368" s="19">
        <v>29</v>
      </c>
    </row>
    <row r="369" spans="2:14" x14ac:dyDescent="0.25">
      <c r="B369" t="str">
        <v>FARM_519</v>
      </c>
      <c r="C369" s="17">
        <f>COUNTIFS(scd[quality_pass],"True",scd[farm_id],B369)/COUNTIF(scd[farm_id],B369)</f>
        <v>1</v>
      </c>
      <c r="I369" s="4" t="s">
        <v>797</v>
      </c>
      <c r="J369">
        <v>56</v>
      </c>
      <c r="M369">
        <v>12</v>
      </c>
      <c r="N369" s="19">
        <v>33</v>
      </c>
    </row>
    <row r="370" spans="2:14" x14ac:dyDescent="0.25">
      <c r="B370" t="str">
        <v>FARM_379</v>
      </c>
      <c r="C370" s="17">
        <f>COUNTIFS(scd[quality_pass],"True",scd[farm_id],B370)/COUNTIF(scd[farm_id],B370)</f>
        <v>0.5</v>
      </c>
      <c r="I370" s="4" t="s">
        <v>3233</v>
      </c>
      <c r="J370">
        <v>60</v>
      </c>
      <c r="M370">
        <v>11.2</v>
      </c>
      <c r="N370" s="19">
        <v>30.6</v>
      </c>
    </row>
    <row r="371" spans="2:14" x14ac:dyDescent="0.25">
      <c r="B371" t="str">
        <v>FARM_576</v>
      </c>
      <c r="C371" s="17">
        <f>COUNTIFS(scd[quality_pass],"True",scd[farm_id],B371)/COUNTIF(scd[farm_id],B371)</f>
        <v>0.33333333333333331</v>
      </c>
      <c r="I371" s="4" t="s">
        <v>904</v>
      </c>
      <c r="J371">
        <v>97</v>
      </c>
      <c r="M371">
        <v>10.4</v>
      </c>
      <c r="N371" s="19">
        <v>32.6</v>
      </c>
    </row>
    <row r="372" spans="2:14" x14ac:dyDescent="0.25">
      <c r="B372" t="str">
        <v>FARM_146</v>
      </c>
      <c r="C372" s="17">
        <f>COUNTIFS(scd[quality_pass],"True",scd[farm_id],B372)/COUNTIF(scd[farm_id],B372)</f>
        <v>0.33333333333333331</v>
      </c>
      <c r="I372" s="4" t="s">
        <v>676</v>
      </c>
      <c r="J372">
        <v>78</v>
      </c>
      <c r="M372">
        <v>8</v>
      </c>
      <c r="N372" s="19">
        <v>30.9</v>
      </c>
    </row>
    <row r="373" spans="2:14" x14ac:dyDescent="0.25">
      <c r="B373" t="str">
        <v>FARM_437</v>
      </c>
      <c r="C373" s="17">
        <f>COUNTIFS(scd[quality_pass],"True",scd[farm_id],B373)/COUNTIF(scd[farm_id],B373)</f>
        <v>1</v>
      </c>
      <c r="I373" s="4" t="s">
        <v>3477</v>
      </c>
      <c r="J373">
        <v>22</v>
      </c>
      <c r="M373">
        <v>32.299999999999997</v>
      </c>
      <c r="N373" s="19">
        <v>32</v>
      </c>
    </row>
    <row r="374" spans="2:14" x14ac:dyDescent="0.25">
      <c r="B374" t="str">
        <v>FARM_774</v>
      </c>
      <c r="C374" s="17">
        <f>COUNTIFS(scd[quality_pass],"True",scd[farm_id],B374)/COUNTIF(scd[farm_id],B374)</f>
        <v>0</v>
      </c>
      <c r="I374" s="4" t="s">
        <v>3103</v>
      </c>
      <c r="J374">
        <v>46</v>
      </c>
      <c r="M374">
        <v>7.9</v>
      </c>
      <c r="N374" s="19">
        <v>31.7</v>
      </c>
    </row>
    <row r="375" spans="2:14" x14ac:dyDescent="0.25">
      <c r="B375" t="str">
        <v>FARM_745</v>
      </c>
      <c r="C375" s="17">
        <f>COUNTIFS(scd[quality_pass],"True",scd[farm_id],B375)/COUNTIF(scd[farm_id],B375)</f>
        <v>1</v>
      </c>
      <c r="I375" s="4" t="s">
        <v>1712</v>
      </c>
      <c r="J375">
        <v>56</v>
      </c>
      <c r="M375">
        <v>2.5</v>
      </c>
      <c r="N375" s="19">
        <v>26.6</v>
      </c>
    </row>
    <row r="376" spans="2:14" x14ac:dyDescent="0.25">
      <c r="B376" t="str">
        <v>FARM_179</v>
      </c>
      <c r="C376" s="17">
        <f>COUNTIFS(scd[quality_pass],"True",scd[farm_id],B376)/COUNTIF(scd[farm_id],B376)</f>
        <v>1</v>
      </c>
      <c r="I376" s="4" t="s">
        <v>3439</v>
      </c>
      <c r="J376">
        <v>84</v>
      </c>
      <c r="M376">
        <v>5.4</v>
      </c>
      <c r="N376" s="19">
        <v>29.7</v>
      </c>
    </row>
    <row r="377" spans="2:14" x14ac:dyDescent="0.25">
      <c r="B377" t="str">
        <v>FARM_400</v>
      </c>
      <c r="C377" s="17">
        <f>COUNTIFS(scd[quality_pass],"True",scd[farm_id],B377)/COUNTIF(scd[farm_id],B377)</f>
        <v>0.66666666666666663</v>
      </c>
      <c r="I377" s="4" t="s">
        <v>1713</v>
      </c>
      <c r="J377">
        <v>130</v>
      </c>
      <c r="M377">
        <v>12</v>
      </c>
      <c r="N377" s="19">
        <v>32.9</v>
      </c>
    </row>
    <row r="378" spans="2:14" x14ac:dyDescent="0.25">
      <c r="B378" t="str">
        <v>FARM_45</v>
      </c>
      <c r="C378" s="17">
        <f>COUNTIFS(scd[quality_pass],"True",scd[farm_id],B378)/COUNTIF(scd[farm_id],B378)</f>
        <v>0.66666666666666663</v>
      </c>
      <c r="I378" s="4" t="s">
        <v>3211</v>
      </c>
      <c r="J378">
        <v>85</v>
      </c>
      <c r="M378">
        <v>11.2</v>
      </c>
      <c r="N378" s="19">
        <v>32.9</v>
      </c>
    </row>
    <row r="379" spans="2:14" x14ac:dyDescent="0.25">
      <c r="B379" t="str">
        <v>FARM_382</v>
      </c>
      <c r="C379" s="17">
        <f>COUNTIFS(scd[quality_pass],"True",scd[farm_id],B379)/COUNTIF(scd[farm_id],B379)</f>
        <v>1</v>
      </c>
      <c r="I379" s="4" t="s">
        <v>762</v>
      </c>
      <c r="J379">
        <v>60</v>
      </c>
      <c r="M379">
        <v>4.9000000000000004</v>
      </c>
      <c r="N379" s="19">
        <v>23.4</v>
      </c>
    </row>
    <row r="380" spans="2:14" x14ac:dyDescent="0.25">
      <c r="B380" t="str">
        <v>FARM_622</v>
      </c>
      <c r="C380" s="17">
        <f>COUNTIFS(scd[quality_pass],"True",scd[farm_id],B380)/COUNTIF(scd[farm_id],B380)</f>
        <v>0.33333333333333331</v>
      </c>
      <c r="I380" s="4" t="s">
        <v>1185</v>
      </c>
      <c r="J380">
        <v>82</v>
      </c>
      <c r="M380">
        <v>12</v>
      </c>
      <c r="N380" s="19">
        <v>32.299999999999997</v>
      </c>
    </row>
    <row r="381" spans="2:14" x14ac:dyDescent="0.25">
      <c r="B381" t="str">
        <v>FARM_787</v>
      </c>
      <c r="C381" s="17">
        <f>COUNTIFS(scd[quality_pass],"True",scd[farm_id],B381)/COUNTIF(scd[farm_id],B381)</f>
        <v>0.33333333333333331</v>
      </c>
      <c r="I381" s="4" t="s">
        <v>3619</v>
      </c>
      <c r="J381">
        <v>20</v>
      </c>
      <c r="M381">
        <v>30.3</v>
      </c>
      <c r="N381" s="19">
        <v>31.9</v>
      </c>
    </row>
    <row r="382" spans="2:14" x14ac:dyDescent="0.25">
      <c r="B382" t="str">
        <v>FARM_231</v>
      </c>
      <c r="C382" s="17">
        <f>COUNTIFS(scd[quality_pass],"True",scd[farm_id],B382)/COUNTIF(scd[farm_id],B382)</f>
        <v>1</v>
      </c>
      <c r="I382" s="4" t="s">
        <v>2135</v>
      </c>
      <c r="J382">
        <v>41</v>
      </c>
      <c r="M382">
        <v>7.7</v>
      </c>
      <c r="N382" s="19">
        <v>28.4</v>
      </c>
    </row>
    <row r="383" spans="2:14" x14ac:dyDescent="0.25">
      <c r="B383" t="str">
        <v>FARM_743</v>
      </c>
      <c r="C383" s="17">
        <f>COUNTIFS(scd[quality_pass],"True",scd[farm_id],B383)/COUNTIF(scd[farm_id],B383)</f>
        <v>0</v>
      </c>
      <c r="I383" s="4" t="s">
        <v>2580</v>
      </c>
      <c r="J383">
        <v>53</v>
      </c>
      <c r="M383">
        <v>9.1</v>
      </c>
      <c r="N383" s="19">
        <v>28.5</v>
      </c>
    </row>
    <row r="384" spans="2:14" x14ac:dyDescent="0.25">
      <c r="B384" t="str">
        <v>FARM_548</v>
      </c>
      <c r="C384" s="17">
        <f>COUNTIFS(scd[quality_pass],"True",scd[farm_id],B384)/COUNTIF(scd[farm_id],B384)</f>
        <v>1</v>
      </c>
      <c r="I384" s="4" t="s">
        <v>2085</v>
      </c>
      <c r="J384">
        <v>39</v>
      </c>
      <c r="M384">
        <v>29.1</v>
      </c>
      <c r="N384" s="19">
        <v>32.799999999999997</v>
      </c>
    </row>
    <row r="385" spans="2:14" x14ac:dyDescent="0.25">
      <c r="B385" t="str">
        <v>FARM_520</v>
      </c>
      <c r="C385" s="17">
        <f>COUNTIFS(scd[quality_pass],"True",scd[farm_id],B385)/COUNTIF(scd[farm_id],B385)</f>
        <v>1</v>
      </c>
      <c r="I385" s="4" t="s">
        <v>1419</v>
      </c>
      <c r="J385">
        <v>33</v>
      </c>
      <c r="M385">
        <v>10.6</v>
      </c>
      <c r="N385" s="19">
        <v>31.3</v>
      </c>
    </row>
    <row r="386" spans="2:14" x14ac:dyDescent="0.25">
      <c r="B386" t="str">
        <v>FARM_727</v>
      </c>
      <c r="C386" s="17">
        <f>COUNTIFS(scd[quality_pass],"True",scd[farm_id],B386)/COUNTIF(scd[farm_id],B386)</f>
        <v>1</v>
      </c>
      <c r="I386" s="4" t="s">
        <v>969</v>
      </c>
      <c r="J386">
        <v>11</v>
      </c>
      <c r="M386">
        <v>9</v>
      </c>
      <c r="N386" s="19">
        <v>27.6</v>
      </c>
    </row>
    <row r="387" spans="2:14" x14ac:dyDescent="0.25">
      <c r="B387" t="str">
        <v>FARM_456</v>
      </c>
      <c r="C387" s="17">
        <f>COUNTIFS(scd[quality_pass],"True",scd[farm_id],B387)/COUNTIF(scd[farm_id],B387)</f>
        <v>1</v>
      </c>
      <c r="I387" s="4" t="s">
        <v>2718</v>
      </c>
      <c r="J387">
        <v>44</v>
      </c>
      <c r="M387">
        <v>5.2</v>
      </c>
      <c r="N387" s="19">
        <v>29</v>
      </c>
    </row>
    <row r="388" spans="2:14" x14ac:dyDescent="0.25">
      <c r="B388" t="str">
        <v>FARM_657</v>
      </c>
      <c r="C388" s="17">
        <f>COUNTIFS(scd[quality_pass],"True",scd[farm_id],B388)/COUNTIF(scd[farm_id],B388)</f>
        <v>1</v>
      </c>
      <c r="I388" s="4" t="s">
        <v>3611</v>
      </c>
      <c r="J388">
        <v>67</v>
      </c>
      <c r="M388">
        <v>2.8</v>
      </c>
      <c r="N388" s="19">
        <v>26.5</v>
      </c>
    </row>
    <row r="389" spans="2:14" x14ac:dyDescent="0.25">
      <c r="B389" t="str">
        <v>FARM_332</v>
      </c>
      <c r="C389" s="17">
        <f>COUNTIFS(scd[quality_pass],"True",scd[farm_id],B389)/COUNTIF(scd[farm_id],B389)</f>
        <v>1</v>
      </c>
      <c r="I389" s="4" t="s">
        <v>118</v>
      </c>
      <c r="J389">
        <v>12</v>
      </c>
      <c r="M389">
        <v>2.6</v>
      </c>
      <c r="N389" s="19">
        <v>23.3</v>
      </c>
    </row>
    <row r="390" spans="2:14" x14ac:dyDescent="0.25">
      <c r="B390" t="str">
        <v>FARM_222</v>
      </c>
      <c r="C390" s="17">
        <f>COUNTIFS(scd[quality_pass],"True",scd[farm_id],B390)/COUNTIF(scd[farm_id],B390)</f>
        <v>1</v>
      </c>
      <c r="I390" s="4" t="s">
        <v>3192</v>
      </c>
      <c r="J390">
        <v>48</v>
      </c>
      <c r="M390">
        <v>8.4</v>
      </c>
      <c r="N390" s="19">
        <v>29.9</v>
      </c>
    </row>
    <row r="391" spans="2:14" x14ac:dyDescent="0.25">
      <c r="B391" t="str">
        <v>FARM_788</v>
      </c>
      <c r="C391" s="17">
        <f>COUNTIFS(scd[quality_pass],"True",scd[farm_id],B391)/COUNTIF(scd[farm_id],B391)</f>
        <v>0.5</v>
      </c>
      <c r="I391" s="4" t="s">
        <v>3314</v>
      </c>
      <c r="J391">
        <v>49</v>
      </c>
      <c r="M391">
        <v>12</v>
      </c>
      <c r="N391" s="19">
        <v>31.9</v>
      </c>
    </row>
    <row r="392" spans="2:14" x14ac:dyDescent="0.25">
      <c r="B392" t="str">
        <v>FARM_663</v>
      </c>
      <c r="C392" s="17">
        <f>COUNTIFS(scd[quality_pass],"True",scd[farm_id],B392)/COUNTIF(scd[farm_id],B392)</f>
        <v>1</v>
      </c>
      <c r="I392" s="4" t="s">
        <v>2139</v>
      </c>
      <c r="J392">
        <v>148</v>
      </c>
      <c r="M392">
        <v>7.7</v>
      </c>
      <c r="N392" s="19">
        <v>30</v>
      </c>
    </row>
    <row r="393" spans="2:14" x14ac:dyDescent="0.25">
      <c r="B393" t="str">
        <v>FARM_733</v>
      </c>
      <c r="C393" s="17">
        <f>COUNTIFS(scd[quality_pass],"True",scd[farm_id],B393)/COUNTIF(scd[farm_id],B393)</f>
        <v>0.5</v>
      </c>
      <c r="I393" s="4" t="s">
        <v>1392</v>
      </c>
      <c r="J393">
        <v>23</v>
      </c>
      <c r="M393">
        <v>7.3</v>
      </c>
      <c r="N393" s="19">
        <v>32.200000000000003</v>
      </c>
    </row>
    <row r="394" spans="2:14" x14ac:dyDescent="0.25">
      <c r="B394" t="str">
        <v>FARM_95</v>
      </c>
      <c r="C394" s="17">
        <f>COUNTIFS(scd[quality_pass],"True",scd[farm_id],B394)/COUNTIF(scd[farm_id],B394)</f>
        <v>0.5</v>
      </c>
      <c r="I394" s="4" t="s">
        <v>1694</v>
      </c>
      <c r="J394">
        <v>108</v>
      </c>
      <c r="M394">
        <v>28.1</v>
      </c>
      <c r="N394" s="19">
        <v>30</v>
      </c>
    </row>
    <row r="395" spans="2:14" x14ac:dyDescent="0.25">
      <c r="B395" t="str">
        <v>FARM_92</v>
      </c>
      <c r="C395" s="17">
        <f>COUNTIFS(scd[quality_pass],"True",scd[farm_id],B395)/COUNTIF(scd[farm_id],B395)</f>
        <v>1</v>
      </c>
      <c r="I395" s="4" t="s">
        <v>1458</v>
      </c>
      <c r="J395">
        <v>32</v>
      </c>
      <c r="M395">
        <v>9.4</v>
      </c>
      <c r="N395" s="19">
        <v>28.4</v>
      </c>
    </row>
    <row r="396" spans="2:14" x14ac:dyDescent="0.25">
      <c r="B396" t="str">
        <v>FARM_675</v>
      </c>
      <c r="C396" s="17">
        <f>COUNTIFS(scd[quality_pass],"True",scd[farm_id],B396)/COUNTIF(scd[farm_id],B396)</f>
        <v>0.8</v>
      </c>
      <c r="I396" s="4" t="s">
        <v>2840</v>
      </c>
      <c r="J396">
        <v>34</v>
      </c>
      <c r="M396">
        <v>2.7</v>
      </c>
      <c r="N396" s="19">
        <v>25.9</v>
      </c>
    </row>
    <row r="397" spans="2:14" x14ac:dyDescent="0.25">
      <c r="B397" t="str">
        <v>FARM_22</v>
      </c>
      <c r="C397" s="17">
        <f>COUNTIFS(scd[quality_pass],"True",scd[farm_id],B397)/COUNTIF(scd[farm_id],B397)</f>
        <v>1</v>
      </c>
      <c r="I397" s="4" t="s">
        <v>3213</v>
      </c>
      <c r="J397">
        <v>57</v>
      </c>
      <c r="M397">
        <v>5.4</v>
      </c>
      <c r="N397" s="19">
        <v>31.3</v>
      </c>
    </row>
    <row r="398" spans="2:14" x14ac:dyDescent="0.25">
      <c r="B398" t="str">
        <v>FARM_46</v>
      </c>
      <c r="C398" s="17">
        <f>COUNTIFS(scd[quality_pass],"True",scd[farm_id],B398)/COUNTIF(scd[farm_id],B398)</f>
        <v>1</v>
      </c>
      <c r="I398" s="4" t="s">
        <v>3462</v>
      </c>
      <c r="J398">
        <v>38</v>
      </c>
      <c r="M398">
        <v>21.4</v>
      </c>
      <c r="N398" s="19">
        <v>26.4</v>
      </c>
    </row>
    <row r="399" spans="2:14" x14ac:dyDescent="0.25">
      <c r="B399" t="str">
        <v>FARM_460</v>
      </c>
      <c r="C399" s="17">
        <f>COUNTIFS(scd[quality_pass],"True",scd[farm_id],B399)/COUNTIF(scd[farm_id],B399)</f>
        <v>1</v>
      </c>
      <c r="I399" s="4" t="s">
        <v>2327</v>
      </c>
      <c r="J399">
        <v>33</v>
      </c>
      <c r="M399">
        <v>5.5</v>
      </c>
      <c r="N399" s="19">
        <v>27.9</v>
      </c>
    </row>
    <row r="400" spans="2:14" x14ac:dyDescent="0.25">
      <c r="B400" t="str">
        <v>FARM_541</v>
      </c>
      <c r="C400" s="17">
        <f>COUNTIFS(scd[quality_pass],"True",scd[farm_id],B400)/COUNTIF(scd[farm_id],B400)</f>
        <v>1</v>
      </c>
      <c r="I400" s="4" t="s">
        <v>2698</v>
      </c>
      <c r="J400">
        <v>37</v>
      </c>
      <c r="M400">
        <v>7.1</v>
      </c>
      <c r="N400" s="19">
        <v>30.9</v>
      </c>
    </row>
    <row r="401" spans="2:14" x14ac:dyDescent="0.25">
      <c r="B401" t="str">
        <v>FARM_405</v>
      </c>
      <c r="C401" s="17">
        <f>COUNTIFS(scd[quality_pass],"True",scd[farm_id],B401)/COUNTIF(scd[farm_id],B401)</f>
        <v>0.5</v>
      </c>
      <c r="I401" s="4" t="s">
        <v>1800</v>
      </c>
      <c r="J401">
        <v>73</v>
      </c>
      <c r="M401">
        <v>8.3000000000000007</v>
      </c>
      <c r="N401" s="19">
        <v>31.6</v>
      </c>
    </row>
    <row r="402" spans="2:14" x14ac:dyDescent="0.25">
      <c r="B402" t="str">
        <v>FARM_280</v>
      </c>
      <c r="C402" s="17">
        <f>COUNTIFS(scd[quality_pass],"True",scd[farm_id],B402)/COUNTIF(scd[farm_id],B402)</f>
        <v>1</v>
      </c>
      <c r="I402" s="4" t="s">
        <v>3417</v>
      </c>
      <c r="J402">
        <v>63</v>
      </c>
      <c r="M402">
        <v>4.9000000000000004</v>
      </c>
      <c r="N402" s="19">
        <v>22.2</v>
      </c>
    </row>
    <row r="403" spans="2:14" x14ac:dyDescent="0.25">
      <c r="B403" t="str">
        <v>FARM_260</v>
      </c>
      <c r="C403" s="17">
        <f>COUNTIFS(scd[quality_pass],"True",scd[farm_id],B403)/COUNTIF(scd[farm_id],B403)</f>
        <v>1</v>
      </c>
      <c r="I403" s="4" t="s">
        <v>621</v>
      </c>
      <c r="J403">
        <v>87</v>
      </c>
      <c r="M403">
        <v>26.4</v>
      </c>
      <c r="N403" s="19">
        <v>28.8</v>
      </c>
    </row>
    <row r="404" spans="2:14" x14ac:dyDescent="0.25">
      <c r="B404" t="str">
        <v>FARM_767</v>
      </c>
      <c r="C404" s="17">
        <f>COUNTIFS(scd[quality_pass],"True",scd[farm_id],B404)/COUNTIF(scd[farm_id],B404)</f>
        <v>1</v>
      </c>
      <c r="I404" s="4" t="s">
        <v>3489</v>
      </c>
      <c r="J404">
        <v>95</v>
      </c>
      <c r="M404">
        <v>25.2</v>
      </c>
      <c r="N404" s="19">
        <v>27.4</v>
      </c>
    </row>
    <row r="405" spans="2:14" x14ac:dyDescent="0.25">
      <c r="B405" t="str">
        <v>FARM_292</v>
      </c>
      <c r="C405" s="17">
        <f>COUNTIFS(scd[quality_pass],"True",scd[farm_id],B405)/COUNTIF(scd[farm_id],B405)</f>
        <v>0.33333333333333331</v>
      </c>
      <c r="I405" s="4" t="s">
        <v>838</v>
      </c>
      <c r="J405">
        <v>41</v>
      </c>
      <c r="M405">
        <v>35</v>
      </c>
      <c r="N405" s="19">
        <v>39.6</v>
      </c>
    </row>
    <row r="406" spans="2:14" x14ac:dyDescent="0.25">
      <c r="B406" t="str">
        <v>FARM_527</v>
      </c>
      <c r="C406" s="17">
        <f>COUNTIFS(scd[quality_pass],"True",scd[farm_id],B406)/COUNTIF(scd[farm_id],B406)</f>
        <v>1</v>
      </c>
      <c r="I406" s="4" t="s">
        <v>455</v>
      </c>
      <c r="J406">
        <v>52</v>
      </c>
      <c r="M406">
        <v>11.7</v>
      </c>
      <c r="N406" s="19">
        <v>32.4</v>
      </c>
    </row>
    <row r="407" spans="2:14" x14ac:dyDescent="0.25">
      <c r="B407" t="str">
        <v>FARM_267</v>
      </c>
      <c r="C407" s="17">
        <f>COUNTIFS(scd[quality_pass],"True",scd[farm_id],B407)/COUNTIF(scd[farm_id],B407)</f>
        <v>1</v>
      </c>
      <c r="I407" s="4" t="s">
        <v>2991</v>
      </c>
      <c r="J407">
        <v>49</v>
      </c>
      <c r="M407">
        <v>12</v>
      </c>
      <c r="N407" s="19">
        <v>38.5</v>
      </c>
    </row>
    <row r="408" spans="2:14" x14ac:dyDescent="0.25">
      <c r="B408" t="str">
        <v>FARM_758</v>
      </c>
      <c r="C408" s="17">
        <f>COUNTIFS(scd[quality_pass],"True",scd[farm_id],B408)/COUNTIF(scd[farm_id],B408)</f>
        <v>1</v>
      </c>
      <c r="I408" s="4" t="s">
        <v>1604</v>
      </c>
      <c r="J408">
        <v>74</v>
      </c>
      <c r="M408">
        <v>33.299999999999997</v>
      </c>
      <c r="N408" s="19">
        <v>34.200000000000003</v>
      </c>
    </row>
    <row r="409" spans="2:14" x14ac:dyDescent="0.25">
      <c r="B409" t="str">
        <v>FARM_65</v>
      </c>
      <c r="C409" s="17">
        <f>COUNTIFS(scd[quality_pass],"True",scd[farm_id],B409)/COUNTIF(scd[farm_id],B409)</f>
        <v>1</v>
      </c>
      <c r="I409" s="4" t="s">
        <v>1031</v>
      </c>
      <c r="J409">
        <v>64</v>
      </c>
      <c r="M409">
        <v>5</v>
      </c>
      <c r="N409" s="19">
        <v>27.5</v>
      </c>
    </row>
    <row r="410" spans="2:14" x14ac:dyDescent="0.25">
      <c r="B410" t="str">
        <v>FARM_795</v>
      </c>
      <c r="C410" s="17">
        <f>COUNTIFS(scd[quality_pass],"True",scd[farm_id],B410)/COUNTIF(scd[farm_id],B410)</f>
        <v>1</v>
      </c>
      <c r="I410" s="4" t="s">
        <v>1076</v>
      </c>
      <c r="J410">
        <v>5</v>
      </c>
      <c r="M410">
        <v>29.9</v>
      </c>
      <c r="N410" s="19">
        <v>31.7</v>
      </c>
    </row>
    <row r="411" spans="2:14" x14ac:dyDescent="0.25">
      <c r="B411" t="str">
        <v>FARM_441</v>
      </c>
      <c r="C411" s="17">
        <f>COUNTIFS(scd[quality_pass],"True",scd[farm_id],B411)/COUNTIF(scd[farm_id],B411)</f>
        <v>1</v>
      </c>
      <c r="I411" s="4" t="s">
        <v>1464</v>
      </c>
      <c r="J411">
        <v>65</v>
      </c>
      <c r="M411">
        <v>9.9</v>
      </c>
      <c r="N411" s="19">
        <v>29.7</v>
      </c>
    </row>
    <row r="412" spans="2:14" x14ac:dyDescent="0.25">
      <c r="B412" t="str">
        <v>FARM_445</v>
      </c>
      <c r="C412" s="17">
        <f>COUNTIFS(scd[quality_pass],"True",scd[farm_id],B412)/COUNTIF(scd[farm_id],B412)</f>
        <v>1</v>
      </c>
      <c r="I412" s="4" t="s">
        <v>1210</v>
      </c>
      <c r="J412">
        <v>5</v>
      </c>
      <c r="M412">
        <v>3.1</v>
      </c>
      <c r="N412" s="19">
        <v>25.9</v>
      </c>
    </row>
    <row r="413" spans="2:14" x14ac:dyDescent="0.25">
      <c r="B413" t="str">
        <v>FARM_485</v>
      </c>
      <c r="C413" s="17">
        <f>COUNTIFS(scd[quality_pass],"True",scd[farm_id],B413)/COUNTIF(scd[farm_id],B413)</f>
        <v>0.33333333333333331</v>
      </c>
      <c r="I413" s="4" t="s">
        <v>3294</v>
      </c>
      <c r="J413">
        <v>5</v>
      </c>
      <c r="M413">
        <v>8.6</v>
      </c>
      <c r="N413" s="19">
        <v>30</v>
      </c>
    </row>
    <row r="414" spans="2:14" x14ac:dyDescent="0.25">
      <c r="B414" t="str">
        <v>FARM_726</v>
      </c>
      <c r="C414" s="17">
        <f>COUNTIFS(scd[quality_pass],"True",scd[farm_id],B414)/COUNTIF(scd[farm_id],B414)</f>
        <v>1</v>
      </c>
      <c r="I414" s="4" t="s">
        <v>75</v>
      </c>
      <c r="J414">
        <v>5</v>
      </c>
      <c r="M414">
        <v>8.9</v>
      </c>
      <c r="N414" s="19">
        <v>29.7</v>
      </c>
    </row>
    <row r="415" spans="2:14" x14ac:dyDescent="0.25">
      <c r="B415" t="str">
        <v>FARM_330</v>
      </c>
      <c r="C415" s="17">
        <f>COUNTIFS(scd[quality_pass],"True",scd[farm_id],B415)/COUNTIF(scd[farm_id],B415)</f>
        <v>1</v>
      </c>
      <c r="I415" s="4" t="s">
        <v>2107</v>
      </c>
      <c r="J415">
        <v>76</v>
      </c>
      <c r="M415">
        <v>11.8</v>
      </c>
      <c r="N415" s="19">
        <v>30</v>
      </c>
    </row>
    <row r="416" spans="2:14" x14ac:dyDescent="0.25">
      <c r="B416" t="str">
        <v>FARM_542</v>
      </c>
      <c r="C416" s="17">
        <f>COUNTIFS(scd[quality_pass],"True",scd[farm_id],B416)/COUNTIF(scd[farm_id],B416)</f>
        <v>1</v>
      </c>
      <c r="I416" s="4" t="s">
        <v>1050</v>
      </c>
      <c r="J416">
        <v>78</v>
      </c>
      <c r="M416">
        <v>33.799999999999997</v>
      </c>
      <c r="N416" s="19">
        <v>34.6</v>
      </c>
    </row>
    <row r="417" spans="2:14" x14ac:dyDescent="0.25">
      <c r="B417" t="str">
        <v>FARM_370</v>
      </c>
      <c r="C417" s="17">
        <f>COUNTIFS(scd[quality_pass],"True",scd[farm_id],B417)/COUNTIF(scd[farm_id],B417)</f>
        <v>0</v>
      </c>
      <c r="I417" s="4" t="s">
        <v>2867</v>
      </c>
      <c r="J417">
        <v>67</v>
      </c>
      <c r="M417">
        <v>12</v>
      </c>
      <c r="N417" s="19">
        <v>31.3</v>
      </c>
    </row>
    <row r="418" spans="2:14" x14ac:dyDescent="0.25">
      <c r="B418" t="str">
        <v>FARM_699</v>
      </c>
      <c r="C418" s="17">
        <f>COUNTIFS(scd[quality_pass],"True",scd[farm_id],B418)/COUNTIF(scd[farm_id],B418)</f>
        <v>1</v>
      </c>
      <c r="I418" s="4" t="s">
        <v>1421</v>
      </c>
      <c r="J418">
        <v>5</v>
      </c>
      <c r="M418">
        <v>12</v>
      </c>
      <c r="N418" s="19">
        <v>33.6</v>
      </c>
    </row>
    <row r="419" spans="2:14" x14ac:dyDescent="0.25">
      <c r="B419" t="str">
        <v>FARM_424</v>
      </c>
      <c r="C419" s="17">
        <f>COUNTIFS(scd[quality_pass],"True",scd[farm_id],B419)/COUNTIF(scd[farm_id],B419)</f>
        <v>1</v>
      </c>
      <c r="I419" s="4" t="s">
        <v>1900</v>
      </c>
      <c r="J419">
        <v>44</v>
      </c>
      <c r="M419">
        <v>22.7</v>
      </c>
      <c r="N419" s="19">
        <v>25.8</v>
      </c>
    </row>
    <row r="420" spans="2:14" x14ac:dyDescent="0.25">
      <c r="B420" t="str">
        <v>FARM_241</v>
      </c>
      <c r="C420" s="17">
        <f>COUNTIFS(scd[quality_pass],"True",scd[farm_id],B420)/COUNTIF(scd[farm_id],B420)</f>
        <v>0.66666666666666663</v>
      </c>
      <c r="I420" s="4" t="s">
        <v>2350</v>
      </c>
      <c r="J420">
        <v>130</v>
      </c>
      <c r="M420">
        <v>10.8</v>
      </c>
      <c r="N420" s="19">
        <v>29.5</v>
      </c>
    </row>
    <row r="421" spans="2:14" x14ac:dyDescent="0.25">
      <c r="B421" t="str">
        <v>FARM_606</v>
      </c>
      <c r="C421" s="17">
        <f>COUNTIFS(scd[quality_pass],"True",scd[farm_id],B421)/COUNTIF(scd[farm_id],B421)</f>
        <v>0.66666666666666663</v>
      </c>
      <c r="I421" s="4" t="s">
        <v>1646</v>
      </c>
      <c r="J421">
        <v>118</v>
      </c>
      <c r="M421">
        <v>26.8</v>
      </c>
      <c r="N421" s="19">
        <v>27.8</v>
      </c>
    </row>
    <row r="422" spans="2:14" x14ac:dyDescent="0.25">
      <c r="B422" t="str">
        <v>FARM_500</v>
      </c>
      <c r="C422" s="17">
        <f>COUNTIFS(scd[quality_pass],"True",scd[farm_id],B422)/COUNTIF(scd[farm_id],B422)</f>
        <v>1</v>
      </c>
      <c r="I422" s="4" t="s">
        <v>2458</v>
      </c>
      <c r="J422">
        <v>108</v>
      </c>
      <c r="M422">
        <v>9.5</v>
      </c>
      <c r="N422" s="19">
        <v>32.700000000000003</v>
      </c>
    </row>
    <row r="423" spans="2:14" x14ac:dyDescent="0.25">
      <c r="B423" t="str">
        <v>FARM_503</v>
      </c>
      <c r="C423" s="17">
        <f>COUNTIFS(scd[quality_pass],"True",scd[farm_id],B423)/COUNTIF(scd[farm_id],B423)</f>
        <v>1</v>
      </c>
      <c r="I423" s="4" t="s">
        <v>396</v>
      </c>
      <c r="J423">
        <v>86</v>
      </c>
      <c r="M423">
        <v>12</v>
      </c>
      <c r="N423" s="19">
        <v>33.700000000000003</v>
      </c>
    </row>
    <row r="424" spans="2:14" x14ac:dyDescent="0.25">
      <c r="B424" t="str">
        <v>FARM_533</v>
      </c>
      <c r="C424" s="17">
        <f>COUNTIFS(scd[quality_pass],"True",scd[farm_id],B424)/COUNTIF(scd[farm_id],B424)</f>
        <v>1</v>
      </c>
      <c r="I424" s="4" t="s">
        <v>2969</v>
      </c>
      <c r="J424">
        <v>54</v>
      </c>
      <c r="M424">
        <v>1.6</v>
      </c>
      <c r="N424" s="19">
        <v>24.4</v>
      </c>
    </row>
    <row r="425" spans="2:14" x14ac:dyDescent="0.25">
      <c r="B425" t="str">
        <v>FARM_464</v>
      </c>
      <c r="C425" s="17">
        <f>COUNTIFS(scd[quality_pass],"True",scd[farm_id],B425)/COUNTIF(scd[farm_id],B425)</f>
        <v>1</v>
      </c>
      <c r="I425" s="4" t="s">
        <v>843</v>
      </c>
      <c r="J425">
        <v>77</v>
      </c>
      <c r="M425">
        <v>10.4</v>
      </c>
      <c r="N425" s="19">
        <v>30.8</v>
      </c>
    </row>
    <row r="426" spans="2:14" x14ac:dyDescent="0.25">
      <c r="B426" t="str">
        <v>FARM_192</v>
      </c>
      <c r="C426" s="17">
        <f>COUNTIFS(scd[quality_pass],"True",scd[farm_id],B426)/COUNTIF(scd[farm_id],B426)</f>
        <v>1</v>
      </c>
      <c r="I426" s="4" t="s">
        <v>2639</v>
      </c>
      <c r="J426">
        <v>75</v>
      </c>
      <c r="M426">
        <v>2.6</v>
      </c>
      <c r="N426" s="19">
        <v>27.3</v>
      </c>
    </row>
    <row r="427" spans="2:14" x14ac:dyDescent="0.25">
      <c r="B427" t="str">
        <v>FARM_453</v>
      </c>
      <c r="C427" s="17">
        <f>COUNTIFS(scd[quality_pass],"True",scd[farm_id],B427)/COUNTIF(scd[farm_id],B427)</f>
        <v>1</v>
      </c>
      <c r="I427" s="4" t="s">
        <v>1719</v>
      </c>
      <c r="J427">
        <v>45</v>
      </c>
      <c r="M427">
        <v>7.2</v>
      </c>
      <c r="N427" s="19">
        <v>29.1</v>
      </c>
    </row>
    <row r="428" spans="2:14" x14ac:dyDescent="0.25">
      <c r="B428" t="str">
        <v>FARM_713</v>
      </c>
      <c r="C428" s="17">
        <f>COUNTIFS(scd[quality_pass],"True",scd[farm_id],B428)/COUNTIF(scd[farm_id],B428)</f>
        <v>1</v>
      </c>
      <c r="I428" s="4" t="s">
        <v>1814</v>
      </c>
      <c r="J428">
        <v>62</v>
      </c>
      <c r="M428">
        <v>24.5</v>
      </c>
      <c r="N428" s="19">
        <v>27.7</v>
      </c>
    </row>
    <row r="429" spans="2:14" x14ac:dyDescent="0.25">
      <c r="B429" t="str">
        <v>FARM_662</v>
      </c>
      <c r="C429" s="17">
        <f>COUNTIFS(scd[quality_pass],"True",scd[farm_id],B429)/COUNTIF(scd[farm_id],B429)</f>
        <v>1</v>
      </c>
      <c r="I429" s="4" t="s">
        <v>2720</v>
      </c>
      <c r="J429">
        <v>5</v>
      </c>
      <c r="M429">
        <v>7.7</v>
      </c>
      <c r="N429" s="19">
        <v>27.4</v>
      </c>
    </row>
    <row r="430" spans="2:14" x14ac:dyDescent="0.25">
      <c r="B430" t="str">
        <v>FARM_253</v>
      </c>
      <c r="C430" s="17">
        <f>COUNTIFS(scd[quality_pass],"True",scd[farm_id],B430)/COUNTIF(scd[farm_id],B430)</f>
        <v>1</v>
      </c>
      <c r="I430" s="4" t="s">
        <v>2869</v>
      </c>
      <c r="J430">
        <v>77</v>
      </c>
      <c r="M430">
        <v>8</v>
      </c>
      <c r="N430" s="19">
        <v>29.5</v>
      </c>
    </row>
    <row r="431" spans="2:14" x14ac:dyDescent="0.25">
      <c r="B431" t="str">
        <v>FARM_12</v>
      </c>
      <c r="C431" s="17">
        <f>COUNTIFS(scd[quality_pass],"True",scd[farm_id],B431)/COUNTIF(scd[farm_id],B431)</f>
        <v>1</v>
      </c>
      <c r="I431" s="4" t="s">
        <v>1308</v>
      </c>
      <c r="J431">
        <v>87</v>
      </c>
      <c r="M431">
        <v>11.1</v>
      </c>
      <c r="N431" s="19">
        <v>31.9</v>
      </c>
    </row>
    <row r="432" spans="2:14" x14ac:dyDescent="0.25">
      <c r="B432" t="str">
        <v>FARM_104</v>
      </c>
      <c r="C432" s="17">
        <f>COUNTIFS(scd[quality_pass],"True",scd[farm_id],B432)/COUNTIF(scd[farm_id],B432)</f>
        <v>1</v>
      </c>
      <c r="I432" s="4" t="s">
        <v>2700</v>
      </c>
      <c r="J432">
        <v>113</v>
      </c>
      <c r="M432">
        <v>11.3</v>
      </c>
      <c r="N432" s="19">
        <v>33.700000000000003</v>
      </c>
    </row>
    <row r="433" spans="2:14" x14ac:dyDescent="0.25">
      <c r="B433" t="str">
        <v>FARM_161</v>
      </c>
      <c r="C433" s="17">
        <f>COUNTIFS(scd[quality_pass],"True",scd[farm_id],B433)/COUNTIF(scd[farm_id],B433)</f>
        <v>1</v>
      </c>
      <c r="I433" s="4" t="s">
        <v>1214</v>
      </c>
      <c r="J433">
        <v>122</v>
      </c>
      <c r="M433">
        <v>6.6</v>
      </c>
      <c r="N433" s="19">
        <v>29.4</v>
      </c>
    </row>
    <row r="434" spans="2:14" x14ac:dyDescent="0.25">
      <c r="B434" t="str">
        <v>FARM_633</v>
      </c>
      <c r="C434" s="17">
        <f>COUNTIFS(scd[quality_pass],"True",scd[farm_id],B434)/COUNTIF(scd[farm_id],B434)</f>
        <v>1</v>
      </c>
      <c r="I434" s="4" t="s">
        <v>1723</v>
      </c>
      <c r="J434">
        <v>5</v>
      </c>
      <c r="M434">
        <v>11.5</v>
      </c>
      <c r="N434" s="19">
        <v>30.2</v>
      </c>
    </row>
    <row r="435" spans="2:14" x14ac:dyDescent="0.25">
      <c r="B435" t="str">
        <v>FARM_15</v>
      </c>
      <c r="C435" s="17">
        <f>COUNTIFS(scd[quality_pass],"True",scd[farm_id],B435)/COUNTIF(scd[farm_id],B435)</f>
        <v>1</v>
      </c>
      <c r="I435" s="4" t="s">
        <v>865</v>
      </c>
      <c r="J435">
        <v>116</v>
      </c>
      <c r="M435">
        <v>5.8</v>
      </c>
      <c r="N435" s="19">
        <v>30.6</v>
      </c>
    </row>
    <row r="436" spans="2:14" x14ac:dyDescent="0.25">
      <c r="B436" t="str">
        <v>FARM_469</v>
      </c>
      <c r="C436" s="17">
        <f>COUNTIFS(scd[quality_pass],"True",scd[farm_id],B436)/COUNTIF(scd[farm_id],B436)</f>
        <v>1</v>
      </c>
      <c r="I436" s="4" t="s">
        <v>345</v>
      </c>
      <c r="J436">
        <v>5</v>
      </c>
      <c r="M436">
        <v>9.9</v>
      </c>
      <c r="N436" s="19">
        <v>31.9</v>
      </c>
    </row>
    <row r="437" spans="2:14" x14ac:dyDescent="0.25">
      <c r="B437" t="str">
        <v>FARM_403</v>
      </c>
      <c r="C437" s="17">
        <f>COUNTIFS(scd[quality_pass],"True",scd[farm_id],B437)/COUNTIF(scd[farm_id],B437)</f>
        <v>0</v>
      </c>
      <c r="I437" s="4" t="s">
        <v>2679</v>
      </c>
      <c r="J437">
        <v>118</v>
      </c>
      <c r="M437">
        <v>12</v>
      </c>
      <c r="N437" s="19">
        <v>37</v>
      </c>
    </row>
    <row r="438" spans="2:14" x14ac:dyDescent="0.25">
      <c r="B438" t="str">
        <v>FARM_387</v>
      </c>
      <c r="C438" s="17">
        <f>COUNTIFS(scd[quality_pass],"True",scd[farm_id],B438)/COUNTIF(scd[farm_id],B438)</f>
        <v>1</v>
      </c>
      <c r="I438" s="4" t="s">
        <v>2844</v>
      </c>
      <c r="J438">
        <v>96</v>
      </c>
      <c r="M438">
        <v>8.1</v>
      </c>
      <c r="N438" s="19">
        <v>31.4</v>
      </c>
    </row>
    <row r="439" spans="2:14" x14ac:dyDescent="0.25">
      <c r="B439" t="str">
        <v>FARM_6</v>
      </c>
      <c r="C439" s="17">
        <f>COUNTIFS(scd[quality_pass],"True",scd[farm_id],B439)/COUNTIF(scd[farm_id],B439)</f>
        <v>1</v>
      </c>
      <c r="I439" s="4" t="s">
        <v>1335</v>
      </c>
      <c r="J439">
        <v>96</v>
      </c>
      <c r="M439">
        <v>3.7</v>
      </c>
      <c r="N439" s="19">
        <v>29.1</v>
      </c>
    </row>
    <row r="440" spans="2:14" x14ac:dyDescent="0.25">
      <c r="B440" t="str">
        <v>FARM_326</v>
      </c>
      <c r="C440" s="17">
        <f>COUNTIFS(scd[quality_pass],"True",scd[farm_id],B440)/COUNTIF(scd[farm_id],B440)</f>
        <v>0.66666666666666663</v>
      </c>
      <c r="I440" s="4" t="s">
        <v>1054</v>
      </c>
      <c r="J440">
        <v>71</v>
      </c>
      <c r="M440">
        <v>10.5</v>
      </c>
      <c r="N440" s="19">
        <v>31.4</v>
      </c>
    </row>
    <row r="441" spans="2:14" x14ac:dyDescent="0.25">
      <c r="B441" t="str">
        <v>FARM_436</v>
      </c>
      <c r="C441" s="17">
        <f>COUNTIFS(scd[quality_pass],"True",scd[farm_id],B441)/COUNTIF(scd[farm_id],B441)</f>
        <v>0.66666666666666663</v>
      </c>
      <c r="I441" s="4" t="s">
        <v>1932</v>
      </c>
      <c r="J441">
        <v>52</v>
      </c>
      <c r="M441">
        <v>9.4</v>
      </c>
      <c r="N441" s="19">
        <v>31.7</v>
      </c>
    </row>
    <row r="442" spans="2:14" x14ac:dyDescent="0.25">
      <c r="B442" t="str">
        <v>FARM_562</v>
      </c>
      <c r="C442" s="17">
        <f>COUNTIFS(scd[quality_pass],"True",scd[farm_id],B442)/COUNTIF(scd[farm_id],B442)</f>
        <v>1</v>
      </c>
      <c r="I442" s="4" t="s">
        <v>3253</v>
      </c>
      <c r="J442">
        <v>67</v>
      </c>
      <c r="M442">
        <v>11.8</v>
      </c>
      <c r="N442" s="19">
        <v>28.7</v>
      </c>
    </row>
    <row r="443" spans="2:14" x14ac:dyDescent="0.25">
      <c r="B443" t="str">
        <v>FARM_127</v>
      </c>
      <c r="C443" s="17">
        <f>COUNTIFS(scd[quality_pass],"True",scd[farm_id],B443)/COUNTIF(scd[farm_id],B443)</f>
        <v>0.75</v>
      </c>
      <c r="I443" s="4" t="s">
        <v>1992</v>
      </c>
      <c r="J443">
        <v>17</v>
      </c>
      <c r="M443">
        <v>10.9</v>
      </c>
      <c r="N443" s="19">
        <v>30.4</v>
      </c>
    </row>
    <row r="444" spans="2:14" x14ac:dyDescent="0.25">
      <c r="B444" t="str">
        <v>FARM_88</v>
      </c>
      <c r="C444" s="17">
        <f>COUNTIFS(scd[quality_pass],"True",scd[farm_id],B444)/COUNTIF(scd[farm_id],B444)</f>
        <v>0.66666666666666663</v>
      </c>
      <c r="I444" s="4" t="s">
        <v>2460</v>
      </c>
      <c r="J444">
        <v>74</v>
      </c>
      <c r="M444">
        <v>12</v>
      </c>
      <c r="N444" s="19">
        <v>33.799999999999997</v>
      </c>
    </row>
    <row r="445" spans="2:14" x14ac:dyDescent="0.25">
      <c r="B445" t="str">
        <v>FARM_575</v>
      </c>
      <c r="C445" s="17">
        <f>COUNTIFS(scd[quality_pass],"True",scd[farm_id],B445)/COUNTIF(scd[farm_id],B445)</f>
        <v>1</v>
      </c>
      <c r="I445" s="4" t="s">
        <v>778</v>
      </c>
      <c r="J445">
        <v>106</v>
      </c>
      <c r="M445">
        <v>31.5</v>
      </c>
      <c r="N445" s="19">
        <v>31.4</v>
      </c>
    </row>
    <row r="446" spans="2:14" x14ac:dyDescent="0.25">
      <c r="B446" t="str">
        <v>FARM_75</v>
      </c>
      <c r="C446" s="17">
        <f>COUNTIFS(scd[quality_pass],"True",scd[farm_id],B446)/COUNTIF(scd[farm_id],B446)</f>
        <v>1</v>
      </c>
      <c r="I446" s="4" t="s">
        <v>3084</v>
      </c>
      <c r="J446">
        <v>95</v>
      </c>
      <c r="M446">
        <v>12</v>
      </c>
      <c r="N446" s="19">
        <v>35.1</v>
      </c>
    </row>
    <row r="447" spans="2:14" x14ac:dyDescent="0.25">
      <c r="B447" t="str">
        <v>FARM_145</v>
      </c>
      <c r="C447" s="17">
        <f>COUNTIFS(scd[quality_pass],"True",scd[farm_id],B447)/COUNTIF(scd[farm_id],B447)</f>
        <v>0.5</v>
      </c>
      <c r="I447" s="4" t="s">
        <v>3617</v>
      </c>
      <c r="J447">
        <v>84</v>
      </c>
      <c r="M447">
        <v>34.799999999999997</v>
      </c>
      <c r="N447" s="19">
        <v>37.799999999999997</v>
      </c>
    </row>
    <row r="448" spans="2:14" x14ac:dyDescent="0.25">
      <c r="B448" t="str">
        <v>FARM_59</v>
      </c>
      <c r="C448" s="17">
        <f>COUNTIFS(scd[quality_pass],"True",scd[farm_id],B448)/COUNTIF(scd[farm_id],B448)</f>
        <v>1</v>
      </c>
      <c r="I448" s="4" t="s">
        <v>1996</v>
      </c>
      <c r="J448">
        <v>34</v>
      </c>
      <c r="M448">
        <v>10.5</v>
      </c>
      <c r="N448" s="19">
        <v>29.3</v>
      </c>
    </row>
    <row r="449" spans="2:14" x14ac:dyDescent="0.25">
      <c r="B449" t="str">
        <v>FARM_554</v>
      </c>
      <c r="C449" s="17">
        <f>COUNTIFS(scd[quality_pass],"True",scd[farm_id],B449)/COUNTIF(scd[farm_id],B449)</f>
        <v>0.5</v>
      </c>
      <c r="I449" s="4" t="s">
        <v>461</v>
      </c>
      <c r="J449">
        <v>27</v>
      </c>
      <c r="M449">
        <v>26.3</v>
      </c>
      <c r="N449" s="19">
        <v>28.6</v>
      </c>
    </row>
    <row r="450" spans="2:14" x14ac:dyDescent="0.25">
      <c r="B450" t="str">
        <v>FARM_37</v>
      </c>
      <c r="C450" s="17">
        <f>COUNTIFS(scd[quality_pass],"True",scd[farm_id],B450)/COUNTIF(scd[farm_id],B450)</f>
        <v>0</v>
      </c>
      <c r="I450" s="4" t="s">
        <v>3318</v>
      </c>
      <c r="J450">
        <v>104</v>
      </c>
      <c r="M450">
        <v>1</v>
      </c>
      <c r="N450" s="19">
        <v>21.2</v>
      </c>
    </row>
    <row r="451" spans="2:14" x14ac:dyDescent="0.25">
      <c r="B451" t="str">
        <v>FARM_595</v>
      </c>
      <c r="C451" s="17">
        <f>COUNTIFS(scd[quality_pass],"True",scd[farm_id],B451)/COUNTIF(scd[farm_id],B451)</f>
        <v>0</v>
      </c>
      <c r="I451" s="4" t="s">
        <v>400</v>
      </c>
      <c r="J451">
        <v>41</v>
      </c>
      <c r="M451">
        <v>6.1</v>
      </c>
      <c r="N451" s="19">
        <v>30.9</v>
      </c>
    </row>
    <row r="452" spans="2:14" x14ac:dyDescent="0.25">
      <c r="B452" t="str">
        <v>FARM_220</v>
      </c>
      <c r="C452" s="17">
        <f>COUNTIFS(scd[quality_pass],"True",scd[farm_id],B452)/COUNTIF(scd[farm_id],B452)</f>
        <v>1</v>
      </c>
      <c r="I452" s="4" t="s">
        <v>1145</v>
      </c>
      <c r="J452">
        <v>67</v>
      </c>
      <c r="M452">
        <v>1</v>
      </c>
      <c r="N452" s="19">
        <v>23.1</v>
      </c>
    </row>
    <row r="453" spans="2:14" x14ac:dyDescent="0.25">
      <c r="B453" t="str">
        <v>FARM_448</v>
      </c>
      <c r="C453" s="17">
        <f>COUNTIFS(scd[quality_pass],"True",scd[farm_id],B453)/COUNTIF(scd[farm_id],B453)</f>
        <v>1</v>
      </c>
      <c r="I453" s="4" t="s">
        <v>928</v>
      </c>
      <c r="J453">
        <v>26</v>
      </c>
      <c r="M453">
        <v>6.9</v>
      </c>
      <c r="N453" s="19">
        <v>27.1</v>
      </c>
    </row>
    <row r="454" spans="2:14" x14ac:dyDescent="0.25">
      <c r="B454" t="str">
        <v>FARM_230</v>
      </c>
      <c r="C454" s="17">
        <f>COUNTIFS(scd[quality_pass],"True",scd[farm_id],B454)/COUNTIF(scd[farm_id],B454)</f>
        <v>0.5</v>
      </c>
      <c r="I454" s="4" t="s">
        <v>3562</v>
      </c>
      <c r="J454">
        <v>80</v>
      </c>
      <c r="M454">
        <v>3.7</v>
      </c>
      <c r="N454" s="19">
        <v>25.2</v>
      </c>
    </row>
    <row r="455" spans="2:14" x14ac:dyDescent="0.25">
      <c r="B455" t="str">
        <v>FARM_515</v>
      </c>
      <c r="C455" s="17">
        <f>COUNTIFS(scd[quality_pass],"True",scd[farm_id],B455)/COUNTIF(scd[farm_id],B455)</f>
        <v>1</v>
      </c>
      <c r="I455" s="4" t="s">
        <v>1606</v>
      </c>
      <c r="J455">
        <v>117</v>
      </c>
      <c r="M455">
        <v>31.5</v>
      </c>
      <c r="N455" s="19">
        <v>32.4</v>
      </c>
    </row>
    <row r="456" spans="2:14" x14ac:dyDescent="0.25">
      <c r="B456" t="str">
        <v>FARM_416</v>
      </c>
      <c r="C456" s="17">
        <f>COUNTIFS(scd[quality_pass],"True",scd[farm_id],B456)/COUNTIF(scd[farm_id],B456)</f>
        <v>1</v>
      </c>
      <c r="I456" s="4" t="s">
        <v>2141</v>
      </c>
      <c r="J456">
        <v>36</v>
      </c>
      <c r="M456">
        <v>10.7</v>
      </c>
      <c r="N456" s="19">
        <v>29.9</v>
      </c>
    </row>
    <row r="457" spans="2:14" x14ac:dyDescent="0.25">
      <c r="B457" t="str">
        <v>FARM_678</v>
      </c>
      <c r="C457" s="17">
        <f>COUNTIFS(scd[quality_pass],"True",scd[farm_id],B457)/COUNTIF(scd[farm_id],B457)</f>
        <v>0.66666666666666663</v>
      </c>
      <c r="I457" s="4" t="s">
        <v>3265</v>
      </c>
      <c r="J457">
        <v>51</v>
      </c>
      <c r="M457">
        <v>9.6</v>
      </c>
      <c r="N457" s="19">
        <v>31.3</v>
      </c>
    </row>
    <row r="458" spans="2:14" x14ac:dyDescent="0.25">
      <c r="B458" t="str">
        <v>FARM_547</v>
      </c>
      <c r="C458" s="17">
        <f>COUNTIFS(scd[quality_pass],"True",scd[farm_id],B458)/COUNTIF(scd[farm_id],B458)</f>
        <v>1</v>
      </c>
      <c r="I458" s="4" t="s">
        <v>812</v>
      </c>
      <c r="J458">
        <v>56</v>
      </c>
      <c r="M458">
        <v>7.1</v>
      </c>
      <c r="N458" s="19">
        <v>31.6</v>
      </c>
    </row>
    <row r="459" spans="2:14" x14ac:dyDescent="0.25">
      <c r="B459" t="str">
        <v>FARM_206</v>
      </c>
      <c r="C459" s="17">
        <f>COUNTIFS(scd[quality_pass],"True",scd[farm_id],B459)/COUNTIF(scd[farm_id],B459)</f>
        <v>0.5</v>
      </c>
      <c r="I459" s="4" t="s">
        <v>3055</v>
      </c>
      <c r="J459">
        <v>26</v>
      </c>
      <c r="M459">
        <v>5.7</v>
      </c>
      <c r="N459" s="19">
        <v>31.3</v>
      </c>
    </row>
    <row r="460" spans="2:14" x14ac:dyDescent="0.25">
      <c r="B460" t="str">
        <v>FARM_597</v>
      </c>
      <c r="C460" s="17">
        <f>COUNTIFS(scd[quality_pass],"True",scd[farm_id],B460)/COUNTIF(scd[farm_id],B460)</f>
        <v>0.33333333333333331</v>
      </c>
      <c r="I460" s="4" t="s">
        <v>2416</v>
      </c>
      <c r="J460">
        <v>27</v>
      </c>
      <c r="M460">
        <v>27.9</v>
      </c>
      <c r="N460" s="19">
        <v>29.2</v>
      </c>
    </row>
    <row r="461" spans="2:14" x14ac:dyDescent="0.25">
      <c r="B461" t="str">
        <v>FARM_42</v>
      </c>
      <c r="C461" s="17">
        <f>COUNTIFS(scd[quality_pass],"True",scd[farm_id],B461)/COUNTIF(scd[farm_id],B461)</f>
        <v>1</v>
      </c>
      <c r="I461" s="4" t="s">
        <v>2519</v>
      </c>
      <c r="J461">
        <v>29</v>
      </c>
      <c r="M461">
        <v>35</v>
      </c>
      <c r="N461" s="19">
        <v>39.299999999999997</v>
      </c>
    </row>
    <row r="462" spans="2:14" x14ac:dyDescent="0.25">
      <c r="B462" t="str">
        <v>FARM_100</v>
      </c>
      <c r="C462" s="17">
        <f>COUNTIFS(scd[quality_pass],"True",scd[farm_id],B462)/COUNTIF(scd[farm_id],B462)</f>
        <v>0.5</v>
      </c>
      <c r="I462" s="4" t="s">
        <v>2955</v>
      </c>
      <c r="J462">
        <v>79</v>
      </c>
      <c r="M462">
        <v>5.8</v>
      </c>
      <c r="N462" s="19">
        <v>28.3</v>
      </c>
    </row>
    <row r="463" spans="2:14" x14ac:dyDescent="0.25">
      <c r="B463" t="str">
        <v>FARM_586</v>
      </c>
      <c r="C463" s="17">
        <f>COUNTIFS(scd[quality_pass],"True",scd[farm_id],B463)/COUNTIF(scd[farm_id],B463)</f>
        <v>1</v>
      </c>
      <c r="I463" s="4" t="s">
        <v>2873</v>
      </c>
      <c r="J463">
        <v>67</v>
      </c>
      <c r="M463">
        <v>12</v>
      </c>
      <c r="N463" s="19">
        <v>34.200000000000003</v>
      </c>
    </row>
    <row r="464" spans="2:14" x14ac:dyDescent="0.25">
      <c r="B464" t="str">
        <v>FARM_718</v>
      </c>
      <c r="C464" s="17">
        <f>COUNTIFS(scd[quality_pass],"True",scd[farm_id],B464)/COUNTIF(scd[farm_id],B464)</f>
        <v>1</v>
      </c>
      <c r="I464" s="4" t="s">
        <v>2551</v>
      </c>
      <c r="J464">
        <v>93</v>
      </c>
      <c r="M464">
        <v>6.2</v>
      </c>
      <c r="N464" s="19">
        <v>29.6</v>
      </c>
    </row>
    <row r="465" spans="2:14" x14ac:dyDescent="0.25">
      <c r="B465" t="str">
        <v>FARM_48</v>
      </c>
      <c r="C465" s="17">
        <f>COUNTIFS(scd[quality_pass],"True",scd[farm_id],B465)/COUNTIF(scd[farm_id],B465)</f>
        <v>1</v>
      </c>
      <c r="I465" s="4" t="s">
        <v>1650</v>
      </c>
      <c r="J465">
        <v>105</v>
      </c>
      <c r="M465">
        <v>10.199999999999999</v>
      </c>
      <c r="N465" s="19">
        <v>32.6</v>
      </c>
    </row>
    <row r="466" spans="2:14" x14ac:dyDescent="0.25">
      <c r="B466" t="str">
        <v>FARM_473</v>
      </c>
      <c r="C466" s="17">
        <f>COUNTIFS(scd[quality_pass],"True",scd[farm_id],B466)/COUNTIF(scd[farm_id],B466)</f>
        <v>1</v>
      </c>
      <c r="I466" s="4" t="s">
        <v>3217</v>
      </c>
      <c r="J466">
        <v>150</v>
      </c>
      <c r="M466">
        <v>28.3</v>
      </c>
      <c r="N466" s="19">
        <v>32.1</v>
      </c>
    </row>
    <row r="467" spans="2:14" x14ac:dyDescent="0.25">
      <c r="B467" t="str">
        <v>FARM_117</v>
      </c>
      <c r="C467" s="17">
        <f>COUNTIFS(scd[quality_pass],"True",scd[farm_id],B467)/COUNTIF(scd[farm_id],B467)</f>
        <v>1</v>
      </c>
      <c r="I467" s="4" t="s">
        <v>2464</v>
      </c>
      <c r="J467">
        <v>5</v>
      </c>
      <c r="M467">
        <v>35</v>
      </c>
      <c r="N467" s="19">
        <v>36.200000000000003</v>
      </c>
    </row>
    <row r="468" spans="2:14" x14ac:dyDescent="0.25">
      <c r="B468" t="str">
        <v>FARM_502</v>
      </c>
      <c r="C468" s="17">
        <f>COUNTIFS(scd[quality_pass],"True",scd[farm_id],B468)/COUNTIF(scd[farm_id],B468)</f>
        <v>1</v>
      </c>
      <c r="I468" s="4" t="s">
        <v>1654</v>
      </c>
      <c r="J468">
        <v>54</v>
      </c>
      <c r="M468">
        <v>9.9</v>
      </c>
      <c r="N468" s="19">
        <v>31.9</v>
      </c>
    </row>
    <row r="469" spans="2:14" x14ac:dyDescent="0.25">
      <c r="B469" t="str">
        <v>FARM_782</v>
      </c>
      <c r="C469" s="17">
        <f>COUNTIFS(scd[quality_pass],"True",scd[farm_id],B469)/COUNTIF(scd[farm_id],B469)</f>
        <v>1</v>
      </c>
      <c r="I469" s="4" t="s">
        <v>1355</v>
      </c>
      <c r="J469">
        <v>65</v>
      </c>
      <c r="M469">
        <v>3.4</v>
      </c>
      <c r="N469" s="19">
        <v>26.2</v>
      </c>
    </row>
    <row r="470" spans="2:14" x14ac:dyDescent="0.25">
      <c r="B470" t="str">
        <v>FARM_307</v>
      </c>
      <c r="C470" s="17">
        <f>COUNTIFS(scd[quality_pass],"True",scd[farm_id],B470)/COUNTIF(scd[farm_id],B470)</f>
        <v>0.5</v>
      </c>
      <c r="I470" s="4" t="s">
        <v>2062</v>
      </c>
      <c r="J470">
        <v>41</v>
      </c>
      <c r="M470">
        <v>7.1</v>
      </c>
      <c r="N470" s="19">
        <v>31.9</v>
      </c>
    </row>
    <row r="471" spans="2:14" x14ac:dyDescent="0.25">
      <c r="B471" t="str">
        <v>FARM_157</v>
      </c>
      <c r="C471" s="17">
        <f>COUNTIFS(scd[quality_pass],"True",scd[farm_id],B471)/COUNTIF(scd[farm_id],B471)</f>
        <v>0.66666666666666663</v>
      </c>
      <c r="I471" s="4" t="s">
        <v>3555</v>
      </c>
      <c r="J471">
        <v>15</v>
      </c>
      <c r="M471">
        <v>9.4</v>
      </c>
      <c r="N471" s="19">
        <v>30.8</v>
      </c>
    </row>
    <row r="472" spans="2:14" x14ac:dyDescent="0.25">
      <c r="B472" t="str">
        <v>FARM_338</v>
      </c>
      <c r="C472" s="17">
        <f>COUNTIFS(scd[quality_pass],"True",scd[farm_id],B472)/COUNTIF(scd[farm_id],B472)</f>
        <v>0</v>
      </c>
      <c r="I472" s="4" t="s">
        <v>494</v>
      </c>
      <c r="J472">
        <v>23</v>
      </c>
      <c r="M472">
        <v>12</v>
      </c>
      <c r="N472" s="19">
        <v>35.9</v>
      </c>
    </row>
    <row r="473" spans="2:14" x14ac:dyDescent="0.25">
      <c r="B473" t="str">
        <v>FARM_429</v>
      </c>
      <c r="C473" s="17">
        <f>COUNTIFS(scd[quality_pass],"True",scd[farm_id],B473)/COUNTIF(scd[farm_id],B473)</f>
        <v>1</v>
      </c>
      <c r="I473" s="4" t="s">
        <v>720</v>
      </c>
      <c r="J473">
        <v>24</v>
      </c>
      <c r="M473">
        <v>9</v>
      </c>
      <c r="N473" s="19">
        <v>29.5</v>
      </c>
    </row>
    <row r="474" spans="2:14" x14ac:dyDescent="0.25">
      <c r="B474" t="str">
        <v>FARM_54</v>
      </c>
      <c r="C474" s="17">
        <f>COUNTIFS(scd[quality_pass],"True",scd[farm_id],B474)/COUNTIF(scd[farm_id],B474)</f>
        <v>0.5</v>
      </c>
      <c r="I474" s="4" t="s">
        <v>1675</v>
      </c>
      <c r="J474">
        <v>80</v>
      </c>
      <c r="M474">
        <v>32.6</v>
      </c>
      <c r="N474" s="19">
        <v>33</v>
      </c>
    </row>
    <row r="475" spans="2:14" x14ac:dyDescent="0.25">
      <c r="B475" t="str">
        <v>FARM_343</v>
      </c>
      <c r="C475" s="17">
        <f>COUNTIFS(scd[quality_pass],"True",scd[farm_id],B475)/COUNTIF(scd[farm_id],B475)</f>
        <v>1</v>
      </c>
      <c r="I475" s="4" t="s">
        <v>1884</v>
      </c>
      <c r="J475">
        <v>66</v>
      </c>
      <c r="M475">
        <v>10</v>
      </c>
      <c r="N475" s="19">
        <v>31.4</v>
      </c>
    </row>
    <row r="476" spans="2:14" x14ac:dyDescent="0.25">
      <c r="B476" t="str">
        <v>FARM_35</v>
      </c>
      <c r="C476" s="17">
        <f>COUNTIFS(scd[quality_pass],"True",scd[farm_id],B476)/COUNTIF(scd[farm_id],B476)</f>
        <v>1</v>
      </c>
      <c r="I476" s="4" t="s">
        <v>3528</v>
      </c>
      <c r="J476">
        <v>21</v>
      </c>
      <c r="M476">
        <v>7.6</v>
      </c>
      <c r="N476" s="19">
        <v>29.3</v>
      </c>
    </row>
    <row r="477" spans="2:14" x14ac:dyDescent="0.25">
      <c r="B477" t="str">
        <v>FARM_74</v>
      </c>
      <c r="C477" s="17">
        <f>COUNTIFS(scd[quality_pass],"True",scd[farm_id],B477)/COUNTIF(scd[farm_id],B477)</f>
        <v>1</v>
      </c>
      <c r="I477" s="4" t="s">
        <v>2641</v>
      </c>
      <c r="J477">
        <v>12</v>
      </c>
      <c r="M477">
        <v>8.8000000000000007</v>
      </c>
      <c r="N477" s="19">
        <v>29.2</v>
      </c>
    </row>
    <row r="478" spans="2:14" x14ac:dyDescent="0.25">
      <c r="B478" t="str">
        <v>FARM_472</v>
      </c>
      <c r="C478" s="17">
        <f>COUNTIFS(scd[quality_pass],"True",scd[farm_id],B478)/COUNTIF(scd[farm_id],B478)</f>
        <v>1</v>
      </c>
      <c r="I478" s="4" t="s">
        <v>934</v>
      </c>
      <c r="J478">
        <v>95</v>
      </c>
      <c r="M478">
        <v>11.3</v>
      </c>
      <c r="N478" s="19">
        <v>34.4</v>
      </c>
    </row>
    <row r="479" spans="2:14" x14ac:dyDescent="0.25">
      <c r="B479" t="str">
        <v>FARM_615</v>
      </c>
      <c r="C479" s="17">
        <f>COUNTIFS(scd[quality_pass],"True",scd[farm_id],B479)/COUNTIF(scd[farm_id],B479)</f>
        <v>1</v>
      </c>
      <c r="I479" s="4" t="s">
        <v>588</v>
      </c>
      <c r="J479">
        <v>132</v>
      </c>
      <c r="M479">
        <v>7.8</v>
      </c>
      <c r="N479" s="19">
        <v>29.2</v>
      </c>
    </row>
    <row r="480" spans="2:14" x14ac:dyDescent="0.25">
      <c r="B480" t="str">
        <v>FARM_621</v>
      </c>
      <c r="C480" s="17">
        <f>COUNTIFS(scd[quality_pass],"True",scd[farm_id],B480)/COUNTIF(scd[farm_id],B480)</f>
        <v>0.75</v>
      </c>
      <c r="I480" s="4" t="s">
        <v>737</v>
      </c>
      <c r="J480">
        <v>55</v>
      </c>
      <c r="M480">
        <v>10.6</v>
      </c>
      <c r="N480" s="19">
        <v>31.6</v>
      </c>
    </row>
    <row r="481" spans="2:14" x14ac:dyDescent="0.25">
      <c r="B481" t="str">
        <v>FARM_55</v>
      </c>
      <c r="C481" s="17">
        <f>COUNTIFS(scd[quality_pass],"True",scd[farm_id],B481)/COUNTIF(scd[farm_id],B481)</f>
        <v>1</v>
      </c>
      <c r="I481" s="4" t="s">
        <v>2523</v>
      </c>
      <c r="J481">
        <v>97</v>
      </c>
      <c r="M481">
        <v>10.199999999999999</v>
      </c>
      <c r="N481" s="19">
        <v>29.6</v>
      </c>
    </row>
    <row r="482" spans="2:14" x14ac:dyDescent="0.25">
      <c r="B482" t="str">
        <v>FARM_204</v>
      </c>
      <c r="C482" s="17">
        <f>COUNTIFS(scd[quality_pass],"True",scd[farm_id],B482)/COUNTIF(scd[farm_id],B482)</f>
        <v>1</v>
      </c>
      <c r="I482" s="4" t="s">
        <v>1540</v>
      </c>
      <c r="J482">
        <v>26</v>
      </c>
      <c r="M482">
        <v>3.6</v>
      </c>
      <c r="N482" s="19">
        <v>27.4</v>
      </c>
    </row>
    <row r="483" spans="2:14" x14ac:dyDescent="0.25">
      <c r="B483" t="str">
        <v>FARM_66</v>
      </c>
      <c r="C483" s="17">
        <f>COUNTIFS(scd[quality_pass],"True",scd[farm_id],B483)/COUNTIF(scd[farm_id],B483)</f>
        <v>0</v>
      </c>
      <c r="I483" s="4" t="s">
        <v>2430</v>
      </c>
      <c r="J483">
        <v>5</v>
      </c>
      <c r="M483">
        <v>10.199999999999999</v>
      </c>
      <c r="N483" s="19">
        <v>29.8</v>
      </c>
    </row>
    <row r="484" spans="2:14" x14ac:dyDescent="0.25">
      <c r="B484" t="str">
        <v>FARM_736</v>
      </c>
      <c r="C484" s="17">
        <f>COUNTIFS(scd[quality_pass],"True",scd[farm_id],B484)/COUNTIF(scd[farm_id],B484)</f>
        <v>0.5</v>
      </c>
      <c r="I484" s="4" t="s">
        <v>593</v>
      </c>
      <c r="J484">
        <v>152</v>
      </c>
      <c r="M484">
        <v>9.8000000000000007</v>
      </c>
      <c r="N484" s="19">
        <v>34.700000000000003</v>
      </c>
    </row>
    <row r="485" spans="2:14" x14ac:dyDescent="0.25">
      <c r="B485" t="str">
        <v>FARM_27</v>
      </c>
      <c r="C485" s="17">
        <f>COUNTIFS(scd[quality_pass],"True",scd[farm_id],B485)/COUNTIF(scd[farm_id],B485)</f>
        <v>1</v>
      </c>
      <c r="I485" s="4" t="s">
        <v>2848</v>
      </c>
      <c r="J485">
        <v>48</v>
      </c>
      <c r="M485">
        <v>7.3</v>
      </c>
      <c r="N485" s="19">
        <v>29.3</v>
      </c>
    </row>
    <row r="486" spans="2:14" x14ac:dyDescent="0.25">
      <c r="B486" t="str">
        <v>FARM_225</v>
      </c>
      <c r="C486" s="17">
        <f>COUNTIFS(scd[quality_pass],"True",scd[farm_id],B486)/COUNTIF(scd[farm_id],B486)</f>
        <v>1</v>
      </c>
      <c r="I486" s="4" t="s">
        <v>1820</v>
      </c>
      <c r="J486">
        <v>6</v>
      </c>
      <c r="M486">
        <v>12</v>
      </c>
      <c r="N486" s="19">
        <v>33.5</v>
      </c>
    </row>
    <row r="487" spans="2:14" x14ac:dyDescent="0.25">
      <c r="B487" t="str">
        <v>FARM_724</v>
      </c>
      <c r="C487" s="17">
        <f>COUNTIFS(scd[quality_pass],"True",scd[farm_id],B487)/COUNTIF(scd[farm_id],B487)</f>
        <v>1</v>
      </c>
      <c r="I487" s="4" t="s">
        <v>2798</v>
      </c>
      <c r="J487">
        <v>56</v>
      </c>
      <c r="M487">
        <v>9.9</v>
      </c>
      <c r="N487" s="19">
        <v>30.8</v>
      </c>
    </row>
    <row r="488" spans="2:14" x14ac:dyDescent="0.25">
      <c r="B488" t="str">
        <v>FARM_234</v>
      </c>
      <c r="C488" s="17">
        <f>COUNTIFS(scd[quality_pass],"True",scd[farm_id],B488)/COUNTIF(scd[farm_id],B488)</f>
        <v>1</v>
      </c>
      <c r="I488" s="4" t="s">
        <v>1105</v>
      </c>
      <c r="J488">
        <v>135</v>
      </c>
      <c r="M488">
        <v>9.3000000000000007</v>
      </c>
      <c r="N488" s="19">
        <v>34.4</v>
      </c>
    </row>
    <row r="489" spans="2:14" x14ac:dyDescent="0.25">
      <c r="B489" t="str">
        <v>FARM_661</v>
      </c>
      <c r="C489" s="17">
        <f>COUNTIFS(scd[quality_pass],"True",scd[farm_id],B489)/COUNTIF(scd[farm_id],B489)</f>
        <v>0.5</v>
      </c>
      <c r="I489" s="4" t="s">
        <v>1423</v>
      </c>
      <c r="J489">
        <v>113</v>
      </c>
      <c r="M489">
        <v>7.8</v>
      </c>
      <c r="N489" s="19">
        <v>31.3</v>
      </c>
    </row>
    <row r="490" spans="2:14" x14ac:dyDescent="0.25">
      <c r="B490" t="str">
        <v>FARM_753</v>
      </c>
      <c r="C490" s="17">
        <f>COUNTIFS(scd[quality_pass],"True",scd[farm_id],B490)/COUNTIF(scd[farm_id],B490)</f>
        <v>1</v>
      </c>
      <c r="I490" s="4" t="s">
        <v>2288</v>
      </c>
      <c r="J490">
        <v>20</v>
      </c>
      <c r="M490">
        <v>1</v>
      </c>
      <c r="N490" s="19">
        <v>22.2</v>
      </c>
    </row>
    <row r="491" spans="2:14" x14ac:dyDescent="0.25">
      <c r="B491" t="str">
        <v>FARM_358</v>
      </c>
      <c r="C491" s="17">
        <f>COUNTIFS(scd[quality_pass],"True",scd[farm_id],B491)/COUNTIF(scd[farm_id],B491)</f>
        <v>0.66666666666666663</v>
      </c>
      <c r="I491" s="4" t="s">
        <v>2800</v>
      </c>
      <c r="J491">
        <v>37</v>
      </c>
      <c r="M491">
        <v>29.7</v>
      </c>
      <c r="N491" s="19">
        <v>31</v>
      </c>
    </row>
    <row r="492" spans="2:14" x14ac:dyDescent="0.25">
      <c r="B492" t="str">
        <v>FARM_648</v>
      </c>
      <c r="C492" s="17">
        <f>COUNTIFS(scd[quality_pass],"True",scd[farm_id],B492)/COUNTIF(scd[farm_id],B492)</f>
        <v>1</v>
      </c>
      <c r="I492" s="4" t="s">
        <v>1398</v>
      </c>
      <c r="J492">
        <v>45</v>
      </c>
      <c r="M492">
        <v>12</v>
      </c>
      <c r="N492" s="19">
        <v>32.1</v>
      </c>
    </row>
    <row r="493" spans="2:14" x14ac:dyDescent="0.25">
      <c r="B493" t="str">
        <v>FARM_521</v>
      </c>
      <c r="C493" s="17">
        <f>COUNTIFS(scd[quality_pass],"True",scd[farm_id],B493)/COUNTIF(scd[farm_id],B493)</f>
        <v>1</v>
      </c>
      <c r="I493" s="4" t="s">
        <v>1822</v>
      </c>
      <c r="J493">
        <v>92</v>
      </c>
      <c r="M493">
        <v>10</v>
      </c>
      <c r="N493" s="19">
        <v>30</v>
      </c>
    </row>
    <row r="494" spans="2:14" x14ac:dyDescent="0.25">
      <c r="B494" t="str">
        <v>FARM_568</v>
      </c>
      <c r="C494" s="17">
        <f>COUNTIFS(scd[quality_pass],"True",scd[farm_id],B494)/COUNTIF(scd[farm_id],B494)</f>
        <v>0.33333333333333331</v>
      </c>
      <c r="I494" s="4" t="s">
        <v>2144</v>
      </c>
      <c r="J494">
        <v>62</v>
      </c>
      <c r="M494">
        <v>5.2</v>
      </c>
      <c r="N494" s="19">
        <v>28.7</v>
      </c>
    </row>
    <row r="495" spans="2:14" x14ac:dyDescent="0.25">
      <c r="B495" t="str">
        <v>FARM_30</v>
      </c>
      <c r="C495" s="17">
        <f>COUNTIFS(scd[quality_pass],"True",scd[farm_id],B495)/COUNTIF(scd[farm_id],B495)</f>
        <v>1</v>
      </c>
      <c r="I495" s="4" t="s">
        <v>3566</v>
      </c>
      <c r="J495">
        <v>63</v>
      </c>
      <c r="M495">
        <v>12</v>
      </c>
      <c r="N495" s="19">
        <v>31.4</v>
      </c>
    </row>
    <row r="496" spans="2:14" x14ac:dyDescent="0.25">
      <c r="B496" t="str">
        <v>FARM_290</v>
      </c>
      <c r="C496" s="17">
        <f>COUNTIFS(scd[quality_pass],"True",scd[farm_id],B496)/COUNTIF(scd[farm_id],B496)</f>
        <v>0.5</v>
      </c>
      <c r="I496" s="4" t="s">
        <v>3320</v>
      </c>
      <c r="J496">
        <v>108</v>
      </c>
      <c r="M496">
        <v>12</v>
      </c>
      <c r="N496" s="19">
        <v>35.5</v>
      </c>
    </row>
    <row r="497" spans="2:14" x14ac:dyDescent="0.25">
      <c r="B497" t="str">
        <v>FARM_152</v>
      </c>
      <c r="C497" s="17">
        <f>COUNTIFS(scd[quality_pass],"True",scd[farm_id],B497)/COUNTIF(scd[farm_id],B497)</f>
        <v>1</v>
      </c>
      <c r="I497" s="4" t="s">
        <v>2527</v>
      </c>
      <c r="J497">
        <v>62</v>
      </c>
      <c r="M497">
        <v>7.4</v>
      </c>
      <c r="N497" s="19">
        <v>30.9</v>
      </c>
    </row>
    <row r="498" spans="2:14" x14ac:dyDescent="0.25">
      <c r="B498" t="str">
        <v>FARM_762</v>
      </c>
      <c r="C498" s="17">
        <f>COUNTIFS(scd[quality_pass],"True",scd[farm_id],B498)/COUNTIF(scd[farm_id],B498)</f>
        <v>0</v>
      </c>
      <c r="I498" s="4" t="s">
        <v>2385</v>
      </c>
      <c r="J498">
        <v>76</v>
      </c>
      <c r="M498">
        <v>7.9</v>
      </c>
      <c r="N498" s="19">
        <v>27.1</v>
      </c>
    </row>
    <row r="499" spans="2:14" x14ac:dyDescent="0.25">
      <c r="B499" t="str">
        <v>FARM_279</v>
      </c>
      <c r="C499" s="17">
        <f>COUNTIFS(scd[quality_pass],"True",scd[farm_id],B499)/COUNTIF(scd[farm_id],B499)</f>
        <v>1</v>
      </c>
      <c r="I499" s="4" t="s">
        <v>2354</v>
      </c>
      <c r="J499">
        <v>14</v>
      </c>
      <c r="M499">
        <v>21.3</v>
      </c>
      <c r="N499" s="19">
        <v>25</v>
      </c>
    </row>
    <row r="500" spans="2:14" x14ac:dyDescent="0.25">
      <c r="B500" t="str">
        <v>FARM_592</v>
      </c>
      <c r="C500" s="17">
        <f>COUNTIFS(scd[quality_pass],"True",scd[farm_id],B500)/COUNTIF(scd[farm_id],B500)</f>
        <v>0</v>
      </c>
      <c r="I500" s="4" t="s">
        <v>2971</v>
      </c>
      <c r="J500">
        <v>35</v>
      </c>
      <c r="M500">
        <v>2.7</v>
      </c>
      <c r="N500" s="19">
        <v>28.1</v>
      </c>
    </row>
    <row r="501" spans="2:14" x14ac:dyDescent="0.25">
      <c r="B501" t="str">
        <v>FARM_305</v>
      </c>
      <c r="C501" s="17">
        <f>COUNTIFS(scd[quality_pass],"True",scd[farm_id],B501)/COUNTIF(scd[farm_id],B501)</f>
        <v>1</v>
      </c>
      <c r="I501" s="4" t="s">
        <v>435</v>
      </c>
      <c r="J501">
        <v>95</v>
      </c>
      <c r="M501">
        <v>12</v>
      </c>
      <c r="N501" s="19">
        <v>32.299999999999997</v>
      </c>
    </row>
    <row r="502" spans="2:14" x14ac:dyDescent="0.25">
      <c r="B502" t="str">
        <v>FARM_415</v>
      </c>
      <c r="C502" s="17">
        <f>COUNTIFS(scd[quality_pass],"True",scd[farm_id],B502)/COUNTIF(scd[farm_id],B502)</f>
        <v>1</v>
      </c>
      <c r="I502" s="4" t="s">
        <v>2917</v>
      </c>
      <c r="J502">
        <v>31</v>
      </c>
      <c r="M502">
        <v>9.5</v>
      </c>
      <c r="N502" s="19">
        <v>31.8</v>
      </c>
    </row>
    <row r="503" spans="2:14" x14ac:dyDescent="0.25">
      <c r="B503" t="str">
        <v>FARM_407</v>
      </c>
      <c r="C503" s="17">
        <f>COUNTIFS(scd[quality_pass],"True",scd[farm_id],B503)/COUNTIF(scd[farm_id],B503)</f>
        <v>1</v>
      </c>
      <c r="I503" s="4" t="s">
        <v>599</v>
      </c>
      <c r="J503">
        <v>10</v>
      </c>
      <c r="M503">
        <v>29.2</v>
      </c>
      <c r="N503" s="19">
        <v>32.6</v>
      </c>
    </row>
    <row r="504" spans="2:14" x14ac:dyDescent="0.25">
      <c r="B504" t="str">
        <v>FARM_369</v>
      </c>
      <c r="C504" s="17">
        <f>COUNTIFS(scd[quality_pass],"True",scd[farm_id],B504)/COUNTIF(scd[farm_id],B504)</f>
        <v>1</v>
      </c>
      <c r="I504" s="4" t="s">
        <v>297</v>
      </c>
      <c r="J504">
        <v>32</v>
      </c>
      <c r="M504">
        <v>28.1</v>
      </c>
      <c r="N504" s="19">
        <v>31.9</v>
      </c>
    </row>
    <row r="505" spans="2:14" x14ac:dyDescent="0.25">
      <c r="B505" t="str">
        <v>FARM_189</v>
      </c>
      <c r="C505" s="17">
        <f>COUNTIFS(scd[quality_pass],"True",scd[farm_id],B505)/COUNTIF(scd[farm_id],B505)</f>
        <v>0.5</v>
      </c>
      <c r="I505" s="4" t="s">
        <v>481</v>
      </c>
      <c r="J505">
        <v>69</v>
      </c>
      <c r="M505">
        <v>9.1</v>
      </c>
      <c r="N505" s="19">
        <v>32.1</v>
      </c>
    </row>
    <row r="506" spans="2:14" x14ac:dyDescent="0.25">
      <c r="B506" t="str">
        <v>FARM_273</v>
      </c>
      <c r="C506" s="17">
        <f>COUNTIFS(scd[quality_pass],"True",scd[farm_id],B506)/COUNTIF(scd[farm_id],B506)</f>
        <v>0</v>
      </c>
      <c r="I506" s="4" t="s">
        <v>1725</v>
      </c>
      <c r="J506">
        <v>100</v>
      </c>
      <c r="M506">
        <v>24.6</v>
      </c>
      <c r="N506" s="19">
        <v>26.4</v>
      </c>
    </row>
    <row r="507" spans="2:14" x14ac:dyDescent="0.25">
      <c r="B507" t="str">
        <v>FARM_32</v>
      </c>
      <c r="C507" s="17">
        <f>COUNTIFS(scd[quality_pass],"True",scd[farm_id],B507)/COUNTIF(scd[farm_id],B507)</f>
        <v>0</v>
      </c>
      <c r="I507" s="4" t="s">
        <v>1950</v>
      </c>
      <c r="J507">
        <v>96</v>
      </c>
      <c r="M507">
        <v>7.6</v>
      </c>
      <c r="N507" s="19">
        <v>29.8</v>
      </c>
    </row>
    <row r="508" spans="2:14" x14ac:dyDescent="0.25">
      <c r="B508" t="str">
        <v>FARM_447</v>
      </c>
      <c r="C508" s="17">
        <f>COUNTIFS(scd[quality_pass],"True",scd[farm_id],B508)/COUNTIF(scd[farm_id],B508)</f>
        <v>1</v>
      </c>
      <c r="I508" s="4" t="s">
        <v>1658</v>
      </c>
      <c r="J508">
        <v>78</v>
      </c>
      <c r="M508">
        <v>34.9</v>
      </c>
      <c r="N508" s="19">
        <v>36.299999999999997</v>
      </c>
    </row>
    <row r="509" spans="2:14" x14ac:dyDescent="0.25">
      <c r="B509" t="str">
        <v>FARM_381</v>
      </c>
      <c r="C509" s="17">
        <f>COUNTIFS(scd[quality_pass],"True",scd[farm_id],B509)/COUNTIF(scd[farm_id],B509)</f>
        <v>0.66666666666666663</v>
      </c>
      <c r="I509" s="4" t="s">
        <v>2582</v>
      </c>
      <c r="J509">
        <v>51</v>
      </c>
      <c r="M509">
        <v>12</v>
      </c>
      <c r="N509" s="19">
        <v>29.8</v>
      </c>
    </row>
    <row r="510" spans="2:14" x14ac:dyDescent="0.25">
      <c r="B510" t="str">
        <v>FARM_598</v>
      </c>
      <c r="C510" s="17">
        <f>COUNTIFS(scd[quality_pass],"True",scd[farm_id],B510)/COUNTIF(scd[farm_id],B510)</f>
        <v>1</v>
      </c>
      <c r="I510" s="4" t="s">
        <v>500</v>
      </c>
      <c r="J510">
        <v>5</v>
      </c>
      <c r="M510">
        <v>12</v>
      </c>
      <c r="N510" s="19">
        <v>35.4</v>
      </c>
    </row>
    <row r="511" spans="2:14" x14ac:dyDescent="0.25">
      <c r="B511" t="str">
        <v>FARM_495</v>
      </c>
      <c r="C511" s="17">
        <f>COUNTIFS(scd[quality_pass],"True",scd[farm_id],B511)/COUNTIF(scd[farm_id],B511)</f>
        <v>0.5</v>
      </c>
      <c r="I511" s="4" t="s">
        <v>3421</v>
      </c>
      <c r="J511">
        <v>91</v>
      </c>
      <c r="M511">
        <v>12</v>
      </c>
      <c r="N511" s="19">
        <v>35.1</v>
      </c>
    </row>
    <row r="512" spans="2:14" x14ac:dyDescent="0.25">
      <c r="B512" t="str">
        <v>FARM_653</v>
      </c>
      <c r="C512" s="17">
        <f>COUNTIFS(scd[quality_pass],"True",scd[farm_id],B512)/COUNTIF(scd[farm_id],B512)</f>
        <v>1</v>
      </c>
      <c r="I512" s="4" t="s">
        <v>2189</v>
      </c>
      <c r="J512">
        <v>44</v>
      </c>
      <c r="M512">
        <v>4.9000000000000004</v>
      </c>
      <c r="N512" s="19">
        <v>28.2</v>
      </c>
    </row>
    <row r="513" spans="2:14" x14ac:dyDescent="0.25">
      <c r="B513" t="str">
        <v>FARM_410</v>
      </c>
      <c r="C513" s="17">
        <f>COUNTIFS(scd[quality_pass],"True",scd[farm_id],B513)/COUNTIF(scd[farm_id],B513)</f>
        <v>1</v>
      </c>
      <c r="I513" s="4" t="s">
        <v>1660</v>
      </c>
      <c r="J513">
        <v>112</v>
      </c>
      <c r="M513">
        <v>34.6</v>
      </c>
      <c r="N513" s="19">
        <v>36.200000000000003</v>
      </c>
    </row>
    <row r="514" spans="2:14" x14ac:dyDescent="0.25">
      <c r="B514" t="str">
        <v>FARM_578</v>
      </c>
      <c r="C514" s="17">
        <f>COUNTIFS(scd[quality_pass],"True",scd[farm_id],B514)/COUNTIF(scd[farm_id],B514)</f>
        <v>0.5</v>
      </c>
      <c r="I514" s="4" t="s">
        <v>1698</v>
      </c>
      <c r="J514">
        <v>51</v>
      </c>
      <c r="M514">
        <v>3.4</v>
      </c>
      <c r="N514" s="19">
        <v>28.7</v>
      </c>
    </row>
    <row r="515" spans="2:14" x14ac:dyDescent="0.25">
      <c r="B515" t="str">
        <v>FARM_501</v>
      </c>
      <c r="C515" s="17">
        <f>COUNTIFS(scd[quality_pass],"True",scd[farm_id],B515)/COUNTIF(scd[farm_id],B515)</f>
        <v>1</v>
      </c>
      <c r="I515" s="4" t="s">
        <v>1904</v>
      </c>
      <c r="J515">
        <v>48</v>
      </c>
      <c r="M515">
        <v>11.1</v>
      </c>
      <c r="N515" s="19">
        <v>30.5</v>
      </c>
    </row>
    <row r="516" spans="2:14" x14ac:dyDescent="0.25">
      <c r="B516" t="str">
        <v>FARM_367</v>
      </c>
      <c r="C516" s="17">
        <f>COUNTIFS(scd[quality_pass],"True",scd[farm_id],B516)/COUNTIF(scd[farm_id],B516)</f>
        <v>1</v>
      </c>
      <c r="I516" s="4" t="s">
        <v>632</v>
      </c>
      <c r="J516">
        <v>54</v>
      </c>
      <c r="M516">
        <v>12</v>
      </c>
      <c r="N516" s="19">
        <v>32.700000000000003</v>
      </c>
    </row>
    <row r="517" spans="2:14" x14ac:dyDescent="0.25">
      <c r="B517" t="str">
        <v>FARM_249</v>
      </c>
      <c r="C517" s="17">
        <f>COUNTIFS(scd[quality_pass],"True",scd[farm_id],B517)/COUNTIF(scd[farm_id],B517)</f>
        <v>1</v>
      </c>
      <c r="I517" s="4" t="s">
        <v>660</v>
      </c>
      <c r="J517">
        <v>35</v>
      </c>
      <c r="M517">
        <v>6.9</v>
      </c>
      <c r="N517" s="19">
        <v>27.6</v>
      </c>
    </row>
    <row r="518" spans="2:14" x14ac:dyDescent="0.25">
      <c r="B518" t="str">
        <v>FARM_557</v>
      </c>
      <c r="C518" s="17">
        <f>COUNTIFS(scd[quality_pass],"True",scd[farm_id],B518)/COUNTIF(scd[farm_id],B518)</f>
        <v>0.5</v>
      </c>
      <c r="I518" s="4" t="s">
        <v>3534</v>
      </c>
      <c r="J518">
        <v>72</v>
      </c>
      <c r="M518">
        <v>12</v>
      </c>
      <c r="N518" s="19">
        <v>31.2</v>
      </c>
    </row>
    <row r="519" spans="2:14" x14ac:dyDescent="0.25">
      <c r="B519" t="str">
        <v>FARM_778</v>
      </c>
      <c r="C519" s="17">
        <f>COUNTIFS(scd[quality_pass],"True",scd[farm_id],B519)/COUNTIF(scd[farm_id],B519)</f>
        <v>1</v>
      </c>
      <c r="I519" s="4" t="s">
        <v>2164</v>
      </c>
      <c r="J519">
        <v>75</v>
      </c>
      <c r="M519">
        <v>4.9000000000000004</v>
      </c>
      <c r="N519" s="19">
        <v>29.2</v>
      </c>
    </row>
    <row r="520" spans="2:14" x14ac:dyDescent="0.25">
      <c r="B520" t="str">
        <v>FARM_514</v>
      </c>
      <c r="C520" s="17">
        <f>COUNTIFS(scd[quality_pass],"True",scd[farm_id],B520)/COUNTIF(scd[farm_id],B520)</f>
        <v>1</v>
      </c>
      <c r="I520" s="4" t="s">
        <v>2531</v>
      </c>
      <c r="J520">
        <v>72</v>
      </c>
      <c r="M520">
        <v>3.2</v>
      </c>
      <c r="N520" s="19">
        <v>26.8</v>
      </c>
    </row>
    <row r="521" spans="2:14" x14ac:dyDescent="0.25">
      <c r="B521" t="str">
        <v>FARM_131</v>
      </c>
      <c r="C521" s="17">
        <f>COUNTIFS(scd[quality_pass],"True",scd[farm_id],B521)/COUNTIF(scd[farm_id],B521)</f>
        <v>1</v>
      </c>
      <c r="I521" s="4" t="s">
        <v>2782</v>
      </c>
      <c r="J521">
        <v>120</v>
      </c>
      <c r="M521">
        <v>10.6</v>
      </c>
      <c r="N521" s="19">
        <v>29.9</v>
      </c>
    </row>
    <row r="522" spans="2:14" x14ac:dyDescent="0.25">
      <c r="B522" t="str">
        <v>FARM_304</v>
      </c>
      <c r="C522" s="17">
        <f>COUNTIFS(scd[quality_pass],"True",scd[farm_id],B522)/COUNTIF(scd[farm_id],B522)</f>
        <v>0.66666666666666663</v>
      </c>
      <c r="I522" s="4" t="s">
        <v>3086</v>
      </c>
      <c r="J522">
        <v>115</v>
      </c>
      <c r="M522">
        <v>9.3000000000000007</v>
      </c>
      <c r="N522" s="19">
        <v>29.3</v>
      </c>
    </row>
    <row r="523" spans="2:14" x14ac:dyDescent="0.25">
      <c r="B523" t="str">
        <v>FARM_87</v>
      </c>
      <c r="C523" s="17">
        <f>COUNTIFS(scd[quality_pass],"True",scd[farm_id],B523)/COUNTIF(scd[farm_id],B523)</f>
        <v>1</v>
      </c>
      <c r="I523" s="4" t="s">
        <v>3423</v>
      </c>
      <c r="J523">
        <v>30</v>
      </c>
      <c r="M523">
        <v>9</v>
      </c>
      <c r="N523" s="19">
        <v>28.4</v>
      </c>
    </row>
    <row r="524" spans="2:14" x14ac:dyDescent="0.25">
      <c r="B524" t="str">
        <v>FARM_311</v>
      </c>
      <c r="C524" s="17">
        <f>COUNTIFS(scd[quality_pass],"True",scd[farm_id],B524)/COUNTIF(scd[farm_id],B524)</f>
        <v>1</v>
      </c>
      <c r="I524" s="4" t="s">
        <v>2217</v>
      </c>
      <c r="J524">
        <v>5</v>
      </c>
      <c r="M524">
        <v>30.3</v>
      </c>
      <c r="N524" s="19">
        <v>34.5</v>
      </c>
    </row>
    <row r="525" spans="2:14" x14ac:dyDescent="0.25">
      <c r="B525" t="str">
        <v>FARM_17</v>
      </c>
      <c r="C525" s="17">
        <f>COUNTIFS(scd[quality_pass],"True",scd[farm_id],B525)/COUNTIF(scd[farm_id],B525)</f>
        <v>1</v>
      </c>
      <c r="I525" s="4" t="s">
        <v>2169</v>
      </c>
      <c r="J525">
        <v>18</v>
      </c>
      <c r="M525">
        <v>12</v>
      </c>
      <c r="N525" s="19">
        <v>34.9</v>
      </c>
    </row>
    <row r="526" spans="2:14" x14ac:dyDescent="0.25">
      <c r="B526" t="str">
        <v>FARM_239</v>
      </c>
      <c r="C526" s="17">
        <f>COUNTIFS(scd[quality_pass],"True",scd[farm_id],B526)/COUNTIF(scd[farm_id],B526)</f>
        <v>1</v>
      </c>
      <c r="I526" s="4" t="s">
        <v>3120</v>
      </c>
      <c r="J526">
        <v>95</v>
      </c>
      <c r="M526">
        <v>34</v>
      </c>
      <c r="N526" s="19">
        <v>38.9</v>
      </c>
    </row>
    <row r="527" spans="2:14" x14ac:dyDescent="0.25">
      <c r="B527" t="str">
        <v>FARM_321</v>
      </c>
      <c r="C527" s="17">
        <f>COUNTIFS(scd[quality_pass],"True",scd[farm_id],B527)/COUNTIF(scd[farm_id],B527)</f>
        <v>1</v>
      </c>
      <c r="I527" s="4" t="s">
        <v>3505</v>
      </c>
      <c r="J527">
        <v>5</v>
      </c>
      <c r="M527">
        <v>9</v>
      </c>
      <c r="N527" s="19">
        <v>32.1</v>
      </c>
    </row>
    <row r="528" spans="2:14" x14ac:dyDescent="0.25">
      <c r="B528" t="str">
        <v>FARM_428</v>
      </c>
      <c r="C528" s="17">
        <f>COUNTIFS(scd[quality_pass],"True",scd[farm_id],B528)/COUNTIF(scd[farm_id],B528)</f>
        <v>1</v>
      </c>
      <c r="I528" s="4" t="s">
        <v>767</v>
      </c>
      <c r="J528">
        <v>48</v>
      </c>
      <c r="M528">
        <v>11</v>
      </c>
      <c r="N528" s="19">
        <v>32.4</v>
      </c>
    </row>
    <row r="529" spans="2:14" x14ac:dyDescent="0.25">
      <c r="B529" t="str">
        <v>FARM_620</v>
      </c>
      <c r="C529" s="17">
        <f>COUNTIFS(scd[quality_pass],"True",scd[farm_id],B529)/COUNTIF(scd[farm_id],B529)</f>
        <v>1</v>
      </c>
      <c r="I529" s="4" t="s">
        <v>352</v>
      </c>
      <c r="J529">
        <v>85</v>
      </c>
      <c r="M529">
        <v>8.6</v>
      </c>
      <c r="N529" s="19">
        <v>30.1</v>
      </c>
    </row>
    <row r="530" spans="2:14" x14ac:dyDescent="0.25">
      <c r="B530" t="str">
        <v>FARM_70</v>
      </c>
      <c r="C530" s="17">
        <f>COUNTIFS(scd[quality_pass],"True",scd[farm_id],B530)/COUNTIF(scd[farm_id],B530)</f>
        <v>0.5</v>
      </c>
      <c r="I530" s="4" t="s">
        <v>2755</v>
      </c>
      <c r="J530">
        <v>35</v>
      </c>
      <c r="M530">
        <v>5.4</v>
      </c>
      <c r="N530" s="19">
        <v>28</v>
      </c>
    </row>
    <row r="531" spans="2:14" x14ac:dyDescent="0.25">
      <c r="B531" t="str">
        <v>FARM_784</v>
      </c>
      <c r="C531" s="17">
        <f>COUNTIFS(scd[quality_pass],"True",scd[farm_id],B531)/COUNTIF(scd[farm_id],B531)</f>
        <v>1</v>
      </c>
      <c r="I531" s="4" t="s">
        <v>2443</v>
      </c>
      <c r="J531">
        <v>63</v>
      </c>
      <c r="M531">
        <v>4</v>
      </c>
      <c r="N531" s="19">
        <v>26.3</v>
      </c>
    </row>
    <row r="532" spans="2:14" x14ac:dyDescent="0.25">
      <c r="B532" t="str">
        <v>FARM_84</v>
      </c>
      <c r="C532" s="17">
        <f>COUNTIFS(scd[quality_pass],"True",scd[farm_id],B532)/COUNTIF(scd[farm_id],B532)</f>
        <v>1</v>
      </c>
      <c r="I532" s="4" t="s">
        <v>229</v>
      </c>
      <c r="J532">
        <v>69</v>
      </c>
      <c r="M532">
        <v>7</v>
      </c>
      <c r="N532" s="19">
        <v>31.4</v>
      </c>
    </row>
    <row r="533" spans="2:14" x14ac:dyDescent="0.25">
      <c r="B533" t="str">
        <v>FARM_692</v>
      </c>
      <c r="C533" s="17">
        <f>COUNTIFS(scd[quality_pass],"True",scd[farm_id],B533)/COUNTIF(scd[farm_id],B533)</f>
        <v>0.5</v>
      </c>
      <c r="I533" s="4" t="s">
        <v>428</v>
      </c>
      <c r="J533">
        <v>77</v>
      </c>
      <c r="M533">
        <v>4.9000000000000004</v>
      </c>
      <c r="N533" s="19">
        <v>29.2</v>
      </c>
    </row>
    <row r="534" spans="2:14" x14ac:dyDescent="0.25">
      <c r="B534" t="str">
        <v>FARM_777</v>
      </c>
      <c r="C534" s="17">
        <f>COUNTIFS(scd[quality_pass],"True",scd[farm_id],B534)/COUNTIF(scd[farm_id],B534)</f>
        <v>0.66666666666666663</v>
      </c>
      <c r="I534" s="4" t="s">
        <v>2757</v>
      </c>
      <c r="J534">
        <v>125</v>
      </c>
      <c r="M534">
        <v>5.5</v>
      </c>
      <c r="N534" s="19">
        <v>29.7</v>
      </c>
    </row>
    <row r="535" spans="2:14" x14ac:dyDescent="0.25">
      <c r="B535" t="str">
        <v>FARM_561</v>
      </c>
      <c r="C535" s="17">
        <f>COUNTIFS(scd[quality_pass],"True",scd[farm_id],B535)/COUNTIF(scd[farm_id],B535)</f>
        <v>0</v>
      </c>
      <c r="I535" s="4" t="s">
        <v>1579</v>
      </c>
      <c r="J535">
        <v>31</v>
      </c>
      <c r="M535">
        <v>8.5</v>
      </c>
      <c r="N535" s="19">
        <v>29.8</v>
      </c>
    </row>
    <row r="536" spans="2:14" x14ac:dyDescent="0.25">
      <c r="B536" t="str">
        <v>FARM_300</v>
      </c>
      <c r="C536" s="17">
        <f>COUNTIFS(scd[quality_pass],"True",scd[farm_id],B536)/COUNTIF(scd[farm_id],B536)</f>
        <v>1</v>
      </c>
      <c r="I536" s="4" t="s">
        <v>2234</v>
      </c>
      <c r="J536">
        <v>39</v>
      </c>
      <c r="M536">
        <v>9.6</v>
      </c>
      <c r="N536" s="19">
        <v>27.5</v>
      </c>
    </row>
    <row r="537" spans="2:14" x14ac:dyDescent="0.25">
      <c r="B537" t="str">
        <v>FARM_651</v>
      </c>
      <c r="C537" s="17">
        <f>COUNTIFS(scd[quality_pass],"True",scd[farm_id],B537)/COUNTIF(scd[farm_id],B537)</f>
        <v>1</v>
      </c>
      <c r="I537" s="4" t="s">
        <v>1934</v>
      </c>
      <c r="J537">
        <v>68</v>
      </c>
      <c r="M537">
        <v>6.5</v>
      </c>
      <c r="N537" s="19">
        <v>29</v>
      </c>
    </row>
    <row r="538" spans="2:14" x14ac:dyDescent="0.25">
      <c r="B538" t="str">
        <v>FARM_742</v>
      </c>
      <c r="C538" s="17">
        <f>COUNTIFS(scd[quality_pass],"True",scd[farm_id],B538)/COUNTIF(scd[farm_id],B538)</f>
        <v>1</v>
      </c>
      <c r="I538" s="4" t="s">
        <v>3267</v>
      </c>
      <c r="J538">
        <v>27</v>
      </c>
      <c r="M538">
        <v>11</v>
      </c>
      <c r="N538" s="19">
        <v>36.1</v>
      </c>
    </row>
    <row r="539" spans="2:14" x14ac:dyDescent="0.25">
      <c r="B539" t="str">
        <v>FARM_427</v>
      </c>
      <c r="C539" s="17">
        <f>COUNTIFS(scd[quality_pass],"True",scd[farm_id],B539)/COUNTIF(scd[farm_id],B539)</f>
        <v>0.5</v>
      </c>
      <c r="I539" s="4" t="s">
        <v>3361</v>
      </c>
      <c r="J539">
        <v>67</v>
      </c>
      <c r="M539">
        <v>6.2</v>
      </c>
      <c r="N539" s="19">
        <v>28.1</v>
      </c>
    </row>
    <row r="540" spans="2:14" x14ac:dyDescent="0.25">
      <c r="B540" t="str">
        <v>FARM_641</v>
      </c>
      <c r="C540" s="17">
        <f>COUNTIFS(scd[quality_pass],"True",scd[farm_id],B540)/COUNTIF(scd[farm_id],B540)</f>
        <v>1</v>
      </c>
      <c r="I540" s="4" t="s">
        <v>2555</v>
      </c>
      <c r="J540">
        <v>19</v>
      </c>
      <c r="M540">
        <v>31.1</v>
      </c>
      <c r="N540" s="19">
        <v>33.799999999999997</v>
      </c>
    </row>
    <row r="541" spans="2:14" x14ac:dyDescent="0.25">
      <c r="B541" t="str">
        <v>FARM_465</v>
      </c>
      <c r="C541" s="17">
        <f>COUNTIFS(scd[quality_pass],"True",scd[farm_id],B541)/COUNTIF(scd[farm_id],B541)</f>
        <v>1</v>
      </c>
      <c r="I541" s="4" t="s">
        <v>1339</v>
      </c>
      <c r="J541">
        <v>44</v>
      </c>
      <c r="M541">
        <v>5.8</v>
      </c>
      <c r="N541" s="19">
        <v>30.5</v>
      </c>
    </row>
    <row r="542" spans="2:14" x14ac:dyDescent="0.25">
      <c r="B542" t="str">
        <v>FARM_67</v>
      </c>
      <c r="C542" s="17">
        <f>COUNTIFS(scd[quality_pass],"True",scd[farm_id],B542)/COUNTIF(scd[farm_id],B542)</f>
        <v>0</v>
      </c>
      <c r="I542" s="4" t="s">
        <v>2171</v>
      </c>
      <c r="J542">
        <v>5</v>
      </c>
      <c r="M542">
        <v>6.1</v>
      </c>
      <c r="N542" s="19">
        <v>31.6</v>
      </c>
    </row>
    <row r="543" spans="2:14" x14ac:dyDescent="0.25">
      <c r="B543" t="str">
        <v>FARM_135</v>
      </c>
      <c r="C543" s="17">
        <f>COUNTIFS(scd[quality_pass],"True",scd[farm_id],B543)/COUNTIF(scd[farm_id],B543)</f>
        <v>1</v>
      </c>
      <c r="I543" s="4" t="s">
        <v>3493</v>
      </c>
      <c r="J543">
        <v>43</v>
      </c>
      <c r="M543">
        <v>5.9</v>
      </c>
      <c r="N543" s="19">
        <v>32.1</v>
      </c>
    </row>
    <row r="544" spans="2:14" x14ac:dyDescent="0.25">
      <c r="B544" t="str">
        <v>FARM_318</v>
      </c>
      <c r="C544" s="17">
        <f>COUNTIFS(scd[quality_pass],"True",scd[farm_id],B544)/COUNTIF(scd[farm_id],B544)</f>
        <v>1</v>
      </c>
      <c r="I544" s="4" t="s">
        <v>1870</v>
      </c>
      <c r="J544">
        <v>105</v>
      </c>
      <c r="M544">
        <v>5.5</v>
      </c>
      <c r="N544" s="19">
        <v>28.4</v>
      </c>
    </row>
    <row r="545" spans="2:14" x14ac:dyDescent="0.25">
      <c r="B545" t="str">
        <v>FARM_571</v>
      </c>
      <c r="C545" s="17">
        <f>COUNTIFS(scd[quality_pass],"True",scd[farm_id],B545)/COUNTIF(scd[farm_id],B545)</f>
        <v>0.5</v>
      </c>
      <c r="I545" s="4" t="s">
        <v>3137</v>
      </c>
      <c r="J545">
        <v>100</v>
      </c>
      <c r="M545">
        <v>5.6</v>
      </c>
      <c r="N545" s="19">
        <v>26.2</v>
      </c>
    </row>
    <row r="546" spans="2:14" x14ac:dyDescent="0.25">
      <c r="B546" t="str">
        <v>FARM_102</v>
      </c>
      <c r="C546" s="17">
        <f>COUNTIFS(scd[quality_pass],"True",scd[farm_id],B546)/COUNTIF(scd[farm_id],B546)</f>
        <v>1</v>
      </c>
      <c r="I546" s="4" t="s">
        <v>3219</v>
      </c>
      <c r="J546">
        <v>114</v>
      </c>
      <c r="M546">
        <v>4.4000000000000004</v>
      </c>
      <c r="N546" s="19">
        <v>28.1</v>
      </c>
    </row>
    <row r="547" spans="2:14" x14ac:dyDescent="0.25">
      <c r="B547" t="str">
        <v>FARM_458</v>
      </c>
      <c r="C547" s="17">
        <f>COUNTIFS(scd[quality_pass],"True",scd[farm_id],B547)/COUNTIF(scd[farm_id],B547)</f>
        <v>0.5</v>
      </c>
      <c r="I547" s="4" t="s">
        <v>911</v>
      </c>
      <c r="J547">
        <v>32</v>
      </c>
      <c r="M547">
        <v>12</v>
      </c>
      <c r="N547" s="19">
        <v>32.1</v>
      </c>
    </row>
    <row r="548" spans="2:14" x14ac:dyDescent="0.25">
      <c r="B548" t="str">
        <v>FARM_391</v>
      </c>
      <c r="C548" s="17">
        <f>COUNTIFS(scd[quality_pass],"True",scd[farm_id],B548)/COUNTIF(scd[farm_id],B548)</f>
        <v>0.5</v>
      </c>
      <c r="I548" s="4" t="s">
        <v>313</v>
      </c>
      <c r="J548">
        <v>50</v>
      </c>
      <c r="M548">
        <v>11.5</v>
      </c>
      <c r="N548" s="19">
        <v>31</v>
      </c>
    </row>
    <row r="549" spans="2:14" x14ac:dyDescent="0.25">
      <c r="B549" t="str">
        <v>FARM_654</v>
      </c>
      <c r="C549" s="17">
        <f>COUNTIFS(scd[quality_pass],"True",scd[farm_id],B549)/COUNTIF(scd[farm_id],B549)</f>
        <v>1</v>
      </c>
      <c r="I549" s="4" t="s">
        <v>3287</v>
      </c>
      <c r="J549">
        <v>127</v>
      </c>
      <c r="M549">
        <v>22.4</v>
      </c>
      <c r="N549" s="19">
        <v>24.4</v>
      </c>
    </row>
    <row r="550" spans="2:14" x14ac:dyDescent="0.25">
      <c r="B550" t="str">
        <v>FARM_775</v>
      </c>
      <c r="C550" s="17">
        <f>COUNTIFS(scd[quality_pass],"True",scd[farm_id],B550)/COUNTIF(scd[farm_id],B550)</f>
        <v>1</v>
      </c>
      <c r="I550" s="4" t="s">
        <v>2726</v>
      </c>
      <c r="J550">
        <v>57</v>
      </c>
      <c r="M550">
        <v>12</v>
      </c>
      <c r="N550" s="19">
        <v>35.799999999999997</v>
      </c>
    </row>
    <row r="551" spans="2:14" x14ac:dyDescent="0.25">
      <c r="B551" t="str">
        <v>FARM_21</v>
      </c>
      <c r="C551" s="17">
        <f>COUNTIFS(scd[quality_pass],"True",scd[farm_id],B551)/COUNTIF(scd[farm_id],B551)</f>
        <v>0.5</v>
      </c>
      <c r="I551" s="4" t="s">
        <v>1702</v>
      </c>
      <c r="J551">
        <v>5</v>
      </c>
      <c r="M551">
        <v>9.6999999999999993</v>
      </c>
      <c r="N551" s="19">
        <v>32</v>
      </c>
    </row>
    <row r="552" spans="2:14" x14ac:dyDescent="0.25">
      <c r="B552" t="str">
        <v>FARM_566</v>
      </c>
      <c r="C552" s="17">
        <f>COUNTIFS(scd[quality_pass],"True",scd[farm_id],B552)/COUNTIF(scd[farm_id],B552)</f>
        <v>0</v>
      </c>
      <c r="I552" s="4" t="s">
        <v>2065</v>
      </c>
      <c r="J552">
        <v>99</v>
      </c>
      <c r="M552">
        <v>7.4</v>
      </c>
      <c r="N552" s="19">
        <v>29.5</v>
      </c>
    </row>
    <row r="553" spans="2:14" x14ac:dyDescent="0.25">
      <c r="B553" t="str">
        <v>FARM_97</v>
      </c>
      <c r="C553" s="17">
        <f>COUNTIFS(scd[quality_pass],"True",scd[farm_id],B553)/COUNTIF(scd[farm_id],B553)</f>
        <v>1</v>
      </c>
      <c r="I553" s="4" t="s">
        <v>2219</v>
      </c>
      <c r="J553">
        <v>105</v>
      </c>
      <c r="M553">
        <v>10.5</v>
      </c>
      <c r="N553" s="19">
        <v>33.700000000000003</v>
      </c>
    </row>
    <row r="554" spans="2:14" x14ac:dyDescent="0.25">
      <c r="B554" t="str">
        <v>FARM_721</v>
      </c>
      <c r="C554" s="17">
        <f>COUNTIFS(scd[quality_pass],"True",scd[farm_id],B554)/COUNTIF(scd[farm_id],B554)</f>
        <v>1</v>
      </c>
      <c r="I554" s="4" t="s">
        <v>1080</v>
      </c>
      <c r="J554">
        <v>40</v>
      </c>
      <c r="M554">
        <v>12</v>
      </c>
      <c r="N554" s="19">
        <v>32.4</v>
      </c>
    </row>
    <row r="555" spans="2:14" x14ac:dyDescent="0.25">
      <c r="B555" t="str">
        <v>FARM_544</v>
      </c>
      <c r="C555" s="17">
        <f>COUNTIFS(scd[quality_pass],"True",scd[farm_id],B555)/COUNTIF(scd[farm_id],B555)</f>
        <v>1</v>
      </c>
      <c r="I555" s="4" t="s">
        <v>3279</v>
      </c>
      <c r="J555">
        <v>21</v>
      </c>
      <c r="M555">
        <v>12</v>
      </c>
      <c r="N555" s="19">
        <v>32.4</v>
      </c>
    </row>
    <row r="556" spans="2:14" x14ac:dyDescent="0.25">
      <c r="B556" t="str">
        <v>FARM_110</v>
      </c>
      <c r="C556" s="17">
        <f>COUNTIFS(scd[quality_pass],"True",scd[farm_id],B556)/COUNTIF(scd[farm_id],B556)</f>
        <v>1</v>
      </c>
      <c r="I556" s="4" t="s">
        <v>2643</v>
      </c>
      <c r="J556">
        <v>75</v>
      </c>
      <c r="M556">
        <v>3.4</v>
      </c>
      <c r="N556" s="19">
        <v>26</v>
      </c>
    </row>
    <row r="557" spans="2:14" x14ac:dyDescent="0.25">
      <c r="B557" t="str">
        <v>FARM_600</v>
      </c>
      <c r="C557" s="17">
        <f>COUNTIFS(scd[quality_pass],"True",scd[farm_id],B557)/COUNTIF(scd[farm_id],B557)</f>
        <v>0</v>
      </c>
      <c r="I557" s="4" t="s">
        <v>2959</v>
      </c>
      <c r="J557">
        <v>60</v>
      </c>
      <c r="M557">
        <v>3.9</v>
      </c>
      <c r="N557" s="19">
        <v>27.8</v>
      </c>
    </row>
    <row r="558" spans="2:14" x14ac:dyDescent="0.25">
      <c r="B558" t="str">
        <v>FARM_780</v>
      </c>
      <c r="C558" s="17">
        <f>COUNTIFS(scd[quality_pass],"True",scd[farm_id],B558)/COUNTIF(scd[farm_id],B558)</f>
        <v>1</v>
      </c>
      <c r="I558" s="4" t="s">
        <v>1565</v>
      </c>
      <c r="J558">
        <v>64</v>
      </c>
      <c r="M558">
        <v>3.3</v>
      </c>
      <c r="N558" s="19">
        <v>26.7</v>
      </c>
    </row>
    <row r="559" spans="2:14" x14ac:dyDescent="0.25">
      <c r="B559" t="str">
        <v>FARM_513</v>
      </c>
      <c r="C559" s="17">
        <f>COUNTIFS(scd[quality_pass],"True",scd[farm_id],B559)/COUNTIF(scd[farm_id],B559)</f>
        <v>1</v>
      </c>
      <c r="I559" s="4" t="s">
        <v>2816</v>
      </c>
      <c r="J559">
        <v>53</v>
      </c>
      <c r="M559">
        <v>4.3</v>
      </c>
      <c r="N559" s="19">
        <v>29.1</v>
      </c>
    </row>
    <row r="560" spans="2:14" x14ac:dyDescent="0.25">
      <c r="B560" t="str">
        <v>FARM_522</v>
      </c>
      <c r="C560" s="17">
        <f>COUNTIFS(scd[quality_pass],"True",scd[farm_id],B560)/COUNTIF(scd[farm_id],B560)</f>
        <v>1</v>
      </c>
      <c r="I560" s="4" t="s">
        <v>386</v>
      </c>
      <c r="J560">
        <v>72</v>
      </c>
      <c r="M560">
        <v>12</v>
      </c>
      <c r="N560" s="19">
        <v>28.8</v>
      </c>
    </row>
    <row r="561" spans="2:14" x14ac:dyDescent="0.25">
      <c r="B561" t="str">
        <v>FARM_518</v>
      </c>
      <c r="C561" s="17">
        <f>COUNTIFS(scd[quality_pass],"True",scd[farm_id],B561)/COUNTIF(scd[farm_id],B561)</f>
        <v>0.5</v>
      </c>
      <c r="I561" s="4" t="s">
        <v>563</v>
      </c>
      <c r="J561">
        <v>69</v>
      </c>
      <c r="M561">
        <v>10.3</v>
      </c>
      <c r="N561" s="19">
        <v>29.9</v>
      </c>
    </row>
    <row r="562" spans="2:14" x14ac:dyDescent="0.25">
      <c r="B562" t="str">
        <v>FARM_378</v>
      </c>
      <c r="C562" s="17">
        <f>COUNTIFS(scd[quality_pass],"True",scd[farm_id],B562)/COUNTIF(scd[farm_id],B562)</f>
        <v>1</v>
      </c>
      <c r="I562" s="4" t="s">
        <v>821</v>
      </c>
      <c r="J562">
        <v>5</v>
      </c>
      <c r="M562">
        <v>3.8</v>
      </c>
      <c r="N562" s="19">
        <v>24.9</v>
      </c>
    </row>
    <row r="563" spans="2:14" x14ac:dyDescent="0.25">
      <c r="B563" t="str">
        <v>FARM_412</v>
      </c>
      <c r="C563" s="17">
        <f>COUNTIFS(scd[quality_pass],"True",scd[farm_id],B563)/COUNTIF(scd[farm_id],B563)</f>
        <v>0.66666666666666663</v>
      </c>
      <c r="I563" s="4" t="s">
        <v>1402</v>
      </c>
      <c r="J563">
        <v>29</v>
      </c>
      <c r="M563">
        <v>12</v>
      </c>
      <c r="N563" s="19">
        <v>31.8</v>
      </c>
    </row>
    <row r="564" spans="2:14" x14ac:dyDescent="0.25">
      <c r="B564" t="str">
        <v>FARM_591</v>
      </c>
      <c r="C564" s="17">
        <f>COUNTIFS(scd[quality_pass],"True",scd[farm_id],B564)/COUNTIF(scd[farm_id],B564)</f>
        <v>0</v>
      </c>
      <c r="I564" s="4" t="s">
        <v>915</v>
      </c>
      <c r="J564">
        <v>68</v>
      </c>
      <c r="M564">
        <v>9.6</v>
      </c>
      <c r="N564" s="19">
        <v>33</v>
      </c>
    </row>
    <row r="565" spans="2:14" x14ac:dyDescent="0.25">
      <c r="B565" t="str">
        <v>FARM_497</v>
      </c>
      <c r="C565" s="17">
        <f>COUNTIFS(scd[quality_pass],"True",scd[farm_id],B565)/COUNTIF(scd[farm_id],B565)</f>
        <v>1</v>
      </c>
      <c r="I565" s="4" t="s">
        <v>2936</v>
      </c>
      <c r="J565">
        <v>44</v>
      </c>
      <c r="M565">
        <v>4.3</v>
      </c>
      <c r="N565" s="19">
        <v>26.9</v>
      </c>
    </row>
    <row r="566" spans="2:14" x14ac:dyDescent="0.25">
      <c r="B566" t="str">
        <v>FARM_487</v>
      </c>
      <c r="C566" s="17">
        <f>COUNTIFS(scd[quality_pass],"True",scd[farm_id],B566)/COUNTIF(scd[farm_id],B566)</f>
        <v>0.66666666666666663</v>
      </c>
      <c r="I566" s="4" t="s">
        <v>3246</v>
      </c>
      <c r="J566">
        <v>15</v>
      </c>
      <c r="M566">
        <v>6.4</v>
      </c>
      <c r="N566" s="19">
        <v>30.2</v>
      </c>
    </row>
    <row r="567" spans="2:14" x14ac:dyDescent="0.25">
      <c r="B567" t="str">
        <v>FARM_799</v>
      </c>
      <c r="C567" s="17">
        <f>COUNTIFS(scd[quality_pass],"True",scd[farm_id],B567)/COUNTIF(scd[farm_id],B567)</f>
        <v>0</v>
      </c>
      <c r="I567" s="4" t="s">
        <v>177</v>
      </c>
      <c r="J567">
        <v>7</v>
      </c>
      <c r="M567">
        <v>6.8</v>
      </c>
      <c r="N567" s="19">
        <v>29</v>
      </c>
    </row>
    <row r="568" spans="2:14" x14ac:dyDescent="0.25">
      <c r="B568" t="str">
        <v>FARM_333</v>
      </c>
      <c r="C568" s="17">
        <f>COUNTIFS(scd[quality_pass],"True",scd[farm_id],B568)/COUNTIF(scd[farm_id],B568)</f>
        <v>1</v>
      </c>
      <c r="I568" s="4" t="s">
        <v>2993</v>
      </c>
      <c r="J568">
        <v>120</v>
      </c>
      <c r="M568">
        <v>33</v>
      </c>
      <c r="N568" s="19">
        <v>34.6</v>
      </c>
    </row>
    <row r="569" spans="2:14" x14ac:dyDescent="0.25">
      <c r="B569" t="str">
        <v>FARM_306</v>
      </c>
      <c r="C569" s="17">
        <f>COUNTIFS(scd[quality_pass],"True",scd[farm_id],B569)/COUNTIF(scd[farm_id],B569)</f>
        <v>1</v>
      </c>
      <c r="I569" s="4" t="s">
        <v>1466</v>
      </c>
      <c r="J569">
        <v>44</v>
      </c>
      <c r="M569">
        <v>30</v>
      </c>
      <c r="N569" s="19">
        <v>32.9</v>
      </c>
    </row>
    <row r="570" spans="2:14" x14ac:dyDescent="0.25">
      <c r="B570" t="str">
        <v>FARM_402</v>
      </c>
      <c r="C570" s="17">
        <f>COUNTIFS(scd[quality_pass],"True",scd[farm_id],B570)/COUNTIF(scd[farm_id],B570)</f>
        <v>1</v>
      </c>
      <c r="I570" s="4" t="s">
        <v>3105</v>
      </c>
      <c r="J570">
        <v>34</v>
      </c>
      <c r="M570">
        <v>5.2</v>
      </c>
      <c r="N570" s="19">
        <v>30.8</v>
      </c>
    </row>
    <row r="571" spans="2:14" x14ac:dyDescent="0.25">
      <c r="B571" t="str">
        <v>FARM_588</v>
      </c>
      <c r="C571" s="17">
        <f>COUNTIFS(scd[quality_pass],"True",scd[farm_id],B571)/COUNTIF(scd[farm_id],B571)</f>
        <v>1</v>
      </c>
      <c r="I571" s="4" t="s">
        <v>974</v>
      </c>
      <c r="J571">
        <v>115</v>
      </c>
      <c r="M571">
        <v>9.6</v>
      </c>
      <c r="N571" s="19">
        <v>29.4</v>
      </c>
    </row>
    <row r="572" spans="2:14" x14ac:dyDescent="0.25">
      <c r="B572" t="str">
        <v>FARM_665</v>
      </c>
      <c r="C572" s="17">
        <f>COUNTIFS(scd[quality_pass],"True",scd[farm_id],B572)/COUNTIF(scd[farm_id],B572)</f>
        <v>0</v>
      </c>
      <c r="I572" s="4" t="s">
        <v>3300</v>
      </c>
      <c r="J572">
        <v>29</v>
      </c>
      <c r="M572">
        <v>3.9</v>
      </c>
      <c r="N572" s="19">
        <v>26.6</v>
      </c>
    </row>
    <row r="573" spans="2:14" x14ac:dyDescent="0.25">
      <c r="B573" t="str">
        <v>FARM_553</v>
      </c>
      <c r="C573" s="17">
        <f>COUNTIFS(scd[quality_pass],"True",scd[farm_id],B573)/COUNTIF(scd[farm_id],B573)</f>
        <v>1</v>
      </c>
      <c r="I573" s="4" t="s">
        <v>3518</v>
      </c>
      <c r="J573">
        <v>76</v>
      </c>
      <c r="M573">
        <v>7.9</v>
      </c>
      <c r="N573" s="19">
        <v>27.6</v>
      </c>
    </row>
    <row r="574" spans="2:14" x14ac:dyDescent="0.25">
      <c r="B574" t="str">
        <v>FARM_38</v>
      </c>
      <c r="C574" s="17">
        <f>COUNTIFS(scd[quality_pass],"True",scd[farm_id],B574)/COUNTIF(scd[farm_id],B574)</f>
        <v>0.66666666666666663</v>
      </c>
      <c r="I574" s="4" t="s">
        <v>2356</v>
      </c>
      <c r="J574">
        <v>33</v>
      </c>
      <c r="M574">
        <v>25.3</v>
      </c>
      <c r="N574" s="19">
        <v>29</v>
      </c>
    </row>
    <row r="575" spans="2:14" x14ac:dyDescent="0.25">
      <c r="B575" t="str">
        <v>FARM_232</v>
      </c>
      <c r="C575" s="17">
        <f>COUNTIFS(scd[quality_pass],"True",scd[farm_id],B575)/COUNTIF(scd[farm_id],B575)</f>
        <v>1</v>
      </c>
      <c r="I575" s="4" t="s">
        <v>2222</v>
      </c>
      <c r="J575">
        <v>16</v>
      </c>
      <c r="M575">
        <v>2</v>
      </c>
      <c r="N575" s="19">
        <v>23</v>
      </c>
    </row>
    <row r="576" spans="2:14" x14ac:dyDescent="0.25">
      <c r="B576" t="str">
        <v>FARM_166</v>
      </c>
      <c r="C576" s="17">
        <f>COUNTIFS(scd[quality_pass],"True",scd[farm_id],B576)/COUNTIF(scd[farm_id],B576)</f>
        <v>0.5</v>
      </c>
      <c r="I576" s="4" t="s">
        <v>1264</v>
      </c>
      <c r="J576">
        <v>72</v>
      </c>
      <c r="M576">
        <v>12</v>
      </c>
      <c r="N576" s="19">
        <v>32.5</v>
      </c>
    </row>
    <row r="577" spans="2:14" x14ac:dyDescent="0.25">
      <c r="B577" t="str">
        <v>FARM_372</v>
      </c>
      <c r="C577" s="17">
        <f>COUNTIFS(scd[quality_pass],"True",scd[farm_id],B577)/COUNTIF(scd[farm_id],B577)</f>
        <v>1</v>
      </c>
      <c r="I577" s="4" t="s">
        <v>1298</v>
      </c>
      <c r="J577">
        <v>55</v>
      </c>
      <c r="M577">
        <v>8</v>
      </c>
      <c r="N577" s="19">
        <v>29.6</v>
      </c>
    </row>
    <row r="578" spans="2:14" x14ac:dyDescent="0.25">
      <c r="B578" t="str">
        <v>FARM_111</v>
      </c>
      <c r="C578" s="17">
        <f>COUNTIFS(scd[quality_pass],"True",scd[farm_id],B578)/COUNTIF(scd[farm_id],B578)</f>
        <v>1</v>
      </c>
      <c r="I578" s="4" t="s">
        <v>3574</v>
      </c>
      <c r="J578">
        <v>5</v>
      </c>
      <c r="M578">
        <v>9.6999999999999993</v>
      </c>
      <c r="N578" s="19">
        <v>30</v>
      </c>
    </row>
    <row r="579" spans="2:14" x14ac:dyDescent="0.25">
      <c r="B579" t="str">
        <v>FARM_612</v>
      </c>
      <c r="C579" s="17">
        <f>COUNTIFS(scd[quality_pass],"True",scd[farm_id],B579)/COUNTIF(scd[farm_id],B579)</f>
        <v>0</v>
      </c>
      <c r="I579" s="4" t="s">
        <v>1569</v>
      </c>
      <c r="J579">
        <v>43</v>
      </c>
      <c r="M579">
        <v>11.7</v>
      </c>
      <c r="N579" s="19">
        <v>34.1</v>
      </c>
    </row>
    <row r="580" spans="2:14" x14ac:dyDescent="0.25">
      <c r="B580" t="str">
        <v>FARM_281</v>
      </c>
      <c r="C580" s="17">
        <f>COUNTIFS(scd[quality_pass],"True",scd[farm_id],B580)/COUNTIF(scd[farm_id],B580)</f>
        <v>1</v>
      </c>
      <c r="I580" s="4" t="s">
        <v>683</v>
      </c>
      <c r="J580">
        <v>93</v>
      </c>
      <c r="M580">
        <v>9.1999999999999993</v>
      </c>
      <c r="N580" s="19">
        <v>32.5</v>
      </c>
    </row>
    <row r="581" spans="2:14" x14ac:dyDescent="0.25">
      <c r="B581" t="str">
        <v>FARM_155</v>
      </c>
      <c r="C581" s="17">
        <f>COUNTIFS(scd[quality_pass],"True",scd[farm_id],B581)/COUNTIF(scd[farm_id],B581)</f>
        <v>1</v>
      </c>
      <c r="I581" s="4" t="s">
        <v>3440</v>
      </c>
      <c r="J581">
        <v>113</v>
      </c>
      <c r="M581">
        <v>10.5</v>
      </c>
      <c r="N581" s="19">
        <v>30.4</v>
      </c>
    </row>
    <row r="582" spans="2:14" x14ac:dyDescent="0.25">
      <c r="B582" t="str">
        <v>FARM_649</v>
      </c>
      <c r="C582" s="17">
        <f>COUNTIFS(scd[quality_pass],"True",scd[farm_id],B582)/COUNTIF(scd[farm_id],B582)</f>
        <v>1</v>
      </c>
      <c r="I582" s="4" t="s">
        <v>2268</v>
      </c>
      <c r="J582">
        <v>33</v>
      </c>
      <c r="M582">
        <v>6.9</v>
      </c>
      <c r="N582" s="19">
        <v>28.5</v>
      </c>
    </row>
    <row r="583" spans="2:14" x14ac:dyDescent="0.25">
      <c r="B583" t="str">
        <v>FARM_43</v>
      </c>
      <c r="C583" s="17">
        <f>COUNTIFS(scd[quality_pass],"True",scd[farm_id],B583)/COUNTIF(scd[farm_id],B583)</f>
        <v>0.66666666666666663</v>
      </c>
      <c r="I583" s="4" t="s">
        <v>2617</v>
      </c>
      <c r="J583">
        <v>57</v>
      </c>
      <c r="M583">
        <v>6.7</v>
      </c>
      <c r="N583" s="19">
        <v>24.2</v>
      </c>
    </row>
    <row r="584" spans="2:14" x14ac:dyDescent="0.25">
      <c r="B584" t="str">
        <v>FARM_577</v>
      </c>
      <c r="C584" s="17">
        <f>COUNTIFS(scd[quality_pass],"True",scd[farm_id],B584)/COUNTIF(scd[farm_id],B584)</f>
        <v>0.5</v>
      </c>
      <c r="I584" s="4" t="s">
        <v>1252</v>
      </c>
      <c r="J584">
        <v>74</v>
      </c>
      <c r="M584">
        <v>6.8</v>
      </c>
      <c r="N584" s="19">
        <v>28.4</v>
      </c>
    </row>
    <row r="585" spans="2:14" x14ac:dyDescent="0.25">
      <c r="B585" t="str">
        <v>FARM_602</v>
      </c>
      <c r="C585" s="17">
        <f>COUNTIFS(scd[quality_pass],"True",scd[farm_id],B585)/COUNTIF(scd[farm_id],B585)</f>
        <v>0.33333333333333331</v>
      </c>
      <c r="I585" s="4" t="s">
        <v>2919</v>
      </c>
      <c r="J585">
        <v>99</v>
      </c>
      <c r="M585">
        <v>6.9</v>
      </c>
      <c r="N585" s="19">
        <v>30.5</v>
      </c>
    </row>
    <row r="586" spans="2:14" x14ac:dyDescent="0.25">
      <c r="B586" t="str">
        <v>FARM_625</v>
      </c>
      <c r="C586" s="17">
        <f>COUNTIFS(scd[quality_pass],"True",scd[farm_id],B586)/COUNTIF(scd[farm_id],B586)</f>
        <v>1</v>
      </c>
      <c r="I586" s="4" t="s">
        <v>3058</v>
      </c>
      <c r="J586">
        <v>82</v>
      </c>
      <c r="M586">
        <v>10.3</v>
      </c>
      <c r="N586" s="19">
        <v>32.700000000000003</v>
      </c>
    </row>
    <row r="587" spans="2:14" x14ac:dyDescent="0.25">
      <c r="B587" t="str">
        <v>FARM_468</v>
      </c>
      <c r="C587" s="17">
        <f>COUNTIFS(scd[quality_pass],"True",scd[farm_id],B587)/COUNTIF(scd[farm_id],B587)</f>
        <v>0</v>
      </c>
      <c r="I587" s="4" t="s">
        <v>2730</v>
      </c>
      <c r="J587">
        <v>9</v>
      </c>
      <c r="M587">
        <v>9.5</v>
      </c>
      <c r="N587" s="19">
        <v>30.2</v>
      </c>
    </row>
    <row r="588" spans="2:14" x14ac:dyDescent="0.25">
      <c r="B588" t="str">
        <v>FARM_751</v>
      </c>
      <c r="C588" s="17">
        <f>COUNTIFS(scd[quality_pass],"True",scd[farm_id],B588)/COUNTIF(scd[farm_id],B588)</f>
        <v>1</v>
      </c>
      <c r="I588" s="4" t="s">
        <v>693</v>
      </c>
      <c r="J588">
        <v>13</v>
      </c>
      <c r="M588">
        <v>9.3000000000000007</v>
      </c>
      <c r="N588" s="19">
        <v>29.9</v>
      </c>
    </row>
    <row r="589" spans="2:14" x14ac:dyDescent="0.25">
      <c r="B589" t="str">
        <v>FARM_213</v>
      </c>
      <c r="C589" s="17">
        <f>COUNTIFS(scd[quality_pass],"True",scd[farm_id],B589)/COUNTIF(scd[farm_id],B589)</f>
        <v>1</v>
      </c>
      <c r="I589" s="4" t="s">
        <v>1906</v>
      </c>
      <c r="J589">
        <v>25</v>
      </c>
      <c r="M589">
        <v>12</v>
      </c>
      <c r="N589" s="19">
        <v>33.9</v>
      </c>
    </row>
    <row r="590" spans="2:14" x14ac:dyDescent="0.25">
      <c r="B590" t="str">
        <v>FARM_272</v>
      </c>
      <c r="C590" s="17">
        <f>COUNTIFS(scd[quality_pass],"True",scd[farm_id],B590)/COUNTIF(scd[farm_id],B590)</f>
        <v>1</v>
      </c>
      <c r="I590" s="4" t="s">
        <v>3409</v>
      </c>
      <c r="J590">
        <v>72</v>
      </c>
      <c r="M590">
        <v>9.8000000000000007</v>
      </c>
      <c r="N590" s="19">
        <v>32</v>
      </c>
    </row>
    <row r="591" spans="2:14" x14ac:dyDescent="0.25">
      <c r="B591" t="str">
        <v>FARM_435</v>
      </c>
      <c r="C591" s="17">
        <f>COUNTIFS(scd[quality_pass],"True",scd[farm_id],B591)/COUNTIF(scd[farm_id],B591)</f>
        <v>1</v>
      </c>
      <c r="I591" s="4" t="s">
        <v>2238</v>
      </c>
      <c r="J591">
        <v>67</v>
      </c>
      <c r="M591">
        <v>8.6</v>
      </c>
      <c r="N591" s="19">
        <v>30.6</v>
      </c>
    </row>
    <row r="592" spans="2:14" x14ac:dyDescent="0.25">
      <c r="B592" t="str">
        <v>FARM_78</v>
      </c>
      <c r="C592" s="17">
        <f>COUNTIFS(scd[quality_pass],"True",scd[farm_id],B592)/COUNTIF(scd[farm_id],B592)</f>
        <v>1</v>
      </c>
      <c r="I592" s="4" t="s">
        <v>1610</v>
      </c>
      <c r="J592">
        <v>76</v>
      </c>
      <c r="M592">
        <v>10.7</v>
      </c>
      <c r="N592" s="19">
        <v>34.5</v>
      </c>
    </row>
    <row r="593" spans="2:14" x14ac:dyDescent="0.25">
      <c r="B593" t="str">
        <v>FARM_511</v>
      </c>
      <c r="C593" s="17">
        <f>COUNTIFS(scd[quality_pass],"True",scd[farm_id],B593)/COUNTIF(scd[farm_id],B593)</f>
        <v>1</v>
      </c>
      <c r="I593" s="4" t="s">
        <v>358</v>
      </c>
      <c r="J593">
        <v>39</v>
      </c>
      <c r="M593">
        <v>10.8</v>
      </c>
      <c r="N593" s="19">
        <v>33.9</v>
      </c>
    </row>
    <row r="594" spans="2:14" x14ac:dyDescent="0.25">
      <c r="B594" t="str">
        <v>FARM_26</v>
      </c>
      <c r="C594" s="17">
        <f>COUNTIFS(scd[quality_pass],"True",scd[farm_id],B594)/COUNTIF(scd[farm_id],B594)</f>
        <v>0</v>
      </c>
      <c r="I594" s="4" t="s">
        <v>2645</v>
      </c>
      <c r="J594">
        <v>87</v>
      </c>
      <c r="M594">
        <v>25.9</v>
      </c>
      <c r="N594" s="19">
        <v>28.7</v>
      </c>
    </row>
    <row r="595" spans="2:14" x14ac:dyDescent="0.25">
      <c r="B595" t="str">
        <v>FARM_356</v>
      </c>
      <c r="C595" s="17">
        <f>COUNTIFS(scd[quality_pass],"True",scd[farm_id],B595)/COUNTIF(scd[farm_id],B595)</f>
        <v>1</v>
      </c>
      <c r="I595" s="4" t="s">
        <v>2000</v>
      </c>
      <c r="J595">
        <v>37</v>
      </c>
      <c r="M595">
        <v>6.4</v>
      </c>
      <c r="N595" s="19">
        <v>29.7</v>
      </c>
    </row>
    <row r="596" spans="2:14" x14ac:dyDescent="0.25">
      <c r="B596" t="str">
        <v>FARM_714</v>
      </c>
      <c r="C596" s="17">
        <f>COUNTIFS(scd[quality_pass],"True",scd[farm_id],B596)/COUNTIF(scd[farm_id],B596)</f>
        <v>0.5</v>
      </c>
      <c r="I596" s="4" t="s">
        <v>3334</v>
      </c>
      <c r="J596">
        <v>40</v>
      </c>
      <c r="M596">
        <v>2.7</v>
      </c>
      <c r="N596" s="19">
        <v>26.8</v>
      </c>
    </row>
    <row r="597" spans="2:14" x14ac:dyDescent="0.25">
      <c r="B597" t="str">
        <v>FARM_188</v>
      </c>
      <c r="C597" s="17">
        <f>COUNTIFS(scd[quality_pass],"True",scd[farm_id],B597)/COUNTIF(scd[farm_id],B597)</f>
        <v>0.5</v>
      </c>
      <c r="I597" s="4" t="s">
        <v>2193</v>
      </c>
      <c r="J597">
        <v>98</v>
      </c>
      <c r="M597">
        <v>6.8</v>
      </c>
      <c r="N597" s="19">
        <v>32.4</v>
      </c>
    </row>
    <row r="598" spans="2:14" x14ac:dyDescent="0.25">
      <c r="B598" t="str">
        <v>FARM_207</v>
      </c>
      <c r="C598" s="17">
        <f>COUNTIFS(scd[quality_pass],"True",scd[farm_id],B598)/COUNTIF(scd[farm_id],B598)</f>
        <v>0.5</v>
      </c>
      <c r="I598" s="4" t="s">
        <v>1952</v>
      </c>
      <c r="J598">
        <v>68</v>
      </c>
      <c r="M598">
        <v>30.7</v>
      </c>
      <c r="N598" s="19">
        <v>33.1</v>
      </c>
    </row>
    <row r="599" spans="2:14" x14ac:dyDescent="0.25">
      <c r="B599" t="str">
        <v>FARM_340</v>
      </c>
      <c r="C599" s="17">
        <f>COUNTIFS(scd[quality_pass],"True",scd[farm_id],B599)/COUNTIF(scd[farm_id],B599)</f>
        <v>1</v>
      </c>
      <c r="I599" s="4" t="s">
        <v>2195</v>
      </c>
      <c r="J599">
        <v>65</v>
      </c>
      <c r="M599">
        <v>3.4</v>
      </c>
      <c r="N599" s="19">
        <v>28.5</v>
      </c>
    </row>
    <row r="600" spans="2:14" x14ac:dyDescent="0.25">
      <c r="B600" t="str">
        <v>FARM_171</v>
      </c>
      <c r="C600" s="17">
        <f>COUNTIFS(scd[quality_pass],"True",scd[farm_id],B600)/COUNTIF(scd[farm_id],B600)</f>
        <v>1</v>
      </c>
      <c r="I600" s="4" t="s">
        <v>1085</v>
      </c>
      <c r="J600">
        <v>94</v>
      </c>
      <c r="M600">
        <v>10.7</v>
      </c>
      <c r="N600" s="19">
        <v>32.9</v>
      </c>
    </row>
    <row r="601" spans="2:14" x14ac:dyDescent="0.25">
      <c r="B601" t="str">
        <v>FARM_341</v>
      </c>
      <c r="C601" s="17">
        <f>COUNTIFS(scd[quality_pass],"True",scd[farm_id],B601)/COUNTIF(scd[farm_id],B601)</f>
        <v>0</v>
      </c>
      <c r="I601" s="4" t="s">
        <v>507</v>
      </c>
      <c r="J601">
        <v>125</v>
      </c>
      <c r="M601">
        <v>7.8</v>
      </c>
      <c r="N601" s="19">
        <v>25.7</v>
      </c>
    </row>
    <row r="602" spans="2:14" x14ac:dyDescent="0.25">
      <c r="B602" t="str">
        <v>FARM_786</v>
      </c>
      <c r="C602" s="17">
        <f>COUNTIFS(scd[quality_pass],"True",scd[farm_id],B602)/COUNTIF(scd[farm_id],B602)</f>
        <v>0</v>
      </c>
      <c r="I602" s="4" t="s">
        <v>2362</v>
      </c>
      <c r="J602">
        <v>118</v>
      </c>
      <c r="M602">
        <v>10.9</v>
      </c>
      <c r="N602" s="19">
        <v>34.299999999999997</v>
      </c>
    </row>
    <row r="603" spans="2:14" x14ac:dyDescent="0.25">
      <c r="B603" t="str">
        <v>FARM_44</v>
      </c>
      <c r="C603" s="17">
        <f>COUNTIFS(scd[quality_pass],"True",scd[farm_id],B603)/COUNTIF(scd[farm_id],B603)</f>
        <v>1</v>
      </c>
      <c r="I603" s="4" t="s">
        <v>1511</v>
      </c>
      <c r="J603">
        <v>49</v>
      </c>
      <c r="M603">
        <v>5.4</v>
      </c>
      <c r="N603" s="19">
        <v>26.2</v>
      </c>
    </row>
    <row r="604" spans="2:14" x14ac:dyDescent="0.25">
      <c r="B604" t="str">
        <v>FARM_301</v>
      </c>
      <c r="C604" s="17">
        <f>COUNTIFS(scd[quality_pass],"True",scd[farm_id],B604)/COUNTIF(scd[farm_id],B604)</f>
        <v>1</v>
      </c>
      <c r="I604" s="4" t="s">
        <v>1060</v>
      </c>
      <c r="J604">
        <v>68</v>
      </c>
      <c r="M604">
        <v>5.0999999999999996</v>
      </c>
      <c r="N604" s="19">
        <v>26.7</v>
      </c>
    </row>
    <row r="605" spans="2:14" x14ac:dyDescent="0.25">
      <c r="B605" t="str">
        <v>FARM_532</v>
      </c>
      <c r="C605" s="17">
        <f>COUNTIFS(scd[quality_pass],"True",scd[farm_id],B605)/COUNTIF(scd[farm_id],B605)</f>
        <v>1</v>
      </c>
      <c r="I605" s="4" t="s">
        <v>664</v>
      </c>
      <c r="J605">
        <v>114</v>
      </c>
      <c r="M605">
        <v>11.1</v>
      </c>
      <c r="N605" s="19">
        <v>29.4</v>
      </c>
    </row>
    <row r="606" spans="2:14" x14ac:dyDescent="0.25">
      <c r="B606" t="str">
        <v>FARM_525</v>
      </c>
      <c r="C606" s="17">
        <f>COUNTIFS(scd[quality_pass],"True",scd[farm_id],B606)/COUNTIF(scd[farm_id],B606)</f>
        <v>1</v>
      </c>
      <c r="I606" s="4" t="s">
        <v>3442</v>
      </c>
      <c r="J606">
        <v>76</v>
      </c>
      <c r="M606">
        <v>4.8</v>
      </c>
      <c r="N606" s="19">
        <v>27.4</v>
      </c>
    </row>
    <row r="607" spans="2:14" x14ac:dyDescent="0.25">
      <c r="B607" t="str">
        <v>FARM_601</v>
      </c>
      <c r="C607" s="17">
        <f>COUNTIFS(scd[quality_pass],"True",scd[farm_id],B607)/COUNTIF(scd[farm_id],B607)</f>
        <v>1</v>
      </c>
      <c r="I607" s="4" t="s">
        <v>1513</v>
      </c>
      <c r="J607">
        <v>30</v>
      </c>
      <c r="M607">
        <v>1.9</v>
      </c>
      <c r="N607" s="19">
        <v>25</v>
      </c>
    </row>
    <row r="608" spans="2:14" x14ac:dyDescent="0.25">
      <c r="B608" t="str">
        <v>FARM_132</v>
      </c>
      <c r="C608" s="17">
        <f>COUNTIFS(scd[quality_pass],"True",scd[farm_id],B608)/COUNTIF(scd[farm_id],B608)</f>
        <v>1</v>
      </c>
      <c r="I608" s="4" t="s">
        <v>1955</v>
      </c>
      <c r="J608">
        <v>62</v>
      </c>
      <c r="M608">
        <v>10.3</v>
      </c>
      <c r="N608" s="19">
        <v>32.200000000000003</v>
      </c>
    </row>
    <row r="609" spans="2:14" x14ac:dyDescent="0.25">
      <c r="B609" t="str">
        <v>FARM_741</v>
      </c>
      <c r="C609" s="17">
        <f>COUNTIFS(scd[quality_pass],"True",scd[farm_id],B609)/COUNTIF(scd[farm_id],B609)</f>
        <v>1</v>
      </c>
      <c r="I609" s="4" t="s">
        <v>1612</v>
      </c>
      <c r="J609">
        <v>86</v>
      </c>
      <c r="M609">
        <v>7.1</v>
      </c>
      <c r="N609" s="19">
        <v>34</v>
      </c>
    </row>
    <row r="610" spans="2:14" x14ac:dyDescent="0.25">
      <c r="B610" t="str">
        <v>FARM_585</v>
      </c>
      <c r="C610" s="17">
        <f>COUNTIFS(scd[quality_pass],"True",scd[farm_id],B610)/COUNTIF(scd[farm_id],B610)</f>
        <v>1</v>
      </c>
      <c r="I610" s="4" t="s">
        <v>3194</v>
      </c>
      <c r="J610">
        <v>75</v>
      </c>
      <c r="M610">
        <v>3.4</v>
      </c>
      <c r="N610" s="19">
        <v>28.1</v>
      </c>
    </row>
    <row r="611" spans="2:14" x14ac:dyDescent="0.25">
      <c r="B611" t="str">
        <v>FARM_683</v>
      </c>
      <c r="C611" s="17">
        <f>COUNTIFS(scd[quality_pass],"True",scd[farm_id],B611)/COUNTIF(scd[farm_id],B611)</f>
        <v>0</v>
      </c>
      <c r="I611" s="4" t="s">
        <v>1857</v>
      </c>
      <c r="J611">
        <v>129</v>
      </c>
      <c r="M611">
        <v>5</v>
      </c>
      <c r="N611" s="19">
        <v>29</v>
      </c>
    </row>
    <row r="612" spans="2:14" x14ac:dyDescent="0.25">
      <c r="B612" t="str">
        <v>FARM_53</v>
      </c>
      <c r="C612" s="17">
        <f>COUNTIFS(scd[quality_pass],"True",scd[farm_id],B612)/COUNTIF(scd[farm_id],B612)</f>
        <v>1</v>
      </c>
      <c r="I612" s="4" t="s">
        <v>3014</v>
      </c>
      <c r="J612">
        <v>61</v>
      </c>
      <c r="M612">
        <v>12</v>
      </c>
      <c r="N612" s="19">
        <v>30.9</v>
      </c>
    </row>
    <row r="613" spans="2:14" x14ac:dyDescent="0.25">
      <c r="B613" t="str">
        <v>FARM_314</v>
      </c>
      <c r="C613" s="17">
        <f>COUNTIFS(scd[quality_pass],"True",scd[farm_id],B613)/COUNTIF(scd[farm_id],B613)</f>
        <v>0.5</v>
      </c>
      <c r="I613" s="4" t="s">
        <v>3061</v>
      </c>
      <c r="J613">
        <v>32</v>
      </c>
      <c r="M613">
        <v>35</v>
      </c>
      <c r="N613" s="19">
        <v>41.3</v>
      </c>
    </row>
    <row r="614" spans="2:14" x14ac:dyDescent="0.25">
      <c r="B614" t="str">
        <v>FARM_128</v>
      </c>
      <c r="C614" s="17">
        <f>COUNTIFS(scd[quality_pass],"True",scd[farm_id],B614)/COUNTIF(scd[farm_id],B614)</f>
        <v>1</v>
      </c>
      <c r="I614" s="4" t="s">
        <v>468</v>
      </c>
      <c r="J614">
        <v>86</v>
      </c>
      <c r="M614">
        <v>4.8</v>
      </c>
      <c r="N614" s="19">
        <v>22.6</v>
      </c>
    </row>
    <row r="615" spans="2:14" x14ac:dyDescent="0.25">
      <c r="B615" t="str">
        <v>FARM_61</v>
      </c>
      <c r="C615" s="17">
        <f>COUNTIFS(scd[quality_pass],"True",scd[farm_id],B615)/COUNTIF(scd[farm_id],B615)</f>
        <v>0.5</v>
      </c>
      <c r="I615" s="4" t="s">
        <v>1312</v>
      </c>
      <c r="J615">
        <v>13</v>
      </c>
      <c r="M615">
        <v>26.6</v>
      </c>
      <c r="N615" s="19">
        <v>30.5</v>
      </c>
    </row>
    <row r="616" spans="2:14" x14ac:dyDescent="0.25">
      <c r="B616" t="str">
        <v>FARM_10</v>
      </c>
      <c r="C616" s="17">
        <f>COUNTIFS(scd[quality_pass],"True",scd[farm_id],B616)/COUNTIF(scd[farm_id],B616)</f>
        <v>0</v>
      </c>
      <c r="I616" s="4" t="s">
        <v>1742</v>
      </c>
      <c r="J616">
        <v>5</v>
      </c>
      <c r="M616">
        <v>6.6</v>
      </c>
      <c r="N616" s="19">
        <v>24.6</v>
      </c>
    </row>
    <row r="617" spans="2:14" x14ac:dyDescent="0.25">
      <c r="B617" t="str">
        <v>FARM_642</v>
      </c>
      <c r="C617" s="17">
        <f>COUNTIFS(scd[quality_pass],"True",scd[farm_id],B617)/COUNTIF(scd[farm_id],B617)</f>
        <v>1</v>
      </c>
      <c r="I617" s="4" t="s">
        <v>1729</v>
      </c>
      <c r="J617">
        <v>77</v>
      </c>
      <c r="M617">
        <v>7.5</v>
      </c>
      <c r="N617" s="19">
        <v>27.6</v>
      </c>
    </row>
    <row r="618" spans="2:14" x14ac:dyDescent="0.25">
      <c r="B618" t="str">
        <v>FARM_39</v>
      </c>
      <c r="C618" s="17">
        <f>COUNTIFS(scd[quality_pass],"True",scd[farm_id],B618)/COUNTIF(scd[farm_id],B618)</f>
        <v>1</v>
      </c>
      <c r="I618" s="4" t="s">
        <v>2199</v>
      </c>
      <c r="J618">
        <v>83</v>
      </c>
      <c r="M618">
        <v>24.4</v>
      </c>
      <c r="N618" s="19">
        <v>27.5</v>
      </c>
    </row>
    <row r="619" spans="2:14" x14ac:dyDescent="0.25">
      <c r="B619" t="str">
        <v>FARM_212</v>
      </c>
      <c r="C619" s="17">
        <f>COUNTIFS(scd[quality_pass],"True",scd[farm_id],B619)/COUNTIF(scd[farm_id],B619)</f>
        <v>1</v>
      </c>
      <c r="I619" s="4" t="s">
        <v>3122</v>
      </c>
      <c r="J619">
        <v>41</v>
      </c>
      <c r="M619">
        <v>7.7</v>
      </c>
      <c r="N619" s="19">
        <v>31.4</v>
      </c>
    </row>
    <row r="620" spans="2:14" x14ac:dyDescent="0.25">
      <c r="B620" t="str">
        <v>FARM_165</v>
      </c>
      <c r="C620" s="17">
        <f>COUNTIFS(scd[quality_pass],"True",scd[farm_id],B620)/COUNTIF(scd[farm_id],B620)</f>
        <v>1</v>
      </c>
      <c r="I620" s="4" t="s">
        <v>2921</v>
      </c>
      <c r="J620">
        <v>100</v>
      </c>
      <c r="M620">
        <v>10.7</v>
      </c>
      <c r="N620" s="19">
        <v>33.9</v>
      </c>
    </row>
    <row r="621" spans="2:14" x14ac:dyDescent="0.25">
      <c r="B621" t="str">
        <v>FARM_327</v>
      </c>
      <c r="C621" s="17">
        <f>COUNTIFS(scd[quality_pass],"True",scd[farm_id],B621)/COUNTIF(scd[farm_id],B621)</f>
        <v>1</v>
      </c>
      <c r="I621" s="4" t="s">
        <v>3522</v>
      </c>
      <c r="J621">
        <v>56</v>
      </c>
      <c r="M621">
        <v>8</v>
      </c>
      <c r="N621" s="19">
        <v>28</v>
      </c>
    </row>
    <row r="622" spans="2:14" x14ac:dyDescent="0.25">
      <c r="B622" t="str">
        <v>FARM_227</v>
      </c>
      <c r="C622" s="17">
        <f>COUNTIFS(scd[quality_pass],"True",scd[farm_id],B622)/COUNTIF(scd[farm_id],B622)</f>
        <v>0.5</v>
      </c>
      <c r="I622" s="4" t="s">
        <v>2389</v>
      </c>
      <c r="J622">
        <v>28</v>
      </c>
      <c r="M622">
        <v>7.7</v>
      </c>
      <c r="N622" s="19">
        <v>31.4</v>
      </c>
    </row>
    <row r="623" spans="2:14" x14ac:dyDescent="0.25">
      <c r="B623" t="str">
        <v>FARM_56</v>
      </c>
      <c r="C623" s="17">
        <f>COUNTIFS(scd[quality_pass],"True",scd[farm_id],B623)/COUNTIF(scd[farm_id],B623)</f>
        <v>1</v>
      </c>
      <c r="I623" s="4" t="s">
        <v>2770</v>
      </c>
      <c r="J623">
        <v>37</v>
      </c>
      <c r="M623">
        <v>3.1</v>
      </c>
      <c r="N623" s="19">
        <v>26.7</v>
      </c>
    </row>
    <row r="624" spans="2:14" x14ac:dyDescent="0.25">
      <c r="B624" t="str">
        <v>FARM_706</v>
      </c>
      <c r="C624" s="17">
        <f>COUNTIFS(scd[quality_pass],"True",scd[farm_id],B624)/COUNTIF(scd[farm_id],B624)</f>
        <v>1</v>
      </c>
      <c r="I624" s="4" t="s">
        <v>2681</v>
      </c>
      <c r="J624">
        <v>38</v>
      </c>
      <c r="M624">
        <v>7.4</v>
      </c>
      <c r="N624" s="19">
        <v>25.6</v>
      </c>
    </row>
    <row r="625" spans="2:14" x14ac:dyDescent="0.25">
      <c r="B625" t="str">
        <v>FARM_28</v>
      </c>
      <c r="C625" s="17">
        <f>COUNTIFS(scd[quality_pass],"True",scd[farm_id],B625)/COUNTIF(scd[farm_id],B625)</f>
        <v>0.5</v>
      </c>
      <c r="I625" s="4" t="s">
        <v>3296</v>
      </c>
      <c r="J625">
        <v>70</v>
      </c>
      <c r="M625">
        <v>7</v>
      </c>
      <c r="N625" s="19">
        <v>27.2</v>
      </c>
    </row>
    <row r="626" spans="2:14" x14ac:dyDescent="0.25">
      <c r="B626" t="str">
        <v>FARM_136</v>
      </c>
      <c r="C626" s="17">
        <f>COUNTIFS(scd[quality_pass],"True",scd[farm_id],B626)/COUNTIF(scd[farm_id],B626)</f>
        <v>0.66666666666666663</v>
      </c>
      <c r="I626" s="4" t="s">
        <v>2364</v>
      </c>
      <c r="J626">
        <v>85</v>
      </c>
      <c r="M626">
        <v>9.8000000000000007</v>
      </c>
      <c r="N626" s="19">
        <v>31.4</v>
      </c>
    </row>
    <row r="627" spans="2:14" x14ac:dyDescent="0.25">
      <c r="B627" t="str">
        <v>FARM_694</v>
      </c>
      <c r="C627" s="17">
        <f>COUNTIFS(scd[quality_pass],"True",scd[farm_id],B627)/COUNTIF(scd[farm_id],B627)</f>
        <v>1</v>
      </c>
      <c r="I627" s="4" t="s">
        <v>3375</v>
      </c>
      <c r="J627">
        <v>46</v>
      </c>
      <c r="M627">
        <v>9</v>
      </c>
      <c r="N627" s="19">
        <v>27.6</v>
      </c>
    </row>
    <row r="628" spans="2:14" x14ac:dyDescent="0.25">
      <c r="B628" t="str">
        <v>FARM_357</v>
      </c>
      <c r="C628" s="17">
        <f>COUNTIFS(scd[quality_pass],"True",scd[farm_id],B628)/COUNTIF(scd[farm_id],B628)</f>
        <v>1</v>
      </c>
      <c r="I628" s="4" t="s">
        <v>1861</v>
      </c>
      <c r="J628">
        <v>49</v>
      </c>
      <c r="M628">
        <v>3.2</v>
      </c>
      <c r="N628" s="19">
        <v>26.7</v>
      </c>
    </row>
    <row r="629" spans="2:14" x14ac:dyDescent="0.25">
      <c r="B629" t="str">
        <v>FARM_677</v>
      </c>
      <c r="C629" s="17">
        <f>COUNTIFS(scd[quality_pass],"True",scd[farm_id],B629)/COUNTIF(scd[farm_id],B629)</f>
        <v>0.66666666666666663</v>
      </c>
      <c r="I629" s="4" t="s">
        <v>250</v>
      </c>
      <c r="J629">
        <v>29</v>
      </c>
      <c r="M629">
        <v>12</v>
      </c>
      <c r="N629" s="19">
        <v>29.3</v>
      </c>
    </row>
    <row r="630" spans="2:14" x14ac:dyDescent="0.25">
      <c r="B630" t="str">
        <v>FARM_203</v>
      </c>
      <c r="C630" s="17">
        <f>COUNTIFS(scd[quality_pass],"True",scd[farm_id],B630)/COUNTIF(scd[farm_id],B630)</f>
        <v>0</v>
      </c>
      <c r="I630" s="4" t="s">
        <v>1826</v>
      </c>
      <c r="J630">
        <v>117</v>
      </c>
      <c r="M630">
        <v>12</v>
      </c>
      <c r="N630" s="19">
        <v>34.799999999999997</v>
      </c>
    </row>
    <row r="631" spans="2:14" x14ac:dyDescent="0.25">
      <c r="B631" t="str">
        <v>FARM_490</v>
      </c>
      <c r="C631" s="17">
        <f>COUNTIFS(scd[quality_pass],"True",scd[farm_id],B631)/COUNTIF(scd[farm_id],B631)</f>
        <v>0</v>
      </c>
      <c r="I631" s="4" t="s">
        <v>3377</v>
      </c>
      <c r="J631">
        <v>22</v>
      </c>
      <c r="M631">
        <v>12</v>
      </c>
      <c r="N631" s="19">
        <v>37.9</v>
      </c>
    </row>
    <row r="632" spans="2:14" x14ac:dyDescent="0.25">
      <c r="B632" t="str">
        <v>FARM_617</v>
      </c>
      <c r="C632" s="17">
        <f>COUNTIFS(scd[quality_pass],"True",scd[farm_id],B632)/COUNTIF(scd[farm_id],B632)</f>
        <v>1</v>
      </c>
      <c r="I632" s="4" t="s">
        <v>957</v>
      </c>
      <c r="J632">
        <v>96</v>
      </c>
      <c r="M632">
        <v>5.7</v>
      </c>
      <c r="N632" s="19">
        <v>31.5</v>
      </c>
    </row>
    <row r="633" spans="2:14" x14ac:dyDescent="0.25">
      <c r="B633" t="str">
        <v>FARM_434</v>
      </c>
      <c r="C633" s="17">
        <f>COUNTIFS(scd[quality_pass],"True",scd[farm_id],B633)/COUNTIF(scd[farm_id],B633)</f>
        <v>1</v>
      </c>
      <c r="I633" s="4" t="s">
        <v>1776</v>
      </c>
      <c r="J633">
        <v>27</v>
      </c>
      <c r="M633">
        <v>12</v>
      </c>
      <c r="N633" s="19">
        <v>31.2</v>
      </c>
    </row>
    <row r="634" spans="2:14" x14ac:dyDescent="0.25">
      <c r="B634" t="str">
        <v>FARM_288</v>
      </c>
      <c r="C634" s="17">
        <f>COUNTIFS(scd[quality_pass],"True",scd[farm_id],B634)/COUNTIF(scd[farm_id],B634)</f>
        <v>1</v>
      </c>
      <c r="I634" s="4" t="s">
        <v>2938</v>
      </c>
      <c r="J634">
        <v>106</v>
      </c>
      <c r="M634">
        <v>9.8000000000000007</v>
      </c>
      <c r="N634" s="19">
        <v>32.1</v>
      </c>
    </row>
    <row r="635" spans="2:14" x14ac:dyDescent="0.25">
      <c r="B635" t="str">
        <v>FARM_681</v>
      </c>
      <c r="C635" s="17">
        <f>COUNTIFS(scd[quality_pass],"True",scd[farm_id],B635)/COUNTIF(scd[farm_id],B635)</f>
        <v>1</v>
      </c>
      <c r="I635" s="4" t="s">
        <v>2038</v>
      </c>
      <c r="J635">
        <v>153</v>
      </c>
      <c r="M635">
        <v>26.4</v>
      </c>
      <c r="N635" s="19">
        <v>30.9</v>
      </c>
    </row>
    <row r="636" spans="2:14" x14ac:dyDescent="0.25">
      <c r="B636" t="str">
        <v>FARM_154</v>
      </c>
      <c r="C636" s="17">
        <f>COUNTIFS(scd[quality_pass],"True",scd[farm_id],B636)/COUNTIF(scd[farm_id],B636)</f>
        <v>1</v>
      </c>
      <c r="I636" s="4" t="s">
        <v>1268</v>
      </c>
      <c r="J636">
        <v>40</v>
      </c>
      <c r="M636">
        <v>12</v>
      </c>
      <c r="N636" s="19">
        <v>32.200000000000003</v>
      </c>
    </row>
    <row r="637" spans="2:14" x14ac:dyDescent="0.25">
      <c r="B637" t="str">
        <v>FARM_613</v>
      </c>
      <c r="C637" s="17">
        <f>COUNTIFS(scd[quality_pass],"True",scd[farm_id],B637)/COUNTIF(scd[farm_id],B637)</f>
        <v>1</v>
      </c>
      <c r="I637" s="4" t="s">
        <v>2481</v>
      </c>
      <c r="J637">
        <v>38</v>
      </c>
      <c r="M637">
        <v>8.6</v>
      </c>
      <c r="N637" s="19">
        <v>30.6</v>
      </c>
    </row>
    <row r="638" spans="2:14" x14ac:dyDescent="0.25">
      <c r="B638" t="str">
        <v>FARM_375</v>
      </c>
      <c r="C638" s="17">
        <f>COUNTIFS(scd[quality_pass],"True",scd[farm_id],B638)/COUNTIF(scd[farm_id],B638)</f>
        <v>1</v>
      </c>
      <c r="I638" s="4" t="s">
        <v>2818</v>
      </c>
      <c r="J638">
        <v>6</v>
      </c>
      <c r="M638">
        <v>9</v>
      </c>
      <c r="N638" s="19">
        <v>32.9</v>
      </c>
    </row>
    <row r="639" spans="2:14" x14ac:dyDescent="0.25">
      <c r="B639" t="str">
        <v>FARM_556</v>
      </c>
      <c r="C639" s="17">
        <f>COUNTIFS(scd[quality_pass],"True",scd[farm_id],B639)/COUNTIF(scd[farm_id],B639)</f>
        <v>1</v>
      </c>
      <c r="I639" s="4" t="s">
        <v>2784</v>
      </c>
      <c r="J639">
        <v>66</v>
      </c>
      <c r="M639">
        <v>3</v>
      </c>
      <c r="N639" s="19">
        <v>26.5</v>
      </c>
    </row>
    <row r="640" spans="2:14" x14ac:dyDescent="0.25">
      <c r="B640" t="str">
        <v>FARM_730</v>
      </c>
      <c r="C640" s="17">
        <f>COUNTIFS(scd[quality_pass],"True",scd[farm_id],B640)/COUNTIF(scd[farm_id],B640)</f>
        <v>1</v>
      </c>
      <c r="I640" s="4" t="s">
        <v>3034</v>
      </c>
      <c r="J640">
        <v>69</v>
      </c>
      <c r="M640">
        <v>9.6</v>
      </c>
      <c r="N640" s="19">
        <v>34.5</v>
      </c>
    </row>
    <row r="641" spans="2:14" x14ac:dyDescent="0.25">
      <c r="B641" t="str">
        <v>FARM_148</v>
      </c>
      <c r="C641" s="17">
        <f>COUNTIFS(scd[quality_pass],"True",scd[farm_id],B641)/COUNTIF(scd[farm_id],B641)</f>
        <v>1</v>
      </c>
      <c r="I641" s="4" t="s">
        <v>1515</v>
      </c>
      <c r="J641">
        <v>108</v>
      </c>
      <c r="M641">
        <v>2.5</v>
      </c>
      <c r="N641" s="19">
        <v>22.4</v>
      </c>
    </row>
    <row r="642" spans="2:14" x14ac:dyDescent="0.25">
      <c r="B642" t="str">
        <v>FARM_739</v>
      </c>
      <c r="C642" s="17">
        <f>COUNTIFS(scd[quality_pass],"True",scd[farm_id],B642)/COUNTIF(scd[farm_id],B642)</f>
        <v>1</v>
      </c>
      <c r="I642" s="4" t="s">
        <v>847</v>
      </c>
      <c r="J642">
        <v>40</v>
      </c>
      <c r="M642">
        <v>35</v>
      </c>
      <c r="N642" s="19">
        <v>37</v>
      </c>
    </row>
    <row r="643" spans="2:14" x14ac:dyDescent="0.25">
      <c r="B643" t="str">
        <v>FARM_262</v>
      </c>
      <c r="C643" s="17">
        <f>COUNTIFS(scd[quality_pass],"True",scd[farm_id],B643)/COUNTIF(scd[farm_id],B643)</f>
        <v>1</v>
      </c>
      <c r="I643" s="4" t="s">
        <v>3203</v>
      </c>
      <c r="J643">
        <v>64</v>
      </c>
      <c r="M643">
        <v>7.2</v>
      </c>
      <c r="N643" s="19">
        <v>31</v>
      </c>
    </row>
    <row r="644" spans="2:14" x14ac:dyDescent="0.25">
      <c r="B644" t="str">
        <v>FARM_202</v>
      </c>
      <c r="C644" s="17">
        <f>COUNTIFS(scd[quality_pass],"True",scd[farm_id],B644)/COUNTIF(scd[farm_id],B644)</f>
        <v>1</v>
      </c>
      <c r="I644" s="4" t="s">
        <v>2685</v>
      </c>
      <c r="J644">
        <v>126</v>
      </c>
      <c r="M644">
        <v>5.2</v>
      </c>
      <c r="N644" s="19">
        <v>28</v>
      </c>
    </row>
    <row r="645" spans="2:14" x14ac:dyDescent="0.25">
      <c r="B645" t="str">
        <v>FARM_640</v>
      </c>
      <c r="C645" s="17">
        <f>COUNTIFS(scd[quality_pass],"True",scd[farm_id],B645)/COUNTIF(scd[farm_id],B645)</f>
        <v>1</v>
      </c>
      <c r="I645" s="4" t="s">
        <v>1035</v>
      </c>
      <c r="J645">
        <v>39</v>
      </c>
      <c r="M645">
        <v>7.3</v>
      </c>
      <c r="N645" s="19">
        <v>28.2</v>
      </c>
    </row>
    <row r="646" spans="2:14" x14ac:dyDescent="0.25">
      <c r="B646" t="str">
        <v>FARM_417</v>
      </c>
      <c r="C646" s="17">
        <f>COUNTIFS(scd[quality_pass],"True",scd[farm_id],B646)/COUNTIF(scd[farm_id],B646)</f>
        <v>1</v>
      </c>
      <c r="I646" s="4" t="s">
        <v>3392</v>
      </c>
      <c r="J646">
        <v>60</v>
      </c>
      <c r="M646">
        <v>7.1</v>
      </c>
      <c r="N646" s="19">
        <v>31.1</v>
      </c>
    </row>
    <row r="647" spans="2:14" x14ac:dyDescent="0.25">
      <c r="B647" t="str">
        <v>FARM_760</v>
      </c>
      <c r="C647" s="17">
        <f>COUNTIFS(scd[quality_pass],"True",scd[farm_id],B647)/COUNTIF(scd[farm_id],B647)</f>
        <v>1</v>
      </c>
      <c r="I647" s="4" t="s">
        <v>3388</v>
      </c>
      <c r="J647">
        <v>148</v>
      </c>
      <c r="M647">
        <v>8.4</v>
      </c>
      <c r="N647" s="19">
        <v>29.6</v>
      </c>
    </row>
    <row r="648" spans="2:14" x14ac:dyDescent="0.25">
      <c r="B648" t="str">
        <v>FARM_781</v>
      </c>
      <c r="C648" s="17">
        <f>COUNTIFS(scd[quality_pass],"True",scd[farm_id],B648)/COUNTIF(scd[farm_id],B648)</f>
        <v>0.5</v>
      </c>
      <c r="I648" s="4" t="s">
        <v>3269</v>
      </c>
      <c r="J648">
        <v>91</v>
      </c>
      <c r="M648">
        <v>12</v>
      </c>
      <c r="N648" s="19">
        <v>32.5</v>
      </c>
    </row>
    <row r="649" spans="2:14" x14ac:dyDescent="0.25">
      <c r="B649" t="str">
        <v>FARM_538</v>
      </c>
      <c r="C649" s="17">
        <f>COUNTIFS(scd[quality_pass],"True",scd[farm_id],B649)/COUNTIF(scd[farm_id],B649)</f>
        <v>0.5</v>
      </c>
      <c r="I649" s="4" t="s">
        <v>2203</v>
      </c>
      <c r="J649">
        <v>80</v>
      </c>
      <c r="M649">
        <v>9.1</v>
      </c>
      <c r="N649" s="19">
        <v>28.1</v>
      </c>
    </row>
    <row r="650" spans="2:14" x14ac:dyDescent="0.25">
      <c r="B650" t="str">
        <v>FARM_797</v>
      </c>
      <c r="C650" s="17">
        <f>COUNTIFS(scd[quality_pass],"True",scd[farm_id],B650)/COUNTIF(scd[farm_id],B650)</f>
        <v>1</v>
      </c>
      <c r="I650" s="4" t="s">
        <v>2241</v>
      </c>
      <c r="J650">
        <v>121</v>
      </c>
      <c r="M650">
        <v>3.8</v>
      </c>
      <c r="N650" s="19">
        <v>27.5</v>
      </c>
    </row>
    <row r="651" spans="2:14" x14ac:dyDescent="0.25">
      <c r="B651" t="str">
        <v>FARM_34</v>
      </c>
      <c r="C651" s="17">
        <f>COUNTIFS(scd[quality_pass],"True",scd[farm_id],B651)/COUNTIF(scd[farm_id],B651)</f>
        <v>1</v>
      </c>
      <c r="I651" s="4" t="s">
        <v>2687</v>
      </c>
      <c r="J651">
        <v>141</v>
      </c>
      <c r="M651">
        <v>27.8</v>
      </c>
      <c r="N651" s="19">
        <v>29.8</v>
      </c>
    </row>
    <row r="652" spans="2:14" x14ac:dyDescent="0.25">
      <c r="B652" t="str">
        <v>FARM_488</v>
      </c>
      <c r="C652" s="17">
        <f>COUNTIFS(scd[quality_pass],"True",scd[farm_id],B652)/COUNTIF(scd[farm_id],B652)</f>
        <v>1</v>
      </c>
      <c r="I652" s="4" t="s">
        <v>3596</v>
      </c>
      <c r="J652">
        <v>67</v>
      </c>
      <c r="M652">
        <v>8.5</v>
      </c>
      <c r="N652" s="19">
        <v>29.5</v>
      </c>
    </row>
    <row r="653" spans="2:14" x14ac:dyDescent="0.25">
      <c r="B653" t="str">
        <v>FARM_425</v>
      </c>
      <c r="C653" s="17">
        <f>COUNTIFS(scd[quality_pass],"True",scd[farm_id],B653)/COUNTIF(scd[farm_id],B653)</f>
        <v>1</v>
      </c>
      <c r="I653" s="4" t="s">
        <v>3557</v>
      </c>
      <c r="J653">
        <v>72</v>
      </c>
      <c r="M653">
        <v>11.7</v>
      </c>
      <c r="N653" s="19">
        <v>30.8</v>
      </c>
    </row>
    <row r="654" spans="2:14" x14ac:dyDescent="0.25">
      <c r="B654" t="str">
        <v>FARM_271</v>
      </c>
      <c r="C654" s="17">
        <f>COUNTIFS(scd[quality_pass],"True",scd[farm_id],B654)/COUNTIF(scd[farm_id],B654)</f>
        <v>1</v>
      </c>
      <c r="I654" s="4" t="s">
        <v>771</v>
      </c>
      <c r="J654">
        <v>89</v>
      </c>
      <c r="M654">
        <v>1.1000000000000001</v>
      </c>
      <c r="N654" s="19">
        <v>23.3</v>
      </c>
    </row>
    <row r="655" spans="2:14" x14ac:dyDescent="0.25">
      <c r="B655" t="str">
        <v>FARM_552</v>
      </c>
      <c r="C655" s="17">
        <f>COUNTIFS(scd[quality_pass],"True",scd[farm_id],B655)/COUNTIF(scd[farm_id],B655)</f>
        <v>1</v>
      </c>
      <c r="I655" s="4" t="s">
        <v>2366</v>
      </c>
      <c r="J655">
        <v>37</v>
      </c>
      <c r="M655">
        <v>10.8</v>
      </c>
      <c r="N655" s="19">
        <v>29.2</v>
      </c>
    </row>
    <row r="656" spans="2:14" x14ac:dyDescent="0.25">
      <c r="B656" t="str">
        <v>FARM_103</v>
      </c>
      <c r="C656" s="17">
        <f>COUNTIFS(scd[quality_pass],"True",scd[farm_id],B656)/COUNTIF(scd[farm_id],B656)</f>
        <v>1</v>
      </c>
      <c r="I656" s="4" t="s">
        <v>513</v>
      </c>
      <c r="J656">
        <v>52</v>
      </c>
      <c r="M656">
        <v>7.6</v>
      </c>
      <c r="N656" s="19">
        <v>25.9</v>
      </c>
    </row>
    <row r="657" spans="2:14" x14ac:dyDescent="0.25">
      <c r="B657" t="str">
        <v>FARM_638</v>
      </c>
      <c r="C657" s="17">
        <f>COUNTIFS(scd[quality_pass],"True",scd[farm_id],B657)/COUNTIF(scd[farm_id],B657)</f>
        <v>1</v>
      </c>
      <c r="I657" s="4" t="s">
        <v>2109</v>
      </c>
      <c r="J657">
        <v>80</v>
      </c>
      <c r="M657">
        <v>3.2</v>
      </c>
      <c r="N657" s="19">
        <v>29.5</v>
      </c>
    </row>
    <row r="658" spans="2:14" x14ac:dyDescent="0.25">
      <c r="B658" t="str">
        <v>FARM_68</v>
      </c>
      <c r="C658" s="17">
        <f>COUNTIFS(scd[quality_pass],"True",scd[farm_id],B658)/COUNTIF(scd[farm_id],B658)</f>
        <v>0</v>
      </c>
      <c r="I658" s="4" t="s">
        <v>1472</v>
      </c>
      <c r="J658">
        <v>147</v>
      </c>
      <c r="M658">
        <v>8.6999999999999993</v>
      </c>
      <c r="N658" s="19">
        <v>27.5</v>
      </c>
    </row>
    <row r="659" spans="2:14" x14ac:dyDescent="0.25">
      <c r="B659" t="str">
        <v>FARM_233</v>
      </c>
      <c r="C659" s="17">
        <f>COUNTIFS(scd[quality_pass],"True",scd[farm_id],B659)/COUNTIF(scd[farm_id],B659)</f>
        <v>1</v>
      </c>
      <c r="I659" s="4" t="s">
        <v>390</v>
      </c>
      <c r="J659">
        <v>59</v>
      </c>
      <c r="M659">
        <v>28.8</v>
      </c>
      <c r="N659" s="19">
        <v>30.9</v>
      </c>
    </row>
    <row r="660" spans="2:14" x14ac:dyDescent="0.25">
      <c r="B660" t="str">
        <v>FARM_507</v>
      </c>
      <c r="C660" s="17">
        <f>COUNTIFS(scd[quality_pass],"True",scd[farm_id],B660)/COUNTIF(scd[farm_id],B660)</f>
        <v>1</v>
      </c>
      <c r="I660" s="4" t="s">
        <v>871</v>
      </c>
      <c r="J660">
        <v>11</v>
      </c>
      <c r="M660">
        <v>9.8000000000000007</v>
      </c>
      <c r="N660" s="19">
        <v>31.5</v>
      </c>
    </row>
    <row r="661" spans="2:14" x14ac:dyDescent="0.25">
      <c r="B661" t="str">
        <v>FARM_590</v>
      </c>
      <c r="C661" s="17">
        <f>COUNTIFS(scd[quality_pass],"True",scd[farm_id],B661)/COUNTIF(scd[farm_id],B661)</f>
        <v>0.5</v>
      </c>
      <c r="I661" s="4" t="s">
        <v>2585</v>
      </c>
      <c r="J661">
        <v>65</v>
      </c>
      <c r="M661">
        <v>12</v>
      </c>
      <c r="N661" s="19">
        <v>30.9</v>
      </c>
    </row>
    <row r="662" spans="2:14" x14ac:dyDescent="0.25">
      <c r="B662" t="str">
        <v>FARM_196</v>
      </c>
      <c r="C662" s="17">
        <f>COUNTIFS(scd[quality_pass],"True",scd[farm_id],B662)/COUNTIF(scd[farm_id],B662)</f>
        <v>1</v>
      </c>
      <c r="I662" s="4" t="s">
        <v>519</v>
      </c>
      <c r="J662">
        <v>84</v>
      </c>
      <c r="M662">
        <v>8.8000000000000007</v>
      </c>
      <c r="N662" s="19">
        <v>28.4</v>
      </c>
    </row>
    <row r="663" spans="2:14" x14ac:dyDescent="0.25">
      <c r="B663" t="str">
        <v>FARM_76</v>
      </c>
      <c r="C663" s="17">
        <f>COUNTIFS(scd[quality_pass],"True",scd[farm_id],B663)/COUNTIF(scd[farm_id],B663)</f>
        <v>1</v>
      </c>
      <c r="I663" s="4" t="s">
        <v>2587</v>
      </c>
      <c r="J663">
        <v>5</v>
      </c>
      <c r="M663">
        <v>12</v>
      </c>
      <c r="N663" s="19">
        <v>34.1</v>
      </c>
    </row>
    <row r="664" spans="2:14" x14ac:dyDescent="0.25">
      <c r="B664" t="str">
        <v>FARM_284</v>
      </c>
      <c r="C664" s="17">
        <f>COUNTIFS(scd[quality_pass],"True",scd[farm_id],B664)/COUNTIF(scd[farm_id],B664)</f>
        <v>1</v>
      </c>
      <c r="I664" s="4" t="s">
        <v>1425</v>
      </c>
      <c r="J664">
        <v>5</v>
      </c>
      <c r="M664">
        <v>25.5</v>
      </c>
      <c r="N664" s="19">
        <v>27.8</v>
      </c>
    </row>
    <row r="665" spans="2:14" x14ac:dyDescent="0.25">
      <c r="B665" t="str">
        <v>FARM_392</v>
      </c>
      <c r="C665" s="17">
        <f>COUNTIFS(scd[quality_pass],"True",scd[farm_id],B665)/COUNTIF(scd[farm_id],B665)</f>
        <v>1</v>
      </c>
      <c r="I665" s="4" t="s">
        <v>2445</v>
      </c>
      <c r="J665">
        <v>72</v>
      </c>
      <c r="M665">
        <v>7.1</v>
      </c>
      <c r="N665" s="19">
        <v>25.6</v>
      </c>
    </row>
    <row r="666" spans="2:14" x14ac:dyDescent="0.25">
      <c r="B666" t="str">
        <v>FARM_82</v>
      </c>
      <c r="C666" s="17">
        <f>COUNTIFS(scd[quality_pass],"True",scd[farm_id],B666)/COUNTIF(scd[farm_id],B666)</f>
        <v>1</v>
      </c>
      <c r="I666" s="4" t="s">
        <v>2418</v>
      </c>
      <c r="J666">
        <v>69</v>
      </c>
      <c r="M666">
        <v>33.299999999999997</v>
      </c>
      <c r="N666" s="19">
        <v>35</v>
      </c>
    </row>
    <row r="667" spans="2:14" x14ac:dyDescent="0.25">
      <c r="B667" t="str">
        <v>FARM_691</v>
      </c>
      <c r="C667" s="17">
        <f>COUNTIFS(scd[quality_pass],"True",scd[farm_id],B667)/COUNTIF(scd[farm_id],B667)</f>
        <v>0.5</v>
      </c>
      <c r="I667" s="4" t="s">
        <v>1910</v>
      </c>
      <c r="J667">
        <v>153</v>
      </c>
      <c r="M667">
        <v>32.4</v>
      </c>
      <c r="N667" s="19">
        <v>32.4</v>
      </c>
    </row>
    <row r="668" spans="2:14" x14ac:dyDescent="0.25">
      <c r="B668" t="str">
        <v>FARM_450</v>
      </c>
      <c r="C668" s="17">
        <f>COUNTIFS(scd[quality_pass],"True",scd[farm_id],B668)/COUNTIF(scd[farm_id],B668)</f>
        <v>1</v>
      </c>
      <c r="I668" s="4" t="s">
        <v>3172</v>
      </c>
      <c r="J668">
        <v>5</v>
      </c>
      <c r="M668">
        <v>8.8000000000000007</v>
      </c>
      <c r="N668" s="19">
        <v>27.8</v>
      </c>
    </row>
    <row r="669" spans="2:14" x14ac:dyDescent="0.25">
      <c r="B669" t="str">
        <v>FARM_462</v>
      </c>
      <c r="C669" s="17">
        <f>COUNTIFS(scd[quality_pass],"True",scd[farm_id],B669)/COUNTIF(scd[farm_id],B669)</f>
        <v>1</v>
      </c>
      <c r="I669" s="4" t="s">
        <v>1272</v>
      </c>
      <c r="J669">
        <v>57</v>
      </c>
      <c r="M669">
        <v>11.2</v>
      </c>
      <c r="N669" s="19">
        <v>33.799999999999997</v>
      </c>
    </row>
    <row r="670" spans="2:14" x14ac:dyDescent="0.25">
      <c r="B670" t="str">
        <v>FARM_252</v>
      </c>
      <c r="C670" s="17">
        <f>COUNTIFS(scd[quality_pass],"True",scd[farm_id],B670)/COUNTIF(scd[farm_id],B670)</f>
        <v>0.5</v>
      </c>
      <c r="I670" s="4" t="s">
        <v>2850</v>
      </c>
      <c r="J670">
        <v>75</v>
      </c>
      <c r="M670">
        <v>8.6999999999999993</v>
      </c>
      <c r="N670" s="19">
        <v>31.1</v>
      </c>
    </row>
    <row r="671" spans="2:14" x14ac:dyDescent="0.25">
      <c r="B671" t="str">
        <v>FARM_298</v>
      </c>
      <c r="C671" s="17">
        <f>COUNTIFS(scd[quality_pass],"True",scd[farm_id],B671)/COUNTIF(scd[farm_id],B671)</f>
        <v>1</v>
      </c>
      <c r="I671" s="4" t="s">
        <v>3324</v>
      </c>
      <c r="J671">
        <v>43</v>
      </c>
      <c r="M671">
        <v>9.6999999999999993</v>
      </c>
      <c r="N671" s="19">
        <v>29.8</v>
      </c>
    </row>
    <row r="672" spans="2:14" x14ac:dyDescent="0.25">
      <c r="B672" t="str">
        <v>FARM_798</v>
      </c>
      <c r="C672" s="17">
        <f>COUNTIFS(scd[quality_pass],"True",scd[farm_id],B672)/COUNTIF(scd[farm_id],B672)</f>
        <v>1</v>
      </c>
      <c r="I672" s="4" t="s">
        <v>1220</v>
      </c>
      <c r="J672">
        <v>151</v>
      </c>
      <c r="M672">
        <v>12</v>
      </c>
      <c r="N672" s="19">
        <v>32.1</v>
      </c>
    </row>
    <row r="673" spans="2:14" x14ac:dyDescent="0.25">
      <c r="B673" t="str">
        <v>FARM_293</v>
      </c>
      <c r="C673" s="17">
        <f>COUNTIFS(scd[quality_pass],"True",scd[farm_id],B673)/COUNTIF(scd[farm_id],B673)</f>
        <v>1</v>
      </c>
      <c r="I673" s="4" t="s">
        <v>1476</v>
      </c>
      <c r="J673">
        <v>5</v>
      </c>
      <c r="M673">
        <v>10</v>
      </c>
      <c r="N673" s="19">
        <v>31.4</v>
      </c>
    </row>
    <row r="674" spans="2:14" x14ac:dyDescent="0.25">
      <c r="B674" t="str">
        <v>FARM_695</v>
      </c>
      <c r="C674" s="17">
        <f>COUNTIFS(scd[quality_pass],"True",scd[farm_id],B674)/COUNTIF(scd[farm_id],B674)</f>
        <v>1</v>
      </c>
      <c r="I674" s="4" t="s">
        <v>878</v>
      </c>
      <c r="J674">
        <v>29</v>
      </c>
      <c r="M674">
        <v>10</v>
      </c>
      <c r="N674" s="19">
        <v>30.3</v>
      </c>
    </row>
    <row r="675" spans="2:14" x14ac:dyDescent="0.25">
      <c r="B675" t="str">
        <v>FARM_761</v>
      </c>
      <c r="C675" s="17">
        <f>COUNTIFS(scd[quality_pass],"True",scd[farm_id],B675)/COUNTIF(scd[farm_id],B675)</f>
        <v>0</v>
      </c>
      <c r="I675" s="4" t="s">
        <v>270</v>
      </c>
      <c r="J675">
        <v>122</v>
      </c>
      <c r="M675">
        <v>6.6</v>
      </c>
      <c r="N675" s="19">
        <v>27</v>
      </c>
    </row>
    <row r="676" spans="2:14" x14ac:dyDescent="0.25">
      <c r="B676" t="str">
        <v>FARM_96</v>
      </c>
      <c r="C676" s="17">
        <f>COUNTIFS(scd[quality_pass],"True",scd[farm_id],B676)/COUNTIF(scd[farm_id],B676)</f>
        <v>1</v>
      </c>
      <c r="I676" s="4" t="s">
        <v>2589</v>
      </c>
      <c r="J676">
        <v>45</v>
      </c>
      <c r="M676">
        <v>3.6</v>
      </c>
      <c r="N676" s="19">
        <v>23.9</v>
      </c>
    </row>
    <row r="677" spans="2:14" x14ac:dyDescent="0.25">
      <c r="B677" t="str">
        <v>FARM_294</v>
      </c>
      <c r="C677" s="17">
        <f>COUNTIFS(scd[quality_pass],"True",scd[farm_id],B677)/COUNTIF(scd[farm_id],B677)</f>
        <v>1</v>
      </c>
      <c r="I677" s="4" t="s">
        <v>569</v>
      </c>
      <c r="J677">
        <v>24</v>
      </c>
      <c r="M677">
        <v>1.4</v>
      </c>
      <c r="N677" s="19">
        <v>25.5</v>
      </c>
    </row>
    <row r="678" spans="2:14" x14ac:dyDescent="0.25">
      <c r="B678" t="str">
        <v>FARM_709</v>
      </c>
      <c r="C678" s="17">
        <f>COUNTIFS(scd[quality_pass],"True",scd[farm_id],B678)/COUNTIF(scd[farm_id],B678)</f>
        <v>1</v>
      </c>
      <c r="I678" s="4" t="s">
        <v>3174</v>
      </c>
      <c r="J678">
        <v>155</v>
      </c>
      <c r="M678">
        <v>29.7</v>
      </c>
      <c r="N678" s="19">
        <v>29.9</v>
      </c>
    </row>
    <row r="679" spans="2:14" x14ac:dyDescent="0.25">
      <c r="B679" t="str">
        <v>FARM_630</v>
      </c>
      <c r="C679" s="17">
        <f>COUNTIFS(scd[quality_pass],"True",scd[farm_id],B679)/COUNTIF(scd[farm_id],B679)</f>
        <v>1</v>
      </c>
      <c r="I679" s="4" t="s">
        <v>1865</v>
      </c>
      <c r="J679">
        <v>90</v>
      </c>
      <c r="M679">
        <v>1.6</v>
      </c>
      <c r="N679" s="19">
        <v>24.3</v>
      </c>
    </row>
    <row r="680" spans="2:14" x14ac:dyDescent="0.25">
      <c r="B680" t="str">
        <v>FARM_255</v>
      </c>
      <c r="C680" s="17">
        <f>COUNTIFS(scd[quality_pass],"True",scd[farm_id],B680)/COUNTIF(scd[farm_id],B680)</f>
        <v>1</v>
      </c>
      <c r="I680" s="4" t="s">
        <v>1122</v>
      </c>
      <c r="J680">
        <v>51</v>
      </c>
      <c r="M680">
        <v>9.3000000000000007</v>
      </c>
      <c r="N680" s="19">
        <v>28.6</v>
      </c>
    </row>
    <row r="681" spans="2:14" x14ac:dyDescent="0.25">
      <c r="B681" t="str">
        <v>FARM_715</v>
      </c>
      <c r="C681" s="17">
        <f>COUNTIFS(scd[quality_pass],"True",scd[farm_id],B681)/COUNTIF(scd[farm_id],B681)</f>
        <v>1</v>
      </c>
      <c r="I681" s="4" t="s">
        <v>3536</v>
      </c>
      <c r="J681">
        <v>30</v>
      </c>
      <c r="M681">
        <v>6.9</v>
      </c>
      <c r="N681" s="19">
        <v>27.6</v>
      </c>
    </row>
    <row r="682" spans="2:14" x14ac:dyDescent="0.25">
      <c r="B682" t="str">
        <v>FARM_610</v>
      </c>
      <c r="C682" s="17">
        <f>COUNTIFS(scd[quality_pass],"True",scd[farm_id],B682)/COUNTIF(scd[farm_id],B682)</f>
        <v>0</v>
      </c>
      <c r="I682" s="4" t="s">
        <v>1255</v>
      </c>
      <c r="J682">
        <v>55</v>
      </c>
      <c r="M682">
        <v>12</v>
      </c>
      <c r="N682" s="19">
        <v>34.9</v>
      </c>
    </row>
    <row r="683" spans="2:14" x14ac:dyDescent="0.25">
      <c r="B683" t="str">
        <v>FARM_711</v>
      </c>
      <c r="C683" s="17">
        <f>COUNTIFS(scd[quality_pass],"True",scd[farm_id],B683)/COUNTIF(scd[farm_id],B683)</f>
        <v>1</v>
      </c>
      <c r="I683" s="4" t="s">
        <v>3038</v>
      </c>
      <c r="J683">
        <v>72</v>
      </c>
      <c r="M683">
        <v>3.8</v>
      </c>
      <c r="N683" s="19">
        <v>28</v>
      </c>
    </row>
    <row r="684" spans="2:14" x14ac:dyDescent="0.25">
      <c r="B684" t="str">
        <v>FARM_347</v>
      </c>
      <c r="C684" s="17">
        <f>COUNTIFS(scd[quality_pass],"True",scd[farm_id],B684)/COUNTIF(scd[farm_id],B684)</f>
        <v>1</v>
      </c>
      <c r="I684" s="4" t="s">
        <v>1360</v>
      </c>
      <c r="J684">
        <v>43</v>
      </c>
      <c r="M684">
        <v>11.2</v>
      </c>
      <c r="N684" s="19">
        <v>29.5</v>
      </c>
    </row>
    <row r="685" spans="2:14" x14ac:dyDescent="0.25">
      <c r="B685" t="str">
        <v>FARM_365</v>
      </c>
      <c r="C685" s="17">
        <f>COUNTIFS(scd[quality_pass],"True",scd[farm_id],B685)/COUNTIF(scd[farm_id],B685)</f>
        <v>1</v>
      </c>
      <c r="I685" s="4" t="s">
        <v>2854</v>
      </c>
      <c r="J685">
        <v>33</v>
      </c>
      <c r="M685">
        <v>6</v>
      </c>
      <c r="N685" s="19">
        <v>29.1</v>
      </c>
    </row>
    <row r="686" spans="2:14" x14ac:dyDescent="0.25">
      <c r="B686" t="str">
        <v>FARM_717</v>
      </c>
      <c r="C686" s="17">
        <f>COUNTIFS(scd[quality_pass],"True",scd[farm_id],B686)/COUNTIF(scd[farm_id],B686)</f>
        <v>1</v>
      </c>
      <c r="I686" s="4" t="s">
        <v>3603</v>
      </c>
      <c r="J686">
        <v>111</v>
      </c>
      <c r="M686">
        <v>10.7</v>
      </c>
      <c r="N686" s="19">
        <v>32.700000000000003</v>
      </c>
    </row>
    <row r="687" spans="2:14" x14ac:dyDescent="0.25">
      <c r="B687" t="str">
        <v>FARM_62</v>
      </c>
      <c r="C687" s="17">
        <f>COUNTIFS(scd[quality_pass],"True",scd[farm_id],B687)/COUNTIF(scd[farm_id],B687)</f>
        <v>1</v>
      </c>
      <c r="I687" s="4" t="s">
        <v>937</v>
      </c>
      <c r="J687">
        <v>87</v>
      </c>
      <c r="M687">
        <v>12</v>
      </c>
      <c r="N687" s="19">
        <v>31.1</v>
      </c>
    </row>
    <row r="688" spans="2:14" x14ac:dyDescent="0.25">
      <c r="B688" t="str">
        <v>FARM_270</v>
      </c>
      <c r="C688" s="17">
        <f>COUNTIFS(scd[quality_pass],"True",scd[farm_id],B688)/COUNTIF(scd[farm_id],B688)</f>
        <v>1</v>
      </c>
      <c r="I688" s="4" t="s">
        <v>2858</v>
      </c>
      <c r="J688">
        <v>122</v>
      </c>
      <c r="M688">
        <v>8.3000000000000007</v>
      </c>
      <c r="N688" s="19">
        <v>28.6</v>
      </c>
    </row>
    <row r="689" spans="2:14" x14ac:dyDescent="0.25">
      <c r="B689" t="str">
        <v>FARM_644</v>
      </c>
      <c r="C689" s="17">
        <f>COUNTIFS(scd[quality_pass],"True",scd[farm_id],B689)/COUNTIF(scd[farm_id],B689)</f>
        <v>1</v>
      </c>
      <c r="I689" s="4" t="s">
        <v>1063</v>
      </c>
      <c r="J689">
        <v>90</v>
      </c>
      <c r="M689">
        <v>1</v>
      </c>
      <c r="N689" s="19">
        <v>22.7</v>
      </c>
    </row>
    <row r="690" spans="2:14" x14ac:dyDescent="0.25">
      <c r="B690" t="str">
        <v>FARM_708</v>
      </c>
      <c r="C690" s="17">
        <f>COUNTIFS(scd[quality_pass],"True",scd[farm_id],B690)/COUNTIF(scd[farm_id],B690)</f>
        <v>1</v>
      </c>
      <c r="I690" s="4" t="s">
        <v>3402</v>
      </c>
      <c r="J690">
        <v>49</v>
      </c>
      <c r="M690">
        <v>12</v>
      </c>
      <c r="N690" s="19">
        <v>34</v>
      </c>
    </row>
    <row r="691" spans="2:14" x14ac:dyDescent="0.25">
      <c r="B691" t="str">
        <v>FARM_660</v>
      </c>
      <c r="C691" s="17">
        <f>COUNTIFS(scd[quality_pass],"True",scd[farm_id],B691)/COUNTIF(scd[farm_id],B691)</f>
        <v>1</v>
      </c>
      <c r="I691" s="4" t="s">
        <v>1778</v>
      </c>
      <c r="J691">
        <v>20</v>
      </c>
      <c r="M691">
        <v>8.1999999999999993</v>
      </c>
      <c r="N691" s="19">
        <v>27</v>
      </c>
    </row>
    <row r="692" spans="2:14" x14ac:dyDescent="0.25">
      <c r="B692" t="str">
        <v>FARM_122</v>
      </c>
      <c r="C692" s="17">
        <f>COUNTIFS(scd[quality_pass],"True",scd[farm_id],B692)/COUNTIF(scd[farm_id],B692)</f>
        <v>1</v>
      </c>
      <c r="I692" s="4" t="s">
        <v>2024</v>
      </c>
      <c r="J692">
        <v>38</v>
      </c>
      <c r="M692">
        <v>12</v>
      </c>
      <c r="N692" s="19">
        <v>31.1</v>
      </c>
    </row>
    <row r="693" spans="2:14" x14ac:dyDescent="0.25">
      <c r="B693" t="str">
        <v>FARM_631</v>
      </c>
      <c r="C693" s="17">
        <f>COUNTIFS(scd[quality_pass],"True",scd[farm_id],B693)/COUNTIF(scd[farm_id],B693)</f>
        <v>0.5</v>
      </c>
      <c r="I693" s="4" t="s">
        <v>1518</v>
      </c>
      <c r="J693">
        <v>96</v>
      </c>
      <c r="M693">
        <v>12</v>
      </c>
      <c r="N693" s="19">
        <v>31.7</v>
      </c>
    </row>
    <row r="694" spans="2:14" x14ac:dyDescent="0.25">
      <c r="B694" t="str">
        <v>FARM_69</v>
      </c>
      <c r="C694" s="17">
        <f>COUNTIFS(scd[quality_pass],"True",scd[farm_id],B694)/COUNTIF(scd[farm_id],B694)</f>
        <v>1</v>
      </c>
      <c r="I694" s="4" t="s">
        <v>1665</v>
      </c>
      <c r="J694">
        <v>5</v>
      </c>
      <c r="M694">
        <v>34.299999999999997</v>
      </c>
      <c r="N694" s="19">
        <v>34.5</v>
      </c>
    </row>
    <row r="695" spans="2:14" x14ac:dyDescent="0.25">
      <c r="B695" t="str">
        <v>FARM_779</v>
      </c>
      <c r="C695" s="17">
        <f>COUNTIFS(scd[quality_pass],"True",scd[farm_id],B695)/COUNTIF(scd[farm_id],B695)</f>
        <v>1</v>
      </c>
      <c r="I695" s="4" t="s">
        <v>1128</v>
      </c>
      <c r="J695">
        <v>105</v>
      </c>
      <c r="M695">
        <v>10.4</v>
      </c>
      <c r="N695" s="19">
        <v>29.2</v>
      </c>
    </row>
    <row r="696" spans="2:14" x14ac:dyDescent="0.25">
      <c r="B696" t="str">
        <v>FARM_670</v>
      </c>
      <c r="C696" s="17">
        <f>COUNTIFS(scd[quality_pass],"True",scd[farm_id],B696)/COUNTIF(scd[farm_id],B696)</f>
        <v>1</v>
      </c>
      <c r="I696" s="4" t="s">
        <v>2002</v>
      </c>
      <c r="J696">
        <v>5</v>
      </c>
      <c r="M696">
        <v>10</v>
      </c>
      <c r="N696" s="19">
        <v>30.7</v>
      </c>
    </row>
    <row r="697" spans="2:14" x14ac:dyDescent="0.25">
      <c r="B697" t="str">
        <v>FARM_703</v>
      </c>
      <c r="C697" s="17">
        <f>COUNTIFS(scd[quality_pass],"True",scd[farm_id],B697)/COUNTIF(scd[farm_id],B697)</f>
        <v>1</v>
      </c>
      <c r="I697" s="4" t="s">
        <v>3160</v>
      </c>
      <c r="J697">
        <v>85</v>
      </c>
      <c r="M697">
        <v>32</v>
      </c>
      <c r="N697" s="19">
        <v>35</v>
      </c>
    </row>
    <row r="698" spans="2:14" x14ac:dyDescent="0.25">
      <c r="B698" t="str">
        <v>FARM_269</v>
      </c>
      <c r="C698" s="17">
        <f>COUNTIFS(scd[quality_pass],"True",scd[farm_id],B698)/COUNTIF(scd[farm_id],B698)</f>
        <v>1</v>
      </c>
      <c r="I698" s="4" t="s">
        <v>3108</v>
      </c>
      <c r="J698">
        <v>77</v>
      </c>
      <c r="M698">
        <v>6</v>
      </c>
      <c r="N698" s="19">
        <v>27</v>
      </c>
    </row>
    <row r="699" spans="2:14" x14ac:dyDescent="0.25">
      <c r="B699" t="str">
        <v>FARM_498</v>
      </c>
      <c r="C699" s="17">
        <f>COUNTIFS(scd[quality_pass],"True",scd[farm_id],B699)/COUNTIF(scd[farm_id],B699)</f>
        <v>0.5</v>
      </c>
      <c r="I699" s="4" t="s">
        <v>943</v>
      </c>
      <c r="J699">
        <v>86</v>
      </c>
      <c r="M699">
        <v>9.8000000000000007</v>
      </c>
      <c r="N699" s="19">
        <v>33.299999999999997</v>
      </c>
    </row>
    <row r="700" spans="2:14" x14ac:dyDescent="0.25">
      <c r="B700" t="str">
        <v>FARM_41</v>
      </c>
      <c r="C700" s="17">
        <f>COUNTIFS(scd[quality_pass],"True",scd[farm_id],B700)/COUNTIF(scd[farm_id],B700)</f>
        <v>1</v>
      </c>
      <c r="I700" s="4" t="s">
        <v>157</v>
      </c>
      <c r="J700">
        <v>6</v>
      </c>
      <c r="M700">
        <v>9.6</v>
      </c>
      <c r="N700" s="19">
        <v>31.8</v>
      </c>
    </row>
    <row r="701" spans="2:14" x14ac:dyDescent="0.25">
      <c r="B701" t="str">
        <v>FARM_302</v>
      </c>
      <c r="C701" s="17">
        <f>COUNTIFS(scd[quality_pass],"True",scd[farm_id],B701)/COUNTIF(scd[farm_id],B701)</f>
        <v>1</v>
      </c>
      <c r="I701" s="4" t="s">
        <v>1276</v>
      </c>
      <c r="J701">
        <v>62</v>
      </c>
      <c r="M701">
        <v>12</v>
      </c>
      <c r="N701" s="19">
        <v>31.9</v>
      </c>
    </row>
    <row r="702" spans="2:14" x14ac:dyDescent="0.25">
      <c r="B702" t="str">
        <v>FARM_396</v>
      </c>
      <c r="C702" s="17">
        <f>COUNTIFS(scd[quality_pass],"True",scd[farm_id],B702)/COUNTIF(scd[farm_id],B702)</f>
        <v>1</v>
      </c>
      <c r="I702" s="4" t="s">
        <v>3379</v>
      </c>
      <c r="J702">
        <v>5</v>
      </c>
      <c r="M702">
        <v>11.9</v>
      </c>
      <c r="N702" s="19">
        <v>34.299999999999997</v>
      </c>
    </row>
    <row r="703" spans="2:14" x14ac:dyDescent="0.25">
      <c r="B703" t="str">
        <v>FARM_682</v>
      </c>
      <c r="C703" s="17">
        <f>COUNTIFS(scd[quality_pass],"True",scd[farm_id],B703)/COUNTIF(scd[farm_id],B703)</f>
        <v>1</v>
      </c>
      <c r="I703" s="4" t="s">
        <v>978</v>
      </c>
      <c r="J703">
        <v>34</v>
      </c>
      <c r="M703">
        <v>6.9</v>
      </c>
      <c r="N703" s="19">
        <v>29.2</v>
      </c>
    </row>
    <row r="704" spans="2:14" x14ac:dyDescent="0.25">
      <c r="B704" t="str">
        <v>FARM_98</v>
      </c>
      <c r="C704" s="17">
        <f>COUNTIFS(scd[quality_pass],"True",scd[farm_id],B704)/COUNTIF(scd[farm_id],B704)</f>
        <v>1</v>
      </c>
      <c r="I704" s="4" t="s">
        <v>3040</v>
      </c>
      <c r="J704">
        <v>52</v>
      </c>
      <c r="M704">
        <v>12</v>
      </c>
      <c r="N704" s="19">
        <v>35.1</v>
      </c>
    </row>
    <row r="705" spans="2:14" x14ac:dyDescent="0.25">
      <c r="B705" t="str">
        <v>FARM_175</v>
      </c>
      <c r="C705" s="17">
        <f>COUNTIFS(scd[quality_pass],"True",scd[farm_id],B705)/COUNTIF(scd[farm_id],B705)</f>
        <v>1</v>
      </c>
      <c r="I705" s="4" t="s">
        <v>2762</v>
      </c>
      <c r="J705">
        <v>76</v>
      </c>
      <c r="M705">
        <v>11.1</v>
      </c>
      <c r="N705" s="19">
        <v>30</v>
      </c>
    </row>
    <row r="706" spans="2:14" x14ac:dyDescent="0.25">
      <c r="B706" t="str">
        <v>FARM_732</v>
      </c>
      <c r="C706" s="17">
        <f>COUNTIFS(scd[quality_pass],"True",scd[farm_id],B706)/COUNTIF(scd[farm_id],B706)</f>
        <v>1</v>
      </c>
      <c r="I706" s="4" t="s">
        <v>2067</v>
      </c>
      <c r="J706">
        <v>90</v>
      </c>
      <c r="M706">
        <v>26.6</v>
      </c>
      <c r="N706" s="19">
        <v>30.2</v>
      </c>
    </row>
    <row r="707" spans="2:14" x14ac:dyDescent="0.25">
      <c r="B707" t="str">
        <v>FARM_720</v>
      </c>
      <c r="C707" s="17">
        <f>COUNTIFS(scd[quality_pass],"True",scd[farm_id],B707)/COUNTIF(scd[farm_id],B707)</f>
        <v>1</v>
      </c>
      <c r="I707" s="4" t="s">
        <v>1746</v>
      </c>
      <c r="J707">
        <v>55</v>
      </c>
      <c r="M707">
        <v>9</v>
      </c>
      <c r="N707" s="19">
        <v>28.4</v>
      </c>
    </row>
    <row r="708" spans="2:14" x14ac:dyDescent="0.25">
      <c r="B708" t="str">
        <v>FARM_320</v>
      </c>
      <c r="C708" s="17">
        <f>COUNTIFS(scd[quality_pass],"True",scd[farm_id],B708)/COUNTIF(scd[farm_id],B708)</f>
        <v>1</v>
      </c>
      <c r="I708" s="4" t="s">
        <v>3042</v>
      </c>
      <c r="J708">
        <v>58</v>
      </c>
      <c r="M708">
        <v>1</v>
      </c>
      <c r="N708" s="19">
        <v>24.4</v>
      </c>
    </row>
    <row r="709" spans="2:14" x14ac:dyDescent="0.25">
      <c r="B709" t="str">
        <v>FARM_73</v>
      </c>
      <c r="C709" s="17">
        <f>COUNTIFS(scd[quality_pass],"True",scd[farm_id],B709)/COUNTIF(scd[farm_id],B709)</f>
        <v>1</v>
      </c>
      <c r="I709" s="4" t="s">
        <v>1616</v>
      </c>
      <c r="J709">
        <v>63</v>
      </c>
      <c r="M709">
        <v>8</v>
      </c>
      <c r="N709" s="19">
        <v>26.6</v>
      </c>
    </row>
    <row r="710" spans="2:14" x14ac:dyDescent="0.25">
      <c r="B710" t="str">
        <v>FARM_339</v>
      </c>
      <c r="C710" s="17">
        <f>COUNTIFS(scd[quality_pass],"True",scd[farm_id],B710)/COUNTIF(scd[farm_id],B710)</f>
        <v>0</v>
      </c>
      <c r="I710" s="4" t="s">
        <v>3338</v>
      </c>
      <c r="J710">
        <v>40</v>
      </c>
      <c r="M710">
        <v>5.8</v>
      </c>
      <c r="N710" s="19">
        <v>29.1</v>
      </c>
    </row>
    <row r="711" spans="2:14" x14ac:dyDescent="0.25">
      <c r="B711" t="str">
        <v>FARM_319</v>
      </c>
      <c r="C711" s="17">
        <f>COUNTIFS(scd[quality_pass],"True",scd[farm_id],B711)/COUNTIF(scd[farm_id],B711)</f>
        <v>1</v>
      </c>
      <c r="I711" s="4" t="s">
        <v>3273</v>
      </c>
      <c r="J711">
        <v>5</v>
      </c>
      <c r="M711">
        <v>3.5</v>
      </c>
      <c r="N711" s="19">
        <v>23.9</v>
      </c>
    </row>
    <row r="712" spans="2:14" x14ac:dyDescent="0.25">
      <c r="B712" t="str">
        <v>FARM_130</v>
      </c>
      <c r="C712" s="17">
        <f>COUNTIFS(scd[quality_pass],"True",scd[farm_id],B712)/COUNTIF(scd[farm_id],B712)</f>
        <v>0.5</v>
      </c>
      <c r="I712" s="4" t="s">
        <v>1522</v>
      </c>
      <c r="J712">
        <v>54</v>
      </c>
      <c r="M712">
        <v>3.8</v>
      </c>
      <c r="N712" s="19">
        <v>28.4</v>
      </c>
    </row>
    <row r="713" spans="2:14" x14ac:dyDescent="0.25">
      <c r="B713" t="str">
        <v>FARM_52</v>
      </c>
      <c r="C713" s="17">
        <f>COUNTIFS(scd[quality_pass],"True",scd[farm_id],B713)/COUNTIF(scd[farm_id],B713)</f>
        <v>1</v>
      </c>
      <c r="I713" s="4" t="s">
        <v>2669</v>
      </c>
      <c r="J713">
        <v>71</v>
      </c>
      <c r="M713">
        <v>6.5</v>
      </c>
      <c r="N713" s="19">
        <v>28.8</v>
      </c>
    </row>
    <row r="714" spans="2:14" x14ac:dyDescent="0.25">
      <c r="B714" t="str">
        <v>FARM_126</v>
      </c>
      <c r="C714" s="17">
        <f>COUNTIFS(scd[quality_pass],"True",scd[farm_id],B714)/COUNTIF(scd[farm_id],B714)</f>
        <v>1</v>
      </c>
      <c r="I714" s="4" t="s">
        <v>3088</v>
      </c>
      <c r="J714">
        <v>65</v>
      </c>
      <c r="M714">
        <v>31.1</v>
      </c>
      <c r="N714" s="19">
        <v>37.9</v>
      </c>
    </row>
    <row r="715" spans="2:14" x14ac:dyDescent="0.25">
      <c r="B715" t="str">
        <v>FARM_308</v>
      </c>
      <c r="C715" s="17">
        <f>COUNTIFS(scd[quality_pass],"True",scd[farm_id],B715)/COUNTIF(scd[farm_id],B715)</f>
        <v>1</v>
      </c>
      <c r="I715" s="4" t="s">
        <v>132</v>
      </c>
      <c r="J715">
        <v>84</v>
      </c>
      <c r="M715">
        <v>7.8</v>
      </c>
      <c r="N715" s="19">
        <v>29</v>
      </c>
    </row>
    <row r="716" spans="2:14" x14ac:dyDescent="0.25">
      <c r="B716" t="str">
        <v>FARM_510</v>
      </c>
      <c r="C716" s="17">
        <f>COUNTIFS(scd[quality_pass],"True",scd[farm_id],B716)/COUNTIF(scd[farm_id],B716)</f>
        <v>1</v>
      </c>
      <c r="I716" s="4" t="s">
        <v>2368</v>
      </c>
      <c r="J716">
        <v>104</v>
      </c>
      <c r="M716">
        <v>28.5</v>
      </c>
      <c r="N716" s="19">
        <v>30.1</v>
      </c>
    </row>
    <row r="717" spans="2:14" x14ac:dyDescent="0.25">
      <c r="B717" t="str">
        <v>FARM_680</v>
      </c>
      <c r="C717" s="17">
        <f>COUNTIFS(scd[quality_pass],"True",scd[farm_id],B717)/COUNTIF(scd[farm_id],B717)</f>
        <v>1</v>
      </c>
      <c r="I717" s="4" t="s">
        <v>3426</v>
      </c>
      <c r="J717">
        <v>78</v>
      </c>
      <c r="M717">
        <v>31</v>
      </c>
      <c r="N717" s="19">
        <v>32.299999999999997</v>
      </c>
    </row>
    <row r="718" spans="2:14" x14ac:dyDescent="0.25">
      <c r="B718" t="str">
        <v>FARM_194</v>
      </c>
      <c r="C718" s="17">
        <f>COUNTIFS(scd[quality_pass],"True",scd[farm_id],B718)/COUNTIF(scd[farm_id],B718)</f>
        <v>0</v>
      </c>
      <c r="I718" s="4" t="s">
        <v>2089</v>
      </c>
      <c r="J718">
        <v>108</v>
      </c>
      <c r="M718">
        <v>12</v>
      </c>
      <c r="N718" s="19">
        <v>33.799999999999997</v>
      </c>
    </row>
    <row r="719" spans="2:14" x14ac:dyDescent="0.25">
      <c r="B719" t="str">
        <v>FARM_176</v>
      </c>
      <c r="C719" s="17">
        <f>COUNTIFS(scd[quality_pass],"True",scd[farm_id],B719)/COUNTIF(scd[farm_id],B719)</f>
        <v>1</v>
      </c>
      <c r="I719" s="4" t="s">
        <v>1362</v>
      </c>
      <c r="J719">
        <v>118</v>
      </c>
      <c r="M719">
        <v>12</v>
      </c>
      <c r="N719" s="19">
        <v>38.1</v>
      </c>
    </row>
    <row r="720" spans="2:14" x14ac:dyDescent="0.25">
      <c r="B720" t="str">
        <v>FARM_373</v>
      </c>
      <c r="C720" s="17">
        <f>COUNTIFS(scd[quality_pass],"True",scd[farm_id],B720)/COUNTIF(scd[farm_id],B720)</f>
        <v>1</v>
      </c>
      <c r="I720" s="4" t="s">
        <v>2310</v>
      </c>
      <c r="J720">
        <v>18</v>
      </c>
      <c r="M720">
        <v>7.8</v>
      </c>
      <c r="N720" s="19">
        <v>32</v>
      </c>
    </row>
    <row r="721" spans="2:14" x14ac:dyDescent="0.25">
      <c r="B721" t="str">
        <v>FARM_531</v>
      </c>
      <c r="C721" s="17">
        <f>COUNTIFS(scd[quality_pass],"True",scd[farm_id],B721)/COUNTIF(scd[farm_id],B721)</f>
        <v>1</v>
      </c>
      <c r="I721" s="4" t="s">
        <v>2732</v>
      </c>
      <c r="J721">
        <v>42</v>
      </c>
      <c r="M721">
        <v>12</v>
      </c>
      <c r="N721" s="19">
        <v>34.200000000000003</v>
      </c>
    </row>
    <row r="722" spans="2:14" x14ac:dyDescent="0.25">
      <c r="B722" t="str">
        <v>FARM_211</v>
      </c>
      <c r="C722" s="17">
        <f>COUNTIFS(scd[quality_pass],"True",scd[farm_id],B722)/COUNTIF(scd[farm_id],B722)</f>
        <v>1</v>
      </c>
      <c r="I722" s="4" t="s">
        <v>2559</v>
      </c>
      <c r="J722">
        <v>33</v>
      </c>
      <c r="M722">
        <v>11</v>
      </c>
      <c r="N722" s="19">
        <v>32.200000000000003</v>
      </c>
    </row>
    <row r="723" spans="2:14" x14ac:dyDescent="0.25">
      <c r="B723" t="str">
        <v>FARM_322</v>
      </c>
      <c r="C723" s="17">
        <f>COUNTIFS(scd[quality_pass],"True",scd[farm_id],B723)/COUNTIF(scd[farm_id],B723)</f>
        <v>1</v>
      </c>
      <c r="I723" s="4" t="s">
        <v>3507</v>
      </c>
      <c r="J723">
        <v>44</v>
      </c>
      <c r="M723">
        <v>30</v>
      </c>
      <c r="N723" s="19">
        <v>34.700000000000003</v>
      </c>
    </row>
    <row r="724" spans="2:14" x14ac:dyDescent="0.25">
      <c r="B724" t="str">
        <v>FARM_667</v>
      </c>
      <c r="C724" s="17">
        <f>COUNTIFS(scd[quality_pass],"True",scd[farm_id],B724)/COUNTIF(scd[farm_id],B724)</f>
        <v>1</v>
      </c>
      <c r="I724" s="4" t="s">
        <v>409</v>
      </c>
      <c r="J724">
        <v>104</v>
      </c>
      <c r="M724">
        <v>8.1</v>
      </c>
      <c r="N724" s="19">
        <v>26.7</v>
      </c>
    </row>
    <row r="725" spans="2:14" x14ac:dyDescent="0.25">
      <c r="B725" t="str">
        <v>FARM_99</v>
      </c>
      <c r="C725" s="17">
        <f>COUNTIFS(scd[quality_pass],"True",scd[farm_id],B725)/COUNTIF(scd[farm_id],B725)</f>
        <v>1</v>
      </c>
      <c r="I725" s="4" t="s">
        <v>3126</v>
      </c>
      <c r="J725">
        <v>53</v>
      </c>
      <c r="M725">
        <v>7.1</v>
      </c>
      <c r="N725" s="19">
        <v>29.8</v>
      </c>
    </row>
    <row r="726" spans="2:14" x14ac:dyDescent="0.25">
      <c r="B726" t="str">
        <v>FARM_283</v>
      </c>
      <c r="C726" s="17">
        <f>COUNTIFS(scd[quality_pass],"True",scd[farm_id],B726)/COUNTIF(scd[farm_id],B726)</f>
        <v>1</v>
      </c>
      <c r="I726" s="4" t="s">
        <v>2432</v>
      </c>
      <c r="J726">
        <v>101</v>
      </c>
      <c r="M726">
        <v>21.9</v>
      </c>
      <c r="N726" s="19">
        <v>26.6</v>
      </c>
    </row>
    <row r="727" spans="2:14" x14ac:dyDescent="0.25">
      <c r="B727" t="str">
        <v>FARM_297</v>
      </c>
      <c r="C727" s="17">
        <f>COUNTIFS(scd[quality_pass],"True",scd[farm_id],B727)/COUNTIF(scd[farm_id],B727)</f>
        <v>1</v>
      </c>
      <c r="I727" s="4" t="s">
        <v>1780</v>
      </c>
      <c r="J727">
        <v>139</v>
      </c>
      <c r="M727">
        <v>10.3</v>
      </c>
      <c r="N727" s="19">
        <v>30.8</v>
      </c>
    </row>
    <row r="728" spans="2:14" x14ac:dyDescent="0.25">
      <c r="B728" t="str">
        <v>FARM_607</v>
      </c>
      <c r="C728" s="17">
        <f>COUNTIFS(scd[quality_pass],"True",scd[farm_id],B728)/COUNTIF(scd[farm_id],B728)</f>
        <v>1</v>
      </c>
      <c r="I728" s="4" t="s">
        <v>3206</v>
      </c>
      <c r="J728">
        <v>30</v>
      </c>
      <c r="M728">
        <v>3.6</v>
      </c>
      <c r="N728" s="19">
        <v>29.1</v>
      </c>
    </row>
    <row r="729" spans="2:14" x14ac:dyDescent="0.25">
      <c r="B729" t="str">
        <v>FARM_353</v>
      </c>
      <c r="C729" s="17">
        <f>COUNTIFS(scd[quality_pass],"True",scd[farm_id],B729)/COUNTIF(scd[farm_id],B729)</f>
        <v>0</v>
      </c>
      <c r="I729" s="4" t="s">
        <v>2941</v>
      </c>
      <c r="J729">
        <v>47</v>
      </c>
      <c r="M729">
        <v>5.4</v>
      </c>
      <c r="N729" s="19">
        <v>29.2</v>
      </c>
    </row>
    <row r="730" spans="2:14" x14ac:dyDescent="0.25">
      <c r="B730" t="str">
        <v>FARM_235</v>
      </c>
      <c r="C730" s="17">
        <f>COUNTIFS(scd[quality_pass],"True",scd[farm_id],B730)/COUNTIF(scd[farm_id],B730)</f>
        <v>0</v>
      </c>
      <c r="I730" s="4" t="s">
        <v>3255</v>
      </c>
      <c r="J730">
        <v>117</v>
      </c>
      <c r="M730">
        <v>12</v>
      </c>
      <c r="N730" s="19">
        <v>36.299999999999997</v>
      </c>
    </row>
    <row r="731" spans="2:14" x14ac:dyDescent="0.25">
      <c r="B731" t="str">
        <v>FARM_408</v>
      </c>
      <c r="C731" s="17">
        <f>COUNTIFS(scd[quality_pass],"True",scd[farm_id],B731)/COUNTIF(scd[farm_id],B731)</f>
        <v>1</v>
      </c>
      <c r="I731" s="4" t="s">
        <v>2622</v>
      </c>
      <c r="J731">
        <v>44</v>
      </c>
      <c r="M731">
        <v>7</v>
      </c>
      <c r="N731" s="19">
        <v>31.1</v>
      </c>
    </row>
    <row r="732" spans="2:14" x14ac:dyDescent="0.25">
      <c r="B732" t="str">
        <v>FARM_673</v>
      </c>
      <c r="C732" s="17">
        <f>COUNTIFS(scd[quality_pass],"True",scd[farm_id],B732)/COUNTIF(scd[farm_id],B732)</f>
        <v>1</v>
      </c>
      <c r="I732" s="4" t="s">
        <v>3444</v>
      </c>
      <c r="J732">
        <v>5</v>
      </c>
      <c r="M732">
        <v>9.6999999999999993</v>
      </c>
      <c r="N732" s="19">
        <v>31.9</v>
      </c>
    </row>
    <row r="733" spans="2:14" x14ac:dyDescent="0.25">
      <c r="B733" t="str">
        <v>FARM_558</v>
      </c>
      <c r="C733" s="17">
        <f>COUNTIFS(scd[quality_pass],"True",scd[farm_id],B733)/COUNTIF(scd[farm_id],B733)</f>
        <v>0</v>
      </c>
      <c r="I733" s="4" t="s">
        <v>2447</v>
      </c>
      <c r="J733">
        <v>16</v>
      </c>
      <c r="M733">
        <v>5.9</v>
      </c>
      <c r="N733" s="19">
        <v>29.5</v>
      </c>
    </row>
    <row r="734" spans="2:14" x14ac:dyDescent="0.25">
      <c r="B734" t="str">
        <v>FARM_637</v>
      </c>
      <c r="C734" s="17">
        <f>COUNTIFS(scd[quality_pass],"True",scd[farm_id],B734)/COUNTIF(scd[farm_id],B734)</f>
        <v>1</v>
      </c>
      <c r="I734" s="4" t="s">
        <v>1731</v>
      </c>
      <c r="J734">
        <v>110</v>
      </c>
      <c r="M734">
        <v>11.5</v>
      </c>
      <c r="N734" s="19">
        <v>32.299999999999997</v>
      </c>
    </row>
    <row r="735" spans="2:14" x14ac:dyDescent="0.25">
      <c r="B735" t="str">
        <v>FARM_579</v>
      </c>
      <c r="C735" s="17">
        <f>COUNTIFS(scd[quality_pass],"True",scd[farm_id],B735)/COUNTIF(scd[farm_id],B735)</f>
        <v>1</v>
      </c>
      <c r="I735" s="4" t="s">
        <v>2467</v>
      </c>
      <c r="J735">
        <v>71</v>
      </c>
      <c r="M735">
        <v>12</v>
      </c>
      <c r="N735" s="19">
        <v>31.4</v>
      </c>
    </row>
    <row r="736" spans="2:14" x14ac:dyDescent="0.25">
      <c r="B736" t="str">
        <v>FARM_287</v>
      </c>
      <c r="C736" s="17">
        <f>COUNTIFS(scd[quality_pass],"True",scd[farm_id],B736)/COUNTIF(scd[farm_id],B736)</f>
        <v>0</v>
      </c>
      <c r="I736" s="4" t="s">
        <v>1583</v>
      </c>
      <c r="J736">
        <v>62</v>
      </c>
      <c r="M736">
        <v>4.0999999999999996</v>
      </c>
      <c r="N736" s="19">
        <v>25.9</v>
      </c>
    </row>
    <row r="737" spans="2:14" x14ac:dyDescent="0.25">
      <c r="B737" t="str">
        <v>FARM_360</v>
      </c>
      <c r="C737" s="17">
        <f>COUNTIFS(scd[quality_pass],"True",scd[farm_id],B737)/COUNTIF(scd[farm_id],B737)</f>
        <v>0</v>
      </c>
      <c r="I737" s="4" t="s">
        <v>2647</v>
      </c>
      <c r="J737">
        <v>5</v>
      </c>
      <c r="M737">
        <v>2.4</v>
      </c>
      <c r="N737" s="19">
        <v>29.1</v>
      </c>
    </row>
    <row r="738" spans="2:14" x14ac:dyDescent="0.25">
      <c r="B738" t="str">
        <v>FARM_362</v>
      </c>
      <c r="C738" s="17">
        <f>COUNTIFS(scd[quality_pass],"True",scd[farm_id],B738)/COUNTIF(scd[farm_id],B738)</f>
        <v>1</v>
      </c>
      <c r="I738" s="4" t="s">
        <v>2028</v>
      </c>
      <c r="J738">
        <v>78</v>
      </c>
      <c r="M738">
        <v>4.4000000000000004</v>
      </c>
      <c r="N738" s="19">
        <v>29.1</v>
      </c>
    </row>
    <row r="739" spans="2:14" x14ac:dyDescent="0.25">
      <c r="B739" t="str">
        <v>FARM_645</v>
      </c>
      <c r="C739" s="17">
        <f>COUNTIFS(scd[quality_pass],"True",scd[farm_id],B739)/COUNTIF(scd[farm_id],B739)</f>
        <v>1</v>
      </c>
      <c r="I739" s="4" t="s">
        <v>980</v>
      </c>
      <c r="J739">
        <v>82</v>
      </c>
      <c r="M739">
        <v>35</v>
      </c>
      <c r="N739" s="19">
        <v>37.4</v>
      </c>
    </row>
    <row r="740" spans="2:14" x14ac:dyDescent="0.25">
      <c r="B740" t="str">
        <v>FARM_701</v>
      </c>
      <c r="C740" s="17">
        <f>COUNTIFS(scd[quality_pass],"True",scd[farm_id],B740)/COUNTIF(scd[farm_id],B740)</f>
        <v>1</v>
      </c>
      <c r="I740" s="4" t="s">
        <v>2393</v>
      </c>
      <c r="J740">
        <v>54</v>
      </c>
      <c r="M740">
        <v>31.1</v>
      </c>
      <c r="N740" s="19">
        <v>33.799999999999997</v>
      </c>
    </row>
    <row r="741" spans="2:14" x14ac:dyDescent="0.25">
      <c r="B741" t="str">
        <v>FARM_169</v>
      </c>
      <c r="C741" s="17">
        <f>COUNTIFS(scd[quality_pass],"True",scd[farm_id],B741)/COUNTIF(scd[farm_id],B741)</f>
        <v>1</v>
      </c>
      <c r="I741" s="4" t="s">
        <v>2923</v>
      </c>
      <c r="J741">
        <v>10</v>
      </c>
      <c r="M741">
        <v>26.3</v>
      </c>
      <c r="N741" s="19">
        <v>26.1</v>
      </c>
    </row>
    <row r="742" spans="2:14" x14ac:dyDescent="0.25">
      <c r="B742" t="str">
        <v>FARM_505</v>
      </c>
      <c r="C742" s="17">
        <f>COUNTIFS(scd[quality_pass],"True",scd[farm_id],B742)/COUNTIF(scd[farm_id],B742)</f>
        <v>1</v>
      </c>
      <c r="I742" s="4" t="s">
        <v>1067</v>
      </c>
      <c r="J742">
        <v>59</v>
      </c>
      <c r="M742">
        <v>9.4</v>
      </c>
      <c r="N742" s="19">
        <v>29.9</v>
      </c>
    </row>
    <row r="743" spans="2:14" x14ac:dyDescent="0.25">
      <c r="B743" t="str">
        <v>FARM_508</v>
      </c>
      <c r="C743" s="17">
        <f>COUNTIFS(scd[quality_pass],"True",scd[farm_id],B743)/COUNTIF(scd[farm_id],B743)</f>
        <v>0</v>
      </c>
      <c r="I743" s="4" t="s">
        <v>1478</v>
      </c>
      <c r="J743">
        <v>98</v>
      </c>
      <c r="M743">
        <v>9.6999999999999993</v>
      </c>
      <c r="N743" s="19">
        <v>27.9</v>
      </c>
    </row>
    <row r="744" spans="2:14" x14ac:dyDescent="0.25">
      <c r="B744" t="str">
        <v>FARM_47</v>
      </c>
      <c r="C744" s="17">
        <f>COUNTIFS(scd[quality_pass],"True",scd[farm_id],B744)/COUNTIF(scd[farm_id],B744)</f>
        <v>1</v>
      </c>
      <c r="I744" s="4" t="s">
        <v>1937</v>
      </c>
      <c r="J744">
        <v>64</v>
      </c>
      <c r="M744">
        <v>9.8000000000000007</v>
      </c>
      <c r="N744" s="19">
        <v>27.6</v>
      </c>
    </row>
    <row r="745" spans="2:14" x14ac:dyDescent="0.25">
      <c r="B745" t="str">
        <v>FARM_162</v>
      </c>
      <c r="C745" s="17">
        <f>COUNTIFS(scd[quality_pass],"True",scd[farm_id],B745)/COUNTIF(scd[farm_id],B745)</f>
        <v>1</v>
      </c>
      <c r="I745" s="4" t="s">
        <v>2765</v>
      </c>
      <c r="J745">
        <v>5</v>
      </c>
      <c r="M745">
        <v>6</v>
      </c>
      <c r="N745" s="19">
        <v>26.7</v>
      </c>
    </row>
    <row r="746" spans="2:14" x14ac:dyDescent="0.25">
      <c r="B746" t="str">
        <v>FARM_535</v>
      </c>
      <c r="C746" s="17">
        <f>COUNTIFS(scd[quality_pass],"True",scd[farm_id],B746)/COUNTIF(scd[farm_id],B746)</f>
        <v>1</v>
      </c>
      <c r="I746" s="4" t="s">
        <v>2997</v>
      </c>
      <c r="J746">
        <v>54</v>
      </c>
      <c r="M746">
        <v>5.0999999999999996</v>
      </c>
      <c r="N746" s="19">
        <v>30.3</v>
      </c>
    </row>
    <row r="747" spans="2:14" x14ac:dyDescent="0.25">
      <c r="B747" t="str">
        <v>FARM_555</v>
      </c>
      <c r="C747" s="17">
        <f>COUNTIFS(scd[quality_pass],"True",scd[farm_id],B747)/COUNTIF(scd[farm_id],B747)</f>
        <v>0.5</v>
      </c>
      <c r="I747" s="4" t="s">
        <v>2820</v>
      </c>
      <c r="J747">
        <v>53</v>
      </c>
      <c r="M747">
        <v>31.1</v>
      </c>
      <c r="N747" s="19">
        <v>30.8</v>
      </c>
    </row>
    <row r="748" spans="2:14" x14ac:dyDescent="0.25">
      <c r="B748" t="str">
        <v>FARM_696</v>
      </c>
      <c r="C748" s="17">
        <f>COUNTIFS(scd[quality_pass],"True",scd[farm_id],B748)/COUNTIF(scd[farm_id],B748)</f>
        <v>1</v>
      </c>
      <c r="I748" s="4" t="s">
        <v>2469</v>
      </c>
      <c r="J748">
        <v>107</v>
      </c>
      <c r="M748">
        <v>12</v>
      </c>
      <c r="N748" s="19">
        <v>30</v>
      </c>
    </row>
    <row r="749" spans="2:14" x14ac:dyDescent="0.25">
      <c r="B749" t="str">
        <v>FARM_529</v>
      </c>
      <c r="C749" s="17">
        <f>COUNTIFS(scd[quality_pass],"True",scd[farm_id],B749)/COUNTIF(scd[farm_id],B749)</f>
        <v>1</v>
      </c>
      <c r="I749" s="4" t="s">
        <v>2649</v>
      </c>
      <c r="J749">
        <v>22</v>
      </c>
      <c r="M749">
        <v>7</v>
      </c>
      <c r="N749" s="19">
        <v>29.2</v>
      </c>
    </row>
    <row r="750" spans="2:14" x14ac:dyDescent="0.25">
      <c r="B750" t="str">
        <v>FARM_335</v>
      </c>
      <c r="C750" s="17">
        <f>COUNTIFS(scd[quality_pass],"True",scd[farm_id],B750)/COUNTIF(scd[farm_id],B750)</f>
        <v>0</v>
      </c>
      <c r="I750" s="4" t="s">
        <v>2651</v>
      </c>
      <c r="J750">
        <v>61</v>
      </c>
      <c r="M750">
        <v>5.7</v>
      </c>
      <c r="N750" s="19">
        <v>29</v>
      </c>
    </row>
    <row r="751" spans="2:14" x14ac:dyDescent="0.25">
      <c r="B751" t="str">
        <v>FARM_147</v>
      </c>
      <c r="C751" s="17">
        <f>COUNTIFS(scd[quality_pass],"True",scd[farm_id],B751)/COUNTIF(scd[farm_id],B751)</f>
        <v>1</v>
      </c>
      <c r="I751" s="4" t="s">
        <v>2691</v>
      </c>
      <c r="J751">
        <v>5</v>
      </c>
      <c r="M751">
        <v>12</v>
      </c>
      <c r="N751" s="19">
        <v>35.5</v>
      </c>
    </row>
    <row r="752" spans="2:14" x14ac:dyDescent="0.25">
      <c r="B752" t="str">
        <v>FARM_144</v>
      </c>
      <c r="C752" s="17">
        <f>COUNTIFS(scd[quality_pass],"True",scd[farm_id],B752)/COUNTIF(scd[farm_id],B752)</f>
        <v>1</v>
      </c>
      <c r="I752" s="4" t="s">
        <v>1587</v>
      </c>
      <c r="J752">
        <v>10</v>
      </c>
      <c r="M752">
        <v>1</v>
      </c>
      <c r="N752" s="19">
        <v>23.9</v>
      </c>
    </row>
    <row r="753" spans="2:14" x14ac:dyDescent="0.25">
      <c r="B753" t="str">
        <v>FARM_24</v>
      </c>
      <c r="C753" s="17">
        <f>COUNTIFS(scd[quality_pass],"True",scd[farm_id],B753)/COUNTIF(scd[farm_id],B753)</f>
        <v>1</v>
      </c>
      <c r="I753" s="4" t="s">
        <v>2802</v>
      </c>
      <c r="J753">
        <v>5</v>
      </c>
      <c r="M753">
        <v>6.6</v>
      </c>
      <c r="N753" s="19">
        <v>28.8</v>
      </c>
    </row>
    <row r="754" spans="2:14" x14ac:dyDescent="0.25">
      <c r="B754" t="str">
        <v>FARM_697</v>
      </c>
      <c r="C754" s="17">
        <f>COUNTIFS(scd[quality_pass],"True",scd[farm_id],B754)/COUNTIF(scd[farm_id],B754)</f>
        <v>1</v>
      </c>
      <c r="I754" s="4" t="s">
        <v>1704</v>
      </c>
      <c r="J754">
        <v>5</v>
      </c>
      <c r="M754">
        <v>9.1999999999999993</v>
      </c>
      <c r="N754" s="19">
        <v>31</v>
      </c>
    </row>
    <row r="755" spans="2:14" x14ac:dyDescent="0.25">
      <c r="B755" t="str">
        <v>FARM_112</v>
      </c>
      <c r="C755" s="17">
        <f>COUNTIFS(scd[quality_pass],"True",scd[farm_id],B755)/COUNTIF(scd[farm_id],B755)</f>
        <v>1</v>
      </c>
      <c r="I755" s="4" t="s">
        <v>2593</v>
      </c>
      <c r="J755">
        <v>53</v>
      </c>
      <c r="M755">
        <v>7.4</v>
      </c>
      <c r="N755" s="19">
        <v>27.7</v>
      </c>
    </row>
    <row r="756" spans="2:14" x14ac:dyDescent="0.25">
      <c r="B756" t="str">
        <v>FARM_494</v>
      </c>
      <c r="C756" s="17">
        <f>COUNTIFS(scd[quality_pass],"True",scd[farm_id],B756)/COUNTIF(scd[farm_id],B756)</f>
        <v>1</v>
      </c>
      <c r="I756" s="4" t="s">
        <v>2772</v>
      </c>
      <c r="J756">
        <v>5</v>
      </c>
      <c r="M756">
        <v>10.7</v>
      </c>
      <c r="N756" s="19">
        <v>34</v>
      </c>
    </row>
    <row r="757" spans="2:14" x14ac:dyDescent="0.25">
      <c r="B757" t="str">
        <v>FARM_242</v>
      </c>
      <c r="C757" s="17">
        <f>COUNTIFS(scd[quality_pass],"True",scd[farm_id],B757)/COUNTIF(scd[farm_id],B757)</f>
        <v>1</v>
      </c>
      <c r="I757" s="4" t="s">
        <v>1748</v>
      </c>
      <c r="J757">
        <v>5</v>
      </c>
      <c r="M757">
        <v>3.8</v>
      </c>
      <c r="N757" s="19">
        <v>27.5</v>
      </c>
    </row>
    <row r="758" spans="2:14" x14ac:dyDescent="0.25">
      <c r="B758" t="str">
        <v>FARM_349</v>
      </c>
      <c r="C758" s="17">
        <f>COUNTIFS(scd[quality_pass],"True",scd[farm_id],B758)/COUNTIF(scd[farm_id],B758)</f>
        <v>1</v>
      </c>
      <c r="I758" s="4" t="s">
        <v>3291</v>
      </c>
      <c r="J758">
        <v>78</v>
      </c>
      <c r="M758">
        <v>12</v>
      </c>
      <c r="N758" s="19">
        <v>32.1</v>
      </c>
    </row>
    <row r="759" spans="2:14" x14ac:dyDescent="0.25">
      <c r="B759" t="str">
        <v>FARM_50</v>
      </c>
      <c r="C759" s="17">
        <f>COUNTIFS(scd[quality_pass],"True",scd[farm_id],B759)/COUNTIF(scd[farm_id],B759)</f>
        <v>0</v>
      </c>
      <c r="I759" s="4" t="s">
        <v>2290</v>
      </c>
      <c r="J759">
        <v>143</v>
      </c>
      <c r="M759">
        <v>8.1</v>
      </c>
      <c r="N759" s="19">
        <v>28.2</v>
      </c>
    </row>
    <row r="760" spans="2:14" x14ac:dyDescent="0.25">
      <c r="B760" t="str">
        <v>FARM_794</v>
      </c>
      <c r="C760" s="17">
        <f>COUNTIFS(scd[quality_pass],"True",scd[farm_id],B760)/COUNTIF(scd[farm_id],B760)</f>
        <v>0</v>
      </c>
      <c r="I760" s="4" t="s">
        <v>1147</v>
      </c>
      <c r="J760">
        <v>126</v>
      </c>
      <c r="M760">
        <v>12</v>
      </c>
      <c r="N760" s="19">
        <v>33.6</v>
      </c>
    </row>
    <row r="761" spans="2:14" x14ac:dyDescent="0.25">
      <c r="B761" t="str">
        <v>FARM_583</v>
      </c>
      <c r="C761" s="17">
        <f>COUNTIFS(scd[quality_pass],"True",scd[farm_id],B761)/COUNTIF(scd[farm_id],B761)</f>
        <v>1</v>
      </c>
      <c r="I761" s="4" t="s">
        <v>2562</v>
      </c>
      <c r="J761">
        <v>103</v>
      </c>
      <c r="M761">
        <v>1.3</v>
      </c>
      <c r="N761" s="19">
        <v>22.8</v>
      </c>
    </row>
    <row r="762" spans="2:14" x14ac:dyDescent="0.25">
      <c r="B762" t="str">
        <v>FARM_467</v>
      </c>
      <c r="C762" s="17">
        <f>COUNTIFS(scd[quality_pass],"True",scd[farm_id],B762)/COUNTIF(scd[farm_id],B762)</f>
        <v>1</v>
      </c>
      <c r="I762" s="4" t="s">
        <v>1224</v>
      </c>
      <c r="J762">
        <v>5</v>
      </c>
      <c r="M762">
        <v>7.1</v>
      </c>
      <c r="N762" s="19">
        <v>28.2</v>
      </c>
    </row>
    <row r="763" spans="2:14" x14ac:dyDescent="0.25">
      <c r="B763" t="str">
        <v>FARM_609</v>
      </c>
      <c r="C763" s="17">
        <f>COUNTIFS(scd[quality_pass],"True",scd[farm_id],B763)/COUNTIF(scd[farm_id],B763)</f>
        <v>1</v>
      </c>
      <c r="I763" s="4" t="s">
        <v>1677</v>
      </c>
      <c r="J763">
        <v>53</v>
      </c>
      <c r="M763">
        <v>12</v>
      </c>
      <c r="N763" s="19">
        <v>35.700000000000003</v>
      </c>
    </row>
    <row r="764" spans="2:14" x14ac:dyDescent="0.25">
      <c r="B764" t="str">
        <v>FARM_438</v>
      </c>
      <c r="C764" s="17">
        <f>COUNTIFS(scd[quality_pass],"True",scd[farm_id],B764)/COUNTIF(scd[farm_id],B764)</f>
        <v>1</v>
      </c>
      <c r="I764" s="4" t="s">
        <v>3141</v>
      </c>
      <c r="J764">
        <v>7</v>
      </c>
      <c r="M764">
        <v>10.5</v>
      </c>
      <c r="N764" s="19">
        <v>34.1</v>
      </c>
    </row>
    <row r="765" spans="2:14" x14ac:dyDescent="0.25">
      <c r="B765" t="str">
        <v>FARM_658</v>
      </c>
      <c r="C765" s="17">
        <f>COUNTIFS(scd[quality_pass],"True",scd[farm_id],B765)/COUNTIF(scd[farm_id],B765)</f>
        <v>1</v>
      </c>
      <c r="I765" s="4" t="s">
        <v>419</v>
      </c>
      <c r="J765">
        <v>16</v>
      </c>
      <c r="M765">
        <v>7.8</v>
      </c>
      <c r="N765" s="19">
        <v>30.4</v>
      </c>
    </row>
    <row r="766" spans="2:14" x14ac:dyDescent="0.25">
      <c r="B766" t="str">
        <v>FARM_421</v>
      </c>
      <c r="C766" s="17">
        <f>COUNTIFS(scd[quality_pass],"True",scd[farm_id],B766)/COUNTIF(scd[farm_id],B766)</f>
        <v>1</v>
      </c>
      <c r="I766" s="4" t="s">
        <v>2999</v>
      </c>
      <c r="J766">
        <v>55</v>
      </c>
      <c r="M766">
        <v>12</v>
      </c>
      <c r="N766" s="19">
        <v>32.799999999999997</v>
      </c>
    </row>
    <row r="767" spans="2:14" x14ac:dyDescent="0.25">
      <c r="B767" t="str">
        <v>FARM_792</v>
      </c>
      <c r="C767" s="17">
        <f>COUNTIFS(scd[quality_pass],"True",scd[farm_id],B767)/COUNTIF(scd[farm_id],B767)</f>
        <v>1</v>
      </c>
      <c r="I767" s="4" t="s">
        <v>3162</v>
      </c>
      <c r="J767">
        <v>84</v>
      </c>
      <c r="M767">
        <v>4.3</v>
      </c>
      <c r="N767" s="19">
        <v>27.4</v>
      </c>
    </row>
    <row r="768" spans="2:14" x14ac:dyDescent="0.25">
      <c r="B768" t="str">
        <v>FARM_705</v>
      </c>
      <c r="C768" s="17">
        <f>COUNTIFS(scd[quality_pass],"True",scd[farm_id],B768)/COUNTIF(scd[farm_id],B768)</f>
        <v>0.5</v>
      </c>
      <c r="I768" s="4" t="s">
        <v>1545</v>
      </c>
      <c r="J768">
        <v>77</v>
      </c>
      <c r="M768">
        <v>31.2</v>
      </c>
      <c r="N768" s="19">
        <v>32.5</v>
      </c>
    </row>
    <row r="769" spans="2:14" x14ac:dyDescent="0.25">
      <c r="B769" t="str">
        <v>FARM_672</v>
      </c>
      <c r="C769" s="17">
        <f>COUNTIFS(scd[quality_pass],"True",scd[farm_id],B769)/COUNTIF(scd[farm_id],B769)</f>
        <v>0.5</v>
      </c>
      <c r="I769" s="4" t="s">
        <v>986</v>
      </c>
      <c r="J769">
        <v>63</v>
      </c>
      <c r="M769">
        <v>10.5</v>
      </c>
      <c r="N769" s="19">
        <v>33.4</v>
      </c>
    </row>
    <row r="770" spans="2:14" x14ac:dyDescent="0.25">
      <c r="B770" t="str">
        <v>FARM_282</v>
      </c>
      <c r="C770" s="17">
        <f>COUNTIFS(scd[quality_pass],"True",scd[farm_id],B770)/COUNTIF(scd[farm_id],B770)</f>
        <v>1</v>
      </c>
      <c r="I770" s="4" t="s">
        <v>2925</v>
      </c>
      <c r="J770">
        <v>20</v>
      </c>
      <c r="M770">
        <v>12</v>
      </c>
      <c r="N770" s="19">
        <v>36.6</v>
      </c>
    </row>
    <row r="771" spans="2:14" x14ac:dyDescent="0.25">
      <c r="B771" t="str">
        <v>FARM_723</v>
      </c>
      <c r="C771" s="17">
        <f>COUNTIFS(scd[quality_pass],"True",scd[farm_id],B771)/COUNTIF(scd[farm_id],B771)</f>
        <v>0</v>
      </c>
      <c r="I771" s="4" t="s">
        <v>1005</v>
      </c>
      <c r="J771">
        <v>33</v>
      </c>
      <c r="M771">
        <v>12</v>
      </c>
      <c r="N771" s="19">
        <v>30.6</v>
      </c>
    </row>
    <row r="772" spans="2:14" x14ac:dyDescent="0.25">
      <c r="B772" t="str">
        <v>FARM_596</v>
      </c>
      <c r="C772" s="17">
        <f>COUNTIFS(scd[quality_pass],"True",scd[farm_id],B772)/COUNTIF(scd[farm_id],B772)</f>
        <v>1</v>
      </c>
      <c r="I772" s="4" t="s">
        <v>2823</v>
      </c>
      <c r="J772">
        <v>57</v>
      </c>
      <c r="M772">
        <v>34.6</v>
      </c>
      <c r="N772" s="19">
        <v>35.799999999999997</v>
      </c>
    </row>
    <row r="773" spans="2:14" x14ac:dyDescent="0.25">
      <c r="B773" t="str">
        <v>FARM_646</v>
      </c>
      <c r="C773" s="17">
        <f>COUNTIFS(scd[quality_pass],"True",scd[farm_id],B773)/COUNTIF(scd[farm_id],B773)</f>
        <v>0</v>
      </c>
      <c r="I773" s="4" t="s">
        <v>2175</v>
      </c>
      <c r="J773">
        <v>96</v>
      </c>
      <c r="M773">
        <v>8.4</v>
      </c>
      <c r="N773" s="19">
        <v>26.7</v>
      </c>
    </row>
    <row r="774" spans="2:14" x14ac:dyDescent="0.25">
      <c r="B774" t="str">
        <v>FARM_584</v>
      </c>
      <c r="C774" s="17">
        <f>COUNTIFS(scd[quality_pass],"True",scd[farm_id],B774)/COUNTIF(scd[farm_id],B774)</f>
        <v>1</v>
      </c>
      <c r="I774" s="4" t="s">
        <v>1618</v>
      </c>
      <c r="J774">
        <v>5</v>
      </c>
      <c r="M774">
        <v>5.5</v>
      </c>
      <c r="N774" s="19">
        <v>24.9</v>
      </c>
    </row>
    <row r="775" spans="2:14" x14ac:dyDescent="0.25">
      <c r="B775" t="str">
        <v>FARM_454</v>
      </c>
      <c r="C775" s="17">
        <f>COUNTIFS(scd[quality_pass],"True",scd[farm_id],B775)/COUNTIF(scd[farm_id],B775)</f>
        <v>1</v>
      </c>
      <c r="I775" s="4" t="s">
        <v>2483</v>
      </c>
      <c r="J775">
        <v>31</v>
      </c>
      <c r="M775">
        <v>7.2</v>
      </c>
      <c r="N775" s="19">
        <v>28.4</v>
      </c>
    </row>
    <row r="776" spans="2:14" x14ac:dyDescent="0.25">
      <c r="B776" t="str">
        <v>FARM_567</v>
      </c>
      <c r="C776" s="17">
        <f>COUNTIFS(scd[quality_pass],"True",scd[farm_id],B776)/COUNTIF(scd[farm_id],B776)</f>
        <v>1</v>
      </c>
      <c r="I776" s="4" t="s">
        <v>1831</v>
      </c>
      <c r="J776">
        <v>64</v>
      </c>
      <c r="M776">
        <v>9.4</v>
      </c>
      <c r="N776" s="19">
        <v>28.7</v>
      </c>
    </row>
    <row r="777" spans="2:14" x14ac:dyDescent="0.25">
      <c r="B777" t="str">
        <v>FARM_16</v>
      </c>
      <c r="C777" s="17">
        <f>COUNTIFS(scd[quality_pass],"True",scd[farm_id],B777)/COUNTIF(scd[farm_id],B777)</f>
        <v>1</v>
      </c>
      <c r="I777" s="4" t="s">
        <v>1427</v>
      </c>
      <c r="J777">
        <v>107</v>
      </c>
      <c r="M777">
        <v>35</v>
      </c>
      <c r="N777" s="19">
        <v>38.299999999999997</v>
      </c>
    </row>
    <row r="778" spans="2:14" x14ac:dyDescent="0.25">
      <c r="B778" t="str">
        <v>FARM_1</v>
      </c>
      <c r="C778" s="17">
        <f>COUNTIFS(scd[quality_pass],"True",scd[farm_id],B778)/COUNTIF(scd[farm_id],B778)</f>
        <v>1</v>
      </c>
      <c r="I778" s="4" t="s">
        <v>3090</v>
      </c>
      <c r="J778">
        <v>61</v>
      </c>
      <c r="M778">
        <v>31.7</v>
      </c>
      <c r="N778" s="19">
        <v>36.1</v>
      </c>
    </row>
    <row r="779" spans="2:14" x14ac:dyDescent="0.25">
      <c r="B779" t="str">
        <v>FARM_496</v>
      </c>
      <c r="C779" s="17">
        <f>COUNTIFS(scd[quality_pass],"True",scd[farm_id],B779)/COUNTIF(scd[farm_id],B779)</f>
        <v>1</v>
      </c>
      <c r="I779" s="4" t="s">
        <v>2945</v>
      </c>
      <c r="J779">
        <v>46</v>
      </c>
      <c r="M779">
        <v>11.9</v>
      </c>
      <c r="N779" s="19">
        <v>31.5</v>
      </c>
    </row>
    <row r="780" spans="2:14" x14ac:dyDescent="0.25">
      <c r="B780" t="str">
        <v>FARM_560</v>
      </c>
      <c r="C780" s="17">
        <f>COUNTIFS(scd[quality_pass],"True",scd[farm_id],B780)/COUNTIF(scd[farm_id],B780)</f>
        <v>1</v>
      </c>
      <c r="I780" s="4" t="s">
        <v>3446</v>
      </c>
      <c r="J780">
        <v>6</v>
      </c>
      <c r="M780">
        <v>7.1</v>
      </c>
      <c r="N780" s="19">
        <v>29.4</v>
      </c>
    </row>
    <row r="781" spans="2:14" x14ac:dyDescent="0.25">
      <c r="B781" t="str">
        <v>FARM_783</v>
      </c>
      <c r="C781" s="17">
        <f>COUNTIFS(scd[quality_pass],"True",scd[farm_id],B781)/COUNTIF(scd[farm_id],B781)</f>
        <v>1</v>
      </c>
      <c r="I781" s="4" t="s">
        <v>1524</v>
      </c>
      <c r="J781">
        <v>8</v>
      </c>
      <c r="M781">
        <v>9.6999999999999993</v>
      </c>
      <c r="N781" s="19">
        <v>30.1</v>
      </c>
    </row>
    <row r="782" spans="2:14" x14ac:dyDescent="0.25">
      <c r="B782" t="str">
        <v>FARM_551</v>
      </c>
      <c r="C782" s="17">
        <f>COUNTIFS(scd[quality_pass],"True",scd[farm_id],B782)/COUNTIF(scd[farm_id],B782)</f>
        <v>0</v>
      </c>
      <c r="I782" s="4" t="s">
        <v>1188</v>
      </c>
      <c r="J782">
        <v>53</v>
      </c>
      <c r="M782">
        <v>7.7</v>
      </c>
      <c r="N782" s="19">
        <v>33.6</v>
      </c>
    </row>
    <row r="783" spans="2:14" x14ac:dyDescent="0.25">
      <c r="B783" t="str">
        <v>FARM_773</v>
      </c>
      <c r="C783" s="17">
        <f>COUNTIFS(scd[quality_pass],"True",scd[farm_id],B783)/COUNTIF(scd[farm_id],B783)</f>
        <v>1</v>
      </c>
      <c r="I783" s="4" t="s">
        <v>920</v>
      </c>
      <c r="J783">
        <v>84</v>
      </c>
      <c r="M783">
        <v>34.5</v>
      </c>
      <c r="N783" s="19">
        <v>36.700000000000003</v>
      </c>
    </row>
    <row r="784" spans="2:14" x14ac:dyDescent="0.25">
      <c r="B784" t="str">
        <v>FARM_352</v>
      </c>
      <c r="C784" s="17">
        <f>COUNTIFS(scd[quality_pass],"True",scd[farm_id],B784)/COUNTIF(scd[farm_id],B784)</f>
        <v>0</v>
      </c>
      <c r="I784" s="4" t="s">
        <v>1407</v>
      </c>
      <c r="J784">
        <v>81</v>
      </c>
      <c r="M784">
        <v>7.1</v>
      </c>
      <c r="N784" s="19">
        <v>29.5</v>
      </c>
    </row>
    <row r="785" spans="2:14" x14ac:dyDescent="0.25">
      <c r="B785" t="str">
        <v>FARM_139</v>
      </c>
      <c r="C785" s="17">
        <f>COUNTIFS(scd[quality_pass],"True",scd[farm_id],B785)/COUNTIF(scd[farm_id],B785)</f>
        <v>1</v>
      </c>
      <c r="I785" s="4" t="s">
        <v>3222</v>
      </c>
      <c r="J785">
        <v>26</v>
      </c>
      <c r="M785">
        <v>12</v>
      </c>
      <c r="N785" s="19">
        <v>36.6</v>
      </c>
    </row>
    <row r="786" spans="2:14" x14ac:dyDescent="0.25">
      <c r="B786" t="str">
        <v>FARM_740</v>
      </c>
      <c r="C786" s="17">
        <f>COUNTIFS(scd[quality_pass],"True",scd[farm_id],B786)/COUNTIF(scd[farm_id],B786)</f>
        <v>1</v>
      </c>
      <c r="I786" s="4" t="s">
        <v>3509</v>
      </c>
      <c r="J786">
        <v>106</v>
      </c>
      <c r="M786">
        <v>12</v>
      </c>
      <c r="N786" s="19">
        <v>36.6</v>
      </c>
    </row>
    <row r="787" spans="2:14" x14ac:dyDescent="0.25">
      <c r="B787" t="str">
        <v>FARM_389</v>
      </c>
      <c r="C787" s="17">
        <f>COUNTIFS(scd[quality_pass],"True",scd[farm_id],B787)/COUNTIF(scd[farm_id],B787)</f>
        <v>0</v>
      </c>
      <c r="I787" s="4" t="s">
        <v>784</v>
      </c>
      <c r="J787">
        <v>13</v>
      </c>
      <c r="M787">
        <v>12</v>
      </c>
      <c r="N787" s="19">
        <v>34.799999999999997</v>
      </c>
    </row>
    <row r="788" spans="2:14" x14ac:dyDescent="0.25">
      <c r="B788" t="str">
        <v>FARM_676</v>
      </c>
      <c r="C788" s="17">
        <f>COUNTIFS(scd[quality_pass],"True",scd[farm_id],B788)/COUNTIF(scd[farm_id],B788)</f>
        <v>1</v>
      </c>
      <c r="I788" s="4" t="s">
        <v>3063</v>
      </c>
      <c r="J788">
        <v>59</v>
      </c>
      <c r="M788">
        <v>7.7</v>
      </c>
      <c r="N788" s="19">
        <v>30.5</v>
      </c>
    </row>
    <row r="789" spans="2:14" x14ac:dyDescent="0.25">
      <c r="B789" t="str">
        <v>FARM_735</v>
      </c>
      <c r="C789" s="17">
        <f>COUNTIFS(scd[quality_pass],"True",scd[farm_id],B789)/COUNTIF(scd[farm_id],B789)</f>
        <v>1</v>
      </c>
      <c r="I789" s="4" t="s">
        <v>1573</v>
      </c>
      <c r="J789">
        <v>40</v>
      </c>
      <c r="M789">
        <v>4</v>
      </c>
      <c r="N789" s="19">
        <v>29.2</v>
      </c>
    </row>
    <row r="790" spans="2:14" x14ac:dyDescent="0.25">
      <c r="B790" t="str">
        <v>FARM_443</v>
      </c>
      <c r="C790" s="17">
        <f>COUNTIFS(scd[quality_pass],"True",scd[farm_id],B790)/COUNTIF(scd[farm_id],B790)</f>
        <v>1</v>
      </c>
      <c r="I790" s="4" t="s">
        <v>3224</v>
      </c>
      <c r="J790">
        <v>65</v>
      </c>
      <c r="M790">
        <v>9.6</v>
      </c>
      <c r="N790" s="19">
        <v>32.5</v>
      </c>
    </row>
    <row r="791" spans="2:14" x14ac:dyDescent="0.25">
      <c r="B791" t="str">
        <v>FARM_457</v>
      </c>
      <c r="C791" s="17">
        <f>COUNTIFS(scd[quality_pass],"True",scd[farm_id],B791)/COUNTIF(scd[farm_id],B791)</f>
        <v>0</v>
      </c>
      <c r="I791" s="4" t="s">
        <v>304</v>
      </c>
      <c r="J791">
        <v>88</v>
      </c>
      <c r="M791">
        <v>12</v>
      </c>
      <c r="N791" s="19">
        <v>35.4</v>
      </c>
    </row>
    <row r="792" spans="2:14" x14ac:dyDescent="0.25">
      <c r="B792" t="str">
        <v>FARM_153</v>
      </c>
      <c r="C792" s="17">
        <f>COUNTIFS(scd[quality_pass],"True",scd[farm_id],B792)/COUNTIF(scd[farm_id],B792)</f>
        <v>0</v>
      </c>
      <c r="I792" s="4" t="s">
        <v>1958</v>
      </c>
      <c r="J792">
        <v>98</v>
      </c>
      <c r="M792">
        <v>5.7</v>
      </c>
      <c r="N792" s="19">
        <v>24.9</v>
      </c>
    </row>
    <row r="793" spans="2:14" x14ac:dyDescent="0.25">
      <c r="B793" t="str">
        <v>FARM_449</v>
      </c>
      <c r="C793" s="17">
        <f>COUNTIFS(scd[quality_pass],"True",scd[farm_id],B793)/COUNTIF(scd[farm_id],B793)</f>
        <v>1</v>
      </c>
      <c r="I793" s="4" t="s">
        <v>2312</v>
      </c>
      <c r="J793">
        <v>18</v>
      </c>
      <c r="M793">
        <v>9.6999999999999993</v>
      </c>
      <c r="N793" s="19">
        <v>32.9</v>
      </c>
    </row>
    <row r="794" spans="2:14" x14ac:dyDescent="0.25">
      <c r="B794" t="str">
        <v>FARM_565</v>
      </c>
      <c r="C794" s="17">
        <f>COUNTIFS(scd[quality_pass],"True",scd[farm_id],B794)/COUNTIF(scd[farm_id],B794)</f>
        <v>0</v>
      </c>
      <c r="I794" s="4" t="s">
        <v>1752</v>
      </c>
      <c r="J794">
        <v>5</v>
      </c>
      <c r="M794">
        <v>10.3</v>
      </c>
      <c r="N794" s="19">
        <v>32.299999999999997</v>
      </c>
    </row>
    <row r="795" spans="2:14" x14ac:dyDescent="0.25">
      <c r="B795" t="str">
        <v>FARM_499</v>
      </c>
      <c r="C795" s="17">
        <f>COUNTIFS(scd[quality_pass],"True",scd[farm_id],B795)/COUNTIF(scd[farm_id],B795)</f>
        <v>1</v>
      </c>
      <c r="I795" s="4" t="s">
        <v>3283</v>
      </c>
      <c r="J795">
        <v>63</v>
      </c>
      <c r="M795">
        <v>10.8</v>
      </c>
      <c r="N795" s="19">
        <v>27.7</v>
      </c>
    </row>
    <row r="796" spans="2:14" x14ac:dyDescent="0.25">
      <c r="B796" t="str">
        <v>FARM_698</v>
      </c>
      <c r="C796" s="17">
        <f>COUNTIFS(scd[quality_pass],"True",scd[farm_id],B796)/COUNTIF(scd[farm_id],B796)</f>
        <v>1</v>
      </c>
      <c r="I796" s="4" t="s">
        <v>743</v>
      </c>
      <c r="J796">
        <v>40</v>
      </c>
      <c r="M796">
        <v>12</v>
      </c>
      <c r="N796" s="19">
        <v>33.299999999999997</v>
      </c>
    </row>
    <row r="797" spans="2:14" x14ac:dyDescent="0.25">
      <c r="B797" t="str">
        <v>FARM_251</v>
      </c>
      <c r="C797" s="17">
        <f>COUNTIFS(scd[quality_pass],"True",scd[farm_id],B797)/COUNTIF(scd[farm_id],B797)</f>
        <v>0</v>
      </c>
      <c r="I797" s="4" t="s">
        <v>3164</v>
      </c>
      <c r="J797">
        <v>78</v>
      </c>
      <c r="M797">
        <v>10.199999999999999</v>
      </c>
      <c r="N797" s="19">
        <v>32</v>
      </c>
    </row>
    <row r="798" spans="2:14" x14ac:dyDescent="0.25">
      <c r="B798" t="str">
        <v>FARM_444</v>
      </c>
      <c r="C798" s="17">
        <f>COUNTIFS(scd[quality_pass],"True",scd[farm_id],B798)/COUNTIF(scd[farm_id],B798)</f>
        <v>0</v>
      </c>
      <c r="I798" s="4" t="s">
        <v>1886</v>
      </c>
      <c r="J798">
        <v>71</v>
      </c>
      <c r="M798">
        <v>5.7</v>
      </c>
      <c r="N798" s="19">
        <v>29.9</v>
      </c>
    </row>
    <row r="799" spans="2:14" x14ac:dyDescent="0.25">
      <c r="B799" t="str">
        <v>FARM_524</v>
      </c>
      <c r="C799" s="17">
        <f>COUNTIFS(scd[quality_pass],"True",scd[farm_id],B799)/COUNTIF(scd[farm_id],B799)</f>
        <v>1</v>
      </c>
      <c r="I799" s="4" t="s">
        <v>882</v>
      </c>
      <c r="J799">
        <v>91</v>
      </c>
      <c r="M799">
        <v>9.3000000000000007</v>
      </c>
      <c r="N799" s="19">
        <v>29.6</v>
      </c>
    </row>
    <row r="800" spans="2:14" x14ac:dyDescent="0.25">
      <c r="B800" t="str">
        <v>FARM_549</v>
      </c>
      <c r="C800" s="17">
        <f>COUNTIFS(scd[quality_pass],"True",scd[farm_id],B800)/COUNTIF(scd[farm_id],B800)</f>
        <v>0</v>
      </c>
      <c r="I800" s="4" t="s">
        <v>2898</v>
      </c>
      <c r="J800">
        <v>35</v>
      </c>
      <c r="M800">
        <v>27.5</v>
      </c>
      <c r="N800" s="19">
        <v>30.7</v>
      </c>
    </row>
    <row r="801" spans="2:14" x14ac:dyDescent="0.25">
      <c r="B801" t="str">
        <v>FARM_164</v>
      </c>
      <c r="C801" s="17">
        <f>COUNTIFS(scd[quality_pass],"True",scd[farm_id],B801)/COUNTIF(scd[farm_id],B801)</f>
        <v>1</v>
      </c>
      <c r="I801" s="4" t="s">
        <v>3340</v>
      </c>
      <c r="J801">
        <v>5</v>
      </c>
      <c r="M801">
        <v>12</v>
      </c>
      <c r="N801" s="19">
        <v>30.6</v>
      </c>
    </row>
    <row r="802" spans="2:14" x14ac:dyDescent="0.25">
      <c r="B802" t="str">
        <v>FARM_530</v>
      </c>
      <c r="C802" s="17">
        <f>COUNTIFS(scd[quality_pass],"True",scd[farm_id],B802)/COUNTIF(scd[farm_id],B802)</f>
        <v>1</v>
      </c>
      <c r="I802" s="4" t="s">
        <v>3143</v>
      </c>
      <c r="J802">
        <v>116</v>
      </c>
      <c r="M802">
        <v>10.6</v>
      </c>
      <c r="N802" s="19">
        <v>31.9</v>
      </c>
    </row>
    <row r="803" spans="2:14" x14ac:dyDescent="0.25">
      <c r="B803" t="str">
        <v>FARM_138</v>
      </c>
      <c r="C803" s="17">
        <f>COUNTIFS(scd[quality_pass],"True",scd[farm_id],B803)/COUNTIF(scd[farm_id],B803)</f>
        <v>1</v>
      </c>
      <c r="I803" s="4" t="s">
        <v>2653</v>
      </c>
      <c r="J803">
        <v>48</v>
      </c>
      <c r="M803">
        <v>6.3</v>
      </c>
      <c r="N803" s="19">
        <v>27.3</v>
      </c>
    </row>
    <row r="804" spans="2:14" x14ac:dyDescent="0.25">
      <c r="B804" t="str">
        <v>FARM_690</v>
      </c>
      <c r="C804" s="17">
        <f>COUNTIFS(scd[quality_pass],"True",scd[farm_id],B804)/COUNTIF(scd[farm_id],B804)</f>
        <v>1</v>
      </c>
      <c r="I804" s="4" t="s">
        <v>2111</v>
      </c>
      <c r="J804">
        <v>96</v>
      </c>
      <c r="M804">
        <v>5.9</v>
      </c>
      <c r="N804" s="19">
        <v>30.1</v>
      </c>
    </row>
    <row r="805" spans="2:14" x14ac:dyDescent="0.25">
      <c r="B805" t="str">
        <v>FARM_363</v>
      </c>
      <c r="C805" s="17">
        <f>COUNTIFS(scd[quality_pass],"True",scd[farm_id],B805)/COUNTIF(scd[farm_id],B805)</f>
        <v>1</v>
      </c>
      <c r="I805" s="4" t="s">
        <v>3237</v>
      </c>
      <c r="J805">
        <v>92</v>
      </c>
      <c r="M805">
        <v>6.6</v>
      </c>
      <c r="N805" s="19">
        <v>26.7</v>
      </c>
    </row>
    <row r="806" spans="2:14" x14ac:dyDescent="0.25">
      <c r="B806" t="str">
        <v>FARM_418</v>
      </c>
      <c r="C806" s="17">
        <f>COUNTIFS(scd[quality_pass],"True",scd[farm_id],B806)/COUNTIF(scd[farm_id],B806)</f>
        <v>1</v>
      </c>
      <c r="I806" s="4" t="s">
        <v>3483</v>
      </c>
      <c r="J806">
        <v>50</v>
      </c>
      <c r="M806">
        <v>5.8</v>
      </c>
      <c r="N806" s="19">
        <v>29.5</v>
      </c>
    </row>
    <row r="807" spans="2:14" x14ac:dyDescent="0.25">
      <c r="B807" t="str">
        <v>FARM_325</v>
      </c>
      <c r="C807" s="17">
        <f>COUNTIFS(scd[quality_pass],"True",scd[farm_id],B807)/COUNTIF(scd[farm_id],B807)</f>
        <v>1</v>
      </c>
      <c r="I807" s="4" t="s">
        <v>1482</v>
      </c>
      <c r="J807">
        <v>25</v>
      </c>
      <c r="M807">
        <v>11.6</v>
      </c>
      <c r="N807" s="19">
        <v>30</v>
      </c>
    </row>
    <row r="808" spans="2:14" x14ac:dyDescent="0.25">
      <c r="B808" t="str">
        <v>FARM_160</v>
      </c>
      <c r="C808" s="17">
        <f>COUNTIFS(scd[quality_pass],"True",scd[farm_id],B808)/COUNTIF(scd[farm_id],B808)</f>
        <v>1</v>
      </c>
      <c r="I808" s="4" t="s">
        <v>3208</v>
      </c>
      <c r="J808">
        <v>27</v>
      </c>
      <c r="M808">
        <v>9.6999999999999993</v>
      </c>
      <c r="N808" s="19">
        <v>32.6</v>
      </c>
    </row>
    <row r="809" spans="2:14" x14ac:dyDescent="0.25">
      <c r="B809" t="str">
        <v>FARM_489</v>
      </c>
      <c r="C809" s="17">
        <f>COUNTIFS(scd[quality_pass],"True",scd[farm_id],B809)/COUNTIF(scd[farm_id],B809)</f>
        <v>1</v>
      </c>
      <c r="I809" s="4" t="s">
        <v>3588</v>
      </c>
      <c r="J809">
        <v>27</v>
      </c>
      <c r="M809">
        <v>11.1</v>
      </c>
      <c r="N809" s="19">
        <v>33.6</v>
      </c>
    </row>
    <row r="810" spans="2:14" x14ac:dyDescent="0.25">
      <c r="B810" t="str">
        <v>FARM_256</v>
      </c>
      <c r="C810" s="17">
        <f>COUNTIFS(scd[quality_pass],"True",scd[farm_id],B810)/COUNTIF(scd[farm_id],B810)</f>
        <v>1</v>
      </c>
      <c r="I810" s="4" t="s">
        <v>3018</v>
      </c>
      <c r="J810">
        <v>39</v>
      </c>
      <c r="M810">
        <v>6.7</v>
      </c>
      <c r="N810" s="19">
        <v>30.1</v>
      </c>
    </row>
    <row r="811" spans="2:14" x14ac:dyDescent="0.25">
      <c r="B811" t="str">
        <v>FARM_7</v>
      </c>
      <c r="C811" s="17">
        <f>COUNTIFS(scd[quality_pass],"True",scd[farm_id],B811)/COUNTIF(scd[farm_id],B811)</f>
        <v>1</v>
      </c>
      <c r="I811" s="4" t="s">
        <v>1733</v>
      </c>
      <c r="J811">
        <v>48</v>
      </c>
      <c r="M811">
        <v>6.7</v>
      </c>
      <c r="N811" s="19">
        <v>27.5</v>
      </c>
    </row>
    <row r="812" spans="2:14" x14ac:dyDescent="0.25">
      <c r="I812" s="4" t="s">
        <v>2147</v>
      </c>
      <c r="J812">
        <v>54</v>
      </c>
      <c r="M812">
        <v>4.8</v>
      </c>
      <c r="N812" s="19">
        <v>29.7</v>
      </c>
    </row>
    <row r="813" spans="2:14" x14ac:dyDescent="0.25">
      <c r="I813" s="4" t="s">
        <v>3176</v>
      </c>
      <c r="J813">
        <v>143</v>
      </c>
      <c r="M813">
        <v>8</v>
      </c>
      <c r="N813" s="19">
        <v>30.9</v>
      </c>
    </row>
    <row r="814" spans="2:14" x14ac:dyDescent="0.25">
      <c r="I814" s="4" t="s">
        <v>3350</v>
      </c>
      <c r="J814">
        <v>95</v>
      </c>
      <c r="M814">
        <v>4.9000000000000004</v>
      </c>
      <c r="N814" s="19">
        <v>28.2</v>
      </c>
    </row>
    <row r="815" spans="2:14" x14ac:dyDescent="0.25">
      <c r="I815" s="4" t="s">
        <v>1784</v>
      </c>
      <c r="J815">
        <v>45</v>
      </c>
      <c r="M815">
        <v>7.8</v>
      </c>
      <c r="N815" s="19">
        <v>28.8</v>
      </c>
    </row>
    <row r="816" spans="2:14" x14ac:dyDescent="0.25">
      <c r="I816" s="4" t="s">
        <v>2420</v>
      </c>
      <c r="J816">
        <v>96</v>
      </c>
      <c r="M816">
        <v>9.8000000000000007</v>
      </c>
      <c r="N816" s="19">
        <v>28.1</v>
      </c>
    </row>
    <row r="817" spans="9:14" x14ac:dyDescent="0.25">
      <c r="I817" s="4" t="s">
        <v>2825</v>
      </c>
      <c r="J817">
        <v>9</v>
      </c>
      <c r="M817">
        <v>12</v>
      </c>
      <c r="N817" s="19">
        <v>32.200000000000003</v>
      </c>
    </row>
    <row r="818" spans="9:14" x14ac:dyDescent="0.25">
      <c r="I818" s="4" t="s">
        <v>3166</v>
      </c>
      <c r="J818">
        <v>23</v>
      </c>
      <c r="M818">
        <v>23.9</v>
      </c>
      <c r="N818" s="19">
        <v>25.7</v>
      </c>
    </row>
    <row r="819" spans="9:14" x14ac:dyDescent="0.25">
      <c r="I819" s="4" t="s">
        <v>1432</v>
      </c>
      <c r="J819">
        <v>89</v>
      </c>
      <c r="M819">
        <v>8.6999999999999993</v>
      </c>
      <c r="N819" s="19">
        <v>27.7</v>
      </c>
    </row>
    <row r="820" spans="9:14" x14ac:dyDescent="0.25">
      <c r="I820" s="4" t="s">
        <v>2736</v>
      </c>
      <c r="J820">
        <v>5</v>
      </c>
      <c r="M820">
        <v>12</v>
      </c>
      <c r="N820" s="19">
        <v>39.299999999999997</v>
      </c>
    </row>
    <row r="821" spans="9:14" x14ac:dyDescent="0.25">
      <c r="I821" s="4" t="s">
        <v>474</v>
      </c>
      <c r="J821">
        <v>69</v>
      </c>
      <c r="M821">
        <v>24.3</v>
      </c>
      <c r="N821" s="19">
        <v>27.5</v>
      </c>
    </row>
    <row r="822" spans="9:14" x14ac:dyDescent="0.25">
      <c r="I822" s="4" t="s">
        <v>100</v>
      </c>
      <c r="J822">
        <v>34</v>
      </c>
      <c r="M822">
        <v>6.6</v>
      </c>
      <c r="N822" s="19">
        <v>28.2</v>
      </c>
    </row>
    <row r="823" spans="9:14" x14ac:dyDescent="0.25">
      <c r="I823" s="4" t="s">
        <v>3468</v>
      </c>
      <c r="J823">
        <v>57</v>
      </c>
      <c r="M823">
        <v>6.2</v>
      </c>
      <c r="N823" s="19">
        <v>29</v>
      </c>
    </row>
    <row r="824" spans="9:14" x14ac:dyDescent="0.25">
      <c r="I824" s="4" t="s">
        <v>2738</v>
      </c>
      <c r="J824">
        <v>5</v>
      </c>
      <c r="M824">
        <v>8.6999999999999993</v>
      </c>
      <c r="N824" s="19">
        <v>30.8</v>
      </c>
    </row>
    <row r="825" spans="9:14" x14ac:dyDescent="0.25">
      <c r="I825" s="4" t="s">
        <v>442</v>
      </c>
      <c r="J825">
        <v>84</v>
      </c>
      <c r="M825">
        <v>11</v>
      </c>
      <c r="N825" s="19">
        <v>32.4</v>
      </c>
    </row>
    <row r="826" spans="9:14" x14ac:dyDescent="0.25">
      <c r="I826" s="4" t="s">
        <v>1756</v>
      </c>
      <c r="J826">
        <v>26</v>
      </c>
      <c r="M826">
        <v>9.6999999999999993</v>
      </c>
      <c r="N826" s="19">
        <v>27.2</v>
      </c>
    </row>
    <row r="827" spans="9:14" x14ac:dyDescent="0.25">
      <c r="I827" s="4" t="s">
        <v>2774</v>
      </c>
      <c r="J827">
        <v>84</v>
      </c>
      <c r="M827">
        <v>12</v>
      </c>
      <c r="N827" s="19">
        <v>34.200000000000003</v>
      </c>
    </row>
    <row r="828" spans="9:14" x14ac:dyDescent="0.25">
      <c r="I828" s="4" t="s">
        <v>645</v>
      </c>
      <c r="J828">
        <v>50</v>
      </c>
      <c r="M828">
        <v>6.4</v>
      </c>
      <c r="N828" s="19">
        <v>29.3</v>
      </c>
    </row>
    <row r="829" spans="9:14" x14ac:dyDescent="0.25">
      <c r="I829" s="4" t="s">
        <v>1315</v>
      </c>
      <c r="J829">
        <v>78</v>
      </c>
      <c r="M829">
        <v>28.9</v>
      </c>
      <c r="N829" s="19">
        <v>30</v>
      </c>
    </row>
    <row r="830" spans="9:14" x14ac:dyDescent="0.25">
      <c r="I830" s="4" t="s">
        <v>2032</v>
      </c>
      <c r="J830">
        <v>102</v>
      </c>
      <c r="M830">
        <v>7</v>
      </c>
      <c r="N830" s="19">
        <v>32.4</v>
      </c>
    </row>
    <row r="831" spans="9:14" x14ac:dyDescent="0.25">
      <c r="I831" s="4" t="s">
        <v>3428</v>
      </c>
      <c r="J831">
        <v>18</v>
      </c>
      <c r="M831">
        <v>10.4</v>
      </c>
      <c r="N831" s="19">
        <v>33.200000000000003</v>
      </c>
    </row>
    <row r="832" spans="9:14" x14ac:dyDescent="0.25">
      <c r="I832" s="4" t="s">
        <v>2243</v>
      </c>
      <c r="J832">
        <v>46</v>
      </c>
      <c r="M832">
        <v>8.6</v>
      </c>
      <c r="N832" s="19">
        <v>29.5</v>
      </c>
    </row>
    <row r="833" spans="9:14" x14ac:dyDescent="0.25">
      <c r="I833" s="4" t="s">
        <v>2370</v>
      </c>
      <c r="J833">
        <v>80</v>
      </c>
      <c r="M833">
        <v>7</v>
      </c>
      <c r="N833" s="19">
        <v>31.4</v>
      </c>
    </row>
    <row r="834" spans="9:14" x14ac:dyDescent="0.25">
      <c r="I834" s="4" t="s">
        <v>3178</v>
      </c>
      <c r="J834">
        <v>32</v>
      </c>
      <c r="M834">
        <v>9.6</v>
      </c>
      <c r="N834" s="19">
        <v>29.8</v>
      </c>
    </row>
    <row r="835" spans="9:14" x14ac:dyDescent="0.25">
      <c r="I835" s="4" t="s">
        <v>3520</v>
      </c>
      <c r="J835">
        <v>5</v>
      </c>
      <c r="M835">
        <v>5.4</v>
      </c>
      <c r="N835" s="19">
        <v>29.8</v>
      </c>
    </row>
    <row r="836" spans="9:14" x14ac:dyDescent="0.25">
      <c r="I836" s="4" t="s">
        <v>651</v>
      </c>
      <c r="J836">
        <v>48</v>
      </c>
      <c r="M836">
        <v>29.1</v>
      </c>
      <c r="N836" s="19">
        <v>33.700000000000003</v>
      </c>
    </row>
    <row r="837" spans="9:14" x14ac:dyDescent="0.25">
      <c r="I837" s="4" t="s">
        <v>2876</v>
      </c>
      <c r="J837">
        <v>108</v>
      </c>
      <c r="M837">
        <v>10.9</v>
      </c>
      <c r="N837" s="19">
        <v>29.9</v>
      </c>
    </row>
    <row r="838" spans="9:14" x14ac:dyDescent="0.25">
      <c r="I838" s="4" t="s">
        <v>3411</v>
      </c>
      <c r="J838">
        <v>68</v>
      </c>
      <c r="M838">
        <v>6</v>
      </c>
      <c r="N838" s="19">
        <v>31.2</v>
      </c>
    </row>
    <row r="839" spans="9:14" x14ac:dyDescent="0.25">
      <c r="I839" s="4" t="s">
        <v>2595</v>
      </c>
      <c r="J839">
        <v>5</v>
      </c>
      <c r="M839">
        <v>7.3</v>
      </c>
      <c r="N839" s="19">
        <v>28.9</v>
      </c>
    </row>
    <row r="840" spans="9:14" x14ac:dyDescent="0.25">
      <c r="I840" s="4" t="s">
        <v>544</v>
      </c>
      <c r="J840">
        <v>49</v>
      </c>
      <c r="M840">
        <v>12</v>
      </c>
      <c r="N840" s="19">
        <v>32.5</v>
      </c>
    </row>
    <row r="841" spans="9:14" x14ac:dyDescent="0.25">
      <c r="I841" s="4" t="s">
        <v>790</v>
      </c>
      <c r="J841">
        <v>5</v>
      </c>
      <c r="M841">
        <v>9.1999999999999993</v>
      </c>
      <c r="N841" s="19">
        <v>27.6</v>
      </c>
    </row>
    <row r="842" spans="9:14" x14ac:dyDescent="0.25">
      <c r="I842" s="4" t="s">
        <v>2404</v>
      </c>
      <c r="J842">
        <v>8</v>
      </c>
      <c r="M842">
        <v>4.2</v>
      </c>
      <c r="N842" s="19">
        <v>28</v>
      </c>
    </row>
    <row r="843" spans="9:14" x14ac:dyDescent="0.25">
      <c r="I843" s="4" t="s">
        <v>3065</v>
      </c>
      <c r="J843">
        <v>96</v>
      </c>
      <c r="M843">
        <v>11.9</v>
      </c>
      <c r="N843" s="19">
        <v>31.4</v>
      </c>
    </row>
    <row r="844" spans="9:14" x14ac:dyDescent="0.25">
      <c r="I844" s="4" t="s">
        <v>3593</v>
      </c>
      <c r="J844">
        <v>103</v>
      </c>
      <c r="M844">
        <v>12</v>
      </c>
      <c r="N844" s="19">
        <v>35.799999999999997</v>
      </c>
    </row>
    <row r="845" spans="9:14" x14ac:dyDescent="0.25">
      <c r="I845" s="4" t="s">
        <v>2179</v>
      </c>
      <c r="J845">
        <v>16</v>
      </c>
      <c r="M845">
        <v>7.3</v>
      </c>
      <c r="N845" s="19">
        <v>28.5</v>
      </c>
    </row>
    <row r="846" spans="9:14" x14ac:dyDescent="0.25">
      <c r="I846" s="4" t="s">
        <v>1343</v>
      </c>
      <c r="J846">
        <v>44</v>
      </c>
      <c r="M846">
        <v>7.9</v>
      </c>
      <c r="N846" s="19">
        <v>30.4</v>
      </c>
    </row>
    <row r="847" spans="9:14" x14ac:dyDescent="0.25">
      <c r="I847" s="4" t="s">
        <v>1591</v>
      </c>
      <c r="J847">
        <v>5</v>
      </c>
      <c r="M847">
        <v>2.7</v>
      </c>
      <c r="N847" s="19">
        <v>24.7</v>
      </c>
    </row>
    <row r="848" spans="9:14" x14ac:dyDescent="0.25">
      <c r="I848" s="4" t="s">
        <v>1914</v>
      </c>
      <c r="J848">
        <v>70</v>
      </c>
      <c r="M848">
        <v>9.1</v>
      </c>
      <c r="N848" s="19">
        <v>29.6</v>
      </c>
    </row>
    <row r="849" spans="9:14" x14ac:dyDescent="0.25">
      <c r="I849" s="4" t="s">
        <v>2246</v>
      </c>
      <c r="J849">
        <v>69</v>
      </c>
      <c r="M849">
        <v>6.4</v>
      </c>
      <c r="N849" s="19">
        <v>30.5</v>
      </c>
    </row>
    <row r="850" spans="9:14" x14ac:dyDescent="0.25">
      <c r="I850" s="4" t="s">
        <v>1134</v>
      </c>
      <c r="J850">
        <v>31</v>
      </c>
      <c r="M850">
        <v>8.4</v>
      </c>
      <c r="N850" s="19">
        <v>28.6</v>
      </c>
    </row>
    <row r="851" spans="9:14" x14ac:dyDescent="0.25">
      <c r="I851" s="4" t="s">
        <v>2250</v>
      </c>
      <c r="J851">
        <v>65</v>
      </c>
      <c r="M851">
        <v>5.0999999999999996</v>
      </c>
      <c r="N851" s="19">
        <v>28.2</v>
      </c>
    </row>
    <row r="852" spans="9:14" x14ac:dyDescent="0.25">
      <c r="I852" s="4" t="s">
        <v>2657</v>
      </c>
      <c r="J852">
        <v>47</v>
      </c>
      <c r="M852">
        <v>8.6999999999999993</v>
      </c>
      <c r="N852" s="19">
        <v>30.8</v>
      </c>
    </row>
    <row r="853" spans="9:14" x14ac:dyDescent="0.25">
      <c r="I853" s="4" t="s">
        <v>2535</v>
      </c>
      <c r="J853">
        <v>90</v>
      </c>
      <c r="M853">
        <v>6</v>
      </c>
      <c r="N853" s="19">
        <v>30.8</v>
      </c>
    </row>
    <row r="854" spans="9:14" x14ac:dyDescent="0.25">
      <c r="I854" s="4" t="s">
        <v>2183</v>
      </c>
      <c r="J854">
        <v>107</v>
      </c>
      <c r="M854">
        <v>4.0999999999999996</v>
      </c>
      <c r="N854" s="19">
        <v>26.3</v>
      </c>
    </row>
    <row r="855" spans="9:14" x14ac:dyDescent="0.25">
      <c r="I855" s="4" t="s">
        <v>3326</v>
      </c>
      <c r="J855">
        <v>87</v>
      </c>
      <c r="M855">
        <v>6.2</v>
      </c>
      <c r="N855" s="19">
        <v>25.5</v>
      </c>
    </row>
    <row r="856" spans="9:14" x14ac:dyDescent="0.25">
      <c r="I856" s="4" t="s">
        <v>2252</v>
      </c>
      <c r="J856">
        <v>101</v>
      </c>
      <c r="M856">
        <v>11.8</v>
      </c>
      <c r="N856" s="19">
        <v>32</v>
      </c>
    </row>
    <row r="857" spans="9:14" x14ac:dyDescent="0.25">
      <c r="I857" s="4" t="s">
        <v>526</v>
      </c>
      <c r="J857">
        <v>5</v>
      </c>
      <c r="M857">
        <v>30</v>
      </c>
      <c r="N857" s="19">
        <v>32</v>
      </c>
    </row>
    <row r="858" spans="9:14" x14ac:dyDescent="0.25">
      <c r="I858" s="4" t="s">
        <v>2902</v>
      </c>
      <c r="J858">
        <v>84</v>
      </c>
      <c r="M858">
        <v>10.4</v>
      </c>
      <c r="N858" s="19">
        <v>29.1</v>
      </c>
    </row>
    <row r="859" spans="9:14" x14ac:dyDescent="0.25">
      <c r="I859" s="4" t="s">
        <v>3249</v>
      </c>
      <c r="J859">
        <v>55</v>
      </c>
      <c r="M859">
        <v>8.5</v>
      </c>
      <c r="N859" s="19">
        <v>28.6</v>
      </c>
    </row>
    <row r="860" spans="9:14" x14ac:dyDescent="0.25">
      <c r="I860" s="4" t="s">
        <v>2928</v>
      </c>
      <c r="J860">
        <v>21</v>
      </c>
      <c r="M860">
        <v>8.1</v>
      </c>
      <c r="N860" s="19">
        <v>31.7</v>
      </c>
    </row>
    <row r="861" spans="9:14" x14ac:dyDescent="0.25">
      <c r="I861" s="4" t="s">
        <v>2254</v>
      </c>
      <c r="J861">
        <v>102</v>
      </c>
      <c r="M861">
        <v>12</v>
      </c>
      <c r="N861" s="19">
        <v>35.9</v>
      </c>
    </row>
    <row r="862" spans="9:14" x14ac:dyDescent="0.25">
      <c r="I862" s="4" t="s">
        <v>3538</v>
      </c>
      <c r="J862">
        <v>71</v>
      </c>
      <c r="M862">
        <v>6</v>
      </c>
      <c r="N862" s="19">
        <v>29.9</v>
      </c>
    </row>
    <row r="863" spans="9:14" x14ac:dyDescent="0.25">
      <c r="I863" s="4" t="s">
        <v>826</v>
      </c>
      <c r="J863">
        <v>53</v>
      </c>
      <c r="M863">
        <v>9.5</v>
      </c>
      <c r="N863" s="19">
        <v>30.6</v>
      </c>
    </row>
    <row r="864" spans="9:14" x14ac:dyDescent="0.25">
      <c r="I864" s="4" t="s">
        <v>2331</v>
      </c>
      <c r="J864">
        <v>108</v>
      </c>
      <c r="M864">
        <v>9.1</v>
      </c>
      <c r="N864" s="19">
        <v>33.1</v>
      </c>
    </row>
    <row r="865" spans="9:14" x14ac:dyDescent="0.25">
      <c r="I865" s="4" t="s">
        <v>1436</v>
      </c>
      <c r="J865">
        <v>5</v>
      </c>
      <c r="M865">
        <v>11.4</v>
      </c>
      <c r="N865" s="19">
        <v>33.9</v>
      </c>
    </row>
    <row r="866" spans="9:14" x14ac:dyDescent="0.25">
      <c r="I866" s="4" t="s">
        <v>1153</v>
      </c>
      <c r="J866">
        <v>22</v>
      </c>
      <c r="M866">
        <v>8.1</v>
      </c>
      <c r="N866" s="19">
        <v>29.2</v>
      </c>
    </row>
    <row r="867" spans="9:14" x14ac:dyDescent="0.25">
      <c r="I867" s="4" t="s">
        <v>1788</v>
      </c>
      <c r="J867">
        <v>5</v>
      </c>
      <c r="M867">
        <v>8.5</v>
      </c>
      <c r="N867" s="19">
        <v>31.1</v>
      </c>
    </row>
    <row r="868" spans="9:14" x14ac:dyDescent="0.25">
      <c r="I868" s="4" t="s">
        <v>608</v>
      </c>
      <c r="J868">
        <v>5</v>
      </c>
      <c r="M868">
        <v>12</v>
      </c>
      <c r="N868" s="19">
        <v>34.700000000000003</v>
      </c>
    </row>
    <row r="869" spans="9:14" x14ac:dyDescent="0.25">
      <c r="I869" s="4" t="s">
        <v>886</v>
      </c>
      <c r="J869">
        <v>59</v>
      </c>
      <c r="M869">
        <v>23.1</v>
      </c>
      <c r="N869" s="19">
        <v>25.7</v>
      </c>
    </row>
    <row r="870" spans="9:14" x14ac:dyDescent="0.25">
      <c r="I870" s="4" t="s">
        <v>830</v>
      </c>
      <c r="J870">
        <v>75</v>
      </c>
      <c r="M870">
        <v>12</v>
      </c>
      <c r="N870" s="19">
        <v>35</v>
      </c>
    </row>
    <row r="871" spans="9:14" x14ac:dyDescent="0.25">
      <c r="I871" s="4" t="s">
        <v>3196</v>
      </c>
      <c r="J871">
        <v>10</v>
      </c>
      <c r="M871">
        <v>10.199999999999999</v>
      </c>
      <c r="N871" s="19">
        <v>28.4</v>
      </c>
    </row>
    <row r="872" spans="9:14" x14ac:dyDescent="0.25">
      <c r="I872" s="4" t="s">
        <v>1347</v>
      </c>
      <c r="J872">
        <v>15</v>
      </c>
      <c r="M872">
        <v>12</v>
      </c>
      <c r="N872" s="19">
        <v>34</v>
      </c>
    </row>
    <row r="873" spans="9:14" x14ac:dyDescent="0.25">
      <c r="I873" s="4" t="s">
        <v>795</v>
      </c>
      <c r="J873">
        <v>98</v>
      </c>
      <c r="M873">
        <v>5.9</v>
      </c>
      <c r="N873" s="19">
        <v>29.2</v>
      </c>
    </row>
    <row r="874" spans="9:14" x14ac:dyDescent="0.25">
      <c r="I874" s="4" t="s">
        <v>727</v>
      </c>
      <c r="J874">
        <v>38</v>
      </c>
      <c r="M874">
        <v>7.1</v>
      </c>
      <c r="N874" s="19">
        <v>28.8</v>
      </c>
    </row>
    <row r="875" spans="9:14" x14ac:dyDescent="0.25">
      <c r="I875" s="4" t="s">
        <v>3198</v>
      </c>
      <c r="J875">
        <v>25</v>
      </c>
      <c r="M875">
        <v>2.2000000000000002</v>
      </c>
      <c r="N875" s="19">
        <v>24.6</v>
      </c>
    </row>
    <row r="876" spans="9:14" x14ac:dyDescent="0.25">
      <c r="I876" s="4" t="s">
        <v>2224</v>
      </c>
      <c r="J876">
        <v>34</v>
      </c>
      <c r="M876">
        <v>12</v>
      </c>
      <c r="N876" s="19">
        <v>35.5</v>
      </c>
    </row>
    <row r="877" spans="9:14" x14ac:dyDescent="0.25">
      <c r="I877" s="4" t="s">
        <v>2949</v>
      </c>
      <c r="J877">
        <v>43</v>
      </c>
      <c r="M877">
        <v>6.8</v>
      </c>
      <c r="N877" s="19">
        <v>29.8</v>
      </c>
    </row>
    <row r="878" spans="9:14" x14ac:dyDescent="0.25">
      <c r="I878" s="4" t="s">
        <v>1792</v>
      </c>
      <c r="J878">
        <v>76</v>
      </c>
      <c r="M878">
        <v>9.1999999999999993</v>
      </c>
      <c r="N878" s="19">
        <v>31.3</v>
      </c>
    </row>
    <row r="879" spans="9:14" x14ac:dyDescent="0.25">
      <c r="I879" s="4" t="s">
        <v>2208</v>
      </c>
      <c r="J879">
        <v>83</v>
      </c>
      <c r="M879">
        <v>31.9</v>
      </c>
      <c r="N879" s="19">
        <v>31.7</v>
      </c>
    </row>
    <row r="880" spans="9:14" x14ac:dyDescent="0.25">
      <c r="I880" s="4" t="s">
        <v>3601</v>
      </c>
      <c r="J880">
        <v>16</v>
      </c>
      <c r="M880">
        <v>6.5</v>
      </c>
      <c r="N880" s="19">
        <v>30</v>
      </c>
    </row>
    <row r="881" spans="9:14" x14ac:dyDescent="0.25">
      <c r="I881" s="4" t="s">
        <v>2007</v>
      </c>
      <c r="J881">
        <v>18</v>
      </c>
      <c r="M881">
        <v>10.6</v>
      </c>
      <c r="N881" s="19">
        <v>29.2</v>
      </c>
    </row>
    <row r="882" spans="9:14" x14ac:dyDescent="0.25">
      <c r="I882" s="4" t="s">
        <v>2878</v>
      </c>
      <c r="J882">
        <v>95</v>
      </c>
      <c r="M882">
        <v>9</v>
      </c>
      <c r="N882" s="19">
        <v>33.299999999999997</v>
      </c>
    </row>
    <row r="883" spans="9:14" x14ac:dyDescent="0.25">
      <c r="I883" s="4" t="s">
        <v>3530</v>
      </c>
      <c r="J883">
        <v>87</v>
      </c>
      <c r="M883">
        <v>12</v>
      </c>
      <c r="N883" s="19">
        <v>31.8</v>
      </c>
    </row>
    <row r="884" spans="9:14" x14ac:dyDescent="0.25">
      <c r="I884" s="4" t="s">
        <v>1530</v>
      </c>
      <c r="J884">
        <v>5</v>
      </c>
      <c r="M884">
        <v>6.7</v>
      </c>
      <c r="N884" s="19">
        <v>30.4</v>
      </c>
    </row>
    <row r="885" spans="9:14" x14ac:dyDescent="0.25">
      <c r="I885" s="4" t="s">
        <v>1595</v>
      </c>
      <c r="J885">
        <v>63</v>
      </c>
      <c r="M885">
        <v>8.3000000000000007</v>
      </c>
      <c r="N885" s="19">
        <v>30.9</v>
      </c>
    </row>
    <row r="886" spans="9:14" x14ac:dyDescent="0.25">
      <c r="I886" s="4" t="s">
        <v>2256</v>
      </c>
      <c r="J886">
        <v>36</v>
      </c>
      <c r="M886">
        <v>8.6</v>
      </c>
      <c r="N886" s="19">
        <v>30.6</v>
      </c>
    </row>
    <row r="887" spans="9:14" x14ac:dyDescent="0.25">
      <c r="I887" s="4" t="s">
        <v>1442</v>
      </c>
      <c r="J887">
        <v>64</v>
      </c>
      <c r="M887">
        <v>7.9</v>
      </c>
      <c r="N887" s="19">
        <v>27.6</v>
      </c>
    </row>
    <row r="888" spans="9:14" x14ac:dyDescent="0.25">
      <c r="I888" s="4" t="s">
        <v>3432</v>
      </c>
      <c r="J888">
        <v>7</v>
      </c>
      <c r="M888">
        <v>7</v>
      </c>
      <c r="N888" s="19">
        <v>31.2</v>
      </c>
    </row>
    <row r="889" spans="9:14" x14ac:dyDescent="0.25">
      <c r="I889" s="4" t="s">
        <v>669</v>
      </c>
      <c r="J889">
        <v>76</v>
      </c>
      <c r="M889">
        <v>6</v>
      </c>
      <c r="N889" s="19">
        <v>33.1</v>
      </c>
    </row>
    <row r="890" spans="9:14" x14ac:dyDescent="0.25">
      <c r="I890" s="4" t="s">
        <v>1960</v>
      </c>
      <c r="J890">
        <v>34</v>
      </c>
      <c r="M890">
        <v>1.3</v>
      </c>
      <c r="N890" s="19">
        <v>26</v>
      </c>
    </row>
    <row r="891" spans="9:14" x14ac:dyDescent="0.25">
      <c r="I891" s="4" t="s">
        <v>2930</v>
      </c>
      <c r="J891">
        <v>53</v>
      </c>
      <c r="M891">
        <v>9.4</v>
      </c>
      <c r="N891" s="19">
        <v>29.1</v>
      </c>
    </row>
    <row r="892" spans="9:14" x14ac:dyDescent="0.25">
      <c r="I892" s="4" t="s">
        <v>2395</v>
      </c>
      <c r="J892">
        <v>71</v>
      </c>
      <c r="M892">
        <v>5.4</v>
      </c>
      <c r="N892" s="19">
        <v>25.1</v>
      </c>
    </row>
    <row r="893" spans="9:14" x14ac:dyDescent="0.25">
      <c r="I893" s="4" t="s">
        <v>3406</v>
      </c>
      <c r="J893">
        <v>51</v>
      </c>
      <c r="M893">
        <v>4.5999999999999996</v>
      </c>
      <c r="N893" s="19">
        <v>27.5</v>
      </c>
    </row>
    <row r="894" spans="9:14" x14ac:dyDescent="0.25">
      <c r="I894" s="4" t="s">
        <v>2704</v>
      </c>
      <c r="J894">
        <v>13</v>
      </c>
      <c r="M894">
        <v>3.4</v>
      </c>
      <c r="N894" s="19">
        <v>25.7</v>
      </c>
    </row>
    <row r="895" spans="9:14" x14ac:dyDescent="0.25">
      <c r="I895" s="4" t="s">
        <v>2625</v>
      </c>
      <c r="J895">
        <v>32</v>
      </c>
      <c r="M895">
        <v>29.1</v>
      </c>
      <c r="N895" s="19">
        <v>31.8</v>
      </c>
    </row>
    <row r="896" spans="9:14" x14ac:dyDescent="0.25">
      <c r="I896" s="4" t="s">
        <v>1833</v>
      </c>
      <c r="J896">
        <v>90</v>
      </c>
      <c r="M896">
        <v>6</v>
      </c>
      <c r="N896" s="19">
        <v>30</v>
      </c>
    </row>
    <row r="897" spans="9:14" x14ac:dyDescent="0.25">
      <c r="I897" s="4" t="s">
        <v>687</v>
      </c>
      <c r="J897">
        <v>104</v>
      </c>
      <c r="M897">
        <v>6.2</v>
      </c>
      <c r="N897" s="19">
        <v>33.799999999999997</v>
      </c>
    </row>
    <row r="898" spans="9:14" x14ac:dyDescent="0.25">
      <c r="I898" s="4" t="s">
        <v>3067</v>
      </c>
      <c r="J898">
        <v>138</v>
      </c>
      <c r="M898">
        <v>8.9</v>
      </c>
      <c r="N898" s="19">
        <v>30.6</v>
      </c>
    </row>
    <row r="899" spans="9:14" x14ac:dyDescent="0.25">
      <c r="I899" s="4" t="s">
        <v>1321</v>
      </c>
      <c r="J899">
        <v>54</v>
      </c>
      <c r="M899">
        <v>9.1999999999999993</v>
      </c>
      <c r="N899" s="19">
        <v>31.2</v>
      </c>
    </row>
    <row r="900" spans="9:14" x14ac:dyDescent="0.25">
      <c r="I900" s="4" t="s">
        <v>3579</v>
      </c>
      <c r="J900">
        <v>92</v>
      </c>
      <c r="M900">
        <v>12</v>
      </c>
      <c r="N900" s="19">
        <v>32.4</v>
      </c>
    </row>
    <row r="901" spans="9:14" x14ac:dyDescent="0.25">
      <c r="I901" s="4" t="s">
        <v>924</v>
      </c>
      <c r="J901">
        <v>36</v>
      </c>
      <c r="M901">
        <v>1</v>
      </c>
      <c r="N901" s="19">
        <v>23.4</v>
      </c>
    </row>
    <row r="902" spans="9:14" x14ac:dyDescent="0.25">
      <c r="I902" s="4" t="s">
        <v>3390</v>
      </c>
      <c r="J902">
        <v>5</v>
      </c>
      <c r="M902">
        <v>7.1</v>
      </c>
      <c r="N902" s="19">
        <v>31.4</v>
      </c>
    </row>
    <row r="903" spans="9:14" x14ac:dyDescent="0.25">
      <c r="I903" s="4" t="s">
        <v>3228</v>
      </c>
      <c r="J903">
        <v>9</v>
      </c>
      <c r="M903">
        <v>30.6</v>
      </c>
      <c r="N903" s="19">
        <v>31</v>
      </c>
    </row>
    <row r="904" spans="9:14" x14ac:dyDescent="0.25">
      <c r="I904" s="4" t="s">
        <v>1111</v>
      </c>
      <c r="J904">
        <v>112</v>
      </c>
      <c r="M904">
        <v>9.4</v>
      </c>
      <c r="N904" s="19">
        <v>29.1</v>
      </c>
    </row>
    <row r="905" spans="9:14" x14ac:dyDescent="0.25">
      <c r="I905" s="4" t="s">
        <v>448</v>
      </c>
      <c r="J905">
        <v>48</v>
      </c>
      <c r="M905">
        <v>30</v>
      </c>
      <c r="N905" s="19">
        <v>31.3</v>
      </c>
    </row>
    <row r="906" spans="9:14" x14ac:dyDescent="0.25">
      <c r="I906" s="4" t="s">
        <v>2117</v>
      </c>
      <c r="J906">
        <v>57</v>
      </c>
      <c r="M906">
        <v>9</v>
      </c>
      <c r="N906" s="19">
        <v>29.1</v>
      </c>
    </row>
    <row r="907" spans="9:14" x14ac:dyDescent="0.25">
      <c r="I907" s="4" t="s">
        <v>2042</v>
      </c>
      <c r="J907">
        <v>5</v>
      </c>
      <c r="M907">
        <v>12</v>
      </c>
      <c r="N907" s="19">
        <v>35.1</v>
      </c>
    </row>
    <row r="908" spans="9:14" x14ac:dyDescent="0.25">
      <c r="I908" s="4" t="s">
        <v>3110</v>
      </c>
      <c r="J908">
        <v>87</v>
      </c>
      <c r="M908">
        <v>5.9</v>
      </c>
      <c r="N908" s="19">
        <v>30.1</v>
      </c>
    </row>
    <row r="909" spans="9:14" x14ac:dyDescent="0.25">
      <c r="I909" s="4" t="s">
        <v>992</v>
      </c>
      <c r="J909">
        <v>48</v>
      </c>
      <c r="M909">
        <v>12</v>
      </c>
      <c r="N909" s="19">
        <v>36.9</v>
      </c>
    </row>
    <row r="910" spans="9:14" x14ac:dyDescent="0.25">
      <c r="I910" s="4" t="s">
        <v>2398</v>
      </c>
      <c r="J910">
        <v>103</v>
      </c>
      <c r="M910">
        <v>23.8</v>
      </c>
      <c r="N910" s="19">
        <v>26.7</v>
      </c>
    </row>
    <row r="911" spans="9:14" x14ac:dyDescent="0.25">
      <c r="I911" s="4" t="s">
        <v>1802</v>
      </c>
      <c r="J911">
        <v>29</v>
      </c>
      <c r="M911">
        <v>12</v>
      </c>
      <c r="N911" s="19">
        <v>38.200000000000003</v>
      </c>
    </row>
    <row r="912" spans="9:14" x14ac:dyDescent="0.25">
      <c r="I912" s="4" t="s">
        <v>261</v>
      </c>
      <c r="J912">
        <v>48</v>
      </c>
      <c r="M912">
        <v>27.6</v>
      </c>
      <c r="N912" s="19">
        <v>29.6</v>
      </c>
    </row>
    <row r="913" spans="9:14" x14ac:dyDescent="0.25">
      <c r="I913" s="4" t="s">
        <v>3130</v>
      </c>
      <c r="J913">
        <v>122</v>
      </c>
      <c r="M913">
        <v>4.5999999999999996</v>
      </c>
      <c r="N913" s="19">
        <v>28.2</v>
      </c>
    </row>
    <row r="914" spans="9:14" x14ac:dyDescent="0.25">
      <c r="I914" s="4" t="s">
        <v>3381</v>
      </c>
      <c r="J914">
        <v>9</v>
      </c>
      <c r="M914">
        <v>10.5</v>
      </c>
      <c r="N914" s="19">
        <v>30.7</v>
      </c>
    </row>
    <row r="915" spans="9:14" x14ac:dyDescent="0.25">
      <c r="I915" s="4" t="s">
        <v>947</v>
      </c>
      <c r="J915">
        <v>5</v>
      </c>
      <c r="M915">
        <v>12</v>
      </c>
      <c r="N915" s="19">
        <v>32.6</v>
      </c>
    </row>
    <row r="916" spans="9:14" x14ac:dyDescent="0.25">
      <c r="I916" s="4" t="s">
        <v>2270</v>
      </c>
      <c r="J916">
        <v>57</v>
      </c>
      <c r="M916">
        <v>7.9</v>
      </c>
      <c r="N916" s="19">
        <v>28</v>
      </c>
    </row>
    <row r="917" spans="9:14" x14ac:dyDescent="0.25">
      <c r="I917" s="4" t="s">
        <v>2211</v>
      </c>
      <c r="J917">
        <v>76</v>
      </c>
      <c r="M917">
        <v>5.6</v>
      </c>
      <c r="N917" s="19">
        <v>27.5</v>
      </c>
    </row>
    <row r="918" spans="9:14" x14ac:dyDescent="0.25">
      <c r="I918" s="4" t="s">
        <v>1549</v>
      </c>
      <c r="J918">
        <v>25</v>
      </c>
      <c r="M918">
        <v>7.5</v>
      </c>
      <c r="N918" s="19">
        <v>30.1</v>
      </c>
    </row>
    <row r="919" spans="9:14" x14ac:dyDescent="0.25">
      <c r="I919" s="4" t="s">
        <v>3301</v>
      </c>
      <c r="J919">
        <v>107</v>
      </c>
      <c r="M919">
        <v>8.6</v>
      </c>
      <c r="N919" s="19">
        <v>32.9</v>
      </c>
    </row>
    <row r="920" spans="9:14" x14ac:dyDescent="0.25">
      <c r="I920" s="4" t="s">
        <v>2372</v>
      </c>
      <c r="J920">
        <v>139</v>
      </c>
      <c r="M920">
        <v>8.8000000000000007</v>
      </c>
      <c r="N920" s="19">
        <v>29.9</v>
      </c>
    </row>
    <row r="921" spans="9:14" x14ac:dyDescent="0.25">
      <c r="I921" s="4" t="s">
        <v>277</v>
      </c>
      <c r="J921">
        <v>77</v>
      </c>
      <c r="M921">
        <v>6.4</v>
      </c>
      <c r="N921" s="19">
        <v>24.8</v>
      </c>
    </row>
    <row r="922" spans="9:14" x14ac:dyDescent="0.25">
      <c r="I922" s="4" t="s">
        <v>2071</v>
      </c>
      <c r="J922">
        <v>96</v>
      </c>
      <c r="M922">
        <v>4.0999999999999996</v>
      </c>
      <c r="N922" s="19">
        <v>28.9</v>
      </c>
    </row>
    <row r="923" spans="9:14" x14ac:dyDescent="0.25">
      <c r="I923" s="4" t="s">
        <v>2314</v>
      </c>
      <c r="J923">
        <v>56</v>
      </c>
      <c r="M923">
        <v>8.3000000000000007</v>
      </c>
      <c r="N923" s="19">
        <v>26.4</v>
      </c>
    </row>
    <row r="924" spans="9:14" x14ac:dyDescent="0.25">
      <c r="I924" s="4" t="s">
        <v>2316</v>
      </c>
      <c r="J924">
        <v>94</v>
      </c>
      <c r="M924">
        <v>9.1999999999999993</v>
      </c>
      <c r="N924" s="19">
        <v>30.3</v>
      </c>
    </row>
    <row r="925" spans="9:14" x14ac:dyDescent="0.25">
      <c r="I925" s="4" t="s">
        <v>1364</v>
      </c>
      <c r="J925">
        <v>101</v>
      </c>
      <c r="M925">
        <v>5.3</v>
      </c>
      <c r="N925" s="19">
        <v>27.8</v>
      </c>
    </row>
    <row r="926" spans="9:14" x14ac:dyDescent="0.25">
      <c r="I926" s="4" t="s">
        <v>3479</v>
      </c>
      <c r="J926">
        <v>100</v>
      </c>
      <c r="M926">
        <v>6.9</v>
      </c>
      <c r="N926" s="19">
        <v>28.9</v>
      </c>
    </row>
    <row r="927" spans="9:14" x14ac:dyDescent="0.25">
      <c r="I927" s="4" t="s">
        <v>2673</v>
      </c>
      <c r="J927">
        <v>143</v>
      </c>
      <c r="M927">
        <v>6.3</v>
      </c>
      <c r="N927" s="19">
        <v>27.9</v>
      </c>
    </row>
    <row r="928" spans="9:14" x14ac:dyDescent="0.25">
      <c r="I928" s="4" t="s">
        <v>2213</v>
      </c>
      <c r="J928">
        <v>85</v>
      </c>
      <c r="M928">
        <v>28.4</v>
      </c>
      <c r="N928" s="19">
        <v>28.7</v>
      </c>
    </row>
    <row r="929" spans="9:14" x14ac:dyDescent="0.25">
      <c r="I929" s="4" t="s">
        <v>3591</v>
      </c>
      <c r="J929">
        <v>131</v>
      </c>
      <c r="M929">
        <v>4.0999999999999996</v>
      </c>
      <c r="N929" s="19">
        <v>26.8</v>
      </c>
    </row>
    <row r="930" spans="9:14" x14ac:dyDescent="0.25">
      <c r="I930" s="4" t="s">
        <v>3394</v>
      </c>
      <c r="J930">
        <v>60</v>
      </c>
      <c r="M930">
        <v>35</v>
      </c>
      <c r="N930" s="19">
        <v>40.1</v>
      </c>
    </row>
    <row r="931" spans="9:14" x14ac:dyDescent="0.25">
      <c r="I931" s="4" t="s">
        <v>1090</v>
      </c>
      <c r="J931">
        <v>112</v>
      </c>
      <c r="M931">
        <v>12</v>
      </c>
      <c r="N931" s="19">
        <v>32.5</v>
      </c>
    </row>
    <row r="932" spans="9:14" x14ac:dyDescent="0.25">
      <c r="I932" s="4" t="s">
        <v>2048</v>
      </c>
      <c r="J932">
        <v>72</v>
      </c>
      <c r="M932">
        <v>2.1</v>
      </c>
      <c r="N932" s="19">
        <v>25.6</v>
      </c>
    </row>
    <row r="933" spans="9:14" x14ac:dyDescent="0.25">
      <c r="I933" s="4" t="s">
        <v>3257</v>
      </c>
      <c r="J933">
        <v>83</v>
      </c>
      <c r="M933">
        <v>12</v>
      </c>
      <c r="N933" s="19">
        <v>36.200000000000003</v>
      </c>
    </row>
    <row r="934" spans="9:14" x14ac:dyDescent="0.25">
      <c r="I934" s="4" t="s">
        <v>323</v>
      </c>
      <c r="J934">
        <v>44</v>
      </c>
      <c r="M934">
        <v>6.5</v>
      </c>
      <c r="N934" s="19">
        <v>28.6</v>
      </c>
    </row>
    <row r="935" spans="9:14" x14ac:dyDescent="0.25">
      <c r="I935" s="4" t="s">
        <v>1918</v>
      </c>
      <c r="J935">
        <v>93</v>
      </c>
      <c r="M935">
        <v>8.4</v>
      </c>
      <c r="N935" s="19">
        <v>32.700000000000003</v>
      </c>
    </row>
    <row r="936" spans="9:14" x14ac:dyDescent="0.25">
      <c r="I936" s="4" t="s">
        <v>1920</v>
      </c>
      <c r="J936">
        <v>7</v>
      </c>
      <c r="M936">
        <v>7.7</v>
      </c>
      <c r="N936" s="19">
        <v>29.4</v>
      </c>
    </row>
    <row r="937" spans="9:14" x14ac:dyDescent="0.25">
      <c r="I937" s="4" t="s">
        <v>961</v>
      </c>
      <c r="J937">
        <v>92</v>
      </c>
      <c r="M937">
        <v>7.1</v>
      </c>
      <c r="N937" s="19">
        <v>28.5</v>
      </c>
    </row>
    <row r="938" spans="9:14" x14ac:dyDescent="0.25">
      <c r="I938" s="4" t="s">
        <v>2436</v>
      </c>
      <c r="J938">
        <v>102</v>
      </c>
      <c r="M938">
        <v>11.6</v>
      </c>
      <c r="N938" s="19">
        <v>29.9</v>
      </c>
    </row>
    <row r="939" spans="9:14" x14ac:dyDescent="0.25">
      <c r="I939" s="4" t="s">
        <v>46</v>
      </c>
      <c r="J939">
        <v>24</v>
      </c>
      <c r="M939">
        <v>6.8</v>
      </c>
      <c r="N939" s="19">
        <v>28.5</v>
      </c>
    </row>
    <row r="940" spans="9:14" x14ac:dyDescent="0.25">
      <c r="I940" s="4" t="s">
        <v>533</v>
      </c>
      <c r="J940">
        <v>68</v>
      </c>
      <c r="M940">
        <v>5.9</v>
      </c>
      <c r="N940" s="19">
        <v>26.7</v>
      </c>
    </row>
    <row r="941" spans="9:14" x14ac:dyDescent="0.25">
      <c r="I941" s="4" t="s">
        <v>1446</v>
      </c>
      <c r="J941">
        <v>66</v>
      </c>
      <c r="M941">
        <v>8.1999999999999993</v>
      </c>
      <c r="N941" s="19">
        <v>28.6</v>
      </c>
    </row>
    <row r="942" spans="9:14" x14ac:dyDescent="0.25">
      <c r="I942" s="4" t="s">
        <v>1761</v>
      </c>
      <c r="J942">
        <v>91</v>
      </c>
      <c r="M942">
        <v>11.5</v>
      </c>
      <c r="N942" s="19">
        <v>33.4</v>
      </c>
    </row>
    <row r="943" spans="9:14" x14ac:dyDescent="0.25">
      <c r="I943" s="4" t="s">
        <v>1114</v>
      </c>
      <c r="J943">
        <v>101</v>
      </c>
      <c r="M943">
        <v>34.200000000000003</v>
      </c>
      <c r="N943" s="19">
        <v>35.6</v>
      </c>
    </row>
    <row r="944" spans="9:14" x14ac:dyDescent="0.25">
      <c r="I944" s="4" t="s">
        <v>1228</v>
      </c>
      <c r="J944">
        <v>144</v>
      </c>
      <c r="M944">
        <v>10.1</v>
      </c>
      <c r="N944" s="19">
        <v>29.9</v>
      </c>
    </row>
    <row r="945" spans="9:14" x14ac:dyDescent="0.25">
      <c r="I945" s="4" t="s">
        <v>888</v>
      </c>
      <c r="J945">
        <v>111</v>
      </c>
      <c r="M945">
        <v>8.1</v>
      </c>
      <c r="N945" s="19">
        <v>28.6</v>
      </c>
    </row>
    <row r="946" spans="9:14" x14ac:dyDescent="0.25">
      <c r="I946" s="4" t="s">
        <v>1888</v>
      </c>
      <c r="J946">
        <v>136</v>
      </c>
      <c r="M946">
        <v>10.199999999999999</v>
      </c>
      <c r="N946" s="19">
        <v>28.5</v>
      </c>
    </row>
    <row r="947" spans="9:14" x14ac:dyDescent="0.25">
      <c r="I947" s="4" t="s">
        <v>125</v>
      </c>
      <c r="J947">
        <v>60</v>
      </c>
      <c r="M947">
        <v>5.8</v>
      </c>
      <c r="N947" s="19">
        <v>25.3</v>
      </c>
    </row>
    <row r="948" spans="9:14" x14ac:dyDescent="0.25">
      <c r="I948" s="4" t="s">
        <v>2449</v>
      </c>
      <c r="J948">
        <v>129</v>
      </c>
      <c r="M948">
        <v>9.3000000000000007</v>
      </c>
      <c r="N948" s="19">
        <v>29.7</v>
      </c>
    </row>
    <row r="949" spans="9:14" x14ac:dyDescent="0.25">
      <c r="I949" s="4" t="s">
        <v>803</v>
      </c>
      <c r="J949">
        <v>66</v>
      </c>
      <c r="M949">
        <v>12</v>
      </c>
      <c r="N949" s="19">
        <v>33</v>
      </c>
    </row>
    <row r="950" spans="9:14" x14ac:dyDescent="0.25">
      <c r="I950" s="4" t="s">
        <v>3069</v>
      </c>
      <c r="J950">
        <v>5</v>
      </c>
      <c r="M950">
        <v>9.1999999999999993</v>
      </c>
      <c r="N950" s="19">
        <v>32.700000000000003</v>
      </c>
    </row>
    <row r="951" spans="9:14" x14ac:dyDescent="0.25">
      <c r="I951" s="4" t="s">
        <v>2973</v>
      </c>
      <c r="J951">
        <v>52</v>
      </c>
      <c r="M951">
        <v>6</v>
      </c>
      <c r="N951" s="19">
        <v>26.2</v>
      </c>
    </row>
    <row r="952" spans="9:14" x14ac:dyDescent="0.25">
      <c r="I952" s="4" t="s">
        <v>188</v>
      </c>
      <c r="J952">
        <v>42</v>
      </c>
      <c r="M952">
        <v>27.6</v>
      </c>
      <c r="N952" s="19">
        <v>31.1</v>
      </c>
    </row>
    <row r="953" spans="9:14" x14ac:dyDescent="0.25">
      <c r="I953" s="4" t="s">
        <v>2402</v>
      </c>
      <c r="J953">
        <v>137</v>
      </c>
      <c r="M953">
        <v>1.9</v>
      </c>
      <c r="N953" s="19">
        <v>22.9</v>
      </c>
    </row>
    <row r="954" spans="9:14" x14ac:dyDescent="0.25">
      <c r="I954" s="4" t="s">
        <v>2318</v>
      </c>
      <c r="J954">
        <v>112</v>
      </c>
      <c r="M954">
        <v>26.7</v>
      </c>
      <c r="N954" s="19">
        <v>29.3</v>
      </c>
    </row>
    <row r="955" spans="9:14" x14ac:dyDescent="0.25">
      <c r="I955" s="4" t="s">
        <v>1155</v>
      </c>
      <c r="J955">
        <v>31</v>
      </c>
      <c r="M955">
        <v>12</v>
      </c>
      <c r="N955" s="19">
        <v>37.9</v>
      </c>
    </row>
    <row r="956" spans="9:14" x14ac:dyDescent="0.25">
      <c r="I956" s="4" t="s">
        <v>3495</v>
      </c>
      <c r="J956">
        <v>34</v>
      </c>
      <c r="M956">
        <v>8.6999999999999993</v>
      </c>
      <c r="N956" s="19">
        <v>32.700000000000003</v>
      </c>
    </row>
    <row r="957" spans="9:14" x14ac:dyDescent="0.25">
      <c r="I957" s="4" t="s">
        <v>2906</v>
      </c>
      <c r="J957">
        <v>35</v>
      </c>
      <c r="M957">
        <v>12</v>
      </c>
      <c r="N957" s="19">
        <v>34.6</v>
      </c>
    </row>
    <row r="958" spans="9:14" x14ac:dyDescent="0.25">
      <c r="I958" s="4" t="s">
        <v>3180</v>
      </c>
      <c r="J958">
        <v>18</v>
      </c>
      <c r="M958">
        <v>8</v>
      </c>
      <c r="N958" s="19">
        <v>29.2</v>
      </c>
    </row>
    <row r="959" spans="9:14" x14ac:dyDescent="0.25">
      <c r="I959" s="4" t="s">
        <v>1484</v>
      </c>
      <c r="J959">
        <v>53</v>
      </c>
      <c r="M959">
        <v>10.7</v>
      </c>
      <c r="N959" s="19">
        <v>30.4</v>
      </c>
    </row>
    <row r="960" spans="9:14" x14ac:dyDescent="0.25">
      <c r="I960" s="4" t="s">
        <v>1370</v>
      </c>
      <c r="J960">
        <v>72</v>
      </c>
      <c r="M960">
        <v>22.9</v>
      </c>
      <c r="N960" s="19">
        <v>26.6</v>
      </c>
    </row>
    <row r="961" spans="9:14" x14ac:dyDescent="0.25">
      <c r="I961" s="4" t="s">
        <v>1097</v>
      </c>
      <c r="J961">
        <v>47</v>
      </c>
      <c r="M961">
        <v>25.8</v>
      </c>
      <c r="N961" s="19">
        <v>27.1</v>
      </c>
    </row>
    <row r="962" spans="9:14" x14ac:dyDescent="0.25">
      <c r="I962" s="4" t="s">
        <v>1372</v>
      </c>
      <c r="J962">
        <v>27</v>
      </c>
      <c r="M962">
        <v>7.1</v>
      </c>
      <c r="N962" s="19">
        <v>29</v>
      </c>
    </row>
    <row r="963" spans="9:14" x14ac:dyDescent="0.25">
      <c r="I963" s="4" t="s">
        <v>1194</v>
      </c>
      <c r="J963">
        <v>25</v>
      </c>
      <c r="M963">
        <v>6.6</v>
      </c>
      <c r="N963" s="19">
        <v>31.7</v>
      </c>
    </row>
    <row r="964" spans="9:14" x14ac:dyDescent="0.25">
      <c r="I964" s="4" t="s">
        <v>1835</v>
      </c>
      <c r="J964">
        <v>134</v>
      </c>
      <c r="M964">
        <v>29.3</v>
      </c>
      <c r="N964" s="19">
        <v>33.9</v>
      </c>
    </row>
    <row r="965" spans="9:14" x14ac:dyDescent="0.25">
      <c r="I965" s="4" t="s">
        <v>3435</v>
      </c>
      <c r="J965">
        <v>68</v>
      </c>
      <c r="M965">
        <v>29.4</v>
      </c>
      <c r="N965" s="19">
        <v>30.1</v>
      </c>
    </row>
    <row r="966" spans="9:14" x14ac:dyDescent="0.25">
      <c r="I966" s="4" t="s">
        <v>167</v>
      </c>
      <c r="J966">
        <v>120</v>
      </c>
      <c r="M966">
        <v>7.4</v>
      </c>
      <c r="N966" s="19">
        <v>27.9</v>
      </c>
    </row>
    <row r="967" spans="9:14" x14ac:dyDescent="0.25">
      <c r="I967" s="4" t="s">
        <v>3354</v>
      </c>
      <c r="J967">
        <v>37</v>
      </c>
      <c r="M967">
        <v>3.3</v>
      </c>
      <c r="N967" s="19">
        <v>26.5</v>
      </c>
    </row>
    <row r="968" spans="9:14" x14ac:dyDescent="0.25">
      <c r="I968" s="4" t="s">
        <v>1374</v>
      </c>
      <c r="J968">
        <v>26</v>
      </c>
      <c r="M968">
        <v>12</v>
      </c>
      <c r="N968" s="19">
        <v>32.700000000000003</v>
      </c>
    </row>
    <row r="969" spans="9:14" x14ac:dyDescent="0.25">
      <c r="I969" s="4" t="s">
        <v>1941</v>
      </c>
      <c r="J969">
        <v>131</v>
      </c>
      <c r="M969">
        <v>12</v>
      </c>
      <c r="N969" s="19">
        <v>37.200000000000003</v>
      </c>
    </row>
    <row r="970" spans="9:14" x14ac:dyDescent="0.25">
      <c r="I970" s="4" t="s">
        <v>3487</v>
      </c>
      <c r="J970">
        <v>84</v>
      </c>
      <c r="M970">
        <v>35</v>
      </c>
      <c r="N970" s="19">
        <v>40.299999999999997</v>
      </c>
    </row>
    <row r="971" spans="9:14" x14ac:dyDescent="0.25">
      <c r="I971" s="4" t="s">
        <v>2951</v>
      </c>
      <c r="J971">
        <v>52</v>
      </c>
      <c r="M971">
        <v>2.6</v>
      </c>
      <c r="N971" s="19">
        <v>23.5</v>
      </c>
    </row>
    <row r="972" spans="9:14" x14ac:dyDescent="0.25">
      <c r="I972" s="4" t="s">
        <v>703</v>
      </c>
      <c r="J972">
        <v>73</v>
      </c>
      <c r="M972">
        <v>10.199999999999999</v>
      </c>
      <c r="N972" s="19">
        <v>31.9</v>
      </c>
    </row>
    <row r="973" spans="9:14" x14ac:dyDescent="0.25">
      <c r="I973" s="4" t="s">
        <v>1890</v>
      </c>
      <c r="J973">
        <v>114</v>
      </c>
      <c r="M973">
        <v>8.4</v>
      </c>
      <c r="N973" s="19">
        <v>28.1</v>
      </c>
    </row>
    <row r="974" spans="9:14" x14ac:dyDescent="0.25">
      <c r="I974" s="4" t="s">
        <v>2489</v>
      </c>
      <c r="J974">
        <v>74</v>
      </c>
      <c r="M974">
        <v>12</v>
      </c>
      <c r="N974" s="19">
        <v>33.1</v>
      </c>
    </row>
    <row r="975" spans="9:14" x14ac:dyDescent="0.25">
      <c r="I975" s="4" t="s">
        <v>2374</v>
      </c>
      <c r="J975">
        <v>46</v>
      </c>
      <c r="M975">
        <v>3.2</v>
      </c>
      <c r="N975" s="19">
        <v>28.4</v>
      </c>
    </row>
    <row r="976" spans="9:14" x14ac:dyDescent="0.25">
      <c r="I976" s="4" t="s">
        <v>3002</v>
      </c>
      <c r="J976">
        <v>34</v>
      </c>
      <c r="M976">
        <v>10.7</v>
      </c>
      <c r="N976" s="19">
        <v>31</v>
      </c>
    </row>
    <row r="977" spans="9:14" x14ac:dyDescent="0.25">
      <c r="I977" s="4" t="s">
        <v>2422</v>
      </c>
      <c r="J977">
        <v>19</v>
      </c>
      <c r="M977">
        <v>4.5999999999999996</v>
      </c>
      <c r="N977" s="19">
        <v>26.7</v>
      </c>
    </row>
    <row r="978" spans="9:14" x14ac:dyDescent="0.25">
      <c r="I978" s="4" t="s">
        <v>750</v>
      </c>
      <c r="J978">
        <v>5</v>
      </c>
      <c r="M978">
        <v>9.6</v>
      </c>
      <c r="N978" s="19">
        <v>29.8</v>
      </c>
    </row>
    <row r="979" spans="9:14" x14ac:dyDescent="0.25">
      <c r="I979" s="4" t="s">
        <v>2566</v>
      </c>
      <c r="J979">
        <v>121</v>
      </c>
      <c r="M979">
        <v>27.8</v>
      </c>
      <c r="N979" s="19">
        <v>28.6</v>
      </c>
    </row>
    <row r="980" spans="9:14" x14ac:dyDescent="0.25">
      <c r="I980" s="4" t="s">
        <v>1011</v>
      </c>
      <c r="J980">
        <v>101</v>
      </c>
      <c r="M980">
        <v>12</v>
      </c>
      <c r="N980" s="19">
        <v>33.200000000000003</v>
      </c>
    </row>
    <row r="981" spans="9:14" x14ac:dyDescent="0.25">
      <c r="I981" s="4" t="s">
        <v>2597</v>
      </c>
      <c r="J981">
        <v>102</v>
      </c>
      <c r="M981">
        <v>27.3</v>
      </c>
      <c r="N981" s="19">
        <v>31.4</v>
      </c>
    </row>
    <row r="982" spans="9:14" x14ac:dyDescent="0.25">
      <c r="I982" s="4" t="s">
        <v>1945</v>
      </c>
      <c r="J982">
        <v>6</v>
      </c>
      <c r="M982">
        <v>5.0999999999999996</v>
      </c>
      <c r="N982" s="19">
        <v>29.5</v>
      </c>
    </row>
    <row r="983" spans="9:14" x14ac:dyDescent="0.25">
      <c r="I983" s="4" t="s">
        <v>1278</v>
      </c>
      <c r="J983">
        <v>116</v>
      </c>
      <c r="M983">
        <v>11.9</v>
      </c>
      <c r="N983" s="19">
        <v>31.8</v>
      </c>
    </row>
    <row r="984" spans="9:14" x14ac:dyDescent="0.25">
      <c r="I984" s="4" t="s">
        <v>1159</v>
      </c>
      <c r="J984">
        <v>36</v>
      </c>
      <c r="M984">
        <v>7.7</v>
      </c>
      <c r="N984" s="19">
        <v>30.7</v>
      </c>
    </row>
    <row r="985" spans="9:14" x14ac:dyDescent="0.25">
      <c r="I985" s="4" t="s">
        <v>1892</v>
      </c>
      <c r="J985">
        <v>19</v>
      </c>
      <c r="M985">
        <v>12</v>
      </c>
      <c r="N985" s="19">
        <v>36.200000000000003</v>
      </c>
    </row>
    <row r="986" spans="9:14" x14ac:dyDescent="0.25">
      <c r="I986" s="4" t="s">
        <v>1898</v>
      </c>
      <c r="J986">
        <v>48</v>
      </c>
      <c r="M986">
        <v>6.6</v>
      </c>
      <c r="N986" s="19">
        <v>31.1</v>
      </c>
    </row>
    <row r="987" spans="9:14" x14ac:dyDescent="0.25">
      <c r="I987" s="4" t="s">
        <v>1200</v>
      </c>
      <c r="J987">
        <v>55</v>
      </c>
      <c r="M987">
        <v>33.9</v>
      </c>
      <c r="N987" s="19">
        <v>34.799999999999997</v>
      </c>
    </row>
    <row r="988" spans="9:14" x14ac:dyDescent="0.25">
      <c r="I988" s="4" t="s">
        <v>1230</v>
      </c>
      <c r="J988">
        <v>19</v>
      </c>
      <c r="M988">
        <v>10.1</v>
      </c>
      <c r="N988" s="19">
        <v>34.4</v>
      </c>
    </row>
    <row r="989" spans="9:14" x14ac:dyDescent="0.25">
      <c r="I989" s="4" t="s">
        <v>1706</v>
      </c>
      <c r="J989">
        <v>32</v>
      </c>
      <c r="M989">
        <v>9</v>
      </c>
      <c r="N989" s="19">
        <v>29.2</v>
      </c>
    </row>
    <row r="990" spans="9:14" x14ac:dyDescent="0.25">
      <c r="I990" s="4" t="s">
        <v>1161</v>
      </c>
      <c r="J990">
        <v>174</v>
      </c>
      <c r="M990">
        <v>7.4</v>
      </c>
      <c r="N990" s="19">
        <v>32.299999999999997</v>
      </c>
    </row>
    <row r="991" spans="9:14" x14ac:dyDescent="0.25">
      <c r="I991" s="4" t="s">
        <v>1486</v>
      </c>
      <c r="J991">
        <v>56</v>
      </c>
      <c r="M991">
        <v>24.4</v>
      </c>
      <c r="N991" s="19">
        <v>28.4</v>
      </c>
    </row>
    <row r="992" spans="9:14" x14ac:dyDescent="0.25">
      <c r="I992" s="4" t="s">
        <v>2036</v>
      </c>
      <c r="J992">
        <v>83</v>
      </c>
      <c r="M992">
        <v>5</v>
      </c>
      <c r="N992" s="19">
        <v>30</v>
      </c>
    </row>
    <row r="993" spans="9:14" x14ac:dyDescent="0.25">
      <c r="I993" s="4" t="s">
        <v>2492</v>
      </c>
      <c r="J993">
        <v>52</v>
      </c>
      <c r="M993">
        <v>6</v>
      </c>
      <c r="N993" s="19">
        <v>30.9</v>
      </c>
    </row>
    <row r="994" spans="9:14" x14ac:dyDescent="0.25">
      <c r="I994" s="4" t="s">
        <v>2262</v>
      </c>
      <c r="J994">
        <v>104</v>
      </c>
      <c r="M994">
        <v>4.8</v>
      </c>
      <c r="N994" s="19">
        <v>25.1</v>
      </c>
    </row>
    <row r="995" spans="9:14" x14ac:dyDescent="0.25">
      <c r="I995" s="4" t="s">
        <v>210</v>
      </c>
      <c r="J995">
        <v>61</v>
      </c>
      <c r="M995">
        <v>30.2</v>
      </c>
      <c r="N995" s="19">
        <v>31.1</v>
      </c>
    </row>
    <row r="996" spans="9:14" x14ac:dyDescent="0.25">
      <c r="I996" s="4" t="s">
        <v>3413</v>
      </c>
      <c r="J996">
        <v>9</v>
      </c>
      <c r="M996">
        <v>6.9</v>
      </c>
      <c r="N996" s="19">
        <v>29.4</v>
      </c>
    </row>
    <row r="997" spans="9:14" x14ac:dyDescent="0.25">
      <c r="I997" s="4" t="s">
        <v>3004</v>
      </c>
      <c r="J997">
        <v>6</v>
      </c>
      <c r="M997">
        <v>30.7</v>
      </c>
      <c r="N997" s="19">
        <v>32.9</v>
      </c>
    </row>
    <row r="998" spans="9:14" x14ac:dyDescent="0.25">
      <c r="I998" s="4" t="s">
        <v>2011</v>
      </c>
      <c r="J998">
        <v>119</v>
      </c>
      <c r="M998">
        <v>7.3</v>
      </c>
      <c r="N998" s="19">
        <v>28.9</v>
      </c>
    </row>
    <row r="999" spans="9:14" x14ac:dyDescent="0.25">
      <c r="I999" s="4" t="s">
        <v>3355</v>
      </c>
      <c r="J999">
        <v>112</v>
      </c>
      <c r="M999">
        <v>27.4</v>
      </c>
      <c r="N999" s="19">
        <v>29.7</v>
      </c>
    </row>
    <row r="1000" spans="9:14" x14ac:dyDescent="0.25">
      <c r="I1000" s="4" t="s">
        <v>673</v>
      </c>
      <c r="J1000">
        <v>49</v>
      </c>
      <c r="M1000">
        <v>10.8</v>
      </c>
      <c r="N1000" s="19">
        <v>32.299999999999997</v>
      </c>
    </row>
    <row r="1001" spans="9:14" x14ac:dyDescent="0.25">
      <c r="I1001" s="4" t="s">
        <v>3145</v>
      </c>
      <c r="J1001">
        <v>120</v>
      </c>
      <c r="M1001">
        <v>12</v>
      </c>
      <c r="N1001" s="19">
        <v>32</v>
      </c>
    </row>
    <row r="1002" spans="9:14" x14ac:dyDescent="0.25">
      <c r="I1002" s="4" t="s">
        <v>3363</v>
      </c>
      <c r="J1002">
        <v>43</v>
      </c>
      <c r="M1002">
        <v>31.7</v>
      </c>
      <c r="N1002" s="19">
        <v>35.5</v>
      </c>
    </row>
    <row r="1003" spans="9:14" x14ac:dyDescent="0.25">
      <c r="I1003" s="4" t="s">
        <v>1041</v>
      </c>
      <c r="J1003">
        <v>110</v>
      </c>
      <c r="M1003">
        <v>6.7</v>
      </c>
      <c r="N1003" s="19">
        <v>26.5</v>
      </c>
    </row>
    <row r="1004" spans="9:14" x14ac:dyDescent="0.25">
      <c r="I1004" s="4" t="s">
        <v>3570</v>
      </c>
      <c r="J1004">
        <v>57</v>
      </c>
    </row>
    <row r="1005" spans="9:14" x14ac:dyDescent="0.25">
      <c r="I1005" s="4" t="s">
        <v>3449</v>
      </c>
      <c r="J1005">
        <v>58</v>
      </c>
    </row>
    <row r="1006" spans="9:14" x14ac:dyDescent="0.25">
      <c r="I1006" s="4" t="s">
        <v>1257</v>
      </c>
      <c r="J1006">
        <v>73</v>
      </c>
    </row>
    <row r="1007" spans="9:14" x14ac:dyDescent="0.25">
      <c r="I1007" s="4" t="s">
        <v>3044</v>
      </c>
      <c r="J1007">
        <v>87</v>
      </c>
    </row>
    <row r="1008" spans="9:14" x14ac:dyDescent="0.25">
      <c r="I1008" s="4" t="s">
        <v>3453</v>
      </c>
      <c r="J1008">
        <v>44</v>
      </c>
    </row>
    <row r="1009" spans="9:10" x14ac:dyDescent="0.25">
      <c r="I1009" s="4" t="s">
        <v>2093</v>
      </c>
      <c r="J1009">
        <v>90</v>
      </c>
    </row>
    <row r="1010" spans="9:10" x14ac:dyDescent="0.25">
      <c r="I1010" s="4" t="s">
        <v>2426</v>
      </c>
      <c r="J1010">
        <v>5</v>
      </c>
    </row>
    <row r="1011" spans="9:10" x14ac:dyDescent="0.25">
      <c r="I1011" s="4" t="s">
        <v>731</v>
      </c>
      <c r="J1011">
        <v>119</v>
      </c>
    </row>
    <row r="1012" spans="9:10" x14ac:dyDescent="0.25">
      <c r="I1012" s="4" t="s">
        <v>3147</v>
      </c>
      <c r="J1012">
        <v>98</v>
      </c>
    </row>
    <row r="1013" spans="9:10" x14ac:dyDescent="0.25">
      <c r="I1013" s="4" t="s">
        <v>1575</v>
      </c>
      <c r="J1013">
        <v>84</v>
      </c>
    </row>
    <row r="1014" spans="9:10" x14ac:dyDescent="0.25">
      <c r="I1014" s="4" t="s">
        <v>2494</v>
      </c>
      <c r="J1014">
        <v>64</v>
      </c>
    </row>
    <row r="1015" spans="9:10" x14ac:dyDescent="0.25">
      <c r="I1015" s="4" t="s">
        <v>2786</v>
      </c>
      <c r="J1015">
        <v>132</v>
      </c>
    </row>
    <row r="1016" spans="9:10" x14ac:dyDescent="0.25">
      <c r="I1016" s="4" t="s">
        <v>3455</v>
      </c>
      <c r="J1016">
        <v>74</v>
      </c>
    </row>
    <row r="1017" spans="9:10" x14ac:dyDescent="0.25">
      <c r="I1017" s="4" t="s">
        <v>1167</v>
      </c>
      <c r="J1017">
        <v>14</v>
      </c>
    </row>
    <row r="1018" spans="9:10" x14ac:dyDescent="0.25">
      <c r="I1018" s="4" t="s">
        <v>3606</v>
      </c>
      <c r="J1018">
        <v>61</v>
      </c>
    </row>
    <row r="1019" spans="9:10" x14ac:dyDescent="0.25">
      <c r="I1019" s="4" t="s">
        <v>1620</v>
      </c>
      <c r="J1019">
        <v>58</v>
      </c>
    </row>
    <row r="1020" spans="9:10" x14ac:dyDescent="0.25">
      <c r="I1020" s="4" t="s">
        <v>3184</v>
      </c>
      <c r="J1020">
        <v>58</v>
      </c>
    </row>
    <row r="1021" spans="9:10" x14ac:dyDescent="0.25">
      <c r="I1021" s="4" t="s">
        <v>1118</v>
      </c>
      <c r="J1021">
        <v>53</v>
      </c>
    </row>
    <row r="1022" spans="9:10" x14ac:dyDescent="0.25">
      <c r="I1022" s="4" t="s">
        <v>3231</v>
      </c>
      <c r="J1022">
        <v>46</v>
      </c>
    </row>
    <row r="1023" spans="9:10" x14ac:dyDescent="0.25">
      <c r="I1023" s="4" t="s">
        <v>2123</v>
      </c>
      <c r="J1023">
        <v>71</v>
      </c>
    </row>
    <row r="1024" spans="9:10" x14ac:dyDescent="0.25">
      <c r="I1024" s="4" t="s">
        <v>2742</v>
      </c>
      <c r="J1024">
        <v>5</v>
      </c>
    </row>
    <row r="1025" spans="9:10" x14ac:dyDescent="0.25">
      <c r="I1025" s="4" t="s">
        <v>2496</v>
      </c>
      <c r="J1025">
        <v>26</v>
      </c>
    </row>
    <row r="1026" spans="9:10" x14ac:dyDescent="0.25">
      <c r="I1026" s="4" t="s">
        <v>997</v>
      </c>
      <c r="J1026">
        <v>67</v>
      </c>
    </row>
    <row r="1027" spans="9:10" x14ac:dyDescent="0.25">
      <c r="I1027" s="4" t="s">
        <v>1839</v>
      </c>
      <c r="J1027">
        <v>167</v>
      </c>
    </row>
    <row r="1028" spans="9:10" x14ac:dyDescent="0.25">
      <c r="I1028" s="4" t="s">
        <v>3357</v>
      </c>
      <c r="J1028">
        <v>41</v>
      </c>
    </row>
    <row r="1029" spans="9:10" x14ac:dyDescent="0.25">
      <c r="I1029" s="4" t="s">
        <v>2321</v>
      </c>
      <c r="J1029">
        <v>6</v>
      </c>
    </row>
    <row r="1030" spans="9:10" x14ac:dyDescent="0.25">
      <c r="I1030" s="4" t="s">
        <v>2437</v>
      </c>
      <c r="J1030">
        <v>57</v>
      </c>
    </row>
    <row r="1031" spans="9:10" x14ac:dyDescent="0.25">
      <c r="I1031" s="4" t="s">
        <v>2292</v>
      </c>
      <c r="J1031">
        <v>8</v>
      </c>
    </row>
    <row r="1032" spans="9:10" x14ac:dyDescent="0.25">
      <c r="I1032" s="4" t="s">
        <v>2744</v>
      </c>
      <c r="J1032">
        <v>16</v>
      </c>
    </row>
    <row r="1033" spans="9:10" x14ac:dyDescent="0.25">
      <c r="I1033" s="4" t="s">
        <v>2659</v>
      </c>
      <c r="J1033">
        <v>7</v>
      </c>
    </row>
    <row r="1034" spans="9:10" x14ac:dyDescent="0.25">
      <c r="I1034" s="4" t="s">
        <v>3585</v>
      </c>
      <c r="J1034">
        <v>42</v>
      </c>
    </row>
    <row r="1035" spans="9:10" x14ac:dyDescent="0.25">
      <c r="I1035" s="4" t="s">
        <v>2827</v>
      </c>
      <c r="J1035">
        <v>83</v>
      </c>
    </row>
    <row r="1036" spans="9:10" x14ac:dyDescent="0.25">
      <c r="I1036" s="4" t="s">
        <v>3456</v>
      </c>
      <c r="J1036">
        <v>53</v>
      </c>
    </row>
    <row r="1037" spans="9:10" x14ac:dyDescent="0.25">
      <c r="I1037" s="4" t="s">
        <v>335</v>
      </c>
      <c r="J1037">
        <v>16</v>
      </c>
    </row>
    <row r="1038" spans="9:10" x14ac:dyDescent="0.25">
      <c r="I1038" s="4" t="s">
        <v>3543</v>
      </c>
      <c r="J1038">
        <v>39</v>
      </c>
    </row>
    <row r="1039" spans="9:10" x14ac:dyDescent="0.25">
      <c r="I1039" s="4" t="s">
        <v>2977</v>
      </c>
      <c r="J1039">
        <v>66</v>
      </c>
    </row>
    <row r="1040" spans="9:10" x14ac:dyDescent="0.25">
      <c r="I1040" s="4" t="s">
        <v>3367</v>
      </c>
      <c r="J1040">
        <v>25</v>
      </c>
    </row>
    <row r="1041" spans="9:10" x14ac:dyDescent="0.25">
      <c r="I1041" s="4" t="s">
        <v>3022</v>
      </c>
      <c r="J1041">
        <v>5</v>
      </c>
    </row>
    <row r="1042" spans="9:10" x14ac:dyDescent="0.25">
      <c r="I1042" s="4" t="s">
        <v>2776</v>
      </c>
      <c r="J1042">
        <v>138</v>
      </c>
    </row>
    <row r="1043" spans="9:10" x14ac:dyDescent="0.25">
      <c r="I1043" s="4" t="s">
        <v>1598</v>
      </c>
      <c r="J1043">
        <v>65</v>
      </c>
    </row>
    <row r="1044" spans="9:10" x14ac:dyDescent="0.25">
      <c r="I1044" s="4" t="s">
        <v>3132</v>
      </c>
      <c r="J1044">
        <v>94</v>
      </c>
    </row>
    <row r="1045" spans="9:10" x14ac:dyDescent="0.25">
      <c r="I1045" s="4" t="s">
        <v>365</v>
      </c>
      <c r="J1045">
        <v>117</v>
      </c>
    </row>
    <row r="1046" spans="9:10" x14ac:dyDescent="0.25">
      <c r="I1046" s="4" t="s">
        <v>2052</v>
      </c>
      <c r="J1046">
        <v>53</v>
      </c>
    </row>
    <row r="1047" spans="9:10" x14ac:dyDescent="0.25">
      <c r="I1047" s="4" t="s">
        <v>3186</v>
      </c>
      <c r="J1047">
        <v>40</v>
      </c>
    </row>
    <row r="1048" spans="9:10" x14ac:dyDescent="0.25">
      <c r="I1048" s="4" t="s">
        <v>2748</v>
      </c>
      <c r="J1048">
        <v>5</v>
      </c>
    </row>
    <row r="1049" spans="9:10" x14ac:dyDescent="0.25">
      <c r="I1049" s="4" t="s">
        <v>1845</v>
      </c>
      <c r="J1049">
        <v>84</v>
      </c>
    </row>
    <row r="1050" spans="9:10" x14ac:dyDescent="0.25">
      <c r="I1050" s="4" t="s">
        <v>2663</v>
      </c>
      <c r="J1050">
        <v>86</v>
      </c>
    </row>
    <row r="1051" spans="9:10" x14ac:dyDescent="0.25">
      <c r="I1051" s="4" t="s">
        <v>2804</v>
      </c>
      <c r="J1051">
        <v>36</v>
      </c>
    </row>
    <row r="1052" spans="9:10" x14ac:dyDescent="0.25">
      <c r="I1052" s="4" t="s">
        <v>2629</v>
      </c>
      <c r="J1052">
        <v>92</v>
      </c>
    </row>
    <row r="1053" spans="9:10" x14ac:dyDescent="0.25">
      <c r="I1053" s="4" t="s">
        <v>3092</v>
      </c>
      <c r="J1053">
        <v>26</v>
      </c>
    </row>
    <row r="1054" spans="9:10" x14ac:dyDescent="0.25">
      <c r="I1054" s="4" t="s">
        <v>2500</v>
      </c>
      <c r="J1054">
        <v>97</v>
      </c>
    </row>
    <row r="1055" spans="9:10" x14ac:dyDescent="0.25">
      <c r="I1055" s="4" t="s">
        <v>3076</v>
      </c>
      <c r="J1055">
        <v>55</v>
      </c>
    </row>
    <row r="1056" spans="9:10" x14ac:dyDescent="0.25">
      <c r="I1056" s="4" t="s">
        <v>2693</v>
      </c>
      <c r="J1056">
        <v>36</v>
      </c>
    </row>
    <row r="1057" spans="9:10" x14ac:dyDescent="0.25">
      <c r="I1057" s="4" t="s">
        <v>372</v>
      </c>
      <c r="J1057">
        <v>51</v>
      </c>
    </row>
    <row r="1058" spans="9:10" x14ac:dyDescent="0.25">
      <c r="I1058" s="4" t="s">
        <v>3112</v>
      </c>
      <c r="J1058">
        <v>34</v>
      </c>
    </row>
    <row r="1059" spans="9:10" x14ac:dyDescent="0.25">
      <c r="I1059" s="4" t="s">
        <v>1794</v>
      </c>
      <c r="J1059">
        <v>14</v>
      </c>
    </row>
    <row r="1060" spans="9:10" x14ac:dyDescent="0.25">
      <c r="I1060" s="4" t="s">
        <v>2860</v>
      </c>
      <c r="J1060">
        <v>5</v>
      </c>
    </row>
    <row r="1061" spans="9:10" x14ac:dyDescent="0.25">
      <c r="I1061" s="4" t="s">
        <v>709</v>
      </c>
      <c r="J1061">
        <v>5</v>
      </c>
    </row>
    <row r="1062" spans="9:10" x14ac:dyDescent="0.25">
      <c r="I1062" s="4" t="s">
        <v>1668</v>
      </c>
      <c r="J1062">
        <v>11</v>
      </c>
    </row>
    <row r="1063" spans="9:10" x14ac:dyDescent="0.25">
      <c r="I1063" s="4" t="s">
        <v>3470</v>
      </c>
      <c r="J1063">
        <v>5</v>
      </c>
    </row>
    <row r="1064" spans="9:10" x14ac:dyDescent="0.25">
      <c r="I1064" s="4" t="s">
        <v>1072</v>
      </c>
      <c r="J1064">
        <v>76</v>
      </c>
    </row>
    <row r="1065" spans="9:10" x14ac:dyDescent="0.25">
      <c r="I1065" s="4" t="s">
        <v>1553</v>
      </c>
      <c r="J1065">
        <v>87</v>
      </c>
    </row>
    <row r="1066" spans="9:10" x14ac:dyDescent="0.25">
      <c r="I1066" s="4" t="s">
        <v>1962</v>
      </c>
      <c r="J1066">
        <v>5</v>
      </c>
    </row>
    <row r="1067" spans="9:10" x14ac:dyDescent="0.25">
      <c r="I1067" s="4" t="s">
        <v>3275</v>
      </c>
      <c r="J1067">
        <v>101</v>
      </c>
    </row>
    <row r="1068" spans="9:10" x14ac:dyDescent="0.25">
      <c r="I1068" s="4" t="s">
        <v>1017</v>
      </c>
      <c r="J1068">
        <v>40</v>
      </c>
    </row>
    <row r="1069" spans="9:10" x14ac:dyDescent="0.25">
      <c r="I1069" s="4" t="s">
        <v>1735</v>
      </c>
      <c r="J1069">
        <v>49</v>
      </c>
    </row>
    <row r="1070" spans="9:10" x14ac:dyDescent="0.25">
      <c r="I1070" s="4" t="s">
        <v>3540</v>
      </c>
      <c r="J1070">
        <v>85</v>
      </c>
    </row>
    <row r="1071" spans="9:10" x14ac:dyDescent="0.25">
      <c r="I1071" s="4" t="s">
        <v>1380</v>
      </c>
      <c r="J1071">
        <v>75</v>
      </c>
    </row>
    <row r="1072" spans="9:10" x14ac:dyDescent="0.25">
      <c r="I1072" s="4" t="s">
        <v>2335</v>
      </c>
      <c r="J1072">
        <v>81</v>
      </c>
    </row>
    <row r="1073" spans="9:10" x14ac:dyDescent="0.25">
      <c r="I1073" s="4" t="s">
        <v>1867</v>
      </c>
      <c r="J1073">
        <v>32</v>
      </c>
    </row>
    <row r="1074" spans="9:10" x14ac:dyDescent="0.25">
      <c r="I1074" s="4" t="s">
        <v>2932</v>
      </c>
      <c r="J1074">
        <v>109</v>
      </c>
    </row>
    <row r="1075" spans="9:10" x14ac:dyDescent="0.25">
      <c r="I1075" s="4" t="s">
        <v>1964</v>
      </c>
      <c r="J1075">
        <v>29</v>
      </c>
    </row>
    <row r="1076" spans="9:10" x14ac:dyDescent="0.25">
      <c r="I1076" s="4" t="s">
        <v>2961</v>
      </c>
      <c r="J1076">
        <v>49</v>
      </c>
    </row>
    <row r="1077" spans="9:10" x14ac:dyDescent="0.25">
      <c r="I1077" s="4" t="s">
        <v>3599</v>
      </c>
      <c r="J1077">
        <v>73</v>
      </c>
    </row>
    <row r="1078" spans="9:10" x14ac:dyDescent="0.25">
      <c r="I1078" s="4" t="s">
        <v>1351</v>
      </c>
      <c r="J1078">
        <v>44</v>
      </c>
    </row>
    <row r="1079" spans="9:10" x14ac:dyDescent="0.25">
      <c r="I1079" s="4" t="s">
        <v>2016</v>
      </c>
      <c r="J1079">
        <v>105</v>
      </c>
    </row>
    <row r="1080" spans="9:10" x14ac:dyDescent="0.25">
      <c r="I1080" s="4" t="s">
        <v>3524</v>
      </c>
      <c r="J1080">
        <v>87</v>
      </c>
    </row>
    <row r="1081" spans="9:10" x14ac:dyDescent="0.25">
      <c r="I1081" s="4" t="s">
        <v>1681</v>
      </c>
      <c r="J1081">
        <v>10</v>
      </c>
    </row>
    <row r="1082" spans="9:10" x14ac:dyDescent="0.25">
      <c r="I1082" s="4" t="s">
        <v>853</v>
      </c>
      <c r="J1082">
        <v>15</v>
      </c>
    </row>
    <row r="1083" spans="9:10" x14ac:dyDescent="0.25">
      <c r="I1083" s="4" t="s">
        <v>3328</v>
      </c>
      <c r="J1083">
        <v>48</v>
      </c>
    </row>
    <row r="1084" spans="9:10" x14ac:dyDescent="0.25">
      <c r="I1084" s="4" t="s">
        <v>892</v>
      </c>
      <c r="J1084">
        <v>69</v>
      </c>
    </row>
    <row r="1085" spans="9:10" x14ac:dyDescent="0.25">
      <c r="I1085" s="4" t="s">
        <v>2266</v>
      </c>
      <c r="J1085">
        <v>88</v>
      </c>
    </row>
    <row r="1086" spans="9:10" x14ac:dyDescent="0.25">
      <c r="I1086" s="4" t="s">
        <v>1491</v>
      </c>
      <c r="J1086">
        <v>20</v>
      </c>
    </row>
    <row r="1087" spans="9:10" x14ac:dyDescent="0.25">
      <c r="I1087" s="4" t="s">
        <v>2095</v>
      </c>
      <c r="J1087">
        <v>84</v>
      </c>
    </row>
    <row r="1088" spans="9:10" x14ac:dyDescent="0.25">
      <c r="I1088" s="4" t="s">
        <v>2706</v>
      </c>
      <c r="J1088">
        <v>94</v>
      </c>
    </row>
    <row r="1089" spans="9:10" x14ac:dyDescent="0.25">
      <c r="I1089" s="4" t="s">
        <v>2503</v>
      </c>
      <c r="J1089">
        <v>62</v>
      </c>
    </row>
    <row r="1090" spans="9:10" x14ac:dyDescent="0.25">
      <c r="I1090" s="4" t="s">
        <v>1622</v>
      </c>
      <c r="J1090">
        <v>123</v>
      </c>
    </row>
    <row r="1091" spans="9:10" x14ac:dyDescent="0.25">
      <c r="I1091" s="4" t="s">
        <v>3473</v>
      </c>
      <c r="J1091">
        <v>24</v>
      </c>
    </row>
    <row r="1092" spans="9:10" x14ac:dyDescent="0.25">
      <c r="I1092" s="4" t="s">
        <v>2471</v>
      </c>
      <c r="J1092">
        <v>85</v>
      </c>
    </row>
    <row r="1093" spans="9:10" x14ac:dyDescent="0.25">
      <c r="I1093" s="4" t="s">
        <v>222</v>
      </c>
      <c r="J1093">
        <v>64</v>
      </c>
    </row>
    <row r="1094" spans="9:10" x14ac:dyDescent="0.25">
      <c r="I1094" s="4" t="s">
        <v>1555</v>
      </c>
      <c r="J1094">
        <v>5</v>
      </c>
    </row>
    <row r="1095" spans="9:10" x14ac:dyDescent="0.25">
      <c r="I1095" s="4" t="s">
        <v>3581</v>
      </c>
      <c r="J1095">
        <v>5</v>
      </c>
    </row>
    <row r="1096" spans="9:10" x14ac:dyDescent="0.25">
      <c r="I1096" s="4" t="s">
        <v>1874</v>
      </c>
      <c r="J1096">
        <v>84</v>
      </c>
    </row>
    <row r="1097" spans="9:10" x14ac:dyDescent="0.25">
      <c r="I1097" s="4" t="s">
        <v>3464</v>
      </c>
      <c r="J1097">
        <v>110</v>
      </c>
    </row>
    <row r="1098" spans="9:10" x14ac:dyDescent="0.25">
      <c r="I1098" s="4" t="s">
        <v>3048</v>
      </c>
      <c r="J1098">
        <v>28</v>
      </c>
    </row>
    <row r="1099" spans="9:10" x14ac:dyDescent="0.25">
      <c r="I1099" s="4" t="s">
        <v>835</v>
      </c>
      <c r="J1099">
        <v>20</v>
      </c>
    </row>
    <row r="1100" spans="9:10" x14ac:dyDescent="0.25">
      <c r="I1100" s="4" t="s">
        <v>1411</v>
      </c>
      <c r="J1100">
        <v>87</v>
      </c>
    </row>
    <row r="1101" spans="9:10" x14ac:dyDescent="0.25">
      <c r="I1101" s="4" t="s">
        <v>1968</v>
      </c>
      <c r="J1101">
        <v>107</v>
      </c>
    </row>
    <row r="1102" spans="9:10" x14ac:dyDescent="0.25">
      <c r="I1102" s="4" t="s">
        <v>263</v>
      </c>
      <c r="J1102">
        <v>76</v>
      </c>
    </row>
    <row r="1103" spans="9:10" x14ac:dyDescent="0.25">
      <c r="I1103" s="4" t="s">
        <v>2507</v>
      </c>
      <c r="J1103">
        <v>74</v>
      </c>
    </row>
    <row r="1104" spans="9:10" x14ac:dyDescent="0.25">
      <c r="I1104" s="4" t="s">
        <v>1558</v>
      </c>
      <c r="J1104">
        <v>70</v>
      </c>
    </row>
    <row r="1105" spans="9:10" x14ac:dyDescent="0.25">
      <c r="I1105" s="4" t="s">
        <v>1709</v>
      </c>
      <c r="J1105">
        <v>89</v>
      </c>
    </row>
    <row r="1106" spans="9:10" x14ac:dyDescent="0.25">
      <c r="I1106" s="4" t="s">
        <v>3094</v>
      </c>
      <c r="J1106">
        <v>31</v>
      </c>
    </row>
    <row r="1107" spans="9:10" x14ac:dyDescent="0.25">
      <c r="I1107" s="4" t="s">
        <v>539</v>
      </c>
      <c r="J1107">
        <v>43</v>
      </c>
    </row>
    <row r="1108" spans="9:10" x14ac:dyDescent="0.25">
      <c r="I1108" s="4" t="s">
        <v>376</v>
      </c>
      <c r="J1108">
        <v>5</v>
      </c>
    </row>
    <row r="1109" spans="9:10" x14ac:dyDescent="0.25">
      <c r="I1109" s="4" t="s">
        <v>3342</v>
      </c>
      <c r="J1109">
        <v>185</v>
      </c>
    </row>
    <row r="1110" spans="9:10" x14ac:dyDescent="0.25">
      <c r="I1110" s="4" t="s">
        <v>1562</v>
      </c>
      <c r="J1110">
        <v>82</v>
      </c>
    </row>
    <row r="1111" spans="9:10" x14ac:dyDescent="0.25">
      <c r="I1111" s="4" t="s">
        <v>3071</v>
      </c>
      <c r="J1111">
        <v>48</v>
      </c>
    </row>
    <row r="1112" spans="9:10" x14ac:dyDescent="0.25">
      <c r="I1112" s="4" t="s">
        <v>3576</v>
      </c>
      <c r="J1112">
        <v>15</v>
      </c>
    </row>
    <row r="1113" spans="9:10" x14ac:dyDescent="0.25">
      <c r="I1113" s="4" t="s">
        <v>1236</v>
      </c>
      <c r="J1113">
        <v>65</v>
      </c>
    </row>
    <row r="1114" spans="9:10" x14ac:dyDescent="0.25">
      <c r="I1114" s="4" t="s">
        <v>1282</v>
      </c>
      <c r="J1114">
        <v>24</v>
      </c>
    </row>
    <row r="1115" spans="9:10" x14ac:dyDescent="0.25">
      <c r="I1115" s="4" t="s">
        <v>2018</v>
      </c>
      <c r="J1115">
        <v>59</v>
      </c>
    </row>
    <row r="1116" spans="9:10" x14ac:dyDescent="0.25">
      <c r="I1116" s="4" t="s">
        <v>2539</v>
      </c>
      <c r="J1116">
        <v>45</v>
      </c>
    </row>
    <row r="1117" spans="9:10" x14ac:dyDescent="0.25">
      <c r="I1117" s="4" t="s">
        <v>2979</v>
      </c>
      <c r="J1117">
        <v>65</v>
      </c>
    </row>
    <row r="1118" spans="9:10" x14ac:dyDescent="0.25">
      <c r="I1118" s="4" t="s">
        <v>1684</v>
      </c>
      <c r="J1118">
        <v>22</v>
      </c>
    </row>
    <row r="1119" spans="9:10" x14ac:dyDescent="0.25">
      <c r="I1119" s="4" t="s">
        <v>1974</v>
      </c>
      <c r="J1119">
        <v>49</v>
      </c>
    </row>
    <row r="1120" spans="9:10" x14ac:dyDescent="0.25">
      <c r="I1120" s="4" t="s">
        <v>3499</v>
      </c>
      <c r="J1120">
        <v>44</v>
      </c>
    </row>
    <row r="1121" spans="9:10" x14ac:dyDescent="0.25">
      <c r="I1121" s="4" t="s">
        <v>3988</v>
      </c>
      <c r="J1121">
        <v>58774</v>
      </c>
    </row>
  </sheetData>
  <mergeCells count="16">
    <mergeCell ref="T3:U3"/>
    <mergeCell ref="I3:J3"/>
    <mergeCell ref="I35:J35"/>
    <mergeCell ref="I119:J119"/>
    <mergeCell ref="Q3:R3"/>
    <mergeCell ref="Q12:R12"/>
    <mergeCell ref="E3:F3"/>
    <mergeCell ref="E13:F13"/>
    <mergeCell ref="B228:C228"/>
    <mergeCell ref="E203:F203"/>
    <mergeCell ref="E214:F214"/>
    <mergeCell ref="B28:C28"/>
    <mergeCell ref="B39:C39"/>
    <mergeCell ref="B3:C3"/>
    <mergeCell ref="B11:C11"/>
    <mergeCell ref="B18:C1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34A74-3636-48F7-9F02-C17B8297369B}">
  <dimension ref="A1:C81"/>
  <sheetViews>
    <sheetView workbookViewId="0"/>
  </sheetViews>
  <sheetFormatPr defaultRowHeight="15" x14ac:dyDescent="0.25"/>
  <cols>
    <col min="1" max="1" width="12.42578125" bestFit="1" customWidth="1"/>
    <col min="2" max="2" width="14.7109375" bestFit="1" customWidth="1"/>
    <col min="3" max="3" width="13.7109375" bestFit="1" customWidth="1"/>
  </cols>
  <sheetData>
    <row r="1" spans="1:3" x14ac:dyDescent="0.25">
      <c r="A1" t="s">
        <v>14</v>
      </c>
      <c r="B1" t="s">
        <v>3960</v>
      </c>
      <c r="C1" t="s">
        <v>3961</v>
      </c>
    </row>
    <row r="2" spans="1:3" x14ac:dyDescent="0.25">
      <c r="A2" t="s">
        <v>370</v>
      </c>
      <c r="B2" t="s">
        <v>3962</v>
      </c>
      <c r="C2" t="s">
        <v>3963</v>
      </c>
    </row>
    <row r="3" spans="1:3" x14ac:dyDescent="0.25">
      <c r="A3" t="s">
        <v>776</v>
      </c>
      <c r="B3" t="s">
        <v>3962</v>
      </c>
      <c r="C3" t="s">
        <v>3963</v>
      </c>
    </row>
    <row r="4" spans="1:3" x14ac:dyDescent="0.25">
      <c r="A4" t="s">
        <v>1953</v>
      </c>
      <c r="B4" t="s">
        <v>3962</v>
      </c>
      <c r="C4" t="s">
        <v>3963</v>
      </c>
    </row>
    <row r="5" spans="1:3" x14ac:dyDescent="0.25">
      <c r="A5" t="s">
        <v>1088</v>
      </c>
      <c r="B5" t="s">
        <v>3962</v>
      </c>
      <c r="C5" t="s">
        <v>3964</v>
      </c>
    </row>
    <row r="6" spans="1:3" x14ac:dyDescent="0.25">
      <c r="A6" t="s">
        <v>654</v>
      </c>
      <c r="B6" t="s">
        <v>3962</v>
      </c>
      <c r="C6" t="s">
        <v>3963</v>
      </c>
    </row>
    <row r="7" spans="1:3" x14ac:dyDescent="0.25">
      <c r="A7" t="s">
        <v>824</v>
      </c>
      <c r="B7" t="s">
        <v>3965</v>
      </c>
      <c r="C7" t="s">
        <v>3963</v>
      </c>
    </row>
    <row r="8" spans="1:3" x14ac:dyDescent="0.25">
      <c r="A8" t="s">
        <v>350</v>
      </c>
      <c r="B8" t="s">
        <v>3962</v>
      </c>
      <c r="C8" t="s">
        <v>3963</v>
      </c>
    </row>
    <row r="9" spans="1:3" x14ac:dyDescent="0.25">
      <c r="A9" t="s">
        <v>42</v>
      </c>
      <c r="B9" t="s">
        <v>3962</v>
      </c>
      <c r="C9" t="s">
        <v>3963</v>
      </c>
    </row>
    <row r="10" spans="1:3" x14ac:dyDescent="0.25">
      <c r="A10" t="s">
        <v>1270</v>
      </c>
      <c r="B10" t="s">
        <v>3962</v>
      </c>
      <c r="C10" t="s">
        <v>3963</v>
      </c>
    </row>
    <row r="11" spans="1:3" x14ac:dyDescent="0.25">
      <c r="A11" t="s">
        <v>1556</v>
      </c>
      <c r="B11" t="s">
        <v>3962</v>
      </c>
      <c r="C11" t="s">
        <v>3963</v>
      </c>
    </row>
    <row r="12" spans="1:3" x14ac:dyDescent="0.25">
      <c r="A12" t="s">
        <v>1390</v>
      </c>
      <c r="B12" t="s">
        <v>3962</v>
      </c>
      <c r="C12" t="s">
        <v>3963</v>
      </c>
    </row>
    <row r="13" spans="1:3" x14ac:dyDescent="0.25">
      <c r="A13" t="s">
        <v>220</v>
      </c>
      <c r="B13" t="s">
        <v>3962</v>
      </c>
      <c r="C13" t="s">
        <v>3963</v>
      </c>
    </row>
    <row r="14" spans="1:3" x14ac:dyDescent="0.25">
      <c r="A14" t="s">
        <v>165</v>
      </c>
      <c r="B14" t="s">
        <v>3965</v>
      </c>
      <c r="C14" t="s">
        <v>3963</v>
      </c>
    </row>
    <row r="15" spans="1:3" x14ac:dyDescent="0.25">
      <c r="A15" t="s">
        <v>555</v>
      </c>
      <c r="B15" t="s">
        <v>3962</v>
      </c>
      <c r="C15" t="s">
        <v>3964</v>
      </c>
    </row>
    <row r="16" spans="1:3" x14ac:dyDescent="0.25">
      <c r="A16" t="s">
        <v>479</v>
      </c>
      <c r="B16" t="s">
        <v>3962</v>
      </c>
      <c r="C16" t="s">
        <v>3963</v>
      </c>
    </row>
    <row r="17" spans="1:3" x14ac:dyDescent="0.25">
      <c r="A17" t="s">
        <v>130</v>
      </c>
      <c r="B17" t="s">
        <v>3962</v>
      </c>
      <c r="C17" t="s">
        <v>3963</v>
      </c>
    </row>
    <row r="18" spans="1:3" x14ac:dyDescent="0.25">
      <c r="A18" t="s">
        <v>725</v>
      </c>
      <c r="B18" t="s">
        <v>3962</v>
      </c>
      <c r="C18" t="s">
        <v>3963</v>
      </c>
    </row>
    <row r="19" spans="1:3" x14ac:dyDescent="0.25">
      <c r="A19" t="s">
        <v>86</v>
      </c>
      <c r="B19" t="s">
        <v>3965</v>
      </c>
      <c r="C19" t="s">
        <v>3964</v>
      </c>
    </row>
    <row r="20" spans="1:3" x14ac:dyDescent="0.25">
      <c r="A20" t="s">
        <v>72</v>
      </c>
      <c r="B20" t="s">
        <v>3962</v>
      </c>
      <c r="C20" t="s">
        <v>3963</v>
      </c>
    </row>
    <row r="21" spans="1:3" x14ac:dyDescent="0.25">
      <c r="A21" t="s">
        <v>98</v>
      </c>
      <c r="B21" t="s">
        <v>3962</v>
      </c>
      <c r="C21" t="s">
        <v>3963</v>
      </c>
    </row>
    <row r="22" spans="1:3" x14ac:dyDescent="0.25">
      <c r="A22" t="s">
        <v>155</v>
      </c>
      <c r="B22" t="s">
        <v>3962</v>
      </c>
      <c r="C22" t="s">
        <v>3964</v>
      </c>
    </row>
    <row r="23" spans="1:3" x14ac:dyDescent="0.25">
      <c r="A23" t="s">
        <v>876</v>
      </c>
      <c r="B23" t="s">
        <v>3962</v>
      </c>
      <c r="C23" t="s">
        <v>3963</v>
      </c>
    </row>
    <row r="24" spans="1:3" x14ac:dyDescent="0.25">
      <c r="A24" t="s">
        <v>909</v>
      </c>
      <c r="B24" t="s">
        <v>3962</v>
      </c>
      <c r="C24" t="s">
        <v>3963</v>
      </c>
    </row>
    <row r="25" spans="1:3" x14ac:dyDescent="0.25">
      <c r="A25" t="s">
        <v>248</v>
      </c>
      <c r="B25" t="s">
        <v>3962</v>
      </c>
      <c r="C25" t="s">
        <v>3963</v>
      </c>
    </row>
    <row r="26" spans="1:3" x14ac:dyDescent="0.25">
      <c r="A26" t="s">
        <v>453</v>
      </c>
      <c r="B26" t="s">
        <v>3962</v>
      </c>
      <c r="C26" t="s">
        <v>3963</v>
      </c>
    </row>
    <row r="27" spans="1:3" x14ac:dyDescent="0.25">
      <c r="A27" t="s">
        <v>995</v>
      </c>
      <c r="B27" t="s">
        <v>3962</v>
      </c>
      <c r="C27" t="s">
        <v>3963</v>
      </c>
    </row>
    <row r="28" spans="1:3" x14ac:dyDescent="0.25">
      <c r="A28" t="s">
        <v>1543</v>
      </c>
      <c r="B28" t="s">
        <v>3965</v>
      </c>
      <c r="C28" t="s">
        <v>3963</v>
      </c>
    </row>
    <row r="29" spans="1:3" x14ac:dyDescent="0.25">
      <c r="A29" t="s">
        <v>302</v>
      </c>
      <c r="B29" t="s">
        <v>3962</v>
      </c>
      <c r="C29" t="s">
        <v>3963</v>
      </c>
    </row>
    <row r="30" spans="1:3" x14ac:dyDescent="0.25">
      <c r="A30" t="s">
        <v>574</v>
      </c>
      <c r="B30" t="s">
        <v>3962</v>
      </c>
      <c r="C30" t="s">
        <v>3963</v>
      </c>
    </row>
    <row r="31" spans="1:3" x14ac:dyDescent="0.25">
      <c r="A31" t="s">
        <v>268</v>
      </c>
      <c r="B31" t="s">
        <v>3962</v>
      </c>
      <c r="C31" t="s">
        <v>3963</v>
      </c>
    </row>
    <row r="32" spans="1:3" x14ac:dyDescent="0.25">
      <c r="A32" t="s">
        <v>1143</v>
      </c>
      <c r="B32" t="s">
        <v>3962</v>
      </c>
      <c r="C32" t="s">
        <v>3963</v>
      </c>
    </row>
    <row r="33" spans="1:3" x14ac:dyDescent="0.25">
      <c r="A33" t="s">
        <v>935</v>
      </c>
      <c r="B33" t="s">
        <v>3962</v>
      </c>
      <c r="C33" t="s">
        <v>3963</v>
      </c>
    </row>
    <row r="34" spans="1:3" x14ac:dyDescent="0.25">
      <c r="A34" t="s">
        <v>388</v>
      </c>
      <c r="B34" t="s">
        <v>3962</v>
      </c>
      <c r="C34" t="s">
        <v>3963</v>
      </c>
    </row>
    <row r="35" spans="1:3" x14ac:dyDescent="0.25">
      <c r="A35" t="s">
        <v>258</v>
      </c>
      <c r="B35" t="s">
        <v>3962</v>
      </c>
      <c r="C35" t="s">
        <v>3963</v>
      </c>
    </row>
    <row r="36" spans="1:3" x14ac:dyDescent="0.25">
      <c r="A36" t="s">
        <v>417</v>
      </c>
      <c r="B36" t="s">
        <v>3962</v>
      </c>
      <c r="C36" t="s">
        <v>3963</v>
      </c>
    </row>
    <row r="37" spans="1:3" x14ac:dyDescent="0.25">
      <c r="A37" t="s">
        <v>105</v>
      </c>
      <c r="B37" t="s">
        <v>3962</v>
      </c>
      <c r="C37" t="s">
        <v>3963</v>
      </c>
    </row>
    <row r="38" spans="1:3" x14ac:dyDescent="0.25">
      <c r="A38" t="s">
        <v>143</v>
      </c>
      <c r="B38" t="s">
        <v>3962</v>
      </c>
      <c r="C38" t="s">
        <v>3963</v>
      </c>
    </row>
    <row r="39" spans="1:3" x14ac:dyDescent="0.25">
      <c r="A39" t="s">
        <v>285</v>
      </c>
      <c r="B39" t="s">
        <v>3962</v>
      </c>
      <c r="C39" t="s">
        <v>3964</v>
      </c>
    </row>
    <row r="40" spans="1:3" x14ac:dyDescent="0.25">
      <c r="A40" t="s">
        <v>613</v>
      </c>
      <c r="B40" t="s">
        <v>3962</v>
      </c>
      <c r="C40" t="s">
        <v>3964</v>
      </c>
    </row>
    <row r="41" spans="1:3" x14ac:dyDescent="0.25">
      <c r="A41" t="s">
        <v>701</v>
      </c>
      <c r="B41" t="s">
        <v>3962</v>
      </c>
      <c r="C41" t="s">
        <v>3964</v>
      </c>
    </row>
    <row r="42" spans="1:3" x14ac:dyDescent="0.25">
      <c r="A42" t="s">
        <v>321</v>
      </c>
      <c r="B42" t="s">
        <v>3965</v>
      </c>
      <c r="C42" t="s">
        <v>3963</v>
      </c>
    </row>
    <row r="43" spans="1:3" x14ac:dyDescent="0.25">
      <c r="A43" t="s">
        <v>185</v>
      </c>
      <c r="B43" t="s">
        <v>3965</v>
      </c>
      <c r="C43" t="s">
        <v>3963</v>
      </c>
    </row>
    <row r="44" spans="1:3" x14ac:dyDescent="0.25">
      <c r="A44" t="s">
        <v>591</v>
      </c>
      <c r="B44" t="s">
        <v>3962</v>
      </c>
      <c r="C44" t="s">
        <v>3963</v>
      </c>
    </row>
    <row r="45" spans="1:3" x14ac:dyDescent="0.25">
      <c r="A45" t="s">
        <v>116</v>
      </c>
      <c r="B45" t="s">
        <v>3962</v>
      </c>
      <c r="C45" t="s">
        <v>3963</v>
      </c>
    </row>
    <row r="46" spans="1:3" x14ac:dyDescent="0.25">
      <c r="A46" t="s">
        <v>793</v>
      </c>
      <c r="B46" t="s">
        <v>3965</v>
      </c>
      <c r="C46" t="s">
        <v>3964</v>
      </c>
    </row>
    <row r="47" spans="1:3" x14ac:dyDescent="0.25">
      <c r="A47" t="s">
        <v>275</v>
      </c>
      <c r="B47" t="s">
        <v>3965</v>
      </c>
      <c r="C47" t="s">
        <v>3963</v>
      </c>
    </row>
    <row r="48" spans="1:3" x14ac:dyDescent="0.25">
      <c r="A48" t="s">
        <v>524</v>
      </c>
      <c r="B48" t="s">
        <v>3962</v>
      </c>
      <c r="C48" t="s">
        <v>3963</v>
      </c>
    </row>
    <row r="49" spans="1:3" x14ac:dyDescent="0.25">
      <c r="A49" t="s">
        <v>424</v>
      </c>
      <c r="B49" t="s">
        <v>3965</v>
      </c>
      <c r="C49" t="s">
        <v>3963</v>
      </c>
    </row>
    <row r="50" spans="1:3" x14ac:dyDescent="0.25">
      <c r="A50" t="s">
        <v>343</v>
      </c>
      <c r="B50" t="s">
        <v>3962</v>
      </c>
      <c r="C50" t="s">
        <v>3964</v>
      </c>
    </row>
    <row r="51" spans="1:3" x14ac:dyDescent="0.25">
      <c r="A51" t="s">
        <v>619</v>
      </c>
      <c r="B51" t="s">
        <v>3965</v>
      </c>
      <c r="C51" t="s">
        <v>3963</v>
      </c>
    </row>
    <row r="52" spans="1:3" x14ac:dyDescent="0.25">
      <c r="A52" t="s">
        <v>433</v>
      </c>
      <c r="B52" t="s">
        <v>3962</v>
      </c>
      <c r="C52" t="s">
        <v>3963</v>
      </c>
    </row>
    <row r="53" spans="1:3" x14ac:dyDescent="0.25">
      <c r="A53" t="s">
        <v>674</v>
      </c>
      <c r="B53" t="s">
        <v>3962</v>
      </c>
      <c r="C53" t="s">
        <v>3964</v>
      </c>
    </row>
    <row r="54" spans="1:3" x14ac:dyDescent="0.25">
      <c r="A54" t="s">
        <v>363</v>
      </c>
      <c r="B54" t="s">
        <v>3962</v>
      </c>
      <c r="C54" t="s">
        <v>3963</v>
      </c>
    </row>
    <row r="55" spans="1:3" x14ac:dyDescent="0.25">
      <c r="A55" t="s">
        <v>492</v>
      </c>
      <c r="B55" t="s">
        <v>3962</v>
      </c>
      <c r="C55" t="s">
        <v>3963</v>
      </c>
    </row>
    <row r="56" spans="1:3" x14ac:dyDescent="0.25">
      <c r="A56" t="s">
        <v>123</v>
      </c>
      <c r="B56" t="s">
        <v>3962</v>
      </c>
      <c r="C56" t="s">
        <v>3963</v>
      </c>
    </row>
    <row r="57" spans="1:3" x14ac:dyDescent="0.25">
      <c r="A57" t="s">
        <v>199</v>
      </c>
      <c r="B57" t="s">
        <v>3962</v>
      </c>
      <c r="C57" t="s">
        <v>3964</v>
      </c>
    </row>
    <row r="58" spans="1:3" x14ac:dyDescent="0.25">
      <c r="A58" t="s">
        <v>531</v>
      </c>
      <c r="B58" t="s">
        <v>3965</v>
      </c>
      <c r="C58" t="s">
        <v>3963</v>
      </c>
    </row>
    <row r="59" spans="1:3" x14ac:dyDescent="0.25">
      <c r="A59" t="s">
        <v>624</v>
      </c>
      <c r="B59" t="s">
        <v>3965</v>
      </c>
      <c r="C59" t="s">
        <v>3963</v>
      </c>
    </row>
    <row r="60" spans="1:3" x14ac:dyDescent="0.25">
      <c r="A60" t="s">
        <v>466</v>
      </c>
      <c r="B60" t="s">
        <v>3965</v>
      </c>
      <c r="C60" t="s">
        <v>3964</v>
      </c>
    </row>
    <row r="61" spans="1:3" x14ac:dyDescent="0.25">
      <c r="A61" t="s">
        <v>1070</v>
      </c>
      <c r="B61" t="s">
        <v>3962</v>
      </c>
      <c r="C61" t="s">
        <v>3964</v>
      </c>
    </row>
    <row r="62" spans="1:3" x14ac:dyDescent="0.25">
      <c r="A62" t="s">
        <v>57</v>
      </c>
      <c r="B62" t="s">
        <v>3962</v>
      </c>
      <c r="C62" t="s">
        <v>3963</v>
      </c>
    </row>
    <row r="63" spans="1:3" x14ac:dyDescent="0.25">
      <c r="A63" t="s">
        <v>819</v>
      </c>
      <c r="B63" t="s">
        <v>3962</v>
      </c>
      <c r="C63" t="s">
        <v>3963</v>
      </c>
    </row>
    <row r="64" spans="1:3" x14ac:dyDescent="0.25">
      <c r="A64" t="s">
        <v>918</v>
      </c>
      <c r="B64" t="s">
        <v>3962</v>
      </c>
      <c r="C64" t="s">
        <v>3964</v>
      </c>
    </row>
    <row r="65" spans="1:3" x14ac:dyDescent="0.25">
      <c r="A65" t="s">
        <v>333</v>
      </c>
      <c r="B65" t="s">
        <v>3962</v>
      </c>
      <c r="C65" t="s">
        <v>3964</v>
      </c>
    </row>
    <row r="66" spans="1:3" x14ac:dyDescent="0.25">
      <c r="A66" t="s">
        <v>384</v>
      </c>
      <c r="B66" t="s">
        <v>3962</v>
      </c>
      <c r="C66" t="s">
        <v>3963</v>
      </c>
    </row>
    <row r="67" spans="1:3" x14ac:dyDescent="0.25">
      <c r="A67" t="s">
        <v>643</v>
      </c>
      <c r="B67" t="s">
        <v>3965</v>
      </c>
      <c r="C67" t="s">
        <v>3963</v>
      </c>
    </row>
    <row r="68" spans="1:3" x14ac:dyDescent="0.25">
      <c r="A68" t="s">
        <v>295</v>
      </c>
      <c r="B68" t="s">
        <v>3962</v>
      </c>
      <c r="C68" t="s">
        <v>3963</v>
      </c>
    </row>
    <row r="69" spans="1:3" x14ac:dyDescent="0.25">
      <c r="A69" t="s">
        <v>1033</v>
      </c>
      <c r="B69" t="s">
        <v>3965</v>
      </c>
      <c r="C69" t="s">
        <v>3963</v>
      </c>
    </row>
    <row r="70" spans="1:3" x14ac:dyDescent="0.25">
      <c r="A70" t="s">
        <v>505</v>
      </c>
      <c r="B70" t="s">
        <v>3962</v>
      </c>
      <c r="C70" t="s">
        <v>3963</v>
      </c>
    </row>
    <row r="71" spans="1:3" x14ac:dyDescent="0.25">
      <c r="A71" t="s">
        <v>175</v>
      </c>
      <c r="B71" t="s">
        <v>3962</v>
      </c>
      <c r="C71" t="s">
        <v>3963</v>
      </c>
    </row>
    <row r="72" spans="1:3" x14ac:dyDescent="0.25">
      <c r="A72" t="s">
        <v>1083</v>
      </c>
      <c r="B72" t="s">
        <v>3962</v>
      </c>
      <c r="C72" t="s">
        <v>3963</v>
      </c>
    </row>
    <row r="73" spans="1:3" x14ac:dyDescent="0.25">
      <c r="A73" t="s">
        <v>1358</v>
      </c>
      <c r="B73" t="s">
        <v>3962</v>
      </c>
      <c r="C73" t="s">
        <v>3964</v>
      </c>
    </row>
    <row r="74" spans="1:3" x14ac:dyDescent="0.25">
      <c r="A74" t="s">
        <v>227</v>
      </c>
      <c r="B74" t="s">
        <v>3962</v>
      </c>
      <c r="C74" t="s">
        <v>3963</v>
      </c>
    </row>
    <row r="75" spans="1:3" x14ac:dyDescent="0.25">
      <c r="A75" t="s">
        <v>1095</v>
      </c>
      <c r="B75" t="s">
        <v>3962</v>
      </c>
      <c r="C75" t="s">
        <v>3963</v>
      </c>
    </row>
    <row r="76" spans="1:3" x14ac:dyDescent="0.25">
      <c r="A76" t="s">
        <v>681</v>
      </c>
      <c r="B76" t="s">
        <v>3962</v>
      </c>
      <c r="C76" t="s">
        <v>3963</v>
      </c>
    </row>
    <row r="77" spans="1:3" x14ac:dyDescent="0.25">
      <c r="A77" t="s">
        <v>440</v>
      </c>
      <c r="B77" t="s">
        <v>3962</v>
      </c>
      <c r="C77" t="s">
        <v>3963</v>
      </c>
    </row>
    <row r="78" spans="1:3" x14ac:dyDescent="0.25">
      <c r="A78" t="s">
        <v>542</v>
      </c>
      <c r="B78" t="s">
        <v>3962</v>
      </c>
      <c r="C78" t="s">
        <v>3964</v>
      </c>
    </row>
    <row r="79" spans="1:3" x14ac:dyDescent="0.25">
      <c r="A79" t="s">
        <v>748</v>
      </c>
      <c r="B79" t="s">
        <v>3965</v>
      </c>
      <c r="C79" t="s">
        <v>3963</v>
      </c>
    </row>
    <row r="80" spans="1:3" x14ac:dyDescent="0.25">
      <c r="A80" t="s">
        <v>712</v>
      </c>
      <c r="B80" t="s">
        <v>3962</v>
      </c>
      <c r="C80" t="s">
        <v>3964</v>
      </c>
    </row>
    <row r="81" spans="1:3" x14ac:dyDescent="0.25">
      <c r="A81" t="s">
        <v>207</v>
      </c>
      <c r="B81" t="s">
        <v>3962</v>
      </c>
      <c r="C81" t="s">
        <v>3963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541EC53-B10D-416B-A967-406F5EC358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scd</vt:lpstr>
      <vt:lpstr>Supply Chain Data</vt:lpstr>
      <vt:lpstr>farms</vt:lpstr>
      <vt:lpstr>Farms Data</vt:lpstr>
      <vt:lpstr>collectioncenters</vt:lpstr>
      <vt:lpstr>Collection Centers Data</vt:lpstr>
      <vt:lpstr>cooperatives</vt:lpstr>
      <vt:lpstr>Co-Operatives Data</vt:lpstr>
      <vt:lpstr>chillingcenters</vt:lpstr>
      <vt:lpstr>Chilling Centers Data</vt:lpstr>
      <vt:lpstr>plants</vt:lpstr>
      <vt:lpstr>Plants Data</vt:lpstr>
      <vt:lpstr>vehicles</vt:lpstr>
      <vt:lpstr>KPIs</vt:lpstr>
      <vt:lpstr>Strategic Insights</vt:lpstr>
      <vt:lpstr>Dashboard</vt:lpstr>
      <vt:lpstr>Visualisation Data</vt:lpstr>
      <vt:lpstr>Vehicles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Deshpande</dc:creator>
  <cp:lastModifiedBy>Abhishek Deshpande</cp:lastModifiedBy>
  <cp:lastPrinted>2025-09-29T10:22:02Z</cp:lastPrinted>
  <dcterms:created xsi:type="dcterms:W3CDTF">2025-09-24T11:20:35Z</dcterms:created>
  <dcterms:modified xsi:type="dcterms:W3CDTF">2025-09-30T06:36:27Z</dcterms:modified>
</cp:coreProperties>
</file>