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nandi\Downloads\"/>
    </mc:Choice>
  </mc:AlternateContent>
  <xr:revisionPtr revIDLastSave="0" documentId="13_ncr:1_{B37B341D-4E18-461C-A59A-31424C533D8D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MMFD" sheetId="5" r:id="rId1"/>
    <sheet name="Industry" sheetId="7" r:id="rId2"/>
    <sheet name="Sheet1" sheetId="1" r:id="rId3"/>
    <sheet name="Seasonality" sheetId="6" r:id="rId4"/>
    <sheet name="EXPONENTIAL SMOOTHING" sheetId="9" r:id="rId5"/>
    <sheet name="3 month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I3" i="9"/>
  <c r="I4" i="9" s="1"/>
  <c r="G3" i="9"/>
  <c r="G5" i="9"/>
  <c r="G6" i="9"/>
  <c r="G7" i="9"/>
  <c r="G8" i="9"/>
  <c r="G9" i="9"/>
  <c r="G10" i="9"/>
  <c r="G16" i="9"/>
  <c r="G17" i="9"/>
  <c r="G18" i="9"/>
  <c r="G19" i="9"/>
  <c r="G20" i="9"/>
  <c r="G21" i="9"/>
  <c r="G22" i="9"/>
  <c r="G28" i="9"/>
  <c r="G29" i="9"/>
  <c r="G30" i="9"/>
  <c r="G31" i="9"/>
  <c r="G32" i="9"/>
  <c r="G33" i="9"/>
  <c r="G34" i="9"/>
  <c r="G40" i="9"/>
  <c r="G41" i="9"/>
  <c r="G42" i="9"/>
  <c r="G43" i="9"/>
  <c r="G44" i="9"/>
  <c r="G45" i="9"/>
  <c r="G46" i="9"/>
  <c r="G52" i="9"/>
  <c r="G53" i="9"/>
  <c r="G54" i="9"/>
  <c r="G55" i="9"/>
  <c r="G56" i="9"/>
  <c r="G57" i="9"/>
  <c r="G58" i="9"/>
  <c r="G64" i="9"/>
  <c r="G65" i="9"/>
  <c r="G66" i="9"/>
  <c r="G67" i="9"/>
  <c r="G68" i="9"/>
  <c r="G69" i="9"/>
  <c r="G70" i="9"/>
  <c r="G76" i="9"/>
  <c r="G77" i="9"/>
  <c r="G78" i="9"/>
  <c r="G79" i="9"/>
  <c r="G80" i="9"/>
  <c r="G81" i="9"/>
  <c r="G82" i="9"/>
  <c r="G89" i="9"/>
  <c r="G90" i="9"/>
  <c r="G91" i="9"/>
  <c r="G92" i="9"/>
  <c r="G93" i="9"/>
  <c r="G94" i="9"/>
  <c r="G101" i="9"/>
  <c r="G102" i="9"/>
  <c r="G103" i="9"/>
  <c r="G104" i="9"/>
  <c r="G105" i="9"/>
  <c r="G106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G110" i="9" s="1"/>
  <c r="G100" i="9" l="1"/>
  <c r="G88" i="9"/>
  <c r="G26" i="9"/>
  <c r="G99" i="9"/>
  <c r="G87" i="9"/>
  <c r="G75" i="9"/>
  <c r="G63" i="9"/>
  <c r="G51" i="9"/>
  <c r="G39" i="9"/>
  <c r="G27" i="9"/>
  <c r="G15" i="9"/>
  <c r="G4" i="9"/>
  <c r="G112" i="9" s="1"/>
  <c r="G98" i="9"/>
  <c r="G86" i="9"/>
  <c r="G74" i="9"/>
  <c r="G62" i="9"/>
  <c r="G50" i="9"/>
  <c r="G38" i="9"/>
  <c r="G14" i="9"/>
  <c r="G109" i="9"/>
  <c r="G97" i="9"/>
  <c r="G85" i="9"/>
  <c r="G73" i="9"/>
  <c r="G61" i="9"/>
  <c r="G49" i="9"/>
  <c r="G37" i="9"/>
  <c r="G25" i="9"/>
  <c r="G13" i="9"/>
  <c r="G108" i="9"/>
  <c r="G96" i="9"/>
  <c r="G84" i="9"/>
  <c r="G72" i="9"/>
  <c r="G60" i="9"/>
  <c r="G48" i="9"/>
  <c r="G36" i="9"/>
  <c r="G24" i="9"/>
  <c r="G12" i="9"/>
  <c r="G107" i="9"/>
  <c r="G95" i="9"/>
  <c r="G83" i="9"/>
  <c r="G71" i="9"/>
  <c r="G59" i="9"/>
  <c r="G47" i="9"/>
  <c r="G35" i="9"/>
  <c r="G23" i="9"/>
  <c r="G11" i="9"/>
  <c r="I5" i="9"/>
  <c r="I6" i="9" l="1"/>
  <c r="I7" i="9" s="1"/>
  <c r="AR15" i="6" l="1"/>
  <c r="AI3" i="6"/>
  <c r="AI4" i="6"/>
  <c r="AI5" i="6"/>
  <c r="AI6" i="6"/>
  <c r="AI7" i="6"/>
  <c r="AI8" i="6"/>
  <c r="AI9" i="6"/>
  <c r="AI10" i="6"/>
  <c r="AI11" i="6"/>
  <c r="AI12" i="6"/>
  <c r="AI13" i="6"/>
  <c r="AI2" i="6"/>
  <c r="AC3" i="6"/>
  <c r="AC4" i="6"/>
  <c r="AC5" i="6"/>
  <c r="AC6" i="6"/>
  <c r="AC7" i="6"/>
  <c r="AC8" i="6"/>
  <c r="AC9" i="6"/>
  <c r="AC10" i="6"/>
  <c r="AC11" i="6"/>
  <c r="AC12" i="6"/>
  <c r="AC13" i="6"/>
  <c r="AC2" i="6"/>
  <c r="B111" i="1"/>
  <c r="B112" i="1"/>
  <c r="B113" i="1"/>
  <c r="B114" i="1"/>
  <c r="B115" i="1"/>
  <c r="B116" i="1"/>
  <c r="B117" i="1"/>
  <c r="B118" i="1"/>
  <c r="B119" i="1"/>
  <c r="B120" i="1"/>
  <c r="B121" i="1"/>
  <c r="B110" i="1"/>
  <c r="C111" i="1"/>
  <c r="C112" i="1"/>
  <c r="C113" i="1"/>
  <c r="C114" i="1"/>
  <c r="C115" i="1"/>
  <c r="C116" i="1"/>
  <c r="C117" i="1"/>
  <c r="C118" i="1"/>
  <c r="C119" i="1"/>
  <c r="C120" i="1"/>
  <c r="C121" i="1"/>
  <c r="C110" i="1"/>
  <c r="I8" i="9" l="1"/>
  <c r="AJ12" i="6"/>
  <c r="AM12" i="6" s="1"/>
  <c r="AO12" i="6" s="1"/>
  <c r="AJ10" i="6"/>
  <c r="AM10" i="6" s="1"/>
  <c r="AO10" i="6" s="1"/>
  <c r="AJ9" i="6"/>
  <c r="AM9" i="6" s="1"/>
  <c r="AO9" i="6" s="1"/>
  <c r="AJ8" i="6"/>
  <c r="AM8" i="6" s="1"/>
  <c r="AO8" i="6" s="1"/>
  <c r="AJ7" i="6"/>
  <c r="AM7" i="6" s="1"/>
  <c r="AO7" i="6" s="1"/>
  <c r="AJ6" i="6"/>
  <c r="AM6" i="6" s="1"/>
  <c r="AO6" i="6" s="1"/>
  <c r="AJ5" i="6"/>
  <c r="AM5" i="6" s="1"/>
  <c r="AO5" i="6" s="1"/>
  <c r="AJ4" i="6"/>
  <c r="AM4" i="6" s="1"/>
  <c r="AO4" i="6" s="1"/>
  <c r="AJ3" i="6"/>
  <c r="AM3" i="6" s="1"/>
  <c r="AO3" i="6" s="1"/>
  <c r="AJ2" i="6"/>
  <c r="AM2" i="6" s="1"/>
  <c r="AO2" i="6" s="1"/>
  <c r="AJ13" i="6"/>
  <c r="AM13" i="6" s="1"/>
  <c r="AO13" i="6" s="1"/>
  <c r="AI15" i="6"/>
  <c r="AJ11" i="6" s="1"/>
  <c r="AM11" i="6" s="1"/>
  <c r="AO11" i="6" s="1"/>
  <c r="AC15" i="6"/>
  <c r="AD2" i="6" s="1"/>
  <c r="AG2" i="6" s="1"/>
  <c r="AR2" i="6" s="1"/>
  <c r="AD7" i="6"/>
  <c r="AG7" i="6" s="1"/>
  <c r="AR7" i="6" s="1"/>
  <c r="AD13" i="6"/>
  <c r="AG13" i="6" s="1"/>
  <c r="AR13" i="6" s="1"/>
  <c r="AD12" i="6"/>
  <c r="AG12" i="6" s="1"/>
  <c r="AR12" i="6" s="1"/>
  <c r="AD11" i="6"/>
  <c r="AG11" i="6" s="1"/>
  <c r="AR11" i="6" s="1"/>
  <c r="AD10" i="6"/>
  <c r="AG10" i="6" s="1"/>
  <c r="AR10" i="6" s="1"/>
  <c r="AD9" i="6"/>
  <c r="AG9" i="6" s="1"/>
  <c r="AR9" i="6" s="1"/>
  <c r="AD8" i="6"/>
  <c r="AG8" i="6" s="1"/>
  <c r="AR8" i="6" s="1"/>
  <c r="AD6" i="6"/>
  <c r="AG6" i="6" s="1"/>
  <c r="AR6" i="6" s="1"/>
  <c r="AD5" i="6"/>
  <c r="AG5" i="6" s="1"/>
  <c r="AR5" i="6" s="1"/>
  <c r="AD4" i="6"/>
  <c r="AG4" i="6" s="1"/>
  <c r="AR4" i="6" s="1"/>
  <c r="I9" i="9" l="1"/>
  <c r="AO15" i="6"/>
  <c r="AD3" i="6"/>
  <c r="AG3" i="6" s="1"/>
  <c r="AR3" i="6" s="1"/>
  <c r="I10" i="9" l="1"/>
  <c r="I11" i="9" l="1"/>
  <c r="I12" i="9" l="1"/>
  <c r="I13" i="9" l="1"/>
  <c r="I14" i="9" l="1"/>
  <c r="I15" i="9" l="1"/>
  <c r="I16" i="9" l="1"/>
  <c r="I17" i="9" l="1"/>
  <c r="I18" i="9" l="1"/>
  <c r="I19" i="9" l="1"/>
  <c r="I20" i="9" l="1"/>
  <c r="I21" i="9" l="1"/>
  <c r="I22" i="9" l="1"/>
  <c r="I23" i="9" l="1"/>
  <c r="I24" i="9" l="1"/>
  <c r="I25" i="9" l="1"/>
  <c r="I26" i="9" l="1"/>
  <c r="I27" i="9" l="1"/>
  <c r="I28" i="9" l="1"/>
  <c r="I29" i="9" l="1"/>
  <c r="I30" i="9" l="1"/>
  <c r="I31" i="9" l="1"/>
  <c r="I32" i="9" l="1"/>
  <c r="I33" i="9" l="1"/>
  <c r="I34" i="9" l="1"/>
  <c r="I35" i="9" l="1"/>
  <c r="I36" i="9" l="1"/>
  <c r="I37" i="9" l="1"/>
  <c r="I38" i="9" l="1"/>
  <c r="I39" i="9" l="1"/>
  <c r="I40" i="9" l="1"/>
  <c r="I41" i="9" l="1"/>
  <c r="I42" i="9" l="1"/>
  <c r="I43" i="9" l="1"/>
  <c r="I44" i="9" l="1"/>
  <c r="I45" i="9" l="1"/>
  <c r="I46" i="9" l="1"/>
  <c r="I47" i="9" l="1"/>
  <c r="I48" i="9" l="1"/>
  <c r="I49" i="9" l="1"/>
  <c r="I50" i="9" l="1"/>
  <c r="I51" i="9" l="1"/>
  <c r="I52" i="9" l="1"/>
  <c r="I53" i="9" l="1"/>
  <c r="I54" i="9" l="1"/>
  <c r="I55" i="9" l="1"/>
  <c r="I56" i="9" l="1"/>
  <c r="I57" i="9" l="1"/>
  <c r="I58" i="9" l="1"/>
  <c r="I59" i="9" l="1"/>
  <c r="I60" i="9" l="1"/>
  <c r="I61" i="9" l="1"/>
  <c r="I62" i="9" l="1"/>
  <c r="I63" i="9" l="1"/>
  <c r="I64" i="9" l="1"/>
  <c r="I65" i="9" l="1"/>
  <c r="I66" i="9" l="1"/>
  <c r="I67" i="9" l="1"/>
  <c r="I68" i="9" l="1"/>
  <c r="I69" i="9" l="1"/>
  <c r="I70" i="9" l="1"/>
  <c r="I71" i="9" l="1"/>
  <c r="I72" i="9" l="1"/>
  <c r="I73" i="9" l="1"/>
  <c r="I74" i="9" l="1"/>
  <c r="I75" i="9" l="1"/>
  <c r="I76" i="9" l="1"/>
  <c r="I77" i="9" l="1"/>
  <c r="I78" i="9" l="1"/>
  <c r="I79" i="9" l="1"/>
  <c r="I80" i="9" l="1"/>
  <c r="I81" i="9" l="1"/>
  <c r="I82" i="9" l="1"/>
  <c r="I83" i="9" l="1"/>
  <c r="I84" i="9" l="1"/>
  <c r="I85" i="9" l="1"/>
  <c r="I86" i="9" l="1"/>
  <c r="I87" i="9" l="1"/>
  <c r="I88" i="9" l="1"/>
  <c r="I89" i="9" l="1"/>
  <c r="I90" i="9" l="1"/>
  <c r="I91" i="9" l="1"/>
  <c r="I92" i="9" l="1"/>
  <c r="I93" i="9" l="1"/>
  <c r="I94" i="9" l="1"/>
  <c r="I95" i="9" l="1"/>
  <c r="I96" i="9" l="1"/>
  <c r="I97" i="9" l="1"/>
  <c r="I98" i="9" l="1"/>
  <c r="I99" i="9" l="1"/>
  <c r="I100" i="9" l="1"/>
  <c r="I101" i="9" l="1"/>
  <c r="I102" i="9" l="1"/>
  <c r="I103" i="9" l="1"/>
  <c r="I104" i="9" l="1"/>
  <c r="I105" i="9" l="1"/>
  <c r="I106" i="9" l="1"/>
  <c r="I107" i="9" l="1"/>
  <c r="I108" i="9" l="1"/>
  <c r="I109" i="9" l="1"/>
  <c r="I110" i="9" l="1"/>
</calcChain>
</file>

<file path=xl/sharedStrings.xml><?xml version="1.0" encoding="utf-8"?>
<sst xmlns="http://schemas.openxmlformats.org/spreadsheetml/2006/main" count="116" uniqueCount="44">
  <si>
    <t>Month</t>
  </si>
  <si>
    <t>Industry</t>
  </si>
  <si>
    <t>MMFD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</si>
  <si>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</si>
  <si>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</si>
  <si>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</si>
  <si>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</si>
  <si>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</si>
  <si>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</si>
  <si>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</si>
  <si>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</si>
  <si>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</si>
  <si>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</si>
  <si>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</si>
  <si>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</si>
  <si>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</si>
  <si>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</si>
  <si>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</si>
  <si>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</si>
  <si>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</si>
  <si>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</si>
  <si>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</si>
  <si>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</si>
  <si>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</si>
  <si>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</si>
  <si>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</si>
  <si>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</si>
  <si>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</si>
  <si>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</t>
  </si>
  <si>
    <t>a</t>
  </si>
  <si>
    <t>b</t>
  </si>
  <si>
    <t>Average</t>
  </si>
  <si>
    <t>Seasonality Index</t>
  </si>
  <si>
    <t>Final Forcast</t>
  </si>
  <si>
    <t>MAD</t>
  </si>
  <si>
    <t>error industry</t>
  </si>
  <si>
    <t>error MMFD</t>
  </si>
  <si>
    <t>MAD INDUSTRY</t>
  </si>
  <si>
    <t>MAD MMFD</t>
  </si>
  <si>
    <t>FORCAST INDUSTRY</t>
  </si>
  <si>
    <t>FORCAST MMFD</t>
  </si>
  <si>
    <t>ERROR</t>
  </si>
  <si>
    <t>MA forecast industry</t>
  </si>
  <si>
    <t>ma forcast mmfd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</si>
</sst>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 indent="1"/>
    </xf>
    <xf numFmtId="0" fontId="0" fillId="0" borderId="0" xfId="0" applyBorder="1"/>
    <xf numFmtId="17" fontId="1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17" fontId="1" fillId="0" borderId="1" xfId="0" applyNumberFormat="1" applyFont="1" applyBorder="1" applyAlignment="1">
      <alignment horizontal="left" vertical="center" wrapText="1" indent="1"/>
    </xf>
    <xf numFmtId="3" fontId="2" fillId="0" borderId="1" xfId="0" applyNumberFormat="1" applyFont="1" applyBorder="1" applyAlignment="1">
      <alignment horizontal="left" vertical="center" wrapText="1" inden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1E97-2A49-4D5D-93FC-89752A286E78}">
  <dimension ref="A1:I18"/>
  <sheetViews>
    <sheetView workbookViewId="0">
      <selection activeCell="B17" sqref="B17:B18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17" t="s">
        <v>4</v>
      </c>
      <c r="B3" s="17"/>
    </row>
    <row r="4" spans="1:9" x14ac:dyDescent="0.35">
      <c r="A4" s="14" t="s">
        <v>5</v>
      </c>
      <c r="B4" s="14">
        <v>0.8140232911180697</v>
      </c>
    </row>
    <row r="5" spans="1:9" x14ac:dyDescent="0.35">
      <c r="A5" s="14" t="s">
        <v>6</v>
      </c>
      <c r="B5" s="14">
        <v>0.66263391848269371</v>
      </c>
    </row>
    <row r="6" spans="1:9" x14ac:dyDescent="0.35">
      <c r="A6" s="14" t="s">
        <v>7</v>
      </c>
      <c r="B6" s="14">
        <v>0.65945121960045505</v>
      </c>
    </row>
    <row r="7" spans="1:9" x14ac:dyDescent="0.35">
      <c r="A7" s="14" t="s">
        <v>8</v>
      </c>
      <c r="B7" s="14">
        <v>1804.7214306811545</v>
      </c>
    </row>
    <row r="8" spans="1:9" ht="15" thickBot="1" x14ac:dyDescent="0.4">
      <c r="A8" s="15" t="s">
        <v>9</v>
      </c>
      <c r="B8" s="15">
        <v>108</v>
      </c>
    </row>
    <row r="10" spans="1:9" ht="15" thickBot="1" x14ac:dyDescent="0.4">
      <c r="A10" t="s">
        <v>10</v>
      </c>
    </row>
    <row r="11" spans="1:9" x14ac:dyDescent="0.35">
      <c r="A11" s="16"/>
      <c r="B11" s="16" t="s">
        <v>15</v>
      </c>
      <c r="C11" s="16" t="s">
        <v>16</v>
      </c>
      <c r="D11" s="16" t="s">
        <v>17</v>
      </c>
      <c r="E11" s="16" t="s">
        <v>18</v>
      </c>
      <c r="F11" s="16" t="s">
        <v>19</v>
      </c>
    </row>
    <row r="12" spans="1:9" x14ac:dyDescent="0.35">
      <c r="A12" s="14" t="s">
        <v>11</v>
      </c>
      <c r="B12" s="14">
        <v>1</v>
      </c>
      <c r="C12" s="14">
        <v>678107365.95574808</v>
      </c>
      <c r="D12" s="14">
        <v>678107365.95574808</v>
      </c>
      <c r="E12" s="14">
        <v>208.19874672422398</v>
      </c>
      <c r="F12" s="14">
        <v>9.2252232820918677E-27</v>
      </c>
    </row>
    <row r="13" spans="1:9" x14ac:dyDescent="0.35">
      <c r="A13" s="14" t="s">
        <v>12</v>
      </c>
      <c r="B13" s="14">
        <v>106</v>
      </c>
      <c r="C13" s="14">
        <v>345244060.89014232</v>
      </c>
      <c r="D13" s="14">
        <v>3257019.442359833</v>
      </c>
      <c r="E13" s="14"/>
      <c r="F13" s="14"/>
    </row>
    <row r="14" spans="1:9" ht="15" thickBot="1" x14ac:dyDescent="0.4">
      <c r="A14" s="15" t="s">
        <v>13</v>
      </c>
      <c r="B14" s="15">
        <v>107</v>
      </c>
      <c r="C14" s="15">
        <v>1023351426.8458904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20</v>
      </c>
      <c r="C16" s="16" t="s">
        <v>8</v>
      </c>
      <c r="D16" s="16" t="s">
        <v>21</v>
      </c>
      <c r="E16" s="16" t="s">
        <v>22</v>
      </c>
      <c r="F16" s="16" t="s">
        <v>23</v>
      </c>
      <c r="G16" s="16" t="s">
        <v>24</v>
      </c>
      <c r="H16" s="16" t="s">
        <v>25</v>
      </c>
      <c r="I16" s="16" t="s">
        <v>26</v>
      </c>
    </row>
    <row r="17" spans="1:9" x14ac:dyDescent="0.35">
      <c r="A17" s="14" t="s">
        <v>14</v>
      </c>
      <c r="B17" s="14">
        <v>5981.5771913736053</v>
      </c>
      <c r="C17" s="14">
        <v>349.74480608861262</v>
      </c>
      <c r="D17" s="14">
        <v>17.102690553918023</v>
      </c>
      <c r="E17" s="14">
        <v>2.967296061456707E-32</v>
      </c>
      <c r="F17" s="14">
        <v>5288.174096505616</v>
      </c>
      <c r="G17" s="14">
        <v>6674.9802862415945</v>
      </c>
      <c r="H17" s="14">
        <v>5288.174096505616</v>
      </c>
      <c r="I17" s="14">
        <v>6674.9802862415945</v>
      </c>
    </row>
    <row r="18" spans="1:9" ht="15" thickBot="1" x14ac:dyDescent="0.4">
      <c r="A18" s="15" t="s">
        <v>27</v>
      </c>
      <c r="B18" s="15">
        <v>80.375342843974579</v>
      </c>
      <c r="C18" s="15">
        <v>5.5703666621700414</v>
      </c>
      <c r="D18" s="15">
        <v>14.42909375963105</v>
      </c>
      <c r="E18" s="15">
        <v>9.2252232820922609E-27</v>
      </c>
      <c r="F18" s="15">
        <v>69.331549152526435</v>
      </c>
      <c r="G18" s="15">
        <v>91.419136535422723</v>
      </c>
      <c r="H18" s="15">
        <v>69.331549152526435</v>
      </c>
      <c r="I18" s="15">
        <v>91.419136535422723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E03CB-F0A7-472C-9569-7C78F87DB318}">
  <dimension ref="A1:I18"/>
  <sheetViews>
    <sheetView workbookViewId="0">
      <selection activeCell="B17" sqref="B17:B18"/>
    </sheetView>
  </sheetViews>
  <sheetFormatPr defaultRowHeight="14.5" x14ac:dyDescent="0.35"/>
  <sheetData>
    <row r="1" spans="1:9" x14ac:dyDescent="0.35">
      <c r="A1" t="s">
        <v>3</v>
      </c>
    </row>
    <row r="2" spans="1:9" ht="15" thickBot="1" x14ac:dyDescent="0.4"/>
    <row r="3" spans="1:9" x14ac:dyDescent="0.35">
      <c r="A3" s="17" t="s">
        <v>4</v>
      </c>
      <c r="B3" s="17"/>
    </row>
    <row r="4" spans="1:9" x14ac:dyDescent="0.35">
      <c r="A4" s="14" t="s">
        <v>5</v>
      </c>
      <c r="B4" s="14">
        <v>0.8222665032877372</v>
      </c>
    </row>
    <row r="5" spans="1:9" x14ac:dyDescent="0.35">
      <c r="A5" s="14" t="s">
        <v>6</v>
      </c>
      <c r="B5" s="14">
        <v>0.67612220242904231</v>
      </c>
    </row>
    <row r="6" spans="1:9" x14ac:dyDescent="0.35">
      <c r="A6" s="14" t="s">
        <v>7</v>
      </c>
      <c r="B6" s="14">
        <v>0.67306675150856154</v>
      </c>
    </row>
    <row r="7" spans="1:9" x14ac:dyDescent="0.35">
      <c r="A7" s="14" t="s">
        <v>8</v>
      </c>
      <c r="B7" s="14">
        <v>6175.2114326751962</v>
      </c>
    </row>
    <row r="8" spans="1:9" ht="15" thickBot="1" x14ac:dyDescent="0.4">
      <c r="A8" s="15" t="s">
        <v>9</v>
      </c>
      <c r="B8" s="15">
        <v>108</v>
      </c>
    </row>
    <row r="10" spans="1:9" ht="15" thickBot="1" x14ac:dyDescent="0.4">
      <c r="A10" t="s">
        <v>10</v>
      </c>
    </row>
    <row r="11" spans="1:9" x14ac:dyDescent="0.35">
      <c r="A11" s="16"/>
      <c r="B11" s="16" t="s">
        <v>15</v>
      </c>
      <c r="C11" s="16" t="s">
        <v>16</v>
      </c>
      <c r="D11" s="16" t="s">
        <v>17</v>
      </c>
      <c r="E11" s="16" t="s">
        <v>18</v>
      </c>
      <c r="F11" s="16" t="s">
        <v>19</v>
      </c>
    </row>
    <row r="12" spans="1:9" x14ac:dyDescent="0.35">
      <c r="A12" s="14" t="s">
        <v>11</v>
      </c>
      <c r="B12" s="14">
        <v>1</v>
      </c>
      <c r="C12" s="14">
        <v>8438272563.4129648</v>
      </c>
      <c r="D12" s="14">
        <v>8438272563.4129648</v>
      </c>
      <c r="E12" s="14">
        <v>221.28393485131286</v>
      </c>
      <c r="F12" s="14">
        <v>1.0508648460045744E-27</v>
      </c>
    </row>
    <row r="13" spans="1:9" x14ac:dyDescent="0.35">
      <c r="A13" s="14" t="s">
        <v>12</v>
      </c>
      <c r="B13" s="14">
        <v>106</v>
      </c>
      <c r="C13" s="14">
        <v>4042123041.2536993</v>
      </c>
      <c r="D13" s="14">
        <v>38133236.238242447</v>
      </c>
      <c r="E13" s="14"/>
      <c r="F13" s="14"/>
    </row>
    <row r="14" spans="1:9" ht="15" thickBot="1" x14ac:dyDescent="0.4">
      <c r="A14" s="15" t="s">
        <v>13</v>
      </c>
      <c r="B14" s="15">
        <v>107</v>
      </c>
      <c r="C14" s="15">
        <v>12480395604.666664</v>
      </c>
      <c r="D14" s="15"/>
      <c r="E14" s="15"/>
      <c r="F14" s="15"/>
    </row>
    <row r="15" spans="1:9" ht="15" thickBot="1" x14ac:dyDescent="0.4"/>
    <row r="16" spans="1:9" x14ac:dyDescent="0.35">
      <c r="A16" s="16"/>
      <c r="B16" s="16" t="s">
        <v>20</v>
      </c>
      <c r="C16" s="16" t="s">
        <v>8</v>
      </c>
      <c r="D16" s="16" t="s">
        <v>21</v>
      </c>
      <c r="E16" s="16" t="s">
        <v>22</v>
      </c>
      <c r="F16" s="16" t="s">
        <v>23</v>
      </c>
      <c r="G16" s="16" t="s">
        <v>24</v>
      </c>
      <c r="H16" s="16" t="s">
        <v>25</v>
      </c>
      <c r="I16" s="16" t="s">
        <v>26</v>
      </c>
    </row>
    <row r="17" spans="1:9" x14ac:dyDescent="0.35">
      <c r="A17" s="14" t="s">
        <v>14</v>
      </c>
      <c r="B17" s="14">
        <v>12317.010903426786</v>
      </c>
      <c r="C17" s="14">
        <v>1196.7210497755425</v>
      </c>
      <c r="D17" s="14">
        <v>10.292299033042804</v>
      </c>
      <c r="E17" s="14">
        <v>1.2239654939459099E-17</v>
      </c>
      <c r="F17" s="14">
        <v>9944.3950270446621</v>
      </c>
      <c r="G17" s="14">
        <v>14689.62677980891</v>
      </c>
      <c r="H17" s="14">
        <v>9944.3950270446621</v>
      </c>
      <c r="I17" s="14">
        <v>14689.62677980891</v>
      </c>
    </row>
    <row r="18" spans="1:9" ht="15" thickBot="1" x14ac:dyDescent="0.4">
      <c r="A18" s="15" t="s">
        <v>27</v>
      </c>
      <c r="B18" s="15">
        <v>283.53089066087449</v>
      </c>
      <c r="C18" s="15">
        <v>19.060111611486949</v>
      </c>
      <c r="D18" s="15">
        <v>14.875615444455166</v>
      </c>
      <c r="E18" s="15">
        <v>1.0508648460045447E-27</v>
      </c>
      <c r="F18" s="15">
        <v>245.74236557099567</v>
      </c>
      <c r="G18" s="15">
        <v>321.31941575075331</v>
      </c>
      <c r="H18" s="15">
        <v>245.74236557099567</v>
      </c>
      <c r="I18" s="15">
        <v>321.31941575075331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opLeftCell="A32" workbookViewId="0">
      <selection activeCell="P99" sqref="P99"/>
    </sheetView>
  </sheetViews>
  <sheetFormatPr defaultColWidth="9.1796875" defaultRowHeight="14.5" x14ac:dyDescent="0.35"/>
  <cols>
    <col min="1" max="1" width="9.1796875" style="3"/>
    <col min="2" max="2" width="16.81640625" style="3" customWidth="1"/>
    <col min="3" max="3" width="24" style="3" customWidth="1"/>
    <col min="4" max="16384" width="9.1796875" style="3"/>
  </cols>
  <sheetData>
    <row r="1" spans="1:7" x14ac:dyDescent="0.35">
      <c r="A1" s="7" t="s">
        <v>0</v>
      </c>
      <c r="B1" s="7" t="s">
        <v>1</v>
      </c>
      <c r="C1" s="8" t="s">
        <v>2</v>
      </c>
      <c r="D1" s="2" t="s">
        <v>28</v>
      </c>
      <c r="E1" s="1"/>
      <c r="F1" s="1"/>
      <c r="G1" s="2"/>
    </row>
    <row r="2" spans="1:7" x14ac:dyDescent="0.35">
      <c r="A2" s="9">
        <v>37712</v>
      </c>
      <c r="B2" s="10">
        <v>10281</v>
      </c>
      <c r="C2" s="11">
        <v>4698</v>
      </c>
      <c r="D2" s="2">
        <v>1</v>
      </c>
      <c r="E2" s="4"/>
      <c r="F2" s="5"/>
      <c r="G2" s="6"/>
    </row>
    <row r="3" spans="1:7" x14ac:dyDescent="0.35">
      <c r="A3" s="9">
        <v>37742</v>
      </c>
      <c r="B3" s="10">
        <v>11683</v>
      </c>
      <c r="C3" s="11">
        <v>4605</v>
      </c>
      <c r="D3" s="2">
        <v>2</v>
      </c>
      <c r="E3" s="4"/>
      <c r="F3" s="5"/>
      <c r="G3" s="6"/>
    </row>
    <row r="4" spans="1:7" x14ac:dyDescent="0.35">
      <c r="A4" s="9">
        <v>37773</v>
      </c>
      <c r="B4" s="10">
        <v>14042</v>
      </c>
      <c r="C4" s="11">
        <v>4859</v>
      </c>
      <c r="D4" s="2">
        <v>3</v>
      </c>
      <c r="E4" s="4"/>
      <c r="F4" s="5"/>
      <c r="G4" s="6"/>
    </row>
    <row r="5" spans="1:7" x14ac:dyDescent="0.35">
      <c r="A5" s="9">
        <v>37803</v>
      </c>
      <c r="B5" s="10">
        <v>10283</v>
      </c>
      <c r="C5" s="11">
        <v>4136</v>
      </c>
      <c r="D5" s="2">
        <v>4</v>
      </c>
      <c r="E5" s="4"/>
      <c r="F5" s="5"/>
      <c r="G5" s="6"/>
    </row>
    <row r="6" spans="1:7" x14ac:dyDescent="0.35">
      <c r="A6" s="9">
        <v>37834</v>
      </c>
      <c r="B6" s="10">
        <v>9522</v>
      </c>
      <c r="C6" s="11">
        <v>3872</v>
      </c>
      <c r="D6" s="2">
        <v>5</v>
      </c>
      <c r="E6" s="4"/>
      <c r="F6" s="5"/>
      <c r="G6" s="6"/>
    </row>
    <row r="7" spans="1:7" x14ac:dyDescent="0.35">
      <c r="A7" s="9">
        <v>37865</v>
      </c>
      <c r="B7" s="10">
        <v>14263</v>
      </c>
      <c r="C7" s="11">
        <v>5938</v>
      </c>
      <c r="D7" s="2">
        <v>6</v>
      </c>
      <c r="E7" s="4"/>
      <c r="F7" s="5"/>
      <c r="G7" s="6"/>
    </row>
    <row r="8" spans="1:7" x14ac:dyDescent="0.35">
      <c r="A8" s="9">
        <v>37895</v>
      </c>
      <c r="B8" s="10">
        <v>20264</v>
      </c>
      <c r="C8" s="11">
        <v>8790</v>
      </c>
      <c r="D8" s="2">
        <v>7</v>
      </c>
      <c r="E8" s="4"/>
      <c r="F8" s="5"/>
      <c r="G8" s="6"/>
    </row>
    <row r="9" spans="1:7" x14ac:dyDescent="0.35">
      <c r="A9" s="9">
        <v>37926</v>
      </c>
      <c r="B9" s="10">
        <v>15778</v>
      </c>
      <c r="C9" s="11">
        <v>6825</v>
      </c>
      <c r="D9" s="2">
        <v>8</v>
      </c>
      <c r="E9" s="4"/>
      <c r="F9" s="5"/>
      <c r="G9" s="6"/>
    </row>
    <row r="10" spans="1:7" x14ac:dyDescent="0.35">
      <c r="A10" s="9">
        <v>37956</v>
      </c>
      <c r="B10" s="10">
        <v>12758</v>
      </c>
      <c r="C10" s="11">
        <v>4858</v>
      </c>
      <c r="D10" s="2">
        <v>9</v>
      </c>
      <c r="E10" s="4"/>
      <c r="F10" s="5"/>
      <c r="G10" s="6"/>
    </row>
    <row r="11" spans="1:7" x14ac:dyDescent="0.35">
      <c r="A11" s="9">
        <v>37987</v>
      </c>
      <c r="B11" s="10">
        <v>14297</v>
      </c>
      <c r="C11" s="11">
        <v>5907</v>
      </c>
      <c r="D11" s="2">
        <v>10</v>
      </c>
      <c r="E11" s="4"/>
      <c r="F11" s="5"/>
      <c r="G11" s="6"/>
    </row>
    <row r="12" spans="1:7" x14ac:dyDescent="0.35">
      <c r="A12" s="9">
        <v>38018</v>
      </c>
      <c r="B12" s="10">
        <v>17521</v>
      </c>
      <c r="C12" s="11">
        <v>6386</v>
      </c>
      <c r="D12" s="2">
        <v>11</v>
      </c>
      <c r="E12" s="4"/>
      <c r="F12" s="5"/>
      <c r="G12" s="6"/>
    </row>
    <row r="13" spans="1:7" ht="13.5" customHeight="1" x14ac:dyDescent="0.35">
      <c r="A13" s="9">
        <v>38047</v>
      </c>
      <c r="B13" s="10">
        <v>24773</v>
      </c>
      <c r="C13" s="11">
        <v>9085</v>
      </c>
      <c r="D13" s="2">
        <v>12</v>
      </c>
      <c r="E13" s="4"/>
      <c r="F13" s="5"/>
      <c r="G13" s="6"/>
    </row>
    <row r="14" spans="1:7" x14ac:dyDescent="0.35">
      <c r="A14" s="9">
        <v>38078</v>
      </c>
      <c r="B14" s="10">
        <v>15714</v>
      </c>
      <c r="C14" s="11">
        <v>6492</v>
      </c>
      <c r="D14" s="2">
        <v>13</v>
      </c>
      <c r="E14" s="4"/>
      <c r="F14" s="5"/>
      <c r="G14" s="6"/>
    </row>
    <row r="15" spans="1:7" x14ac:dyDescent="0.35">
      <c r="A15" s="9">
        <v>38108</v>
      </c>
      <c r="B15" s="10">
        <v>17352</v>
      </c>
      <c r="C15" s="11">
        <v>6832</v>
      </c>
      <c r="D15" s="2">
        <v>14</v>
      </c>
      <c r="E15" s="4"/>
      <c r="F15" s="5"/>
      <c r="G15" s="6"/>
    </row>
    <row r="16" spans="1:7" x14ac:dyDescent="0.35">
      <c r="A16" s="9">
        <v>38139</v>
      </c>
      <c r="B16" s="10">
        <v>20901</v>
      </c>
      <c r="C16" s="11">
        <v>8867</v>
      </c>
      <c r="D16" s="2">
        <v>15</v>
      </c>
      <c r="E16" s="4"/>
      <c r="F16" s="5"/>
      <c r="G16" s="6"/>
    </row>
    <row r="17" spans="1:7" x14ac:dyDescent="0.35">
      <c r="A17" s="9">
        <v>38169</v>
      </c>
      <c r="B17" s="10">
        <v>12065</v>
      </c>
      <c r="C17" s="11">
        <v>4998</v>
      </c>
      <c r="D17" s="2">
        <v>16</v>
      </c>
      <c r="E17" s="4"/>
      <c r="F17" s="5"/>
      <c r="G17" s="6"/>
    </row>
    <row r="18" spans="1:7" x14ac:dyDescent="0.35">
      <c r="A18" s="9">
        <v>38200</v>
      </c>
      <c r="B18" s="10">
        <v>13452</v>
      </c>
      <c r="C18" s="11">
        <v>5305</v>
      </c>
      <c r="D18" s="2">
        <v>17</v>
      </c>
      <c r="E18" s="4"/>
      <c r="F18" s="5"/>
      <c r="G18" s="6"/>
    </row>
    <row r="19" spans="1:7" x14ac:dyDescent="0.35">
      <c r="A19" s="9">
        <v>38231</v>
      </c>
      <c r="B19" s="10">
        <v>22018</v>
      </c>
      <c r="C19" s="11">
        <v>7618</v>
      </c>
      <c r="D19" s="2">
        <v>18</v>
      </c>
      <c r="E19" s="4"/>
      <c r="F19" s="5"/>
      <c r="G19" s="6"/>
    </row>
    <row r="20" spans="1:7" x14ac:dyDescent="0.35">
      <c r="A20" s="9">
        <v>38261</v>
      </c>
      <c r="B20" s="10">
        <v>27631</v>
      </c>
      <c r="C20" s="11">
        <v>11443</v>
      </c>
      <c r="D20" s="2">
        <v>19</v>
      </c>
      <c r="E20" s="4"/>
      <c r="F20" s="5"/>
      <c r="G20" s="6"/>
    </row>
    <row r="21" spans="1:7" x14ac:dyDescent="0.35">
      <c r="A21" s="9">
        <v>38292</v>
      </c>
      <c r="B21" s="10">
        <v>21799</v>
      </c>
      <c r="C21" s="11">
        <v>8716</v>
      </c>
      <c r="D21" s="2">
        <v>20</v>
      </c>
      <c r="E21" s="4"/>
      <c r="F21" s="5"/>
      <c r="G21" s="6"/>
    </row>
    <row r="22" spans="1:7" x14ac:dyDescent="0.35">
      <c r="A22" s="9">
        <v>38322</v>
      </c>
      <c r="B22" s="10">
        <v>16209</v>
      </c>
      <c r="C22" s="11">
        <v>6119</v>
      </c>
      <c r="D22" s="2">
        <v>21</v>
      </c>
      <c r="E22" s="4"/>
      <c r="F22" s="5"/>
      <c r="G22" s="6"/>
    </row>
    <row r="23" spans="1:7" x14ac:dyDescent="0.35">
      <c r="A23" s="9">
        <v>38353</v>
      </c>
      <c r="B23" s="10">
        <v>16249</v>
      </c>
      <c r="C23" s="11">
        <v>7408</v>
      </c>
      <c r="D23" s="2">
        <v>22</v>
      </c>
      <c r="E23" s="4"/>
      <c r="F23" s="5"/>
      <c r="G23" s="6"/>
    </row>
    <row r="24" spans="1:7" x14ac:dyDescent="0.35">
      <c r="A24" s="9">
        <v>38384</v>
      </c>
      <c r="B24" s="10">
        <v>18867</v>
      </c>
      <c r="C24" s="11">
        <v>7493</v>
      </c>
      <c r="D24" s="2">
        <v>23</v>
      </c>
      <c r="E24" s="4"/>
      <c r="F24" s="5"/>
      <c r="G24" s="6"/>
    </row>
    <row r="25" spans="1:7" x14ac:dyDescent="0.35">
      <c r="A25" s="9">
        <v>38412</v>
      </c>
      <c r="B25" s="10">
        <v>23857</v>
      </c>
      <c r="C25" s="11">
        <v>8541</v>
      </c>
      <c r="D25" s="2">
        <v>24</v>
      </c>
      <c r="E25" s="4"/>
      <c r="F25" s="5"/>
      <c r="G25" s="6"/>
    </row>
    <row r="26" spans="1:7" x14ac:dyDescent="0.35">
      <c r="A26" s="9">
        <v>38443</v>
      </c>
      <c r="B26" s="10">
        <v>16828</v>
      </c>
      <c r="C26" s="11">
        <v>8029</v>
      </c>
      <c r="D26" s="2">
        <v>25</v>
      </c>
      <c r="E26" s="4"/>
      <c r="F26" s="5"/>
      <c r="G26" s="6"/>
    </row>
    <row r="27" spans="1:7" x14ac:dyDescent="0.35">
      <c r="A27" s="9">
        <v>38473</v>
      </c>
      <c r="B27" s="10">
        <v>19062</v>
      </c>
      <c r="C27" s="11">
        <v>8650</v>
      </c>
      <c r="D27" s="2">
        <v>26</v>
      </c>
      <c r="E27" s="4"/>
      <c r="F27" s="5"/>
      <c r="G27" s="6"/>
    </row>
    <row r="28" spans="1:7" x14ac:dyDescent="0.35">
      <c r="A28" s="9">
        <v>38504</v>
      </c>
      <c r="B28" s="10">
        <v>22724</v>
      </c>
      <c r="C28" s="11">
        <v>9960</v>
      </c>
      <c r="D28" s="2">
        <v>27</v>
      </c>
      <c r="E28" s="4"/>
      <c r="F28" s="5"/>
      <c r="G28" s="6"/>
    </row>
    <row r="29" spans="1:7" x14ac:dyDescent="0.35">
      <c r="A29" s="9">
        <v>38534</v>
      </c>
      <c r="B29" s="10">
        <v>15320</v>
      </c>
      <c r="C29" s="11">
        <v>7152</v>
      </c>
      <c r="D29" s="2">
        <v>28</v>
      </c>
      <c r="E29" s="4"/>
      <c r="F29" s="5"/>
      <c r="G29" s="6"/>
    </row>
    <row r="30" spans="1:7" x14ac:dyDescent="0.35">
      <c r="A30" s="9">
        <v>38565</v>
      </c>
      <c r="B30" s="10">
        <v>16936</v>
      </c>
      <c r="C30" s="11">
        <v>7322</v>
      </c>
      <c r="D30" s="2">
        <v>29</v>
      </c>
      <c r="E30" s="4"/>
      <c r="F30" s="5"/>
      <c r="G30" s="6"/>
    </row>
    <row r="31" spans="1:7" x14ac:dyDescent="0.35">
      <c r="A31" s="9">
        <v>38596</v>
      </c>
      <c r="B31" s="10">
        <v>21986</v>
      </c>
      <c r="C31" s="11">
        <v>9239</v>
      </c>
      <c r="D31" s="2">
        <v>30</v>
      </c>
      <c r="E31" s="4"/>
      <c r="F31" s="5"/>
      <c r="G31" s="6"/>
    </row>
    <row r="32" spans="1:7" x14ac:dyDescent="0.35">
      <c r="A32" s="9">
        <v>38626</v>
      </c>
      <c r="B32" s="10">
        <v>30998</v>
      </c>
      <c r="C32" s="11">
        <v>14123</v>
      </c>
      <c r="D32" s="2">
        <v>31</v>
      </c>
      <c r="E32" s="4"/>
      <c r="F32" s="5"/>
      <c r="G32" s="6"/>
    </row>
    <row r="33" spans="1:7" x14ac:dyDescent="0.35">
      <c r="A33" s="9">
        <v>38657</v>
      </c>
      <c r="B33" s="10">
        <v>22359</v>
      </c>
      <c r="C33" s="11">
        <v>9566</v>
      </c>
      <c r="D33" s="2">
        <v>32</v>
      </c>
      <c r="E33" s="4"/>
      <c r="F33" s="5"/>
      <c r="G33" s="6"/>
    </row>
    <row r="34" spans="1:7" x14ac:dyDescent="0.35">
      <c r="A34" s="9">
        <v>38687</v>
      </c>
      <c r="B34" s="10">
        <v>20860</v>
      </c>
      <c r="C34" s="11">
        <v>7341</v>
      </c>
      <c r="D34" s="2">
        <v>33</v>
      </c>
      <c r="E34" s="4"/>
      <c r="F34" s="5"/>
      <c r="G34" s="6"/>
    </row>
    <row r="35" spans="1:7" x14ac:dyDescent="0.35">
      <c r="A35" s="9">
        <v>38718</v>
      </c>
      <c r="B35" s="10">
        <v>24057</v>
      </c>
      <c r="C35" s="11">
        <v>9404</v>
      </c>
      <c r="D35" s="2">
        <v>34</v>
      </c>
      <c r="E35" s="4"/>
      <c r="F35" s="5"/>
      <c r="G35" s="6"/>
    </row>
    <row r="36" spans="1:7" x14ac:dyDescent="0.35">
      <c r="A36" s="9">
        <v>38749</v>
      </c>
      <c r="B36" s="10">
        <v>23506</v>
      </c>
      <c r="C36" s="11">
        <v>8613</v>
      </c>
      <c r="D36" s="2">
        <v>35</v>
      </c>
      <c r="E36" s="4"/>
      <c r="F36" s="5"/>
      <c r="G36" s="6"/>
    </row>
    <row r="37" spans="1:7" x14ac:dyDescent="0.35">
      <c r="A37" s="9">
        <v>38777</v>
      </c>
      <c r="B37" s="10">
        <v>27985</v>
      </c>
      <c r="C37" s="11">
        <v>9425</v>
      </c>
      <c r="D37" s="2">
        <v>36</v>
      </c>
      <c r="E37" s="4"/>
      <c r="F37" s="5"/>
      <c r="G37" s="6"/>
    </row>
    <row r="38" spans="1:7" x14ac:dyDescent="0.35">
      <c r="A38" s="12">
        <v>38808</v>
      </c>
      <c r="B38" s="10">
        <v>24416</v>
      </c>
      <c r="C38" s="13">
        <v>10905</v>
      </c>
      <c r="D38" s="2">
        <v>37</v>
      </c>
    </row>
    <row r="39" spans="1:7" x14ac:dyDescent="0.35">
      <c r="A39" s="12">
        <v>38838</v>
      </c>
      <c r="B39" s="10">
        <v>24262</v>
      </c>
      <c r="C39" s="13">
        <v>9842</v>
      </c>
      <c r="D39" s="2">
        <v>38</v>
      </c>
    </row>
    <row r="40" spans="1:7" x14ac:dyDescent="0.35">
      <c r="A40" s="12">
        <v>38869</v>
      </c>
      <c r="B40" s="10">
        <v>29924</v>
      </c>
      <c r="C40" s="13">
        <v>12259</v>
      </c>
      <c r="D40" s="2">
        <v>39</v>
      </c>
    </row>
    <row r="41" spans="1:7" x14ac:dyDescent="0.35">
      <c r="A41" s="12">
        <v>38899</v>
      </c>
      <c r="B41" s="10">
        <v>21738</v>
      </c>
      <c r="C41" s="13">
        <v>9285</v>
      </c>
      <c r="D41" s="2">
        <v>40</v>
      </c>
    </row>
    <row r="42" spans="1:7" x14ac:dyDescent="0.35">
      <c r="A42" s="12">
        <v>38930</v>
      </c>
      <c r="B42" s="10">
        <v>20417</v>
      </c>
      <c r="C42" s="13">
        <v>7950</v>
      </c>
      <c r="D42" s="2">
        <v>41</v>
      </c>
    </row>
    <row r="43" spans="1:7" x14ac:dyDescent="0.35">
      <c r="A43" s="12">
        <v>38961</v>
      </c>
      <c r="B43" s="10">
        <v>33280</v>
      </c>
      <c r="C43" s="13">
        <v>11482</v>
      </c>
      <c r="D43" s="2">
        <v>42</v>
      </c>
    </row>
    <row r="44" spans="1:7" x14ac:dyDescent="0.35">
      <c r="A44" s="12">
        <v>38991</v>
      </c>
      <c r="B44" s="10">
        <v>35817</v>
      </c>
      <c r="C44" s="13">
        <v>15817</v>
      </c>
      <c r="D44" s="2">
        <v>43</v>
      </c>
    </row>
    <row r="45" spans="1:7" x14ac:dyDescent="0.35">
      <c r="A45" s="12">
        <v>39022</v>
      </c>
      <c r="B45" s="10">
        <v>26057</v>
      </c>
      <c r="C45" s="13">
        <v>10288</v>
      </c>
      <c r="D45" s="2">
        <v>44</v>
      </c>
    </row>
    <row r="46" spans="1:7" x14ac:dyDescent="0.35">
      <c r="A46" s="12">
        <v>39052</v>
      </c>
      <c r="B46" s="10">
        <v>23742</v>
      </c>
      <c r="C46" s="13">
        <v>8743</v>
      </c>
      <c r="D46" s="2">
        <v>45</v>
      </c>
    </row>
    <row r="47" spans="1:7" x14ac:dyDescent="0.35">
      <c r="A47" s="12">
        <v>39083</v>
      </c>
      <c r="B47" s="10">
        <v>26259</v>
      </c>
      <c r="C47" s="13">
        <v>10419</v>
      </c>
      <c r="D47" s="2">
        <v>46</v>
      </c>
    </row>
    <row r="48" spans="1:7" x14ac:dyDescent="0.35">
      <c r="A48" s="12">
        <v>39114</v>
      </c>
      <c r="B48" s="10">
        <v>23995</v>
      </c>
      <c r="C48" s="13">
        <v>8801</v>
      </c>
      <c r="D48" s="2">
        <v>47</v>
      </c>
    </row>
    <row r="49" spans="1:4" x14ac:dyDescent="0.35">
      <c r="A49" s="12">
        <v>39142</v>
      </c>
      <c r="B49" s="10">
        <v>28421</v>
      </c>
      <c r="C49" s="13">
        <v>8631</v>
      </c>
      <c r="D49" s="2">
        <v>48</v>
      </c>
    </row>
    <row r="50" spans="1:4" x14ac:dyDescent="0.35">
      <c r="A50" s="12">
        <v>39173</v>
      </c>
      <c r="B50" s="10">
        <v>22357</v>
      </c>
      <c r="C50" s="13">
        <v>9682</v>
      </c>
      <c r="D50" s="2">
        <v>49</v>
      </c>
    </row>
    <row r="51" spans="1:4" x14ac:dyDescent="0.35">
      <c r="A51" s="12">
        <v>39203</v>
      </c>
      <c r="B51" s="10">
        <v>23488</v>
      </c>
      <c r="C51" s="13">
        <v>9052</v>
      </c>
      <c r="D51" s="2">
        <v>50</v>
      </c>
    </row>
    <row r="52" spans="1:4" x14ac:dyDescent="0.35">
      <c r="A52" s="12">
        <v>39234</v>
      </c>
      <c r="B52" s="10">
        <v>29631</v>
      </c>
      <c r="C52" s="13">
        <v>11477</v>
      </c>
      <c r="D52" s="2">
        <v>51</v>
      </c>
    </row>
    <row r="53" spans="1:4" x14ac:dyDescent="0.35">
      <c r="A53" s="12">
        <v>39264</v>
      </c>
      <c r="B53" s="10">
        <v>20594</v>
      </c>
      <c r="C53" s="13">
        <v>8242</v>
      </c>
      <c r="D53" s="2">
        <v>52</v>
      </c>
    </row>
    <row r="54" spans="1:4" x14ac:dyDescent="0.35">
      <c r="A54" s="12">
        <v>39295</v>
      </c>
      <c r="B54" s="10">
        <v>20051</v>
      </c>
      <c r="C54" s="13">
        <v>7674</v>
      </c>
      <c r="D54" s="2">
        <v>53</v>
      </c>
    </row>
    <row r="55" spans="1:4" x14ac:dyDescent="0.35">
      <c r="A55" s="12">
        <v>39326</v>
      </c>
      <c r="B55" s="10">
        <v>27466</v>
      </c>
      <c r="C55" s="13">
        <v>10339</v>
      </c>
      <c r="D55" s="2">
        <v>54</v>
      </c>
    </row>
    <row r="56" spans="1:4" x14ac:dyDescent="0.35">
      <c r="A56" s="12">
        <v>39356</v>
      </c>
      <c r="B56" s="10">
        <v>34778</v>
      </c>
      <c r="C56" s="13">
        <v>13919</v>
      </c>
      <c r="D56" s="2">
        <v>55</v>
      </c>
    </row>
    <row r="57" spans="1:4" x14ac:dyDescent="0.35">
      <c r="A57" s="12">
        <v>39387</v>
      </c>
      <c r="B57" s="10">
        <v>25839</v>
      </c>
      <c r="C57" s="13">
        <v>10531</v>
      </c>
      <c r="D57" s="2">
        <v>56</v>
      </c>
    </row>
    <row r="58" spans="1:4" x14ac:dyDescent="0.35">
      <c r="A58" s="12">
        <v>39417</v>
      </c>
      <c r="B58" s="10">
        <v>23053</v>
      </c>
      <c r="C58" s="13">
        <v>8435</v>
      </c>
      <c r="D58" s="2">
        <v>57</v>
      </c>
    </row>
    <row r="59" spans="1:4" x14ac:dyDescent="0.35">
      <c r="A59" s="12">
        <v>39448</v>
      </c>
      <c r="B59" s="10">
        <v>23548</v>
      </c>
      <c r="C59" s="13">
        <v>9750</v>
      </c>
      <c r="D59" s="2">
        <v>58</v>
      </c>
    </row>
    <row r="60" spans="1:4" x14ac:dyDescent="0.35">
      <c r="A60" s="12">
        <v>39479</v>
      </c>
      <c r="B60" s="10">
        <v>22619</v>
      </c>
      <c r="C60" s="13">
        <v>8477</v>
      </c>
      <c r="D60" s="2">
        <v>59</v>
      </c>
    </row>
    <row r="61" spans="1:4" x14ac:dyDescent="0.35">
      <c r="A61" s="12">
        <v>39508</v>
      </c>
      <c r="B61" s="10">
        <v>28817</v>
      </c>
      <c r="C61" s="13">
        <v>9814</v>
      </c>
      <c r="D61" s="2">
        <v>60</v>
      </c>
    </row>
    <row r="62" spans="1:4" x14ac:dyDescent="0.35">
      <c r="A62" s="12">
        <v>39539</v>
      </c>
      <c r="B62" s="10">
        <v>24644</v>
      </c>
      <c r="C62" s="13">
        <v>10684</v>
      </c>
      <c r="D62" s="2">
        <v>61</v>
      </c>
    </row>
    <row r="63" spans="1:4" x14ac:dyDescent="0.35">
      <c r="A63" s="12">
        <v>39569</v>
      </c>
      <c r="B63" s="10">
        <v>27949</v>
      </c>
      <c r="C63" s="13">
        <v>11693</v>
      </c>
      <c r="D63" s="2">
        <v>62</v>
      </c>
    </row>
    <row r="64" spans="1:4" x14ac:dyDescent="0.35">
      <c r="A64" s="12">
        <v>39600</v>
      </c>
      <c r="B64" s="10">
        <v>32737</v>
      </c>
      <c r="C64" s="13">
        <v>14439</v>
      </c>
      <c r="D64" s="2">
        <v>63</v>
      </c>
    </row>
    <row r="65" spans="1:4" x14ac:dyDescent="0.35">
      <c r="A65" s="12">
        <v>39630</v>
      </c>
      <c r="B65" s="10">
        <v>21654</v>
      </c>
      <c r="C65" s="13">
        <v>9081</v>
      </c>
      <c r="D65" s="2">
        <v>64</v>
      </c>
    </row>
    <row r="66" spans="1:4" x14ac:dyDescent="0.35">
      <c r="A66" s="12">
        <v>39661</v>
      </c>
      <c r="B66" s="10">
        <v>22718</v>
      </c>
      <c r="C66" s="13">
        <v>9781</v>
      </c>
      <c r="D66" s="2">
        <v>65</v>
      </c>
    </row>
    <row r="67" spans="1:4" x14ac:dyDescent="0.35">
      <c r="A67" s="12">
        <v>39692</v>
      </c>
      <c r="B67" s="10">
        <v>28855</v>
      </c>
      <c r="C67" s="13">
        <v>10307</v>
      </c>
      <c r="D67" s="2">
        <v>66</v>
      </c>
    </row>
    <row r="68" spans="1:4" x14ac:dyDescent="0.35">
      <c r="A68" s="12">
        <v>39722</v>
      </c>
      <c r="B68" s="10">
        <v>33205</v>
      </c>
      <c r="C68" s="13">
        <v>14800</v>
      </c>
      <c r="D68" s="2">
        <v>67</v>
      </c>
    </row>
    <row r="69" spans="1:4" x14ac:dyDescent="0.35">
      <c r="A69" s="12">
        <v>39753</v>
      </c>
      <c r="B69" s="10">
        <v>20983</v>
      </c>
      <c r="C69" s="13">
        <v>7960</v>
      </c>
      <c r="D69" s="2">
        <v>68</v>
      </c>
    </row>
    <row r="70" spans="1:4" x14ac:dyDescent="0.35">
      <c r="A70" s="12">
        <v>39783</v>
      </c>
      <c r="B70" s="10">
        <v>17751</v>
      </c>
      <c r="C70" s="13">
        <v>6858</v>
      </c>
      <c r="D70" s="2">
        <v>69</v>
      </c>
    </row>
    <row r="71" spans="1:4" x14ac:dyDescent="0.35">
      <c r="A71" s="12">
        <v>39814</v>
      </c>
      <c r="B71" s="10">
        <v>22114</v>
      </c>
      <c r="C71" s="13">
        <v>9438</v>
      </c>
      <c r="D71" s="2">
        <v>70</v>
      </c>
    </row>
    <row r="72" spans="1:4" x14ac:dyDescent="0.35">
      <c r="A72" s="12">
        <v>39845</v>
      </c>
      <c r="B72" s="10">
        <v>20025</v>
      </c>
      <c r="C72" s="13">
        <v>8487</v>
      </c>
      <c r="D72" s="2">
        <v>71</v>
      </c>
    </row>
    <row r="73" spans="1:4" x14ac:dyDescent="0.35">
      <c r="A73" s="12">
        <v>39873</v>
      </c>
      <c r="B73" s="10">
        <v>31286</v>
      </c>
      <c r="C73" s="13">
        <v>10609</v>
      </c>
      <c r="D73" s="2">
        <v>72</v>
      </c>
    </row>
    <row r="74" spans="1:4" x14ac:dyDescent="0.35">
      <c r="A74" s="9">
        <v>39904</v>
      </c>
      <c r="B74" s="10">
        <v>27039</v>
      </c>
      <c r="C74" s="13">
        <v>11282</v>
      </c>
      <c r="D74" s="2">
        <v>73</v>
      </c>
    </row>
    <row r="75" spans="1:4" x14ac:dyDescent="0.35">
      <c r="A75" s="9">
        <v>39934</v>
      </c>
      <c r="B75" s="10">
        <v>31113</v>
      </c>
      <c r="C75" s="13">
        <v>12870</v>
      </c>
      <c r="D75" s="2">
        <v>74</v>
      </c>
    </row>
    <row r="76" spans="1:4" x14ac:dyDescent="0.35">
      <c r="A76" s="9">
        <v>39965</v>
      </c>
      <c r="B76" s="10">
        <v>39396</v>
      </c>
      <c r="C76" s="13">
        <v>17811</v>
      </c>
      <c r="D76" s="2">
        <v>75</v>
      </c>
    </row>
    <row r="77" spans="1:4" x14ac:dyDescent="0.35">
      <c r="A77" s="9">
        <v>39995</v>
      </c>
      <c r="B77" s="10">
        <v>27219</v>
      </c>
      <c r="C77" s="13">
        <v>12128</v>
      </c>
      <c r="D77" s="2">
        <v>76</v>
      </c>
    </row>
    <row r="78" spans="1:4" x14ac:dyDescent="0.35">
      <c r="A78" s="9">
        <v>40026</v>
      </c>
      <c r="B78" s="10">
        <v>24434</v>
      </c>
      <c r="C78" s="13">
        <v>10161</v>
      </c>
      <c r="D78" s="2">
        <v>77</v>
      </c>
    </row>
    <row r="79" spans="1:4" x14ac:dyDescent="0.35">
      <c r="A79" s="9">
        <v>40057</v>
      </c>
      <c r="B79" s="10">
        <v>41338</v>
      </c>
      <c r="C79" s="13">
        <v>16359</v>
      </c>
      <c r="D79" s="2">
        <v>78</v>
      </c>
    </row>
    <row r="80" spans="1:4" x14ac:dyDescent="0.35">
      <c r="A80" s="9">
        <v>40087</v>
      </c>
      <c r="B80" s="10">
        <v>43171</v>
      </c>
      <c r="C80" s="11">
        <v>12321.522105263201</v>
      </c>
      <c r="D80" s="2">
        <v>79</v>
      </c>
    </row>
    <row r="81" spans="1:4" x14ac:dyDescent="0.35">
      <c r="A81" s="9">
        <v>40118</v>
      </c>
      <c r="B81" s="10">
        <v>27743</v>
      </c>
      <c r="C81" s="11">
        <v>12400.319671907</v>
      </c>
      <c r="D81" s="2">
        <v>80</v>
      </c>
    </row>
    <row r="82" spans="1:4" x14ac:dyDescent="0.35">
      <c r="A82" s="9">
        <v>40148</v>
      </c>
      <c r="B82" s="10">
        <v>27424</v>
      </c>
      <c r="C82" s="11">
        <v>12479.1172385509</v>
      </c>
      <c r="D82" s="2">
        <v>81</v>
      </c>
    </row>
    <row r="83" spans="1:4" x14ac:dyDescent="0.35">
      <c r="A83" s="9">
        <v>40179</v>
      </c>
      <c r="B83" s="10">
        <v>35941</v>
      </c>
      <c r="C83" s="11">
        <v>12557.9148051948</v>
      </c>
      <c r="D83" s="2">
        <v>82</v>
      </c>
    </row>
    <row r="84" spans="1:4" x14ac:dyDescent="0.35">
      <c r="A84" s="9">
        <v>40210</v>
      </c>
      <c r="B84" s="10">
        <v>32140</v>
      </c>
      <c r="C84" s="11">
        <v>12636.712371838699</v>
      </c>
      <c r="D84" s="2">
        <v>83</v>
      </c>
    </row>
    <row r="85" spans="1:4" x14ac:dyDescent="0.35">
      <c r="A85" s="9">
        <v>40238</v>
      </c>
      <c r="B85" s="10">
        <v>43245</v>
      </c>
      <c r="C85" s="11">
        <v>12715.509938482601</v>
      </c>
      <c r="D85" s="2">
        <v>84</v>
      </c>
    </row>
    <row r="86" spans="1:4" x14ac:dyDescent="0.35">
      <c r="A86" s="9">
        <v>40269</v>
      </c>
      <c r="B86" s="10">
        <v>38301</v>
      </c>
      <c r="C86" s="11">
        <v>12794.3075051265</v>
      </c>
      <c r="D86" s="2">
        <v>85</v>
      </c>
    </row>
    <row r="87" spans="1:4" x14ac:dyDescent="0.35">
      <c r="A87" s="9">
        <v>40299</v>
      </c>
      <c r="B87" s="10">
        <v>40442</v>
      </c>
      <c r="C87" s="11">
        <v>12873.1050717703</v>
      </c>
      <c r="D87" s="2">
        <v>86</v>
      </c>
    </row>
    <row r="88" spans="1:4" x14ac:dyDescent="0.35">
      <c r="A88" s="9">
        <v>40330</v>
      </c>
      <c r="B88" s="10">
        <v>38356</v>
      </c>
      <c r="C88" s="11">
        <v>12951.9026384142</v>
      </c>
      <c r="D88" s="2">
        <v>87</v>
      </c>
    </row>
    <row r="89" spans="1:4" x14ac:dyDescent="0.35">
      <c r="A89" s="9">
        <v>40360</v>
      </c>
      <c r="B89" s="10">
        <v>31198</v>
      </c>
      <c r="C89" s="11">
        <v>13030.7002050581</v>
      </c>
      <c r="D89" s="2">
        <v>88</v>
      </c>
    </row>
    <row r="90" spans="1:4" x14ac:dyDescent="0.35">
      <c r="A90" s="9">
        <v>40391</v>
      </c>
      <c r="B90" s="10">
        <v>29763</v>
      </c>
      <c r="C90" s="11">
        <v>13109.497771701999</v>
      </c>
      <c r="D90" s="2">
        <v>89</v>
      </c>
    </row>
    <row r="91" spans="1:4" x14ac:dyDescent="0.35">
      <c r="A91" s="9">
        <v>40422</v>
      </c>
      <c r="B91" s="10">
        <v>42042</v>
      </c>
      <c r="C91" s="11">
        <v>13188.295338345901</v>
      </c>
      <c r="D91" s="2">
        <v>90</v>
      </c>
    </row>
    <row r="92" spans="1:4" x14ac:dyDescent="0.35">
      <c r="A92" s="9">
        <v>40452</v>
      </c>
      <c r="B92" s="10">
        <v>55946</v>
      </c>
      <c r="C92" s="11">
        <v>13267.0929049897</v>
      </c>
      <c r="D92" s="2">
        <v>91</v>
      </c>
    </row>
    <row r="93" spans="1:4" x14ac:dyDescent="0.35">
      <c r="A93" s="9">
        <v>40483</v>
      </c>
      <c r="B93" s="10">
        <v>37044</v>
      </c>
      <c r="C93" s="11">
        <v>13345.8904716336</v>
      </c>
      <c r="D93" s="2">
        <v>92</v>
      </c>
    </row>
    <row r="94" spans="1:4" x14ac:dyDescent="0.35">
      <c r="A94" s="9">
        <v>40513</v>
      </c>
      <c r="B94" s="10">
        <v>35298</v>
      </c>
      <c r="C94" s="11">
        <v>13424.6880382775</v>
      </c>
      <c r="D94" s="2">
        <v>93</v>
      </c>
    </row>
    <row r="95" spans="1:4" x14ac:dyDescent="0.35">
      <c r="A95" s="9">
        <v>40544</v>
      </c>
      <c r="B95" s="10">
        <v>42838</v>
      </c>
      <c r="C95" s="11">
        <v>13503.485604921399</v>
      </c>
      <c r="D95" s="2">
        <v>94</v>
      </c>
    </row>
    <row r="96" spans="1:4" x14ac:dyDescent="0.35">
      <c r="A96" s="9">
        <v>40575</v>
      </c>
      <c r="B96" s="10">
        <v>41784</v>
      </c>
      <c r="C96" s="11">
        <v>13582.283171565299</v>
      </c>
      <c r="D96" s="2">
        <v>95</v>
      </c>
    </row>
    <row r="97" spans="1:4" x14ac:dyDescent="0.35">
      <c r="A97" s="9">
        <v>40603</v>
      </c>
      <c r="B97" s="10">
        <v>45500</v>
      </c>
      <c r="C97" s="11">
        <v>13661.080738209201</v>
      </c>
      <c r="D97" s="2">
        <v>96</v>
      </c>
    </row>
    <row r="98" spans="1:4" x14ac:dyDescent="0.35">
      <c r="A98" s="9">
        <v>40634</v>
      </c>
      <c r="B98" s="10">
        <v>42513</v>
      </c>
      <c r="C98" s="11">
        <v>13739.878304853</v>
      </c>
      <c r="D98" s="2">
        <v>97</v>
      </c>
    </row>
    <row r="99" spans="1:4" x14ac:dyDescent="0.35">
      <c r="A99" s="9">
        <v>40664</v>
      </c>
      <c r="B99" s="10">
        <v>41874</v>
      </c>
      <c r="C99" s="11">
        <v>13818.6758714969</v>
      </c>
      <c r="D99" s="2">
        <v>98</v>
      </c>
    </row>
    <row r="100" spans="1:4" x14ac:dyDescent="0.35">
      <c r="A100" s="9">
        <v>40695</v>
      </c>
      <c r="B100" s="10">
        <v>48716</v>
      </c>
      <c r="C100" s="11">
        <v>13897.4734381408</v>
      </c>
      <c r="D100" s="2">
        <v>99</v>
      </c>
    </row>
    <row r="101" spans="1:4" x14ac:dyDescent="0.35">
      <c r="A101" s="9">
        <v>40725</v>
      </c>
      <c r="B101" s="10">
        <v>38577</v>
      </c>
      <c r="C101" s="11">
        <v>13976.271004784699</v>
      </c>
      <c r="D101" s="2">
        <v>100</v>
      </c>
    </row>
    <row r="102" spans="1:4" x14ac:dyDescent="0.35">
      <c r="A102" s="9">
        <v>40756</v>
      </c>
      <c r="B102" s="10">
        <v>36407</v>
      </c>
      <c r="C102" s="11">
        <v>14055.068571428599</v>
      </c>
      <c r="D102" s="2">
        <v>101</v>
      </c>
    </row>
    <row r="103" spans="1:4" x14ac:dyDescent="0.35">
      <c r="A103" s="9">
        <v>40787</v>
      </c>
      <c r="B103" s="10">
        <v>56864</v>
      </c>
      <c r="C103" s="11">
        <v>14133.866138072501</v>
      </c>
      <c r="D103" s="2">
        <v>102</v>
      </c>
    </row>
    <row r="104" spans="1:4" x14ac:dyDescent="0.35">
      <c r="A104" s="9">
        <v>40817</v>
      </c>
      <c r="B104" s="10">
        <v>67886</v>
      </c>
      <c r="C104" s="11">
        <v>14212.6637047163</v>
      </c>
      <c r="D104" s="2">
        <v>103</v>
      </c>
    </row>
    <row r="105" spans="1:4" x14ac:dyDescent="0.35">
      <c r="A105" s="9">
        <v>40848</v>
      </c>
      <c r="B105" s="10">
        <v>39735</v>
      </c>
      <c r="C105" s="11">
        <v>14291.4612713602</v>
      </c>
      <c r="D105" s="2">
        <v>104</v>
      </c>
    </row>
    <row r="106" spans="1:4" x14ac:dyDescent="0.35">
      <c r="A106" s="9">
        <v>40878</v>
      </c>
      <c r="B106" s="10">
        <v>36604</v>
      </c>
      <c r="C106" s="11">
        <v>14370.2588380041</v>
      </c>
      <c r="D106" s="2">
        <v>105</v>
      </c>
    </row>
    <row r="107" spans="1:4" x14ac:dyDescent="0.35">
      <c r="A107" s="9">
        <v>40909</v>
      </c>
      <c r="B107" s="10">
        <v>42277</v>
      </c>
      <c r="C107" s="11">
        <v>14449.056404647999</v>
      </c>
      <c r="D107" s="2">
        <v>106</v>
      </c>
    </row>
    <row r="108" spans="1:4" x14ac:dyDescent="0.35">
      <c r="A108" s="9">
        <v>40940</v>
      </c>
      <c r="B108" s="10">
        <v>36701</v>
      </c>
      <c r="C108" s="11">
        <v>14527.853971291899</v>
      </c>
      <c r="D108" s="2">
        <v>107</v>
      </c>
    </row>
    <row r="109" spans="1:4" x14ac:dyDescent="0.35">
      <c r="A109" s="9">
        <v>40969</v>
      </c>
      <c r="B109" s="10">
        <v>43541</v>
      </c>
      <c r="C109" s="11">
        <v>14606.651537935701</v>
      </c>
      <c r="D109" s="2">
        <v>108</v>
      </c>
    </row>
    <row r="110" spans="1:4" x14ac:dyDescent="0.35">
      <c r="A110" s="9">
        <v>41000</v>
      </c>
      <c r="B110" s="3">
        <f>$H$115+$H$116*D110</f>
        <v>43221.877082035317</v>
      </c>
      <c r="C110" s="3">
        <f>$G$115+$G$116*D110</f>
        <v>17829.71</v>
      </c>
      <c r="D110" s="2">
        <v>109</v>
      </c>
    </row>
    <row r="111" spans="1:4" x14ac:dyDescent="0.35">
      <c r="A111" s="9">
        <v>41030</v>
      </c>
      <c r="B111" s="3">
        <f t="shared" ref="B111:B121" si="0">$H$115+$H$116*D111</f>
        <v>43505.407972696194</v>
      </c>
      <c r="C111" s="3">
        <f t="shared" ref="C111:C121" si="1">$G$115+$G$116*D111</f>
        <v>17949.5</v>
      </c>
      <c r="D111" s="2">
        <v>110</v>
      </c>
    </row>
    <row r="112" spans="1:4" x14ac:dyDescent="0.35">
      <c r="A112" s="9">
        <v>41061</v>
      </c>
      <c r="B112" s="3">
        <f t="shared" si="0"/>
        <v>43788.938863357071</v>
      </c>
      <c r="C112" s="3">
        <f t="shared" si="1"/>
        <v>18069.29</v>
      </c>
      <c r="D112" s="2">
        <v>111</v>
      </c>
    </row>
    <row r="113" spans="1:8" x14ac:dyDescent="0.35">
      <c r="A113" s="9">
        <v>41091</v>
      </c>
      <c r="B113" s="3">
        <f t="shared" si="0"/>
        <v>44072.46975401794</v>
      </c>
      <c r="C113" s="3">
        <f t="shared" si="1"/>
        <v>18189.080000000002</v>
      </c>
      <c r="D113" s="2">
        <v>112</v>
      </c>
    </row>
    <row r="114" spans="1:8" x14ac:dyDescent="0.35">
      <c r="A114" s="9">
        <v>41122</v>
      </c>
      <c r="B114" s="3">
        <f t="shared" si="0"/>
        <v>44356.000644678817</v>
      </c>
      <c r="C114" s="3">
        <f t="shared" si="1"/>
        <v>18308.870000000003</v>
      </c>
      <c r="D114" s="2">
        <v>113</v>
      </c>
      <c r="G114" s="3" t="s">
        <v>2</v>
      </c>
      <c r="H114" s="3" t="s">
        <v>1</v>
      </c>
    </row>
    <row r="115" spans="1:8" x14ac:dyDescent="0.35">
      <c r="A115" s="9">
        <v>41153</v>
      </c>
      <c r="B115" s="3">
        <f t="shared" si="0"/>
        <v>44639.531535339695</v>
      </c>
      <c r="C115" s="3">
        <f t="shared" si="1"/>
        <v>18428.660000000003</v>
      </c>
      <c r="D115" s="2">
        <v>114</v>
      </c>
      <c r="F115" s="3" t="s">
        <v>29</v>
      </c>
      <c r="G115" s="14">
        <v>4772.6000000000004</v>
      </c>
      <c r="H115" s="14">
        <v>12317.01</v>
      </c>
    </row>
    <row r="116" spans="1:8" ht="15" thickBot="1" x14ac:dyDescent="0.4">
      <c r="A116" s="9">
        <v>41183</v>
      </c>
      <c r="B116" s="3">
        <f t="shared" si="0"/>
        <v>44923.062426000564</v>
      </c>
      <c r="C116" s="3">
        <f t="shared" si="1"/>
        <v>18548.45</v>
      </c>
      <c r="D116" s="2">
        <v>115</v>
      </c>
      <c r="F116" s="3" t="s">
        <v>30</v>
      </c>
      <c r="G116" s="15">
        <v>119.79</v>
      </c>
      <c r="H116" s="15">
        <v>283.53089066087449</v>
      </c>
    </row>
    <row r="117" spans="1:8" x14ac:dyDescent="0.35">
      <c r="A117" s="9">
        <v>41214</v>
      </c>
      <c r="B117" s="3">
        <f t="shared" si="0"/>
        <v>45206.593316661441</v>
      </c>
      <c r="C117" s="3">
        <f t="shared" si="1"/>
        <v>18668.240000000002</v>
      </c>
      <c r="D117" s="2">
        <v>116</v>
      </c>
    </row>
    <row r="118" spans="1:8" x14ac:dyDescent="0.35">
      <c r="A118" s="9">
        <v>41244</v>
      </c>
      <c r="B118" s="3">
        <f t="shared" si="0"/>
        <v>45490.124207322318</v>
      </c>
      <c r="C118" s="3">
        <f t="shared" si="1"/>
        <v>18788.03</v>
      </c>
      <c r="D118" s="2">
        <v>117</v>
      </c>
    </row>
    <row r="119" spans="1:8" x14ac:dyDescent="0.35">
      <c r="A119" s="9">
        <v>41275</v>
      </c>
      <c r="B119" s="3">
        <f t="shared" si="0"/>
        <v>45773.655097983195</v>
      </c>
      <c r="C119" s="3">
        <f t="shared" si="1"/>
        <v>18907.82</v>
      </c>
      <c r="D119" s="2">
        <v>118</v>
      </c>
    </row>
    <row r="120" spans="1:8" x14ac:dyDescent="0.35">
      <c r="A120" s="9">
        <v>41306</v>
      </c>
      <c r="B120" s="3">
        <f t="shared" si="0"/>
        <v>46057.185988644065</v>
      </c>
      <c r="C120" s="3">
        <f t="shared" si="1"/>
        <v>19027.61</v>
      </c>
      <c r="D120" s="2">
        <v>119</v>
      </c>
    </row>
    <row r="121" spans="1:8" x14ac:dyDescent="0.35">
      <c r="A121" s="9">
        <v>41334</v>
      </c>
      <c r="B121" s="3">
        <f t="shared" si="0"/>
        <v>46340.716879304942</v>
      </c>
      <c r="C121" s="3">
        <f t="shared" si="1"/>
        <v>19147.400000000001</v>
      </c>
      <c r="D121" s="2"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49C44-7722-4EDD-9D6F-4D0FC6E43C64}">
  <dimension ref="A1:AR15"/>
  <sheetViews>
    <sheetView topLeftCell="AA1" zoomScale="80" zoomScaleNormal="80" workbookViewId="0">
      <selection activeCell="AR16" sqref="AR16"/>
    </sheetView>
  </sheetViews>
  <sheetFormatPr defaultRowHeight="14.5" x14ac:dyDescent="0.35"/>
  <cols>
    <col min="29" max="29" width="12.7265625" customWidth="1"/>
    <col min="30" max="30" width="18.90625" customWidth="1"/>
    <col min="33" max="33" width="12.453125" customWidth="1"/>
    <col min="36" max="36" width="9.26953125" customWidth="1"/>
    <col min="40" max="40" width="14.7265625" customWidth="1"/>
    <col min="43" max="43" width="10.453125" customWidth="1"/>
  </cols>
  <sheetData>
    <row r="1" spans="1:44" x14ac:dyDescent="0.35">
      <c r="A1" s="7" t="s">
        <v>0</v>
      </c>
      <c r="B1" s="7" t="s">
        <v>1</v>
      </c>
      <c r="C1" s="8" t="s">
        <v>2</v>
      </c>
      <c r="D1" s="7" t="s">
        <v>0</v>
      </c>
      <c r="E1" s="7" t="s">
        <v>1</v>
      </c>
      <c r="F1" s="8" t="s">
        <v>2</v>
      </c>
      <c r="G1" s="7" t="s">
        <v>0</v>
      </c>
      <c r="H1" s="7" t="s">
        <v>1</v>
      </c>
      <c r="I1" s="8" t="s">
        <v>2</v>
      </c>
      <c r="J1" s="7" t="s">
        <v>0</v>
      </c>
      <c r="K1" s="7" t="s">
        <v>1</v>
      </c>
      <c r="L1" s="8" t="s">
        <v>2</v>
      </c>
      <c r="M1" s="7" t="s">
        <v>0</v>
      </c>
      <c r="N1" s="7" t="s">
        <v>1</v>
      </c>
      <c r="O1" s="8" t="s">
        <v>2</v>
      </c>
      <c r="P1" s="7" t="s">
        <v>0</v>
      </c>
      <c r="Q1" s="7" t="s">
        <v>1</v>
      </c>
      <c r="R1" s="8" t="s">
        <v>2</v>
      </c>
      <c r="S1" s="7" t="s">
        <v>0</v>
      </c>
      <c r="T1" s="7" t="s">
        <v>1</v>
      </c>
      <c r="U1" s="8" t="s">
        <v>2</v>
      </c>
      <c r="V1" s="7" t="s">
        <v>0</v>
      </c>
      <c r="W1" s="7" t="s">
        <v>1</v>
      </c>
      <c r="X1" s="8" t="s">
        <v>2</v>
      </c>
      <c r="Y1" s="7" t="s">
        <v>0</v>
      </c>
      <c r="Z1" s="7" t="s">
        <v>1</v>
      </c>
      <c r="AA1" s="8" t="s">
        <v>2</v>
      </c>
      <c r="AC1" t="s">
        <v>31</v>
      </c>
      <c r="AD1" t="s">
        <v>32</v>
      </c>
      <c r="AE1" t="s">
        <v>0</v>
      </c>
      <c r="AF1" t="s">
        <v>2</v>
      </c>
      <c r="AG1" t="s">
        <v>33</v>
      </c>
      <c r="AI1" t="s">
        <v>31</v>
      </c>
      <c r="AJ1" t="s">
        <v>32</v>
      </c>
      <c r="AK1" t="s">
        <v>0</v>
      </c>
      <c r="AL1" t="s">
        <v>1</v>
      </c>
      <c r="AM1" t="s">
        <v>33</v>
      </c>
      <c r="AO1" t="s">
        <v>35</v>
      </c>
      <c r="AR1" t="s">
        <v>36</v>
      </c>
    </row>
    <row r="2" spans="1:44" x14ac:dyDescent="0.35">
      <c r="A2" s="9">
        <v>37712</v>
      </c>
      <c r="B2" s="10">
        <v>10281</v>
      </c>
      <c r="C2" s="11">
        <v>4698</v>
      </c>
      <c r="D2" s="9">
        <v>38078</v>
      </c>
      <c r="E2" s="10">
        <v>15714</v>
      </c>
      <c r="F2" s="11">
        <v>6492</v>
      </c>
      <c r="G2" s="9">
        <v>38443</v>
      </c>
      <c r="H2" s="10">
        <v>16828</v>
      </c>
      <c r="I2" s="11">
        <v>8029</v>
      </c>
      <c r="J2" s="12">
        <v>38808</v>
      </c>
      <c r="K2" s="10">
        <v>24416</v>
      </c>
      <c r="L2" s="13">
        <v>10905</v>
      </c>
      <c r="M2" s="12">
        <v>39173</v>
      </c>
      <c r="N2" s="10">
        <v>22357</v>
      </c>
      <c r="O2" s="13">
        <v>9682</v>
      </c>
      <c r="P2" s="12">
        <v>39539</v>
      </c>
      <c r="Q2" s="10">
        <v>24644</v>
      </c>
      <c r="R2" s="13">
        <v>10684</v>
      </c>
      <c r="S2" s="9">
        <v>39904</v>
      </c>
      <c r="T2" s="10">
        <v>27039</v>
      </c>
      <c r="U2" s="13">
        <v>11282</v>
      </c>
      <c r="V2" s="9">
        <v>40269</v>
      </c>
      <c r="W2" s="10">
        <v>38301</v>
      </c>
      <c r="X2" s="11">
        <v>12794.3075051265</v>
      </c>
      <c r="Y2" s="9">
        <v>40634</v>
      </c>
      <c r="Z2" s="10">
        <v>42513</v>
      </c>
      <c r="AA2" s="11">
        <v>13739.878304853</v>
      </c>
      <c r="AC2" s="18">
        <f>AVERAGE(AA2,X2,U2,R2,O2,L2,I2,F2,C2)</f>
        <v>9811.7984233310563</v>
      </c>
      <c r="AD2">
        <f>AC2/$AC$15</f>
        <v>7.8908245024138401E-2</v>
      </c>
      <c r="AE2" s="9">
        <v>41000</v>
      </c>
      <c r="AF2">
        <v>17829.71</v>
      </c>
      <c r="AG2">
        <f t="shared" ref="AG2:AG13" si="0">AF2*AD2</f>
        <v>1406.9111253893307</v>
      </c>
      <c r="AI2" s="18">
        <f>AVERAGE(Z2,W2,T2,Q2,N2,K2,H2,E2)</f>
        <v>26476.5</v>
      </c>
      <c r="AJ2">
        <f>AI2/$AI$15</f>
        <v>7.5013944791022913E-2</v>
      </c>
      <c r="AK2" s="9">
        <v>41000</v>
      </c>
      <c r="AL2">
        <v>43221.877082035317</v>
      </c>
      <c r="AM2">
        <f>AJ2*AL2</f>
        <v>3242.2435011961757</v>
      </c>
      <c r="AO2">
        <f>AL2-AM2</f>
        <v>39979.633580839138</v>
      </c>
      <c r="AR2">
        <f>AF2-AG2</f>
        <v>16422.798874610668</v>
      </c>
    </row>
    <row r="3" spans="1:44" x14ac:dyDescent="0.35">
      <c r="A3" s="9">
        <v>37742</v>
      </c>
      <c r="B3" s="10">
        <v>11683</v>
      </c>
      <c r="C3" s="11">
        <v>4605</v>
      </c>
      <c r="D3" s="9">
        <v>38108</v>
      </c>
      <c r="E3" s="10">
        <v>17352</v>
      </c>
      <c r="F3" s="11">
        <v>6832</v>
      </c>
      <c r="G3" s="9">
        <v>38473</v>
      </c>
      <c r="H3" s="10">
        <v>19062</v>
      </c>
      <c r="I3" s="11">
        <v>8650</v>
      </c>
      <c r="J3" s="12">
        <v>38838</v>
      </c>
      <c r="K3" s="10">
        <v>24262</v>
      </c>
      <c r="L3" s="13">
        <v>9842</v>
      </c>
      <c r="M3" s="12">
        <v>39203</v>
      </c>
      <c r="N3" s="10">
        <v>23488</v>
      </c>
      <c r="O3" s="13">
        <v>9052</v>
      </c>
      <c r="P3" s="12">
        <v>39569</v>
      </c>
      <c r="Q3" s="10">
        <v>27949</v>
      </c>
      <c r="R3" s="13">
        <v>11693</v>
      </c>
      <c r="S3" s="9">
        <v>39934</v>
      </c>
      <c r="T3" s="10">
        <v>31113</v>
      </c>
      <c r="U3" s="13">
        <v>12870</v>
      </c>
      <c r="V3" s="9">
        <v>40299</v>
      </c>
      <c r="W3" s="10">
        <v>40442</v>
      </c>
      <c r="X3" s="11">
        <v>12873.1050717703</v>
      </c>
      <c r="Y3" s="9">
        <v>40664</v>
      </c>
      <c r="Z3" s="10">
        <v>41874</v>
      </c>
      <c r="AA3" s="11">
        <v>13818.6758714969</v>
      </c>
      <c r="AC3" s="18">
        <f t="shared" ref="AC3:AC13" si="1">AVERAGE(AA3,X3,U3,R3,O3,L3,I3,F3,C3)</f>
        <v>10026.197882585244</v>
      </c>
      <c r="AD3">
        <f t="shared" ref="AD3:AD13" si="2">AC3/$AC$15</f>
        <v>8.063248397952133E-2</v>
      </c>
      <c r="AE3" s="9">
        <v>41030</v>
      </c>
      <c r="AF3">
        <v>17949.5</v>
      </c>
      <c r="AG3">
        <f t="shared" si="0"/>
        <v>1447.3127711904181</v>
      </c>
      <c r="AI3" s="18">
        <f t="shared" ref="AI3:AI13" si="3">AVERAGE(Z3,W3,T3,Q3,N3,K3,H3,E3)</f>
        <v>28192.75</v>
      </c>
      <c r="AJ3">
        <f t="shared" ref="AJ3:AJ13" si="4">AI3/$AI$15</f>
        <v>7.9876471286125864E-2</v>
      </c>
      <c r="AK3" s="9">
        <v>41030</v>
      </c>
      <c r="AL3">
        <v>43505.407972696194</v>
      </c>
      <c r="AM3">
        <f t="shared" ref="AM3:AM13" si="5">AJ3*AL3</f>
        <v>3475.0584707222588</v>
      </c>
      <c r="AO3">
        <f t="shared" ref="AO3:AO13" si="6">AL3-AM3</f>
        <v>40030.349501973935</v>
      </c>
      <c r="AR3">
        <f t="shared" ref="AR3:AR13" si="7">AF3-AG3</f>
        <v>16502.187228809584</v>
      </c>
    </row>
    <row r="4" spans="1:44" x14ac:dyDescent="0.35">
      <c r="A4" s="9">
        <v>37773</v>
      </c>
      <c r="B4" s="10">
        <v>14042</v>
      </c>
      <c r="C4" s="11">
        <v>4859</v>
      </c>
      <c r="D4" s="9">
        <v>38139</v>
      </c>
      <c r="E4" s="10">
        <v>20901</v>
      </c>
      <c r="F4" s="11">
        <v>8867</v>
      </c>
      <c r="G4" s="9">
        <v>38504</v>
      </c>
      <c r="H4" s="10">
        <v>22724</v>
      </c>
      <c r="I4" s="11">
        <v>9960</v>
      </c>
      <c r="J4" s="12">
        <v>38869</v>
      </c>
      <c r="K4" s="10">
        <v>29924</v>
      </c>
      <c r="L4" s="13">
        <v>12259</v>
      </c>
      <c r="M4" s="12">
        <v>39234</v>
      </c>
      <c r="N4" s="10">
        <v>29631</v>
      </c>
      <c r="O4" s="13">
        <v>11477</v>
      </c>
      <c r="P4" s="12">
        <v>39600</v>
      </c>
      <c r="Q4" s="10">
        <v>32737</v>
      </c>
      <c r="R4" s="13">
        <v>14439</v>
      </c>
      <c r="S4" s="9">
        <v>39965</v>
      </c>
      <c r="T4" s="10">
        <v>39396</v>
      </c>
      <c r="U4" s="13">
        <v>17811</v>
      </c>
      <c r="V4" s="9">
        <v>40330</v>
      </c>
      <c r="W4" s="10">
        <v>38356</v>
      </c>
      <c r="X4" s="11">
        <v>12951.9026384142</v>
      </c>
      <c r="Y4" s="9">
        <v>40695</v>
      </c>
      <c r="Z4" s="10">
        <v>48716</v>
      </c>
      <c r="AA4" s="11">
        <v>13897.4734381408</v>
      </c>
      <c r="AC4" s="18">
        <f t="shared" si="1"/>
        <v>11835.708452950556</v>
      </c>
      <c r="AD4">
        <f t="shared" si="2"/>
        <v>9.518489295692463E-2</v>
      </c>
      <c r="AE4" s="9">
        <v>41061</v>
      </c>
      <c r="AF4">
        <v>18069.29</v>
      </c>
      <c r="AG4">
        <f t="shared" si="0"/>
        <v>1719.9234344576287</v>
      </c>
      <c r="AI4" s="18">
        <f t="shared" si="3"/>
        <v>32798.125</v>
      </c>
      <c r="AJ4">
        <f t="shared" si="4"/>
        <v>9.2924545842504425E-2</v>
      </c>
      <c r="AK4" s="9">
        <v>41061</v>
      </c>
      <c r="AL4">
        <v>43788.938863357071</v>
      </c>
      <c r="AM4">
        <f t="shared" si="5"/>
        <v>4069.0672568026475</v>
      </c>
      <c r="AO4">
        <f t="shared" si="6"/>
        <v>39719.871606554421</v>
      </c>
      <c r="AR4">
        <f t="shared" si="7"/>
        <v>16349.366565542372</v>
      </c>
    </row>
    <row r="5" spans="1:44" x14ac:dyDescent="0.35">
      <c r="A5" s="9">
        <v>37803</v>
      </c>
      <c r="B5" s="10">
        <v>10283</v>
      </c>
      <c r="C5" s="11">
        <v>4136</v>
      </c>
      <c r="D5" s="9">
        <v>38169</v>
      </c>
      <c r="E5" s="10">
        <v>12065</v>
      </c>
      <c r="F5" s="11">
        <v>4998</v>
      </c>
      <c r="G5" s="9">
        <v>38534</v>
      </c>
      <c r="H5" s="10">
        <v>15320</v>
      </c>
      <c r="I5" s="11">
        <v>7152</v>
      </c>
      <c r="J5" s="12">
        <v>38899</v>
      </c>
      <c r="K5" s="10">
        <v>21738</v>
      </c>
      <c r="L5" s="13">
        <v>9285</v>
      </c>
      <c r="M5" s="12">
        <v>39264</v>
      </c>
      <c r="N5" s="10">
        <v>20594</v>
      </c>
      <c r="O5" s="13">
        <v>8242</v>
      </c>
      <c r="P5" s="12">
        <v>39630</v>
      </c>
      <c r="Q5" s="10">
        <v>21654</v>
      </c>
      <c r="R5" s="13">
        <v>9081</v>
      </c>
      <c r="S5" s="9">
        <v>39995</v>
      </c>
      <c r="T5" s="10">
        <v>27219</v>
      </c>
      <c r="U5" s="13">
        <v>12128</v>
      </c>
      <c r="V5" s="9">
        <v>40360</v>
      </c>
      <c r="W5" s="10">
        <v>31198</v>
      </c>
      <c r="X5" s="11">
        <v>13030.7002050581</v>
      </c>
      <c r="Y5" s="9">
        <v>40725</v>
      </c>
      <c r="Z5" s="10">
        <v>38577</v>
      </c>
      <c r="AA5" s="11">
        <v>13976.271004784699</v>
      </c>
      <c r="AC5" s="18">
        <f t="shared" si="1"/>
        <v>9114.3301344269785</v>
      </c>
      <c r="AD5">
        <f t="shared" si="2"/>
        <v>7.3299079786240548E-2</v>
      </c>
      <c r="AE5" s="9">
        <v>41091</v>
      </c>
      <c r="AF5">
        <v>18189.080000000002</v>
      </c>
      <c r="AG5">
        <f t="shared" si="0"/>
        <v>1333.2428261583123</v>
      </c>
      <c r="AI5" s="18">
        <f t="shared" si="3"/>
        <v>23545.625</v>
      </c>
      <c r="AJ5">
        <f t="shared" si="4"/>
        <v>6.6710109486530667E-2</v>
      </c>
      <c r="AK5" s="9">
        <v>41091</v>
      </c>
      <c r="AL5">
        <v>44072.46975401794</v>
      </c>
      <c r="AM5">
        <f t="shared" si="5"/>
        <v>2940.0792826323482</v>
      </c>
      <c r="AO5">
        <f t="shared" si="6"/>
        <v>41132.390471385595</v>
      </c>
      <c r="AR5">
        <f t="shared" si="7"/>
        <v>16855.83717384169</v>
      </c>
    </row>
    <row r="6" spans="1:44" x14ac:dyDescent="0.35">
      <c r="A6" s="9">
        <v>37834</v>
      </c>
      <c r="B6" s="10">
        <v>9522</v>
      </c>
      <c r="C6" s="11">
        <v>3872</v>
      </c>
      <c r="D6" s="9">
        <v>38200</v>
      </c>
      <c r="E6" s="10">
        <v>13452</v>
      </c>
      <c r="F6" s="11">
        <v>5305</v>
      </c>
      <c r="G6" s="9">
        <v>38565</v>
      </c>
      <c r="H6" s="10">
        <v>16936</v>
      </c>
      <c r="I6" s="11">
        <v>7322</v>
      </c>
      <c r="J6" s="12">
        <v>38930</v>
      </c>
      <c r="K6" s="10">
        <v>20417</v>
      </c>
      <c r="L6" s="13">
        <v>7950</v>
      </c>
      <c r="M6" s="12">
        <v>39295</v>
      </c>
      <c r="N6" s="10">
        <v>20051</v>
      </c>
      <c r="O6" s="13">
        <v>7674</v>
      </c>
      <c r="P6" s="12">
        <v>39661</v>
      </c>
      <c r="Q6" s="10">
        <v>22718</v>
      </c>
      <c r="R6" s="13">
        <v>9781</v>
      </c>
      <c r="S6" s="9">
        <v>40026</v>
      </c>
      <c r="T6" s="10">
        <v>24434</v>
      </c>
      <c r="U6" s="13">
        <v>10161</v>
      </c>
      <c r="V6" s="9">
        <v>40391</v>
      </c>
      <c r="W6" s="10">
        <v>29763</v>
      </c>
      <c r="X6" s="11">
        <v>13109.497771701999</v>
      </c>
      <c r="Y6" s="9">
        <v>40756</v>
      </c>
      <c r="Z6" s="10">
        <v>36407</v>
      </c>
      <c r="AA6" s="11">
        <v>14055.068571428599</v>
      </c>
      <c r="AC6" s="18">
        <f t="shared" si="1"/>
        <v>8803.2851492367336</v>
      </c>
      <c r="AD6">
        <f t="shared" si="2"/>
        <v>7.079760015468195E-2</v>
      </c>
      <c r="AE6" s="9">
        <v>41122</v>
      </c>
      <c r="AF6">
        <v>18308.870000000003</v>
      </c>
      <c r="AG6">
        <f t="shared" si="0"/>
        <v>1296.2240575440519</v>
      </c>
      <c r="AI6" s="18">
        <f t="shared" si="3"/>
        <v>23022.25</v>
      </c>
      <c r="AJ6">
        <f t="shared" si="4"/>
        <v>6.5227269105249092E-2</v>
      </c>
      <c r="AK6" s="9">
        <v>41122</v>
      </c>
      <c r="AL6">
        <v>44356.000644678817</v>
      </c>
      <c r="AM6">
        <f t="shared" si="5"/>
        <v>2893.2207904830675</v>
      </c>
      <c r="AO6">
        <f t="shared" si="6"/>
        <v>41462.779854195753</v>
      </c>
      <c r="AR6">
        <f t="shared" si="7"/>
        <v>17012.645942455951</v>
      </c>
    </row>
    <row r="7" spans="1:44" x14ac:dyDescent="0.35">
      <c r="A7" s="9">
        <v>37865</v>
      </c>
      <c r="B7" s="10">
        <v>14263</v>
      </c>
      <c r="C7" s="11">
        <v>5938</v>
      </c>
      <c r="D7" s="9">
        <v>38231</v>
      </c>
      <c r="E7" s="10">
        <v>22018</v>
      </c>
      <c r="F7" s="11">
        <v>7618</v>
      </c>
      <c r="G7" s="9">
        <v>38596</v>
      </c>
      <c r="H7" s="10">
        <v>21986</v>
      </c>
      <c r="I7" s="11">
        <v>9239</v>
      </c>
      <c r="J7" s="12">
        <v>38961</v>
      </c>
      <c r="K7" s="10">
        <v>33280</v>
      </c>
      <c r="L7" s="13">
        <v>11482</v>
      </c>
      <c r="M7" s="12">
        <v>39326</v>
      </c>
      <c r="N7" s="10">
        <v>27466</v>
      </c>
      <c r="O7" s="13">
        <v>10339</v>
      </c>
      <c r="P7" s="12">
        <v>39692</v>
      </c>
      <c r="Q7" s="10">
        <v>28855</v>
      </c>
      <c r="R7" s="13">
        <v>10307</v>
      </c>
      <c r="S7" s="9">
        <v>40057</v>
      </c>
      <c r="T7" s="10">
        <v>41338</v>
      </c>
      <c r="U7" s="13">
        <v>16359</v>
      </c>
      <c r="V7" s="9">
        <v>40422</v>
      </c>
      <c r="W7" s="10">
        <v>42042</v>
      </c>
      <c r="X7" s="11">
        <v>13188.295338345901</v>
      </c>
      <c r="Y7" s="9">
        <v>40787</v>
      </c>
      <c r="Z7" s="10">
        <v>56864</v>
      </c>
      <c r="AA7" s="11">
        <v>14133.866138072501</v>
      </c>
      <c r="AC7" s="18">
        <f t="shared" si="1"/>
        <v>10956.017941824268</v>
      </c>
      <c r="AD7">
        <f t="shared" si="2"/>
        <v>8.81102638825743E-2</v>
      </c>
      <c r="AE7" s="9">
        <v>41153</v>
      </c>
      <c r="AF7">
        <v>18428.660000000003</v>
      </c>
      <c r="AG7">
        <f t="shared" si="0"/>
        <v>1623.7540956022419</v>
      </c>
      <c r="AI7" s="18">
        <f t="shared" si="3"/>
        <v>34231.125</v>
      </c>
      <c r="AJ7">
        <f t="shared" si="4"/>
        <v>9.6984560681532841E-2</v>
      </c>
      <c r="AK7" s="9">
        <v>41153</v>
      </c>
      <c r="AL7">
        <v>44639.531535339695</v>
      </c>
      <c r="AM7">
        <f t="shared" si="5"/>
        <v>4329.3453549843516</v>
      </c>
      <c r="AO7">
        <f t="shared" si="6"/>
        <v>40310.18618035534</v>
      </c>
      <c r="AR7">
        <f t="shared" si="7"/>
        <v>16804.905904397761</v>
      </c>
    </row>
    <row r="8" spans="1:44" x14ac:dyDescent="0.35">
      <c r="A8" s="9">
        <v>37895</v>
      </c>
      <c r="B8" s="10">
        <v>20264</v>
      </c>
      <c r="C8" s="11">
        <v>8790</v>
      </c>
      <c r="D8" s="9">
        <v>38261</v>
      </c>
      <c r="E8" s="10">
        <v>27631</v>
      </c>
      <c r="F8" s="11">
        <v>11443</v>
      </c>
      <c r="G8" s="9">
        <v>38626</v>
      </c>
      <c r="H8" s="10">
        <v>30998</v>
      </c>
      <c r="I8" s="11">
        <v>14123</v>
      </c>
      <c r="J8" s="12">
        <v>38991</v>
      </c>
      <c r="K8" s="10">
        <v>35817</v>
      </c>
      <c r="L8" s="13">
        <v>15817</v>
      </c>
      <c r="M8" s="12">
        <v>39356</v>
      </c>
      <c r="N8" s="10">
        <v>34778</v>
      </c>
      <c r="O8" s="13">
        <v>13919</v>
      </c>
      <c r="P8" s="12">
        <v>39722</v>
      </c>
      <c r="Q8" s="10">
        <v>33205</v>
      </c>
      <c r="R8" s="13">
        <v>14800</v>
      </c>
      <c r="S8" s="9">
        <v>40087</v>
      </c>
      <c r="T8" s="10">
        <v>43171</v>
      </c>
      <c r="U8" s="11">
        <v>12321.522105263201</v>
      </c>
      <c r="V8" s="9">
        <v>40452</v>
      </c>
      <c r="W8" s="10">
        <v>55946</v>
      </c>
      <c r="X8" s="11">
        <v>13267.0929049897</v>
      </c>
      <c r="Y8" s="9">
        <v>40817</v>
      </c>
      <c r="Z8" s="10">
        <v>67886</v>
      </c>
      <c r="AA8" s="11">
        <v>14212.6637047163</v>
      </c>
      <c r="AC8" s="18">
        <f t="shared" si="1"/>
        <v>13188.142079441022</v>
      </c>
      <c r="AD8">
        <f t="shared" si="2"/>
        <v>0.10606140706510619</v>
      </c>
      <c r="AE8" s="9">
        <v>41183</v>
      </c>
      <c r="AF8">
        <v>18548.45</v>
      </c>
      <c r="AG8">
        <f t="shared" si="0"/>
        <v>1967.2747058767691</v>
      </c>
      <c r="AI8" s="18">
        <f t="shared" si="3"/>
        <v>41179</v>
      </c>
      <c r="AJ8">
        <f t="shared" si="4"/>
        <v>0.11666947038126387</v>
      </c>
      <c r="AK8" s="9">
        <v>41183</v>
      </c>
      <c r="AL8">
        <v>44923.062426000564</v>
      </c>
      <c r="AM8">
        <f t="shared" si="5"/>
        <v>5241.14990114594</v>
      </c>
      <c r="AO8">
        <f t="shared" si="6"/>
        <v>39681.912524854626</v>
      </c>
      <c r="AR8">
        <f t="shared" si="7"/>
        <v>16581.175294123233</v>
      </c>
    </row>
    <row r="9" spans="1:44" x14ac:dyDescent="0.35">
      <c r="A9" s="9">
        <v>37926</v>
      </c>
      <c r="B9" s="10">
        <v>15778</v>
      </c>
      <c r="C9" s="11">
        <v>6825</v>
      </c>
      <c r="D9" s="9">
        <v>38292</v>
      </c>
      <c r="E9" s="10">
        <v>21799</v>
      </c>
      <c r="F9" s="11">
        <v>8716</v>
      </c>
      <c r="G9" s="9">
        <v>38657</v>
      </c>
      <c r="H9" s="10">
        <v>22359</v>
      </c>
      <c r="I9" s="11">
        <v>9566</v>
      </c>
      <c r="J9" s="12">
        <v>39022</v>
      </c>
      <c r="K9" s="10">
        <v>26057</v>
      </c>
      <c r="L9" s="13">
        <v>10288</v>
      </c>
      <c r="M9" s="12">
        <v>39387</v>
      </c>
      <c r="N9" s="10">
        <v>25839</v>
      </c>
      <c r="O9" s="13">
        <v>10531</v>
      </c>
      <c r="P9" s="12">
        <v>39753</v>
      </c>
      <c r="Q9" s="10">
        <v>20983</v>
      </c>
      <c r="R9" s="13">
        <v>7960</v>
      </c>
      <c r="S9" s="9">
        <v>40118</v>
      </c>
      <c r="T9" s="10">
        <v>27743</v>
      </c>
      <c r="U9" s="11">
        <v>12400.319671907</v>
      </c>
      <c r="V9" s="9">
        <v>40483</v>
      </c>
      <c r="W9" s="10">
        <v>37044</v>
      </c>
      <c r="X9" s="11">
        <v>13345.8904716336</v>
      </c>
      <c r="Y9" s="9">
        <v>40848</v>
      </c>
      <c r="Z9" s="10">
        <v>39735</v>
      </c>
      <c r="AA9" s="11">
        <v>14291.4612713602</v>
      </c>
      <c r="AC9" s="18">
        <f t="shared" si="1"/>
        <v>10435.963490544535</v>
      </c>
      <c r="AD9">
        <f t="shared" si="2"/>
        <v>8.3927892588653713E-2</v>
      </c>
      <c r="AE9" s="9">
        <v>41214</v>
      </c>
      <c r="AF9">
        <v>18668.240000000002</v>
      </c>
      <c r="AG9">
        <f t="shared" si="0"/>
        <v>1566.786041539209</v>
      </c>
      <c r="AI9" s="18">
        <f t="shared" si="3"/>
        <v>27694.875</v>
      </c>
      <c r="AJ9">
        <f t="shared" si="4"/>
        <v>7.8465878203096362E-2</v>
      </c>
      <c r="AK9" s="9">
        <v>41214</v>
      </c>
      <c r="AL9">
        <v>45206.593316661441</v>
      </c>
      <c r="AM9">
        <f t="shared" si="5"/>
        <v>3547.1750451620665</v>
      </c>
      <c r="AO9">
        <f t="shared" si="6"/>
        <v>41659.418271499373</v>
      </c>
      <c r="AR9">
        <f t="shared" si="7"/>
        <v>17101.453958460792</v>
      </c>
    </row>
    <row r="10" spans="1:44" x14ac:dyDescent="0.35">
      <c r="A10" s="9">
        <v>37956</v>
      </c>
      <c r="B10" s="10">
        <v>12758</v>
      </c>
      <c r="C10" s="11">
        <v>4858</v>
      </c>
      <c r="D10" s="9">
        <v>38322</v>
      </c>
      <c r="E10" s="10">
        <v>16209</v>
      </c>
      <c r="F10" s="11">
        <v>6119</v>
      </c>
      <c r="G10" s="9">
        <v>38687</v>
      </c>
      <c r="H10" s="10">
        <v>20860</v>
      </c>
      <c r="I10" s="11">
        <v>7341</v>
      </c>
      <c r="J10" s="12">
        <v>39052</v>
      </c>
      <c r="K10" s="10">
        <v>23742</v>
      </c>
      <c r="L10" s="13">
        <v>8743</v>
      </c>
      <c r="M10" s="12">
        <v>39417</v>
      </c>
      <c r="N10" s="10">
        <v>23053</v>
      </c>
      <c r="O10" s="13">
        <v>8435</v>
      </c>
      <c r="P10" s="12">
        <v>39783</v>
      </c>
      <c r="Q10" s="10">
        <v>17751</v>
      </c>
      <c r="R10" s="13">
        <v>6858</v>
      </c>
      <c r="S10" s="9">
        <v>40148</v>
      </c>
      <c r="T10" s="10">
        <v>27424</v>
      </c>
      <c r="U10" s="11">
        <v>12479.1172385509</v>
      </c>
      <c r="V10" s="9">
        <v>40513</v>
      </c>
      <c r="W10" s="10">
        <v>35298</v>
      </c>
      <c r="X10" s="11">
        <v>13424.6880382775</v>
      </c>
      <c r="Y10" s="9">
        <v>40878</v>
      </c>
      <c r="Z10" s="10">
        <v>36604</v>
      </c>
      <c r="AA10" s="11">
        <v>14370.2588380041</v>
      </c>
      <c r="AC10" s="18">
        <f t="shared" si="1"/>
        <v>9180.8960127591654</v>
      </c>
      <c r="AD10">
        <f t="shared" si="2"/>
        <v>7.3834414534373283E-2</v>
      </c>
      <c r="AE10" s="9">
        <v>41244</v>
      </c>
      <c r="AF10">
        <v>18788.03</v>
      </c>
      <c r="AG10">
        <f t="shared" si="0"/>
        <v>1387.2031953042413</v>
      </c>
      <c r="AI10" s="18">
        <f t="shared" si="3"/>
        <v>25117.625</v>
      </c>
      <c r="AJ10">
        <f t="shared" si="4"/>
        <v>7.1163942931717447E-2</v>
      </c>
      <c r="AK10" s="9">
        <v>41244</v>
      </c>
      <c r="AL10">
        <v>45490.124207322318</v>
      </c>
      <c r="AM10">
        <f t="shared" si="5"/>
        <v>3237.2566030466237</v>
      </c>
      <c r="AO10">
        <f t="shared" si="6"/>
        <v>42252.867604275692</v>
      </c>
      <c r="AR10">
        <f t="shared" si="7"/>
        <v>17400.826804695756</v>
      </c>
    </row>
    <row r="11" spans="1:44" x14ac:dyDescent="0.35">
      <c r="A11" s="9">
        <v>37987</v>
      </c>
      <c r="B11" s="10">
        <v>14297</v>
      </c>
      <c r="C11" s="11">
        <v>5907</v>
      </c>
      <c r="D11" s="9">
        <v>38353</v>
      </c>
      <c r="E11" s="10">
        <v>16249</v>
      </c>
      <c r="F11" s="11">
        <v>7408</v>
      </c>
      <c r="G11" s="9">
        <v>38718</v>
      </c>
      <c r="H11" s="10">
        <v>24057</v>
      </c>
      <c r="I11" s="11">
        <v>9404</v>
      </c>
      <c r="J11" s="12">
        <v>39083</v>
      </c>
      <c r="K11" s="10">
        <v>26259</v>
      </c>
      <c r="L11" s="13">
        <v>10419</v>
      </c>
      <c r="M11" s="12">
        <v>39448</v>
      </c>
      <c r="N11" s="10">
        <v>23548</v>
      </c>
      <c r="O11" s="13">
        <v>9750</v>
      </c>
      <c r="P11" s="12">
        <v>39814</v>
      </c>
      <c r="Q11" s="10">
        <v>22114</v>
      </c>
      <c r="R11" s="13">
        <v>9438</v>
      </c>
      <c r="S11" s="9">
        <v>40179</v>
      </c>
      <c r="T11" s="10">
        <v>35941</v>
      </c>
      <c r="U11" s="11">
        <v>12557.9148051948</v>
      </c>
      <c r="V11" s="9">
        <v>40544</v>
      </c>
      <c r="W11" s="10">
        <v>42838</v>
      </c>
      <c r="X11" s="11">
        <v>13503.485604921399</v>
      </c>
      <c r="Y11" s="9">
        <v>40909</v>
      </c>
      <c r="Z11" s="10">
        <v>42277</v>
      </c>
      <c r="AA11" s="11">
        <v>14449.056404647999</v>
      </c>
      <c r="AC11" s="18">
        <f t="shared" si="1"/>
        <v>10315.161868307134</v>
      </c>
      <c r="AD11">
        <f t="shared" si="2"/>
        <v>8.295638424782234E-2</v>
      </c>
      <c r="AE11" s="9">
        <v>41275</v>
      </c>
      <c r="AF11">
        <v>18907.82</v>
      </c>
      <c r="AG11">
        <f t="shared" si="0"/>
        <v>1568.5243812086601</v>
      </c>
      <c r="AI11" s="18">
        <f t="shared" si="3"/>
        <v>29160.375</v>
      </c>
      <c r="AJ11">
        <f t="shared" si="4"/>
        <v>8.261797293205389E-2</v>
      </c>
      <c r="AK11" s="9">
        <v>41275</v>
      </c>
      <c r="AL11">
        <v>45773.655097983195</v>
      </c>
      <c r="AM11">
        <f t="shared" si="5"/>
        <v>3781.7265978863461</v>
      </c>
      <c r="AO11">
        <f t="shared" si="6"/>
        <v>41991.928500096852</v>
      </c>
      <c r="AR11">
        <f t="shared" si="7"/>
        <v>17339.295618791341</v>
      </c>
    </row>
    <row r="12" spans="1:44" x14ac:dyDescent="0.35">
      <c r="A12" s="9">
        <v>38018</v>
      </c>
      <c r="B12" s="10">
        <v>17521</v>
      </c>
      <c r="C12" s="11">
        <v>6386</v>
      </c>
      <c r="D12" s="9">
        <v>38384</v>
      </c>
      <c r="E12" s="10">
        <v>18867</v>
      </c>
      <c r="F12" s="11">
        <v>7493</v>
      </c>
      <c r="G12" s="9">
        <v>38749</v>
      </c>
      <c r="H12" s="10">
        <v>23506</v>
      </c>
      <c r="I12" s="11">
        <v>8613</v>
      </c>
      <c r="J12" s="12">
        <v>39114</v>
      </c>
      <c r="K12" s="10">
        <v>23995</v>
      </c>
      <c r="L12" s="13">
        <v>8801</v>
      </c>
      <c r="M12" s="12">
        <v>39479</v>
      </c>
      <c r="N12" s="10">
        <v>22619</v>
      </c>
      <c r="O12" s="13">
        <v>8477</v>
      </c>
      <c r="P12" s="12">
        <v>39845</v>
      </c>
      <c r="Q12" s="10">
        <v>20025</v>
      </c>
      <c r="R12" s="13">
        <v>8487</v>
      </c>
      <c r="S12" s="9">
        <v>40210</v>
      </c>
      <c r="T12" s="10">
        <v>32140</v>
      </c>
      <c r="U12" s="11">
        <v>12636.712371838699</v>
      </c>
      <c r="V12" s="9">
        <v>40575</v>
      </c>
      <c r="W12" s="10">
        <v>41784</v>
      </c>
      <c r="X12" s="11">
        <v>13582.283171565299</v>
      </c>
      <c r="Y12" s="9">
        <v>40940</v>
      </c>
      <c r="Z12" s="10">
        <v>36701</v>
      </c>
      <c r="AA12" s="11">
        <v>14527.853971291899</v>
      </c>
      <c r="AC12" s="18">
        <f t="shared" si="1"/>
        <v>9889.316612743989</v>
      </c>
      <c r="AD12">
        <f t="shared" si="2"/>
        <v>7.9531660224911205E-2</v>
      </c>
      <c r="AE12" s="9">
        <v>41306</v>
      </c>
      <c r="AF12">
        <v>19027.61</v>
      </c>
      <c r="AG12">
        <f t="shared" si="0"/>
        <v>1513.2974134121228</v>
      </c>
      <c r="AI12" s="18">
        <f t="shared" si="3"/>
        <v>27454.625</v>
      </c>
      <c r="AJ12">
        <f t="shared" si="4"/>
        <v>7.7785195324466511E-2</v>
      </c>
      <c r="AK12" s="9">
        <v>41306</v>
      </c>
      <c r="AL12">
        <v>46057.185988644065</v>
      </c>
      <c r="AM12">
        <f t="shared" si="5"/>
        <v>3582.5672082219608</v>
      </c>
      <c r="AO12">
        <f t="shared" si="6"/>
        <v>42474.618780422104</v>
      </c>
      <c r="AR12">
        <f t="shared" si="7"/>
        <v>17514.312586587879</v>
      </c>
    </row>
    <row r="13" spans="1:44" x14ac:dyDescent="0.35">
      <c r="A13" s="9">
        <v>38047</v>
      </c>
      <c r="B13" s="10">
        <v>24773</v>
      </c>
      <c r="C13" s="11">
        <v>9085</v>
      </c>
      <c r="D13" s="9">
        <v>38412</v>
      </c>
      <c r="E13" s="10">
        <v>23857</v>
      </c>
      <c r="F13" s="11">
        <v>8541</v>
      </c>
      <c r="G13" s="9">
        <v>38777</v>
      </c>
      <c r="H13" s="10">
        <v>27985</v>
      </c>
      <c r="I13" s="11">
        <v>9425</v>
      </c>
      <c r="J13" s="12">
        <v>39142</v>
      </c>
      <c r="K13" s="10">
        <v>28421</v>
      </c>
      <c r="L13" s="13">
        <v>8631</v>
      </c>
      <c r="M13" s="12">
        <v>39508</v>
      </c>
      <c r="N13" s="10">
        <v>28817</v>
      </c>
      <c r="O13" s="13">
        <v>9814</v>
      </c>
      <c r="P13" s="12">
        <v>39873</v>
      </c>
      <c r="Q13" s="10">
        <v>31286</v>
      </c>
      <c r="R13" s="13">
        <v>10609</v>
      </c>
      <c r="S13" s="9">
        <v>40238</v>
      </c>
      <c r="T13" s="10">
        <v>43245</v>
      </c>
      <c r="U13" s="11">
        <v>12715.509938482601</v>
      </c>
      <c r="V13" s="9">
        <v>40603</v>
      </c>
      <c r="W13" s="10">
        <v>45500</v>
      </c>
      <c r="X13" s="11">
        <v>13661.080738209201</v>
      </c>
      <c r="Y13" s="9">
        <v>40969</v>
      </c>
      <c r="Z13" s="10">
        <v>43541</v>
      </c>
      <c r="AA13" s="11">
        <v>14606.651537935701</v>
      </c>
      <c r="AC13" s="18">
        <f t="shared" si="1"/>
        <v>10787.582468291945</v>
      </c>
      <c r="AD13">
        <f t="shared" si="2"/>
        <v>8.6755675555052064E-2</v>
      </c>
      <c r="AE13" s="9">
        <v>41334</v>
      </c>
      <c r="AF13">
        <v>19147.400000000001</v>
      </c>
      <c r="AG13">
        <f t="shared" si="0"/>
        <v>1661.1456221228041</v>
      </c>
      <c r="AI13" s="18">
        <f t="shared" si="3"/>
        <v>34081.5</v>
      </c>
      <c r="AJ13">
        <f t="shared" si="4"/>
        <v>9.656063903443611E-2</v>
      </c>
      <c r="AK13" s="9">
        <v>41334</v>
      </c>
      <c r="AL13">
        <v>46340.716879304942</v>
      </c>
      <c r="AM13">
        <f t="shared" si="5"/>
        <v>4474.689235179565</v>
      </c>
      <c r="AO13">
        <f t="shared" si="6"/>
        <v>41866.027644125381</v>
      </c>
      <c r="AR13">
        <f t="shared" si="7"/>
        <v>17486.254377877198</v>
      </c>
    </row>
    <row r="14" spans="1:44" x14ac:dyDescent="0.35">
      <c r="V14" s="9"/>
      <c r="W14" s="10"/>
      <c r="X14" s="11"/>
    </row>
    <row r="15" spans="1:44" x14ac:dyDescent="0.35">
      <c r="AC15" s="18">
        <f>SUM(AC2:AC13)</f>
        <v>124344.40051644263</v>
      </c>
      <c r="AI15" s="18">
        <f>SUM(AI2:AI13)</f>
        <v>352954.375</v>
      </c>
      <c r="AN15" t="s">
        <v>37</v>
      </c>
      <c r="AO15">
        <f>AVERAGE(AO2:AO13)</f>
        <v>41046.832043381517</v>
      </c>
      <c r="AQ15" t="s">
        <v>38</v>
      </c>
      <c r="AR15">
        <f>AVERAGE(AR2:AR13)</f>
        <v>16947.588360849517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936A-B7C2-4AF0-B41F-BBDD1D655AD3}">
  <dimension ref="A1:J121"/>
  <sheetViews>
    <sheetView topLeftCell="A94" workbookViewId="0">
      <selection sqref="A1:D110"/>
    </sheetView>
  </sheetViews>
  <sheetFormatPr defaultRowHeight="14.5" x14ac:dyDescent="0.35"/>
  <cols>
    <col min="6" max="6" width="22.6328125" customWidth="1"/>
    <col min="7" max="7" width="12.81640625" customWidth="1"/>
  </cols>
  <sheetData>
    <row r="1" spans="1:9" x14ac:dyDescent="0.35">
      <c r="A1" s="7" t="s">
        <v>0</v>
      </c>
      <c r="B1" s="7" t="s">
        <v>1</v>
      </c>
      <c r="C1" s="8" t="s">
        <v>2</v>
      </c>
      <c r="D1" t="s">
        <v>28</v>
      </c>
      <c r="F1" t="s">
        <v>39</v>
      </c>
      <c r="G1" t="s">
        <v>41</v>
      </c>
      <c r="I1" t="s">
        <v>40</v>
      </c>
    </row>
    <row r="2" spans="1:9" x14ac:dyDescent="0.35">
      <c r="A2" s="9">
        <v>37712</v>
      </c>
      <c r="B2" s="10">
        <v>10281</v>
      </c>
      <c r="C2" s="11">
        <v>4698</v>
      </c>
      <c r="D2">
        <v>1</v>
      </c>
      <c r="F2" t="e">
        <v>#N/A</v>
      </c>
      <c r="I2" t="e">
        <v>#N/A</v>
      </c>
    </row>
    <row r="3" spans="1:9" x14ac:dyDescent="0.35">
      <c r="A3" s="9">
        <v>37742</v>
      </c>
      <c r="B3" s="10">
        <v>11683</v>
      </c>
      <c r="C3" s="11">
        <v>4605</v>
      </c>
      <c r="D3">
        <v>2</v>
      </c>
      <c r="F3" s="18">
        <f>B2</f>
        <v>10281</v>
      </c>
      <c r="G3" s="18">
        <f>B3-F3</f>
        <v>1402</v>
      </c>
      <c r="I3" s="18">
        <f>C2</f>
        <v>4698</v>
      </c>
    </row>
    <row r="4" spans="1:9" x14ac:dyDescent="0.35">
      <c r="A4" s="9">
        <v>37773</v>
      </c>
      <c r="B4" s="10">
        <v>14042</v>
      </c>
      <c r="C4" s="11">
        <v>4859</v>
      </c>
      <c r="D4">
        <v>3</v>
      </c>
      <c r="F4">
        <f t="shared" ref="F4:F35" si="0">0.8*B3+0.2*F3</f>
        <v>11402.6</v>
      </c>
      <c r="G4" s="18">
        <f>B4-F4</f>
        <v>2639.3999999999996</v>
      </c>
      <c r="I4">
        <f>INT(0.8*C3+0.2*I3)</f>
        <v>4623</v>
      </c>
    </row>
    <row r="5" spans="1:9" x14ac:dyDescent="0.35">
      <c r="A5" s="9">
        <v>37803</v>
      </c>
      <c r="B5" s="10">
        <v>10283</v>
      </c>
      <c r="C5" s="11">
        <v>4136</v>
      </c>
      <c r="D5">
        <v>4</v>
      </c>
      <c r="F5">
        <f t="shared" si="0"/>
        <v>13514.12</v>
      </c>
      <c r="G5" s="18">
        <f t="shared" ref="G5:G67" si="1">B5-F5</f>
        <v>-3231.1200000000008</v>
      </c>
      <c r="I5">
        <f t="shared" ref="I5:I35" si="2">0.8*C4+0.2*I4</f>
        <v>4811.8</v>
      </c>
    </row>
    <row r="6" spans="1:9" x14ac:dyDescent="0.35">
      <c r="A6" s="9">
        <v>37834</v>
      </c>
      <c r="B6" s="10">
        <v>9522</v>
      </c>
      <c r="C6" s="11">
        <v>3872</v>
      </c>
      <c r="D6">
        <v>5</v>
      </c>
      <c r="F6">
        <f t="shared" si="0"/>
        <v>10929.224</v>
      </c>
      <c r="G6" s="18">
        <f t="shared" si="1"/>
        <v>-1407.2240000000002</v>
      </c>
      <c r="I6">
        <f t="shared" si="2"/>
        <v>4271.16</v>
      </c>
    </row>
    <row r="7" spans="1:9" x14ac:dyDescent="0.35">
      <c r="A7" s="9">
        <v>37865</v>
      </c>
      <c r="B7" s="10">
        <v>14263</v>
      </c>
      <c r="C7" s="11">
        <v>5938</v>
      </c>
      <c r="D7">
        <v>6</v>
      </c>
      <c r="F7">
        <f t="shared" si="0"/>
        <v>9803.4448000000011</v>
      </c>
      <c r="G7" s="18">
        <f t="shared" si="1"/>
        <v>4459.5551999999989</v>
      </c>
      <c r="I7">
        <f>0.8*C6+0.2*I6</f>
        <v>3951.8320000000003</v>
      </c>
    </row>
    <row r="8" spans="1:9" x14ac:dyDescent="0.35">
      <c r="A8" s="9">
        <v>37895</v>
      </c>
      <c r="B8" s="10">
        <v>20264</v>
      </c>
      <c r="C8" s="11">
        <v>8790</v>
      </c>
      <c r="D8">
        <v>7</v>
      </c>
      <c r="F8">
        <f t="shared" si="0"/>
        <v>13371.088960000001</v>
      </c>
      <c r="G8" s="18">
        <f t="shared" si="1"/>
        <v>6892.911039999999</v>
      </c>
      <c r="I8">
        <f t="shared" si="2"/>
        <v>5540.7664000000004</v>
      </c>
    </row>
    <row r="9" spans="1:9" x14ac:dyDescent="0.35">
      <c r="A9" s="9">
        <v>37926</v>
      </c>
      <c r="B9" s="10">
        <v>15778</v>
      </c>
      <c r="C9" s="11">
        <v>6825</v>
      </c>
      <c r="D9">
        <v>8</v>
      </c>
      <c r="F9">
        <f t="shared" si="0"/>
        <v>18885.417792</v>
      </c>
      <c r="G9" s="18">
        <f t="shared" si="1"/>
        <v>-3107.4177920000002</v>
      </c>
      <c r="I9">
        <f t="shared" si="2"/>
        <v>8140.1532800000004</v>
      </c>
    </row>
    <row r="10" spans="1:9" x14ac:dyDescent="0.35">
      <c r="A10" s="9">
        <v>37956</v>
      </c>
      <c r="B10" s="10">
        <v>12758</v>
      </c>
      <c r="C10" s="11">
        <v>4858</v>
      </c>
      <c r="D10">
        <v>9</v>
      </c>
      <c r="F10">
        <f t="shared" si="0"/>
        <v>16399.483558400003</v>
      </c>
      <c r="G10" s="18">
        <f t="shared" si="1"/>
        <v>-3641.4835584000029</v>
      </c>
      <c r="I10">
        <f t="shared" si="2"/>
        <v>7088.0306559999999</v>
      </c>
    </row>
    <row r="11" spans="1:9" x14ac:dyDescent="0.35">
      <c r="A11" s="9">
        <v>37987</v>
      </c>
      <c r="B11" s="10">
        <v>14297</v>
      </c>
      <c r="C11" s="11">
        <v>5907</v>
      </c>
      <c r="D11">
        <v>10</v>
      </c>
      <c r="F11">
        <f t="shared" si="0"/>
        <v>13486.296711680003</v>
      </c>
      <c r="G11" s="18">
        <f t="shared" si="1"/>
        <v>810.70328831999723</v>
      </c>
      <c r="I11">
        <f t="shared" si="2"/>
        <v>5304.0061311999998</v>
      </c>
    </row>
    <row r="12" spans="1:9" x14ac:dyDescent="0.35">
      <c r="A12" s="9">
        <v>38018</v>
      </c>
      <c r="B12" s="10">
        <v>17521</v>
      </c>
      <c r="C12" s="11">
        <v>6386</v>
      </c>
      <c r="D12">
        <v>11</v>
      </c>
      <c r="F12">
        <f t="shared" si="0"/>
        <v>14134.859342336002</v>
      </c>
      <c r="G12" s="18">
        <f t="shared" si="1"/>
        <v>3386.1406576639984</v>
      </c>
      <c r="I12">
        <f t="shared" si="2"/>
        <v>5786.4012262400001</v>
      </c>
    </row>
    <row r="13" spans="1:9" x14ac:dyDescent="0.35">
      <c r="A13" s="9">
        <v>38047</v>
      </c>
      <c r="B13" s="10">
        <v>24773</v>
      </c>
      <c r="C13" s="11">
        <v>9085</v>
      </c>
      <c r="D13">
        <v>12</v>
      </c>
      <c r="F13">
        <f t="shared" si="0"/>
        <v>16843.7718684672</v>
      </c>
      <c r="G13" s="18">
        <f t="shared" si="1"/>
        <v>7929.2281315328</v>
      </c>
      <c r="I13">
        <f t="shared" si="2"/>
        <v>6266.0802452480002</v>
      </c>
    </row>
    <row r="14" spans="1:9" x14ac:dyDescent="0.35">
      <c r="A14" s="9">
        <v>38078</v>
      </c>
      <c r="B14" s="10">
        <v>15714</v>
      </c>
      <c r="C14" s="11">
        <v>6492</v>
      </c>
      <c r="D14">
        <v>13</v>
      </c>
      <c r="F14">
        <f t="shared" si="0"/>
        <v>23187.15437369344</v>
      </c>
      <c r="G14" s="18">
        <f t="shared" si="1"/>
        <v>-7473.15437369344</v>
      </c>
      <c r="I14">
        <f t="shared" si="2"/>
        <v>8521.2160490496008</v>
      </c>
    </row>
    <row r="15" spans="1:9" x14ac:dyDescent="0.35">
      <c r="A15" s="9">
        <v>38108</v>
      </c>
      <c r="B15" s="10">
        <v>17352</v>
      </c>
      <c r="C15" s="11">
        <v>6832</v>
      </c>
      <c r="D15">
        <v>14</v>
      </c>
      <c r="F15">
        <f t="shared" si="0"/>
        <v>17208.63087473869</v>
      </c>
      <c r="G15" s="18">
        <f t="shared" si="1"/>
        <v>143.36912526130982</v>
      </c>
      <c r="I15">
        <f t="shared" si="2"/>
        <v>6897.8432098099202</v>
      </c>
    </row>
    <row r="16" spans="1:9" x14ac:dyDescent="0.35">
      <c r="A16" s="9">
        <v>38139</v>
      </c>
      <c r="B16" s="10">
        <v>20901</v>
      </c>
      <c r="C16" s="11">
        <v>8867</v>
      </c>
      <c r="D16">
        <v>15</v>
      </c>
      <c r="F16">
        <f t="shared" si="0"/>
        <v>17323.326174947739</v>
      </c>
      <c r="G16" s="18">
        <f t="shared" si="1"/>
        <v>3577.6738250522612</v>
      </c>
      <c r="I16">
        <f t="shared" si="2"/>
        <v>6845.1686419619846</v>
      </c>
    </row>
    <row r="17" spans="1:9" x14ac:dyDescent="0.35">
      <c r="A17" s="9">
        <v>38169</v>
      </c>
      <c r="B17" s="10">
        <v>12065</v>
      </c>
      <c r="C17" s="11">
        <v>4998</v>
      </c>
      <c r="D17">
        <v>16</v>
      </c>
      <c r="F17">
        <f t="shared" si="0"/>
        <v>20185.465234989548</v>
      </c>
      <c r="G17" s="18">
        <f t="shared" si="1"/>
        <v>-8120.4652349895478</v>
      </c>
      <c r="I17">
        <f t="shared" si="2"/>
        <v>8462.6337283923967</v>
      </c>
    </row>
    <row r="18" spans="1:9" x14ac:dyDescent="0.35">
      <c r="A18" s="9">
        <v>38200</v>
      </c>
      <c r="B18" s="10">
        <v>13452</v>
      </c>
      <c r="C18" s="11">
        <v>5305</v>
      </c>
      <c r="D18">
        <v>17</v>
      </c>
      <c r="F18">
        <f t="shared" si="0"/>
        <v>13689.09304699791</v>
      </c>
      <c r="G18" s="18">
        <f t="shared" si="1"/>
        <v>-237.09304699791028</v>
      </c>
      <c r="I18">
        <f t="shared" si="2"/>
        <v>5690.9267456784801</v>
      </c>
    </row>
    <row r="19" spans="1:9" x14ac:dyDescent="0.35">
      <c r="A19" s="9">
        <v>38231</v>
      </c>
      <c r="B19" s="10">
        <v>22018</v>
      </c>
      <c r="C19" s="11">
        <v>7618</v>
      </c>
      <c r="D19">
        <v>18</v>
      </c>
      <c r="F19">
        <f t="shared" si="0"/>
        <v>13499.418609399583</v>
      </c>
      <c r="G19" s="18">
        <f t="shared" si="1"/>
        <v>8518.5813906004169</v>
      </c>
      <c r="I19">
        <f t="shared" si="2"/>
        <v>5382.185349135696</v>
      </c>
    </row>
    <row r="20" spans="1:9" x14ac:dyDescent="0.35">
      <c r="A20" s="9">
        <v>38261</v>
      </c>
      <c r="B20" s="10">
        <v>27631</v>
      </c>
      <c r="C20" s="11">
        <v>11443</v>
      </c>
      <c r="D20">
        <v>19</v>
      </c>
      <c r="F20">
        <f t="shared" si="0"/>
        <v>20314.283721879918</v>
      </c>
      <c r="G20" s="18">
        <f t="shared" si="1"/>
        <v>7316.7162781200823</v>
      </c>
      <c r="I20">
        <f t="shared" si="2"/>
        <v>7170.8370698271401</v>
      </c>
    </row>
    <row r="21" spans="1:9" x14ac:dyDescent="0.35">
      <c r="A21" s="9">
        <v>38292</v>
      </c>
      <c r="B21" s="10">
        <v>21799</v>
      </c>
      <c r="C21" s="11">
        <v>8716</v>
      </c>
      <c r="D21">
        <v>20</v>
      </c>
      <c r="F21">
        <f t="shared" si="0"/>
        <v>26167.656744375985</v>
      </c>
      <c r="G21" s="18">
        <f t="shared" si="1"/>
        <v>-4368.656744375985</v>
      </c>
      <c r="I21">
        <f t="shared" si="2"/>
        <v>10588.567413965427</v>
      </c>
    </row>
    <row r="22" spans="1:9" x14ac:dyDescent="0.35">
      <c r="A22" s="9">
        <v>38322</v>
      </c>
      <c r="B22" s="10">
        <v>16209</v>
      </c>
      <c r="C22" s="11">
        <v>6119</v>
      </c>
      <c r="D22">
        <v>21</v>
      </c>
      <c r="F22">
        <f t="shared" si="0"/>
        <v>22672.731348875197</v>
      </c>
      <c r="G22" s="18">
        <f t="shared" si="1"/>
        <v>-6463.731348875197</v>
      </c>
      <c r="I22">
        <f t="shared" si="2"/>
        <v>9090.5134827930851</v>
      </c>
    </row>
    <row r="23" spans="1:9" x14ac:dyDescent="0.35">
      <c r="A23" s="9">
        <v>38353</v>
      </c>
      <c r="B23" s="10">
        <v>16249</v>
      </c>
      <c r="C23" s="11">
        <v>7408</v>
      </c>
      <c r="D23">
        <v>22</v>
      </c>
      <c r="F23">
        <f t="shared" si="0"/>
        <v>17501.746269775042</v>
      </c>
      <c r="G23" s="18">
        <f t="shared" si="1"/>
        <v>-1252.7462697750416</v>
      </c>
      <c r="I23">
        <f t="shared" si="2"/>
        <v>6713.3026965586168</v>
      </c>
    </row>
    <row r="24" spans="1:9" x14ac:dyDescent="0.35">
      <c r="A24" s="9">
        <v>38384</v>
      </c>
      <c r="B24" s="10">
        <v>18867</v>
      </c>
      <c r="C24" s="11">
        <v>7493</v>
      </c>
      <c r="D24">
        <v>23</v>
      </c>
      <c r="F24">
        <f t="shared" si="0"/>
        <v>16499.54925395501</v>
      </c>
      <c r="G24" s="18">
        <f t="shared" si="1"/>
        <v>2367.4507460449895</v>
      </c>
      <c r="I24">
        <f t="shared" si="2"/>
        <v>7269.0605393117239</v>
      </c>
    </row>
    <row r="25" spans="1:9" x14ac:dyDescent="0.35">
      <c r="A25" s="9">
        <v>38412</v>
      </c>
      <c r="B25" s="10">
        <v>23857</v>
      </c>
      <c r="C25" s="11">
        <v>8541</v>
      </c>
      <c r="D25">
        <v>24</v>
      </c>
      <c r="F25">
        <f t="shared" si="0"/>
        <v>18393.509850791001</v>
      </c>
      <c r="G25" s="18">
        <f t="shared" si="1"/>
        <v>5463.4901492089994</v>
      </c>
      <c r="I25">
        <f t="shared" si="2"/>
        <v>7448.2121078623459</v>
      </c>
    </row>
    <row r="26" spans="1:9" x14ac:dyDescent="0.35">
      <c r="A26" s="9">
        <v>38443</v>
      </c>
      <c r="B26" s="10">
        <v>16828</v>
      </c>
      <c r="C26" s="11">
        <v>8029</v>
      </c>
      <c r="D26">
        <v>25</v>
      </c>
      <c r="F26">
        <f t="shared" si="0"/>
        <v>22764.301970158202</v>
      </c>
      <c r="G26" s="18">
        <f t="shared" si="1"/>
        <v>-5936.3019701582016</v>
      </c>
      <c r="I26">
        <f t="shared" si="2"/>
        <v>8322.4424215724684</v>
      </c>
    </row>
    <row r="27" spans="1:9" x14ac:dyDescent="0.35">
      <c r="A27" s="9">
        <v>38473</v>
      </c>
      <c r="B27" s="10">
        <v>19062</v>
      </c>
      <c r="C27" s="11">
        <v>8650</v>
      </c>
      <c r="D27">
        <v>26</v>
      </c>
      <c r="F27">
        <f t="shared" si="0"/>
        <v>18015.26039403164</v>
      </c>
      <c r="G27" s="18">
        <f t="shared" si="1"/>
        <v>1046.7396059683597</v>
      </c>
      <c r="I27">
        <f t="shared" si="2"/>
        <v>8087.6884843144944</v>
      </c>
    </row>
    <row r="28" spans="1:9" x14ac:dyDescent="0.35">
      <c r="A28" s="9">
        <v>38504</v>
      </c>
      <c r="B28" s="10">
        <v>22724</v>
      </c>
      <c r="C28" s="11">
        <v>9960</v>
      </c>
      <c r="D28">
        <v>27</v>
      </c>
      <c r="F28">
        <f t="shared" si="0"/>
        <v>18852.652078806328</v>
      </c>
      <c r="G28" s="18">
        <f t="shared" si="1"/>
        <v>3871.3479211936719</v>
      </c>
      <c r="I28">
        <f t="shared" si="2"/>
        <v>8537.5376968628989</v>
      </c>
    </row>
    <row r="29" spans="1:9" x14ac:dyDescent="0.35">
      <c r="A29" s="9">
        <v>38534</v>
      </c>
      <c r="B29" s="10">
        <v>15320</v>
      </c>
      <c r="C29" s="11">
        <v>7152</v>
      </c>
      <c r="D29">
        <v>28</v>
      </c>
      <c r="F29">
        <f t="shared" si="0"/>
        <v>21949.730415761267</v>
      </c>
      <c r="G29" s="18">
        <f t="shared" si="1"/>
        <v>-6629.7304157612671</v>
      </c>
      <c r="I29">
        <f t="shared" si="2"/>
        <v>9675.5075393725801</v>
      </c>
    </row>
    <row r="30" spans="1:9" x14ac:dyDescent="0.35">
      <c r="A30" s="9">
        <v>38565</v>
      </c>
      <c r="B30" s="10">
        <v>16936</v>
      </c>
      <c r="C30" s="11">
        <v>7322</v>
      </c>
      <c r="D30">
        <v>29</v>
      </c>
      <c r="F30">
        <f t="shared" si="0"/>
        <v>16645.946083152252</v>
      </c>
      <c r="G30" s="18">
        <f t="shared" si="1"/>
        <v>290.05391684774804</v>
      </c>
      <c r="I30">
        <f t="shared" si="2"/>
        <v>7656.7015078745162</v>
      </c>
    </row>
    <row r="31" spans="1:9" x14ac:dyDescent="0.35">
      <c r="A31" s="9">
        <v>38596</v>
      </c>
      <c r="B31" s="10">
        <v>21986</v>
      </c>
      <c r="C31" s="11">
        <v>9239</v>
      </c>
      <c r="D31">
        <v>30</v>
      </c>
      <c r="F31">
        <f t="shared" si="0"/>
        <v>16877.989216630453</v>
      </c>
      <c r="G31" s="18">
        <f t="shared" si="1"/>
        <v>5108.0107833695474</v>
      </c>
      <c r="I31">
        <f t="shared" si="2"/>
        <v>7388.940301574904</v>
      </c>
    </row>
    <row r="32" spans="1:9" x14ac:dyDescent="0.35">
      <c r="A32" s="9">
        <v>38626</v>
      </c>
      <c r="B32" s="10">
        <v>30998</v>
      </c>
      <c r="C32" s="11">
        <v>14123</v>
      </c>
      <c r="D32">
        <v>31</v>
      </c>
      <c r="F32">
        <f t="shared" si="0"/>
        <v>20964.397843326089</v>
      </c>
      <c r="G32" s="18">
        <f t="shared" si="1"/>
        <v>10033.602156673911</v>
      </c>
      <c r="I32">
        <f t="shared" si="2"/>
        <v>8868.9880603149813</v>
      </c>
    </row>
    <row r="33" spans="1:9" x14ac:dyDescent="0.35">
      <c r="A33" s="9">
        <v>38657</v>
      </c>
      <c r="B33" s="10">
        <v>22359</v>
      </c>
      <c r="C33" s="11">
        <v>9566</v>
      </c>
      <c r="D33">
        <v>32</v>
      </c>
      <c r="F33">
        <f t="shared" si="0"/>
        <v>28991.279568665221</v>
      </c>
      <c r="G33" s="18">
        <f t="shared" si="1"/>
        <v>-6632.2795686652207</v>
      </c>
      <c r="I33">
        <f t="shared" si="2"/>
        <v>13072.197612062999</v>
      </c>
    </row>
    <row r="34" spans="1:9" x14ac:dyDescent="0.35">
      <c r="A34" s="9">
        <v>38687</v>
      </c>
      <c r="B34" s="10">
        <v>20860</v>
      </c>
      <c r="C34" s="11">
        <v>7341</v>
      </c>
      <c r="D34">
        <v>33</v>
      </c>
      <c r="F34">
        <f t="shared" si="0"/>
        <v>23685.455913733043</v>
      </c>
      <c r="G34" s="18">
        <f t="shared" si="1"/>
        <v>-2825.4559137330434</v>
      </c>
      <c r="I34">
        <f t="shared" si="2"/>
        <v>10267.239522412601</v>
      </c>
    </row>
    <row r="35" spans="1:9" x14ac:dyDescent="0.35">
      <c r="A35" s="9">
        <v>38718</v>
      </c>
      <c r="B35" s="10">
        <v>24057</v>
      </c>
      <c r="C35" s="11">
        <v>9404</v>
      </c>
      <c r="D35">
        <v>34</v>
      </c>
      <c r="F35">
        <f t="shared" si="0"/>
        <v>21425.091182746608</v>
      </c>
      <c r="G35" s="18">
        <f t="shared" si="1"/>
        <v>2631.908817253392</v>
      </c>
      <c r="I35">
        <f t="shared" si="2"/>
        <v>7926.2479044825204</v>
      </c>
    </row>
    <row r="36" spans="1:9" x14ac:dyDescent="0.35">
      <c r="A36" s="9">
        <v>38749</v>
      </c>
      <c r="B36" s="10">
        <v>23506</v>
      </c>
      <c r="C36" s="11">
        <v>8613</v>
      </c>
      <c r="D36">
        <v>35</v>
      </c>
      <c r="F36">
        <f t="shared" ref="F36:F67" si="3">0.8*B35+0.2*F35</f>
        <v>23530.618236549322</v>
      </c>
      <c r="G36" s="18">
        <f t="shared" si="1"/>
        <v>-24.618236549322319</v>
      </c>
      <c r="I36">
        <f t="shared" ref="I36:I67" si="4">0.8*C35+0.2*I35</f>
        <v>9108.4495808965039</v>
      </c>
    </row>
    <row r="37" spans="1:9" x14ac:dyDescent="0.35">
      <c r="A37" s="9">
        <v>38777</v>
      </c>
      <c r="B37" s="10">
        <v>27985</v>
      </c>
      <c r="C37" s="11">
        <v>9425</v>
      </c>
      <c r="D37">
        <v>36</v>
      </c>
      <c r="F37">
        <f t="shared" si="3"/>
        <v>23510.923647309864</v>
      </c>
      <c r="G37" s="18">
        <f t="shared" si="1"/>
        <v>4474.0763526901355</v>
      </c>
      <c r="I37">
        <f t="shared" si="4"/>
        <v>8712.0899161793022</v>
      </c>
    </row>
    <row r="38" spans="1:9" x14ac:dyDescent="0.35">
      <c r="A38" s="12">
        <v>38808</v>
      </c>
      <c r="B38" s="10">
        <v>24416</v>
      </c>
      <c r="C38" s="13">
        <v>10905</v>
      </c>
      <c r="D38">
        <v>37</v>
      </c>
      <c r="F38">
        <f t="shared" si="3"/>
        <v>27090.184729461973</v>
      </c>
      <c r="G38" s="18">
        <f t="shared" si="1"/>
        <v>-2674.1847294619729</v>
      </c>
      <c r="I38">
        <f t="shared" si="4"/>
        <v>9282.4179832358604</v>
      </c>
    </row>
    <row r="39" spans="1:9" x14ac:dyDescent="0.35">
      <c r="A39" s="12">
        <v>38838</v>
      </c>
      <c r="B39" s="10">
        <v>24262</v>
      </c>
      <c r="C39" s="13">
        <v>9842</v>
      </c>
      <c r="D39">
        <v>38</v>
      </c>
      <c r="F39">
        <f t="shared" si="3"/>
        <v>24950.836945892395</v>
      </c>
      <c r="G39" s="18">
        <f t="shared" si="1"/>
        <v>-688.83694589239531</v>
      </c>
      <c r="I39">
        <f t="shared" si="4"/>
        <v>10580.483596647173</v>
      </c>
    </row>
    <row r="40" spans="1:9" x14ac:dyDescent="0.35">
      <c r="A40" s="12">
        <v>38869</v>
      </c>
      <c r="B40" s="10">
        <v>29924</v>
      </c>
      <c r="C40" s="13">
        <v>12259</v>
      </c>
      <c r="D40">
        <v>39</v>
      </c>
      <c r="F40">
        <f t="shared" si="3"/>
        <v>24399.76738917848</v>
      </c>
      <c r="G40" s="18">
        <f t="shared" si="1"/>
        <v>5524.2326108215202</v>
      </c>
      <c r="I40">
        <f t="shared" si="4"/>
        <v>9989.6967193294349</v>
      </c>
    </row>
    <row r="41" spans="1:9" x14ac:dyDescent="0.35">
      <c r="A41" s="12">
        <v>38899</v>
      </c>
      <c r="B41" s="10">
        <v>21738</v>
      </c>
      <c r="C41" s="13">
        <v>9285</v>
      </c>
      <c r="D41">
        <v>40</v>
      </c>
      <c r="F41">
        <f t="shared" si="3"/>
        <v>28819.153477835698</v>
      </c>
      <c r="G41" s="18">
        <f t="shared" si="1"/>
        <v>-7081.1534778356981</v>
      </c>
      <c r="I41">
        <f t="shared" si="4"/>
        <v>11805.139343865889</v>
      </c>
    </row>
    <row r="42" spans="1:9" x14ac:dyDescent="0.35">
      <c r="A42" s="12">
        <v>38930</v>
      </c>
      <c r="B42" s="10">
        <v>20417</v>
      </c>
      <c r="C42" s="13">
        <v>7950</v>
      </c>
      <c r="D42">
        <v>41</v>
      </c>
      <c r="F42">
        <f t="shared" si="3"/>
        <v>23154.230695567141</v>
      </c>
      <c r="G42" s="18">
        <f t="shared" si="1"/>
        <v>-2737.2306955671411</v>
      </c>
      <c r="I42">
        <f t="shared" si="4"/>
        <v>9789.027868773177</v>
      </c>
    </row>
    <row r="43" spans="1:9" x14ac:dyDescent="0.35">
      <c r="A43" s="12">
        <v>38961</v>
      </c>
      <c r="B43" s="10">
        <v>33280</v>
      </c>
      <c r="C43" s="13">
        <v>11482</v>
      </c>
      <c r="D43">
        <v>42</v>
      </c>
      <c r="F43">
        <f t="shared" si="3"/>
        <v>20964.446139113428</v>
      </c>
      <c r="G43" s="18">
        <f t="shared" si="1"/>
        <v>12315.553860886572</v>
      </c>
      <c r="I43">
        <f t="shared" si="4"/>
        <v>8317.8055737546347</v>
      </c>
    </row>
    <row r="44" spans="1:9" x14ac:dyDescent="0.35">
      <c r="A44" s="12">
        <v>38991</v>
      </c>
      <c r="B44" s="10">
        <v>35817</v>
      </c>
      <c r="C44" s="13">
        <v>15817</v>
      </c>
      <c r="D44">
        <v>43</v>
      </c>
      <c r="F44">
        <f t="shared" si="3"/>
        <v>30816.889227822685</v>
      </c>
      <c r="G44" s="18">
        <f t="shared" si="1"/>
        <v>5000.1107721773151</v>
      </c>
      <c r="I44">
        <f t="shared" si="4"/>
        <v>10849.161114750928</v>
      </c>
    </row>
    <row r="45" spans="1:9" x14ac:dyDescent="0.35">
      <c r="A45" s="12">
        <v>39022</v>
      </c>
      <c r="B45" s="10">
        <v>26057</v>
      </c>
      <c r="C45" s="13">
        <v>10288</v>
      </c>
      <c r="D45">
        <v>44</v>
      </c>
      <c r="F45">
        <f t="shared" si="3"/>
        <v>34816.977845564543</v>
      </c>
      <c r="G45" s="18">
        <f t="shared" si="1"/>
        <v>-8759.9778455645428</v>
      </c>
      <c r="I45">
        <f t="shared" si="4"/>
        <v>14823.432222950187</v>
      </c>
    </row>
    <row r="46" spans="1:9" x14ac:dyDescent="0.35">
      <c r="A46" s="12">
        <v>39052</v>
      </c>
      <c r="B46" s="10">
        <v>23742</v>
      </c>
      <c r="C46" s="13">
        <v>8743</v>
      </c>
      <c r="D46">
        <v>45</v>
      </c>
      <c r="F46">
        <f t="shared" si="3"/>
        <v>27808.995569112911</v>
      </c>
      <c r="G46" s="18">
        <f t="shared" si="1"/>
        <v>-4066.9955691129107</v>
      </c>
      <c r="I46">
        <f t="shared" si="4"/>
        <v>11195.086444590037</v>
      </c>
    </row>
    <row r="47" spans="1:9" x14ac:dyDescent="0.35">
      <c r="A47" s="12">
        <v>39083</v>
      </c>
      <c r="B47" s="10">
        <v>26259</v>
      </c>
      <c r="C47" s="13">
        <v>10419</v>
      </c>
      <c r="D47">
        <v>46</v>
      </c>
      <c r="F47">
        <f t="shared" si="3"/>
        <v>24555.399113822583</v>
      </c>
      <c r="G47" s="18">
        <f t="shared" si="1"/>
        <v>1703.6008861774171</v>
      </c>
      <c r="I47">
        <f t="shared" si="4"/>
        <v>9233.4172889180081</v>
      </c>
    </row>
    <row r="48" spans="1:9" x14ac:dyDescent="0.35">
      <c r="A48" s="12">
        <v>39114</v>
      </c>
      <c r="B48" s="10">
        <v>23995</v>
      </c>
      <c r="C48" s="13">
        <v>8801</v>
      </c>
      <c r="D48">
        <v>47</v>
      </c>
      <c r="F48">
        <f t="shared" si="3"/>
        <v>25918.279822764518</v>
      </c>
      <c r="G48" s="18">
        <f t="shared" si="1"/>
        <v>-1923.279822764518</v>
      </c>
      <c r="I48">
        <f t="shared" si="4"/>
        <v>10181.883457783602</v>
      </c>
    </row>
    <row r="49" spans="1:9" x14ac:dyDescent="0.35">
      <c r="A49" s="12">
        <v>39142</v>
      </c>
      <c r="B49" s="10">
        <v>28421</v>
      </c>
      <c r="C49" s="13">
        <v>8631</v>
      </c>
      <c r="D49">
        <v>48</v>
      </c>
      <c r="F49">
        <f t="shared" si="3"/>
        <v>24379.655964552905</v>
      </c>
      <c r="G49" s="18">
        <f t="shared" si="1"/>
        <v>4041.3440354470949</v>
      </c>
      <c r="I49">
        <f t="shared" si="4"/>
        <v>9077.1766915567205</v>
      </c>
    </row>
    <row r="50" spans="1:9" x14ac:dyDescent="0.35">
      <c r="A50" s="12">
        <v>39173</v>
      </c>
      <c r="B50" s="10">
        <v>22357</v>
      </c>
      <c r="C50" s="13">
        <v>9682</v>
      </c>
      <c r="D50">
        <v>49</v>
      </c>
      <c r="F50">
        <f t="shared" si="3"/>
        <v>27612.731192910585</v>
      </c>
      <c r="G50" s="18">
        <f t="shared" si="1"/>
        <v>-5255.7311929105854</v>
      </c>
      <c r="I50">
        <f t="shared" si="4"/>
        <v>8720.2353383113441</v>
      </c>
    </row>
    <row r="51" spans="1:9" x14ac:dyDescent="0.35">
      <c r="A51" s="12">
        <v>39203</v>
      </c>
      <c r="B51" s="10">
        <v>23488</v>
      </c>
      <c r="C51" s="13">
        <v>9052</v>
      </c>
      <c r="D51">
        <v>50</v>
      </c>
      <c r="F51">
        <f t="shared" si="3"/>
        <v>23408.146238582121</v>
      </c>
      <c r="G51" s="18">
        <f t="shared" si="1"/>
        <v>79.853761417878559</v>
      </c>
      <c r="I51">
        <f t="shared" si="4"/>
        <v>9489.6470676622703</v>
      </c>
    </row>
    <row r="52" spans="1:9" x14ac:dyDescent="0.35">
      <c r="A52" s="12">
        <v>39234</v>
      </c>
      <c r="B52" s="10">
        <v>29631</v>
      </c>
      <c r="C52" s="13">
        <v>11477</v>
      </c>
      <c r="D52">
        <v>51</v>
      </c>
      <c r="F52">
        <f t="shared" si="3"/>
        <v>23472.029247716426</v>
      </c>
      <c r="G52" s="18">
        <f t="shared" si="1"/>
        <v>6158.9707522835743</v>
      </c>
      <c r="I52">
        <f t="shared" si="4"/>
        <v>9139.5294135324548</v>
      </c>
    </row>
    <row r="53" spans="1:9" x14ac:dyDescent="0.35">
      <c r="A53" s="12">
        <v>39264</v>
      </c>
      <c r="B53" s="10">
        <v>20594</v>
      </c>
      <c r="C53" s="13">
        <v>8242</v>
      </c>
      <c r="D53">
        <v>52</v>
      </c>
      <c r="F53">
        <f t="shared" si="3"/>
        <v>28399.205849543287</v>
      </c>
      <c r="G53" s="18">
        <f t="shared" si="1"/>
        <v>-7805.2058495432866</v>
      </c>
      <c r="I53">
        <f t="shared" si="4"/>
        <v>11009.505882706491</v>
      </c>
    </row>
    <row r="54" spans="1:9" x14ac:dyDescent="0.35">
      <c r="A54" s="12">
        <v>39295</v>
      </c>
      <c r="B54" s="10">
        <v>20051</v>
      </c>
      <c r="C54" s="13">
        <v>7674</v>
      </c>
      <c r="D54">
        <v>53</v>
      </c>
      <c r="F54">
        <f t="shared" si="3"/>
        <v>22155.041169908658</v>
      </c>
      <c r="G54" s="18">
        <f t="shared" si="1"/>
        <v>-2104.041169908658</v>
      </c>
      <c r="I54">
        <f t="shared" si="4"/>
        <v>8795.5011765412983</v>
      </c>
    </row>
    <row r="55" spans="1:9" x14ac:dyDescent="0.35">
      <c r="A55" s="12">
        <v>39326</v>
      </c>
      <c r="B55" s="10">
        <v>27466</v>
      </c>
      <c r="C55" s="13">
        <v>10339</v>
      </c>
      <c r="D55">
        <v>54</v>
      </c>
      <c r="F55">
        <f t="shared" si="3"/>
        <v>20471.808233981734</v>
      </c>
      <c r="G55" s="18">
        <f t="shared" si="1"/>
        <v>6994.1917660182662</v>
      </c>
      <c r="I55">
        <f t="shared" si="4"/>
        <v>7898.3002353082602</v>
      </c>
    </row>
    <row r="56" spans="1:9" x14ac:dyDescent="0.35">
      <c r="A56" s="12">
        <v>39356</v>
      </c>
      <c r="B56" s="10">
        <v>34778</v>
      </c>
      <c r="C56" s="13">
        <v>13919</v>
      </c>
      <c r="D56">
        <v>55</v>
      </c>
      <c r="F56">
        <f t="shared" si="3"/>
        <v>26067.16164679635</v>
      </c>
      <c r="G56" s="18">
        <f t="shared" si="1"/>
        <v>8710.8383532036496</v>
      </c>
      <c r="I56">
        <f t="shared" si="4"/>
        <v>9850.8600470616529</v>
      </c>
    </row>
    <row r="57" spans="1:9" x14ac:dyDescent="0.35">
      <c r="A57" s="12">
        <v>39387</v>
      </c>
      <c r="B57" s="10">
        <v>25839</v>
      </c>
      <c r="C57" s="13">
        <v>10531</v>
      </c>
      <c r="D57">
        <v>56</v>
      </c>
      <c r="F57">
        <f t="shared" si="3"/>
        <v>33035.832329359269</v>
      </c>
      <c r="G57" s="18">
        <f t="shared" si="1"/>
        <v>-7196.8323293592694</v>
      </c>
      <c r="I57">
        <f t="shared" si="4"/>
        <v>13105.372009412331</v>
      </c>
    </row>
    <row r="58" spans="1:9" x14ac:dyDescent="0.35">
      <c r="A58" s="12">
        <v>39417</v>
      </c>
      <c r="B58" s="10">
        <v>23053</v>
      </c>
      <c r="C58" s="13">
        <v>8435</v>
      </c>
      <c r="D58">
        <v>57</v>
      </c>
      <c r="F58">
        <f t="shared" si="3"/>
        <v>27278.366465871855</v>
      </c>
      <c r="G58" s="18">
        <f t="shared" si="1"/>
        <v>-4225.3664658718553</v>
      </c>
      <c r="I58">
        <f t="shared" si="4"/>
        <v>11045.874401882467</v>
      </c>
    </row>
    <row r="59" spans="1:9" x14ac:dyDescent="0.35">
      <c r="A59" s="12">
        <v>39448</v>
      </c>
      <c r="B59" s="10">
        <v>23548</v>
      </c>
      <c r="C59" s="13">
        <v>9750</v>
      </c>
      <c r="D59">
        <v>58</v>
      </c>
      <c r="F59">
        <f t="shared" si="3"/>
        <v>23898.073293174373</v>
      </c>
      <c r="G59" s="18">
        <f t="shared" si="1"/>
        <v>-350.07329317437325</v>
      </c>
      <c r="I59">
        <f t="shared" si="4"/>
        <v>8957.1748803764931</v>
      </c>
    </row>
    <row r="60" spans="1:9" x14ac:dyDescent="0.35">
      <c r="A60" s="12">
        <v>39479</v>
      </c>
      <c r="B60" s="10">
        <v>22619</v>
      </c>
      <c r="C60" s="13">
        <v>8477</v>
      </c>
      <c r="D60">
        <v>59</v>
      </c>
      <c r="F60">
        <f t="shared" si="3"/>
        <v>23618.014658634878</v>
      </c>
      <c r="G60" s="18">
        <f t="shared" si="1"/>
        <v>-999.01465863487829</v>
      </c>
      <c r="I60">
        <f t="shared" si="4"/>
        <v>9591.4349760752993</v>
      </c>
    </row>
    <row r="61" spans="1:9" x14ac:dyDescent="0.35">
      <c r="A61" s="12">
        <v>39508</v>
      </c>
      <c r="B61" s="10">
        <v>28817</v>
      </c>
      <c r="C61" s="13">
        <v>9814</v>
      </c>
      <c r="D61">
        <v>60</v>
      </c>
      <c r="F61">
        <f t="shared" si="3"/>
        <v>22818.802931726976</v>
      </c>
      <c r="G61" s="18">
        <f t="shared" si="1"/>
        <v>5998.1970682730243</v>
      </c>
      <c r="I61">
        <f t="shared" si="4"/>
        <v>8699.8869952150599</v>
      </c>
    </row>
    <row r="62" spans="1:9" x14ac:dyDescent="0.35">
      <c r="A62" s="12">
        <v>39539</v>
      </c>
      <c r="B62" s="10">
        <v>24644</v>
      </c>
      <c r="C62" s="13">
        <v>10684</v>
      </c>
      <c r="D62">
        <v>61</v>
      </c>
      <c r="F62">
        <f t="shared" si="3"/>
        <v>27617.360586345399</v>
      </c>
      <c r="G62" s="18">
        <f t="shared" si="1"/>
        <v>-2973.3605863453995</v>
      </c>
      <c r="I62">
        <f t="shared" si="4"/>
        <v>9591.177399043012</v>
      </c>
    </row>
    <row r="63" spans="1:9" x14ac:dyDescent="0.35">
      <c r="A63" s="12">
        <v>39569</v>
      </c>
      <c r="B63" s="10">
        <v>27949</v>
      </c>
      <c r="C63" s="13">
        <v>11693</v>
      </c>
      <c r="D63">
        <v>62</v>
      </c>
      <c r="F63">
        <f t="shared" si="3"/>
        <v>25238.672117269081</v>
      </c>
      <c r="G63" s="18">
        <f t="shared" si="1"/>
        <v>2710.3278827309186</v>
      </c>
      <c r="I63">
        <f t="shared" si="4"/>
        <v>10465.435479808602</v>
      </c>
    </row>
    <row r="64" spans="1:9" x14ac:dyDescent="0.35">
      <c r="A64" s="12">
        <v>39600</v>
      </c>
      <c r="B64" s="10">
        <v>32737</v>
      </c>
      <c r="C64" s="13">
        <v>14439</v>
      </c>
      <c r="D64">
        <v>63</v>
      </c>
      <c r="F64">
        <f t="shared" si="3"/>
        <v>27406.934423453818</v>
      </c>
      <c r="G64" s="18">
        <f t="shared" si="1"/>
        <v>5330.0655765461815</v>
      </c>
      <c r="I64">
        <f t="shared" si="4"/>
        <v>11447.48709596172</v>
      </c>
    </row>
    <row r="65" spans="1:9" x14ac:dyDescent="0.35">
      <c r="A65" s="12">
        <v>39630</v>
      </c>
      <c r="B65" s="10">
        <v>21654</v>
      </c>
      <c r="C65" s="13">
        <v>9081</v>
      </c>
      <c r="D65">
        <v>64</v>
      </c>
      <c r="F65">
        <f t="shared" si="3"/>
        <v>31670.986884690767</v>
      </c>
      <c r="G65" s="18">
        <f t="shared" si="1"/>
        <v>-10016.986884690767</v>
      </c>
      <c r="I65">
        <f t="shared" si="4"/>
        <v>13840.697419192345</v>
      </c>
    </row>
    <row r="66" spans="1:9" x14ac:dyDescent="0.35">
      <c r="A66" s="12">
        <v>39661</v>
      </c>
      <c r="B66" s="10">
        <v>22718</v>
      </c>
      <c r="C66" s="13">
        <v>9781</v>
      </c>
      <c r="D66">
        <v>65</v>
      </c>
      <c r="F66">
        <f t="shared" si="3"/>
        <v>23657.397376938156</v>
      </c>
      <c r="G66" s="18">
        <f t="shared" si="1"/>
        <v>-939.3973769381555</v>
      </c>
      <c r="I66">
        <f t="shared" si="4"/>
        <v>10032.939483838469</v>
      </c>
    </row>
    <row r="67" spans="1:9" x14ac:dyDescent="0.35">
      <c r="A67" s="12">
        <v>39692</v>
      </c>
      <c r="B67" s="10">
        <v>28855</v>
      </c>
      <c r="C67" s="13">
        <v>10307</v>
      </c>
      <c r="D67">
        <v>66</v>
      </c>
      <c r="F67">
        <f t="shared" si="3"/>
        <v>22905.879475387632</v>
      </c>
      <c r="G67" s="18">
        <f t="shared" si="1"/>
        <v>5949.1205246123682</v>
      </c>
      <c r="I67">
        <f t="shared" si="4"/>
        <v>9831.3878967676937</v>
      </c>
    </row>
    <row r="68" spans="1:9" x14ac:dyDescent="0.35">
      <c r="A68" s="12">
        <v>39722</v>
      </c>
      <c r="B68" s="10">
        <v>33205</v>
      </c>
      <c r="C68" s="13">
        <v>14800</v>
      </c>
      <c r="D68">
        <v>67</v>
      </c>
      <c r="F68">
        <f t="shared" ref="F68:F99" si="5">0.8*B67+0.2*F67</f>
        <v>27665.175895077526</v>
      </c>
      <c r="G68" s="18">
        <f t="shared" ref="G68:G110" si="6">B68-F68</f>
        <v>5539.8241049224744</v>
      </c>
      <c r="I68">
        <f t="shared" ref="I68:I99" si="7">0.8*C67+0.2*I67</f>
        <v>10211.877579353539</v>
      </c>
    </row>
    <row r="69" spans="1:9" x14ac:dyDescent="0.35">
      <c r="A69" s="12">
        <v>39753</v>
      </c>
      <c r="B69" s="10">
        <v>20983</v>
      </c>
      <c r="C69" s="13">
        <v>7960</v>
      </c>
      <c r="D69">
        <v>68</v>
      </c>
      <c r="F69">
        <f t="shared" si="5"/>
        <v>32097.035179015504</v>
      </c>
      <c r="G69" s="18">
        <f t="shared" si="6"/>
        <v>-11114.035179015504</v>
      </c>
      <c r="I69">
        <f t="shared" si="7"/>
        <v>13882.375515870708</v>
      </c>
    </row>
    <row r="70" spans="1:9" x14ac:dyDescent="0.35">
      <c r="A70" s="12">
        <v>39783</v>
      </c>
      <c r="B70" s="10">
        <v>17751</v>
      </c>
      <c r="C70" s="13">
        <v>6858</v>
      </c>
      <c r="D70">
        <v>69</v>
      </c>
      <c r="F70">
        <f t="shared" si="5"/>
        <v>23205.807035803104</v>
      </c>
      <c r="G70" s="18">
        <f t="shared" si="6"/>
        <v>-5454.8070358031036</v>
      </c>
      <c r="I70">
        <f t="shared" si="7"/>
        <v>9144.4751031741416</v>
      </c>
    </row>
    <row r="71" spans="1:9" x14ac:dyDescent="0.35">
      <c r="A71" s="12">
        <v>39814</v>
      </c>
      <c r="B71" s="10">
        <v>22114</v>
      </c>
      <c r="C71" s="13">
        <v>9438</v>
      </c>
      <c r="D71">
        <v>70</v>
      </c>
      <c r="F71">
        <f t="shared" si="5"/>
        <v>18841.961407160623</v>
      </c>
      <c r="G71" s="18">
        <f t="shared" si="6"/>
        <v>3272.0385928393771</v>
      </c>
      <c r="I71">
        <f t="shared" si="7"/>
        <v>7315.2950206348287</v>
      </c>
    </row>
    <row r="72" spans="1:9" x14ac:dyDescent="0.35">
      <c r="A72" s="12">
        <v>39845</v>
      </c>
      <c r="B72" s="10">
        <v>20025</v>
      </c>
      <c r="C72" s="13">
        <v>8487</v>
      </c>
      <c r="D72">
        <v>71</v>
      </c>
      <c r="F72">
        <f t="shared" si="5"/>
        <v>21459.592281432124</v>
      </c>
      <c r="G72" s="18">
        <f t="shared" si="6"/>
        <v>-1434.5922814321239</v>
      </c>
      <c r="I72">
        <f t="shared" si="7"/>
        <v>9013.4590041269657</v>
      </c>
    </row>
    <row r="73" spans="1:9" x14ac:dyDescent="0.35">
      <c r="A73" s="12">
        <v>39873</v>
      </c>
      <c r="B73" s="10">
        <v>31286</v>
      </c>
      <c r="C73" s="13">
        <v>10609</v>
      </c>
      <c r="D73">
        <v>72</v>
      </c>
      <c r="F73">
        <f t="shared" si="5"/>
        <v>20311.918456286425</v>
      </c>
      <c r="G73" s="18">
        <f t="shared" si="6"/>
        <v>10974.081543713575</v>
      </c>
      <c r="I73">
        <f t="shared" si="7"/>
        <v>8592.2918008253946</v>
      </c>
    </row>
    <row r="74" spans="1:9" x14ac:dyDescent="0.35">
      <c r="A74" s="9">
        <v>39904</v>
      </c>
      <c r="B74" s="10">
        <v>27039</v>
      </c>
      <c r="C74" s="13">
        <v>11282</v>
      </c>
      <c r="D74">
        <v>73</v>
      </c>
      <c r="F74">
        <f t="shared" si="5"/>
        <v>29091.183691257287</v>
      </c>
      <c r="G74" s="18">
        <f t="shared" si="6"/>
        <v>-2052.1836912572871</v>
      </c>
      <c r="I74">
        <f t="shared" si="7"/>
        <v>10205.65836016508</v>
      </c>
    </row>
    <row r="75" spans="1:9" x14ac:dyDescent="0.35">
      <c r="A75" s="9">
        <v>39934</v>
      </c>
      <c r="B75" s="10">
        <v>31113</v>
      </c>
      <c r="C75" s="13">
        <v>12870</v>
      </c>
      <c r="D75">
        <v>74</v>
      </c>
      <c r="F75">
        <f t="shared" si="5"/>
        <v>27449.436738251457</v>
      </c>
      <c r="G75" s="18">
        <f t="shared" si="6"/>
        <v>3663.5632617485426</v>
      </c>
      <c r="I75">
        <f t="shared" si="7"/>
        <v>11066.731672033016</v>
      </c>
    </row>
    <row r="76" spans="1:9" x14ac:dyDescent="0.35">
      <c r="A76" s="9">
        <v>39965</v>
      </c>
      <c r="B76" s="10">
        <v>39396</v>
      </c>
      <c r="C76" s="13">
        <v>17811</v>
      </c>
      <c r="D76">
        <v>75</v>
      </c>
      <c r="F76">
        <f t="shared" si="5"/>
        <v>30380.287347650294</v>
      </c>
      <c r="G76" s="18">
        <f t="shared" si="6"/>
        <v>9015.7126523497063</v>
      </c>
      <c r="I76">
        <f t="shared" si="7"/>
        <v>12509.346334406604</v>
      </c>
    </row>
    <row r="77" spans="1:9" x14ac:dyDescent="0.35">
      <c r="A77" s="9">
        <v>39995</v>
      </c>
      <c r="B77" s="10">
        <v>27219</v>
      </c>
      <c r="C77" s="13">
        <v>12128</v>
      </c>
      <c r="D77">
        <v>76</v>
      </c>
      <c r="F77">
        <f t="shared" si="5"/>
        <v>37592.857469530063</v>
      </c>
      <c r="G77" s="18">
        <f t="shared" si="6"/>
        <v>-10373.857469530063</v>
      </c>
      <c r="I77">
        <f t="shared" si="7"/>
        <v>16750.669266881323</v>
      </c>
    </row>
    <row r="78" spans="1:9" x14ac:dyDescent="0.35">
      <c r="A78" s="9">
        <v>40026</v>
      </c>
      <c r="B78" s="10">
        <v>24434</v>
      </c>
      <c r="C78" s="13">
        <v>10161</v>
      </c>
      <c r="D78">
        <v>77</v>
      </c>
      <c r="F78">
        <f t="shared" si="5"/>
        <v>29293.771493906013</v>
      </c>
      <c r="G78" s="18">
        <f t="shared" si="6"/>
        <v>-4859.7714939060133</v>
      </c>
      <c r="I78">
        <f t="shared" si="7"/>
        <v>13052.533853376264</v>
      </c>
    </row>
    <row r="79" spans="1:9" x14ac:dyDescent="0.35">
      <c r="A79" s="9">
        <v>40057</v>
      </c>
      <c r="B79" s="10">
        <v>41338</v>
      </c>
      <c r="C79" s="13">
        <v>16359</v>
      </c>
      <c r="D79">
        <v>78</v>
      </c>
      <c r="F79">
        <f t="shared" si="5"/>
        <v>25405.954298781202</v>
      </c>
      <c r="G79" s="18">
        <f t="shared" si="6"/>
        <v>15932.045701218798</v>
      </c>
      <c r="I79">
        <f t="shared" si="7"/>
        <v>10739.306770675254</v>
      </c>
    </row>
    <row r="80" spans="1:9" x14ac:dyDescent="0.35">
      <c r="A80" s="9">
        <v>40087</v>
      </c>
      <c r="B80" s="10">
        <v>43171</v>
      </c>
      <c r="C80" s="11">
        <v>12321.522105263201</v>
      </c>
      <c r="D80">
        <v>79</v>
      </c>
      <c r="F80">
        <f t="shared" si="5"/>
        <v>38151.590859756245</v>
      </c>
      <c r="G80" s="18">
        <f t="shared" si="6"/>
        <v>5019.4091402437552</v>
      </c>
      <c r="I80">
        <f t="shared" si="7"/>
        <v>15235.061354135052</v>
      </c>
    </row>
    <row r="81" spans="1:9" x14ac:dyDescent="0.35">
      <c r="A81" s="9">
        <v>40118</v>
      </c>
      <c r="B81" s="10">
        <v>27743</v>
      </c>
      <c r="C81" s="11">
        <v>12400.319671907</v>
      </c>
      <c r="D81">
        <v>80</v>
      </c>
      <c r="F81">
        <f t="shared" si="5"/>
        <v>42167.118171951253</v>
      </c>
      <c r="G81" s="18">
        <f t="shared" si="6"/>
        <v>-14424.118171951253</v>
      </c>
      <c r="I81">
        <f t="shared" si="7"/>
        <v>12904.229955037572</v>
      </c>
    </row>
    <row r="82" spans="1:9" x14ac:dyDescent="0.35">
      <c r="A82" s="9">
        <v>40148</v>
      </c>
      <c r="B82" s="10">
        <v>27424</v>
      </c>
      <c r="C82" s="11">
        <v>12479.1172385509</v>
      </c>
      <c r="D82">
        <v>81</v>
      </c>
      <c r="F82">
        <f t="shared" si="5"/>
        <v>30627.823634390254</v>
      </c>
      <c r="G82" s="18">
        <f t="shared" si="6"/>
        <v>-3203.8236343902536</v>
      </c>
      <c r="I82">
        <f t="shared" si="7"/>
        <v>12501.101728533115</v>
      </c>
    </row>
    <row r="83" spans="1:9" x14ac:dyDescent="0.35">
      <c r="A83" s="9">
        <v>40179</v>
      </c>
      <c r="B83" s="10">
        <v>35941</v>
      </c>
      <c r="C83" s="11">
        <v>12557.9148051948</v>
      </c>
      <c r="D83">
        <v>82</v>
      </c>
      <c r="F83">
        <f t="shared" si="5"/>
        <v>28064.764726878053</v>
      </c>
      <c r="G83" s="18">
        <f t="shared" si="6"/>
        <v>7876.2352731219471</v>
      </c>
      <c r="I83">
        <f t="shared" si="7"/>
        <v>12483.514136547343</v>
      </c>
    </row>
    <row r="84" spans="1:9" x14ac:dyDescent="0.35">
      <c r="A84" s="9">
        <v>40210</v>
      </c>
      <c r="B84" s="10">
        <v>32140</v>
      </c>
      <c r="C84" s="11">
        <v>12636.712371838699</v>
      </c>
      <c r="D84">
        <v>83</v>
      </c>
      <c r="F84">
        <f t="shared" si="5"/>
        <v>34365.752945375614</v>
      </c>
      <c r="G84" s="18">
        <f t="shared" si="6"/>
        <v>-2225.7529453756142</v>
      </c>
      <c r="I84">
        <f t="shared" si="7"/>
        <v>12543.03467146531</v>
      </c>
    </row>
    <row r="85" spans="1:9" x14ac:dyDescent="0.35">
      <c r="A85" s="9">
        <v>40238</v>
      </c>
      <c r="B85" s="10">
        <v>43245</v>
      </c>
      <c r="C85" s="11">
        <v>12715.509938482601</v>
      </c>
      <c r="D85">
        <v>84</v>
      </c>
      <c r="F85">
        <f t="shared" si="5"/>
        <v>32585.150589075121</v>
      </c>
      <c r="G85" s="18">
        <f t="shared" si="6"/>
        <v>10659.849410924879</v>
      </c>
      <c r="I85">
        <f t="shared" si="7"/>
        <v>12617.976831764023</v>
      </c>
    </row>
    <row r="86" spans="1:9" x14ac:dyDescent="0.35">
      <c r="A86" s="9">
        <v>40269</v>
      </c>
      <c r="B86" s="10">
        <v>38301</v>
      </c>
      <c r="C86" s="11">
        <v>12794.3075051265</v>
      </c>
      <c r="D86">
        <v>85</v>
      </c>
      <c r="F86">
        <f t="shared" si="5"/>
        <v>41113.030117815026</v>
      </c>
      <c r="G86" s="18">
        <f t="shared" si="6"/>
        <v>-2812.0301178150257</v>
      </c>
      <c r="I86">
        <f t="shared" si="7"/>
        <v>12696.003317138886</v>
      </c>
    </row>
    <row r="87" spans="1:9" x14ac:dyDescent="0.35">
      <c r="A87" s="9">
        <v>40299</v>
      </c>
      <c r="B87" s="10">
        <v>40442</v>
      </c>
      <c r="C87" s="11">
        <v>12873.1050717703</v>
      </c>
      <c r="D87">
        <v>86</v>
      </c>
      <c r="F87">
        <f t="shared" si="5"/>
        <v>38863.40602356301</v>
      </c>
      <c r="G87" s="18">
        <f t="shared" si="6"/>
        <v>1578.5939764369905</v>
      </c>
      <c r="I87">
        <f t="shared" si="7"/>
        <v>12774.646667528978</v>
      </c>
    </row>
    <row r="88" spans="1:9" x14ac:dyDescent="0.35">
      <c r="A88" s="9">
        <v>40330</v>
      </c>
      <c r="B88" s="10">
        <v>38356</v>
      </c>
      <c r="C88" s="11">
        <v>12951.9026384142</v>
      </c>
      <c r="D88">
        <v>87</v>
      </c>
      <c r="F88">
        <f t="shared" si="5"/>
        <v>40126.281204712606</v>
      </c>
      <c r="G88" s="18">
        <f t="shared" si="6"/>
        <v>-1770.2812047126063</v>
      </c>
      <c r="I88">
        <f t="shared" si="7"/>
        <v>12853.413390922036</v>
      </c>
    </row>
    <row r="89" spans="1:9" x14ac:dyDescent="0.35">
      <c r="A89" s="9">
        <v>40360</v>
      </c>
      <c r="B89" s="10">
        <v>31198</v>
      </c>
      <c r="C89" s="11">
        <v>13030.7002050581</v>
      </c>
      <c r="D89">
        <v>88</v>
      </c>
      <c r="F89">
        <f t="shared" si="5"/>
        <v>38710.056240942526</v>
      </c>
      <c r="G89" s="18">
        <f t="shared" si="6"/>
        <v>-7512.0562409425256</v>
      </c>
      <c r="I89">
        <f t="shared" si="7"/>
        <v>12932.204788915769</v>
      </c>
    </row>
    <row r="90" spans="1:9" x14ac:dyDescent="0.35">
      <c r="A90" s="9">
        <v>40391</v>
      </c>
      <c r="B90" s="10">
        <v>29763</v>
      </c>
      <c r="C90" s="11">
        <v>13109.497771701999</v>
      </c>
      <c r="D90">
        <v>89</v>
      </c>
      <c r="F90">
        <f t="shared" si="5"/>
        <v>32700.411248188506</v>
      </c>
      <c r="G90" s="18">
        <f t="shared" si="6"/>
        <v>-2937.4112481885059</v>
      </c>
      <c r="I90">
        <f t="shared" si="7"/>
        <v>13011.001121829635</v>
      </c>
    </row>
    <row r="91" spans="1:9" x14ac:dyDescent="0.35">
      <c r="A91" s="9">
        <v>40422</v>
      </c>
      <c r="B91" s="10">
        <v>42042</v>
      </c>
      <c r="C91" s="11">
        <v>13188.295338345901</v>
      </c>
      <c r="D91">
        <v>90</v>
      </c>
      <c r="F91">
        <f t="shared" si="5"/>
        <v>30350.482249637702</v>
      </c>
      <c r="G91" s="18">
        <f t="shared" si="6"/>
        <v>11691.517750362298</v>
      </c>
      <c r="I91">
        <f t="shared" si="7"/>
        <v>13089.798441727526</v>
      </c>
    </row>
    <row r="92" spans="1:9" x14ac:dyDescent="0.35">
      <c r="A92" s="9">
        <v>40452</v>
      </c>
      <c r="B92" s="10">
        <v>55946</v>
      </c>
      <c r="C92" s="11">
        <v>13267.0929049897</v>
      </c>
      <c r="D92">
        <v>91</v>
      </c>
      <c r="F92">
        <f t="shared" si="5"/>
        <v>39703.696449927542</v>
      </c>
      <c r="G92" s="18">
        <f t="shared" si="6"/>
        <v>16242.303550072458</v>
      </c>
      <c r="I92">
        <f t="shared" si="7"/>
        <v>13168.595959022226</v>
      </c>
    </row>
    <row r="93" spans="1:9" x14ac:dyDescent="0.35">
      <c r="A93" s="9">
        <v>40483</v>
      </c>
      <c r="B93" s="10">
        <v>37044</v>
      </c>
      <c r="C93" s="11">
        <v>13345.8904716336</v>
      </c>
      <c r="D93">
        <v>92</v>
      </c>
      <c r="F93">
        <f t="shared" si="5"/>
        <v>52697.539289985514</v>
      </c>
      <c r="G93" s="18">
        <f t="shared" si="6"/>
        <v>-15653.539289985514</v>
      </c>
      <c r="I93">
        <f t="shared" si="7"/>
        <v>13247.393515796208</v>
      </c>
    </row>
    <row r="94" spans="1:9" x14ac:dyDescent="0.35">
      <c r="A94" s="9">
        <v>40513</v>
      </c>
      <c r="B94" s="10">
        <v>35298</v>
      </c>
      <c r="C94" s="11">
        <v>13424.6880382775</v>
      </c>
      <c r="D94">
        <v>93</v>
      </c>
      <c r="F94">
        <f t="shared" si="5"/>
        <v>40174.707857997106</v>
      </c>
      <c r="G94" s="18">
        <f t="shared" si="6"/>
        <v>-4876.7078579971057</v>
      </c>
      <c r="I94">
        <f t="shared" si="7"/>
        <v>13326.191080466124</v>
      </c>
    </row>
    <row r="95" spans="1:9" x14ac:dyDescent="0.35">
      <c r="A95" s="9">
        <v>40544</v>
      </c>
      <c r="B95" s="10">
        <v>42838</v>
      </c>
      <c r="C95" s="11">
        <v>13503.485604921399</v>
      </c>
      <c r="D95">
        <v>94</v>
      </c>
      <c r="F95">
        <f t="shared" si="5"/>
        <v>36273.34157159942</v>
      </c>
      <c r="G95" s="18">
        <f t="shared" si="6"/>
        <v>6564.6584284005803</v>
      </c>
      <c r="I95">
        <f t="shared" si="7"/>
        <v>13404.988646715225</v>
      </c>
    </row>
    <row r="96" spans="1:9" x14ac:dyDescent="0.35">
      <c r="A96" s="9">
        <v>40575</v>
      </c>
      <c r="B96" s="10">
        <v>41784</v>
      </c>
      <c r="C96" s="11">
        <v>13582.283171565299</v>
      </c>
      <c r="D96">
        <v>95</v>
      </c>
      <c r="F96">
        <f t="shared" si="5"/>
        <v>41525.068314319884</v>
      </c>
      <c r="G96" s="18">
        <f t="shared" si="6"/>
        <v>258.93168568011606</v>
      </c>
      <c r="I96">
        <f t="shared" si="7"/>
        <v>13483.786213280166</v>
      </c>
    </row>
    <row r="97" spans="1:10" x14ac:dyDescent="0.35">
      <c r="A97" s="9">
        <v>40603</v>
      </c>
      <c r="B97" s="10">
        <v>45500</v>
      </c>
      <c r="C97" s="11">
        <v>13661.080738209201</v>
      </c>
      <c r="D97">
        <v>96</v>
      </c>
      <c r="F97">
        <f t="shared" si="5"/>
        <v>41732.213662863986</v>
      </c>
      <c r="G97" s="18">
        <f t="shared" si="6"/>
        <v>3767.7863371360145</v>
      </c>
      <c r="I97">
        <f t="shared" si="7"/>
        <v>13562.583779908273</v>
      </c>
    </row>
    <row r="98" spans="1:10" x14ac:dyDescent="0.35">
      <c r="A98" s="9">
        <v>40634</v>
      </c>
      <c r="B98" s="10">
        <v>42513</v>
      </c>
      <c r="C98" s="11">
        <v>13739.878304853</v>
      </c>
      <c r="D98">
        <v>97</v>
      </c>
      <c r="F98">
        <f t="shared" si="5"/>
        <v>44746.442732572796</v>
      </c>
      <c r="G98" s="18">
        <f t="shared" si="6"/>
        <v>-2233.4427325727956</v>
      </c>
      <c r="I98">
        <f t="shared" si="7"/>
        <v>13641.381346549017</v>
      </c>
    </row>
    <row r="99" spans="1:10" x14ac:dyDescent="0.35">
      <c r="A99" s="9">
        <v>40664</v>
      </c>
      <c r="B99" s="10">
        <v>41874</v>
      </c>
      <c r="C99" s="11">
        <v>13818.6758714969</v>
      </c>
      <c r="D99">
        <v>98</v>
      </c>
      <c r="F99">
        <f t="shared" si="5"/>
        <v>42959.688546514561</v>
      </c>
      <c r="G99" s="18">
        <f t="shared" si="6"/>
        <v>-1085.6885465145606</v>
      </c>
      <c r="I99">
        <f t="shared" si="7"/>
        <v>13720.178913192203</v>
      </c>
    </row>
    <row r="100" spans="1:10" x14ac:dyDescent="0.35">
      <c r="A100" s="9">
        <v>40695</v>
      </c>
      <c r="B100" s="10">
        <v>48716</v>
      </c>
      <c r="C100" s="11">
        <v>13897.4734381408</v>
      </c>
      <c r="D100">
        <v>99</v>
      </c>
      <c r="F100">
        <f t="shared" ref="F100:F110" si="8">0.8*B99+0.2*F99</f>
        <v>42091.137709302915</v>
      </c>
      <c r="G100" s="18">
        <f t="shared" si="6"/>
        <v>6624.862290697085</v>
      </c>
      <c r="I100">
        <f t="shared" ref="I100:I110" si="9">0.8*C99+0.2*I99</f>
        <v>13798.976479835961</v>
      </c>
    </row>
    <row r="101" spans="1:10" x14ac:dyDescent="0.35">
      <c r="A101" s="9">
        <v>40725</v>
      </c>
      <c r="B101" s="10">
        <v>38577</v>
      </c>
      <c r="C101" s="11">
        <v>13976.271004784699</v>
      </c>
      <c r="D101">
        <v>100</v>
      </c>
      <c r="F101">
        <f t="shared" si="8"/>
        <v>47391.027541860589</v>
      </c>
      <c r="G101" s="18">
        <f t="shared" si="6"/>
        <v>-8814.0275418605888</v>
      </c>
      <c r="I101">
        <f t="shared" si="9"/>
        <v>13877.774046479833</v>
      </c>
    </row>
    <row r="102" spans="1:10" x14ac:dyDescent="0.35">
      <c r="A102" s="9">
        <v>40756</v>
      </c>
      <c r="B102" s="10">
        <v>36407</v>
      </c>
      <c r="C102" s="11">
        <v>14055.068571428599</v>
      </c>
      <c r="D102">
        <v>101</v>
      </c>
      <c r="F102">
        <f t="shared" si="8"/>
        <v>40339.805508372119</v>
      </c>
      <c r="G102" s="18">
        <f t="shared" si="6"/>
        <v>-3932.8055083721192</v>
      </c>
      <c r="I102">
        <f t="shared" si="9"/>
        <v>13956.571613123728</v>
      </c>
    </row>
    <row r="103" spans="1:10" x14ac:dyDescent="0.35">
      <c r="A103" s="9">
        <v>40787</v>
      </c>
      <c r="B103" s="10">
        <v>56864</v>
      </c>
      <c r="C103" s="11">
        <v>14133.866138072501</v>
      </c>
      <c r="D103">
        <v>102</v>
      </c>
      <c r="F103">
        <f t="shared" si="8"/>
        <v>37193.561101674422</v>
      </c>
      <c r="G103" s="18">
        <f t="shared" si="6"/>
        <v>19670.438898325578</v>
      </c>
      <c r="I103">
        <f t="shared" si="9"/>
        <v>14035.369179767626</v>
      </c>
    </row>
    <row r="104" spans="1:10" x14ac:dyDescent="0.35">
      <c r="A104" s="9">
        <v>40817</v>
      </c>
      <c r="B104" s="10">
        <v>67886</v>
      </c>
      <c r="C104" s="11">
        <v>14212.6637047163</v>
      </c>
      <c r="D104">
        <v>103</v>
      </c>
      <c r="F104">
        <f t="shared" si="8"/>
        <v>52929.912220334889</v>
      </c>
      <c r="G104" s="18">
        <f t="shared" si="6"/>
        <v>14956.087779665111</v>
      </c>
      <c r="I104">
        <f t="shared" si="9"/>
        <v>14114.166746411527</v>
      </c>
    </row>
    <row r="105" spans="1:10" x14ac:dyDescent="0.35">
      <c r="A105" s="9">
        <v>40848</v>
      </c>
      <c r="B105" s="10">
        <v>39735</v>
      </c>
      <c r="C105" s="11">
        <v>14291.4612713602</v>
      </c>
      <c r="D105">
        <v>104</v>
      </c>
      <c r="F105">
        <f t="shared" si="8"/>
        <v>64894.782444066979</v>
      </c>
      <c r="G105" s="18">
        <f t="shared" si="6"/>
        <v>-25159.782444066979</v>
      </c>
      <c r="I105">
        <f t="shared" si="9"/>
        <v>14192.964313055347</v>
      </c>
    </row>
    <row r="106" spans="1:10" x14ac:dyDescent="0.35">
      <c r="A106" s="9">
        <v>40878</v>
      </c>
      <c r="B106" s="10">
        <v>36604</v>
      </c>
      <c r="C106" s="11">
        <v>14370.2588380041</v>
      </c>
      <c r="D106">
        <v>105</v>
      </c>
      <c r="F106">
        <f t="shared" si="8"/>
        <v>44766.956488813397</v>
      </c>
      <c r="G106" s="18">
        <f t="shared" si="6"/>
        <v>-8162.9564888133973</v>
      </c>
      <c r="I106">
        <f t="shared" si="9"/>
        <v>14271.76187969923</v>
      </c>
    </row>
    <row r="107" spans="1:10" x14ac:dyDescent="0.35">
      <c r="A107" s="9">
        <v>40909</v>
      </c>
      <c r="B107" s="10">
        <v>42277</v>
      </c>
      <c r="C107" s="11">
        <v>14449.056404647999</v>
      </c>
      <c r="D107">
        <v>106</v>
      </c>
      <c r="F107">
        <f t="shared" si="8"/>
        <v>38236.591297762679</v>
      </c>
      <c r="G107" s="18">
        <f t="shared" si="6"/>
        <v>4040.4087022373205</v>
      </c>
      <c r="I107">
        <f t="shared" si="9"/>
        <v>14350.559446343128</v>
      </c>
    </row>
    <row r="108" spans="1:10" x14ac:dyDescent="0.35">
      <c r="A108" s="9">
        <v>40940</v>
      </c>
      <c r="B108" s="10">
        <v>36701</v>
      </c>
      <c r="C108" s="11">
        <v>14527.853971291899</v>
      </c>
      <c r="D108">
        <v>107</v>
      </c>
      <c r="F108">
        <f t="shared" si="8"/>
        <v>41468.918259552534</v>
      </c>
      <c r="G108" s="18">
        <f t="shared" si="6"/>
        <v>-4767.9182595525344</v>
      </c>
      <c r="I108">
        <f t="shared" si="9"/>
        <v>14429.357012987026</v>
      </c>
    </row>
    <row r="109" spans="1:10" x14ac:dyDescent="0.35">
      <c r="A109" s="9">
        <v>40969</v>
      </c>
      <c r="B109" s="10">
        <v>43541</v>
      </c>
      <c r="C109" s="11">
        <v>14606.651537935701</v>
      </c>
      <c r="D109">
        <v>108</v>
      </c>
      <c r="F109">
        <f t="shared" si="8"/>
        <v>37654.583651910507</v>
      </c>
      <c r="G109" s="18">
        <f t="shared" si="6"/>
        <v>5886.4163480894931</v>
      </c>
      <c r="I109">
        <f t="shared" si="9"/>
        <v>14508.154579630926</v>
      </c>
    </row>
    <row r="110" spans="1:10" x14ac:dyDescent="0.35">
      <c r="A110" s="9">
        <v>41000</v>
      </c>
      <c r="B110" s="3">
        <v>43221.877082035317</v>
      </c>
      <c r="C110" s="3">
        <v>17829.71</v>
      </c>
      <c r="D110">
        <v>109</v>
      </c>
      <c r="F110">
        <f t="shared" si="8"/>
        <v>42363.716730382104</v>
      </c>
      <c r="G110" s="18">
        <f t="shared" si="6"/>
        <v>858.16035165321227</v>
      </c>
      <c r="I110">
        <f t="shared" si="9"/>
        <v>14586.952146274747</v>
      </c>
    </row>
    <row r="111" spans="1:10" x14ac:dyDescent="0.35">
      <c r="A111" s="9"/>
      <c r="B111" s="3"/>
      <c r="C111" s="3"/>
    </row>
    <row r="112" spans="1:10" x14ac:dyDescent="0.35">
      <c r="A112" s="9"/>
      <c r="B112" s="3"/>
      <c r="C112" s="3"/>
      <c r="F112" t="s">
        <v>34</v>
      </c>
      <c r="G112" s="18">
        <f>AVERAGE(G3:G110)</f>
        <v>379.27366911695037</v>
      </c>
      <c r="J112" t="s">
        <v>34</v>
      </c>
    </row>
    <row r="113" spans="1:3" x14ac:dyDescent="0.35">
      <c r="A113" s="9"/>
      <c r="B113" s="3"/>
      <c r="C113" s="3"/>
    </row>
    <row r="114" spans="1:3" x14ac:dyDescent="0.35">
      <c r="A114" s="9"/>
      <c r="B114" s="3"/>
      <c r="C114" s="3"/>
    </row>
    <row r="115" spans="1:3" x14ac:dyDescent="0.35">
      <c r="A115" s="9"/>
      <c r="B115" s="3"/>
      <c r="C115" s="3"/>
    </row>
    <row r="116" spans="1:3" x14ac:dyDescent="0.35">
      <c r="A116" s="9"/>
      <c r="B116" s="3"/>
      <c r="C116" s="3"/>
    </row>
    <row r="117" spans="1:3" x14ac:dyDescent="0.35">
      <c r="A117" s="9"/>
      <c r="B117" s="3"/>
      <c r="C117" s="3"/>
    </row>
    <row r="118" spans="1:3" x14ac:dyDescent="0.35">
      <c r="A118" s="9"/>
      <c r="B118" s="3"/>
      <c r="C118" s="3"/>
    </row>
    <row r="119" spans="1:3" x14ac:dyDescent="0.35">
      <c r="A119" s="9"/>
      <c r="B119" s="3"/>
      <c r="C119" s="3"/>
    </row>
    <row r="120" spans="1:3" x14ac:dyDescent="0.35">
      <c r="A120" s="9"/>
      <c r="B120" s="3"/>
      <c r="C120" s="3"/>
    </row>
    <row r="121" spans="1:3" x14ac:dyDescent="0.35">
      <c r="A121" s="9"/>
      <c r="B121" s="3"/>
      <c r="C1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10FD2-E8E8-4767-A752-EF9C32BF1916}">
  <dimension ref="A1:H110"/>
  <sheetViews>
    <sheetView tabSelected="1" workbookViewId="0">
      <selection activeCell="F2" sqref="F2:F110"/>
    </sheetView>
  </sheetViews>
  <sheetFormatPr defaultRowHeight="14.5" x14ac:dyDescent="0.35"/>
  <cols>
    <col min="6" max="6" width="18.26953125" customWidth="1"/>
  </cols>
  <sheetData>
    <row r="1" spans="1:8" x14ac:dyDescent="0.35">
      <c r="A1" s="7" t="s">
        <v>0</v>
      </c>
      <c r="B1" s="7" t="s">
        <v>1</v>
      </c>
      <c r="C1" s="8" t="s">
        <v>2</v>
      </c>
      <c r="D1" t="s">
        <v>28</v>
      </c>
      <c r="F1" t="s">
        <v>42</v>
      </c>
      <c r="H1" t="s">
        <v>43</v>
      </c>
    </row>
    <row r="2" spans="1:8" x14ac:dyDescent="0.35">
      <c r="A2" s="9">
        <v>37712</v>
      </c>
      <c r="B2" s="10">
        <v>10281</v>
      </c>
      <c r="C2" s="11">
        <v>4698</v>
      </c>
      <c r="D2">
        <v>1</v>
      </c>
      <c r="F2" t="e">
        <v>#N/A</v>
      </c>
    </row>
    <row r="3" spans="1:8" x14ac:dyDescent="0.35">
      <c r="A3" s="9">
        <v>37742</v>
      </c>
      <c r="B3" s="10">
        <v>11683</v>
      </c>
      <c r="C3" s="11">
        <v>4605</v>
      </c>
      <c r="D3">
        <v>2</v>
      </c>
      <c r="F3" t="e">
        <v>#N/A</v>
      </c>
    </row>
    <row r="4" spans="1:8" x14ac:dyDescent="0.35">
      <c r="A4" s="9">
        <v>37773</v>
      </c>
      <c r="B4" s="10">
        <v>14042</v>
      </c>
      <c r="C4" s="11">
        <v>4859</v>
      </c>
      <c r="D4">
        <v>3</v>
      </c>
      <c r="F4" s="18">
        <f t="shared" ref="F4:F35" si="0">AVERAGE(C2:C4)</f>
        <v>4720.666666666667</v>
      </c>
    </row>
    <row r="5" spans="1:8" x14ac:dyDescent="0.35">
      <c r="A5" s="9">
        <v>37803</v>
      </c>
      <c r="B5" s="10">
        <v>10283</v>
      </c>
      <c r="C5" s="11">
        <v>4136</v>
      </c>
      <c r="D5">
        <v>4</v>
      </c>
      <c r="F5" s="18">
        <f t="shared" si="0"/>
        <v>4533.333333333333</v>
      </c>
    </row>
    <row r="6" spans="1:8" x14ac:dyDescent="0.35">
      <c r="A6" s="9">
        <v>37834</v>
      </c>
      <c r="B6" s="10">
        <v>9522</v>
      </c>
      <c r="C6" s="11">
        <v>3872</v>
      </c>
      <c r="D6">
        <v>5</v>
      </c>
      <c r="F6" s="18">
        <f t="shared" si="0"/>
        <v>4289</v>
      </c>
    </row>
    <row r="7" spans="1:8" x14ac:dyDescent="0.35">
      <c r="A7" s="9">
        <v>37865</v>
      </c>
      <c r="B7" s="10">
        <v>14263</v>
      </c>
      <c r="C7" s="11">
        <v>5938</v>
      </c>
      <c r="D7">
        <v>6</v>
      </c>
      <c r="F7" s="18">
        <f t="shared" si="0"/>
        <v>4648.666666666667</v>
      </c>
    </row>
    <row r="8" spans="1:8" x14ac:dyDescent="0.35">
      <c r="A8" s="9">
        <v>37895</v>
      </c>
      <c r="B8" s="10">
        <v>20264</v>
      </c>
      <c r="C8" s="11">
        <v>8790</v>
      </c>
      <c r="D8">
        <v>7</v>
      </c>
      <c r="F8" s="18">
        <f t="shared" si="0"/>
        <v>6200</v>
      </c>
    </row>
    <row r="9" spans="1:8" x14ac:dyDescent="0.35">
      <c r="A9" s="9">
        <v>37926</v>
      </c>
      <c r="B9" s="10">
        <v>15778</v>
      </c>
      <c r="C9" s="11">
        <v>6825</v>
      </c>
      <c r="D9">
        <v>8</v>
      </c>
      <c r="F9" s="18">
        <f t="shared" si="0"/>
        <v>7184.333333333333</v>
      </c>
    </row>
    <row r="10" spans="1:8" x14ac:dyDescent="0.35">
      <c r="A10" s="9">
        <v>37956</v>
      </c>
      <c r="B10" s="10">
        <v>12758</v>
      </c>
      <c r="C10" s="11">
        <v>4858</v>
      </c>
      <c r="D10">
        <v>9</v>
      </c>
      <c r="F10" s="18">
        <f t="shared" si="0"/>
        <v>6824.333333333333</v>
      </c>
    </row>
    <row r="11" spans="1:8" x14ac:dyDescent="0.35">
      <c r="A11" s="9">
        <v>37987</v>
      </c>
      <c r="B11" s="10">
        <v>14297</v>
      </c>
      <c r="C11" s="11">
        <v>5907</v>
      </c>
      <c r="D11">
        <v>10</v>
      </c>
      <c r="F11" s="18">
        <f t="shared" si="0"/>
        <v>5863.333333333333</v>
      </c>
    </row>
    <row r="12" spans="1:8" x14ac:dyDescent="0.35">
      <c r="A12" s="9">
        <v>38018</v>
      </c>
      <c r="B12" s="10">
        <v>17521</v>
      </c>
      <c r="C12" s="11">
        <v>6386</v>
      </c>
      <c r="D12">
        <v>11</v>
      </c>
      <c r="F12" s="18">
        <f t="shared" si="0"/>
        <v>5717</v>
      </c>
    </row>
    <row r="13" spans="1:8" x14ac:dyDescent="0.35">
      <c r="A13" s="9">
        <v>38047</v>
      </c>
      <c r="B13" s="10">
        <v>24773</v>
      </c>
      <c r="C13" s="11">
        <v>9085</v>
      </c>
      <c r="D13">
        <v>12</v>
      </c>
      <c r="F13" s="18">
        <f t="shared" si="0"/>
        <v>7126</v>
      </c>
    </row>
    <row r="14" spans="1:8" x14ac:dyDescent="0.35">
      <c r="A14" s="9">
        <v>38078</v>
      </c>
      <c r="B14" s="10">
        <v>15714</v>
      </c>
      <c r="C14" s="11">
        <v>6492</v>
      </c>
      <c r="D14">
        <v>13</v>
      </c>
      <c r="F14" s="18">
        <f t="shared" si="0"/>
        <v>7321</v>
      </c>
    </row>
    <row r="15" spans="1:8" x14ac:dyDescent="0.35">
      <c r="A15" s="9">
        <v>38108</v>
      </c>
      <c r="B15" s="10">
        <v>17352</v>
      </c>
      <c r="C15" s="11">
        <v>6832</v>
      </c>
      <c r="D15">
        <v>14</v>
      </c>
      <c r="F15" s="18">
        <f t="shared" si="0"/>
        <v>7469.666666666667</v>
      </c>
    </row>
    <row r="16" spans="1:8" x14ac:dyDescent="0.35">
      <c r="A16" s="9">
        <v>38139</v>
      </c>
      <c r="B16" s="10">
        <v>20901</v>
      </c>
      <c r="C16" s="11">
        <v>8867</v>
      </c>
      <c r="D16">
        <v>15</v>
      </c>
      <c r="F16" s="18">
        <f t="shared" si="0"/>
        <v>7397</v>
      </c>
    </row>
    <row r="17" spans="1:6" x14ac:dyDescent="0.35">
      <c r="A17" s="9">
        <v>38169</v>
      </c>
      <c r="B17" s="10">
        <v>12065</v>
      </c>
      <c r="C17" s="11">
        <v>4998</v>
      </c>
      <c r="D17">
        <v>16</v>
      </c>
      <c r="F17" s="18">
        <f t="shared" si="0"/>
        <v>6899</v>
      </c>
    </row>
    <row r="18" spans="1:6" x14ac:dyDescent="0.35">
      <c r="A18" s="9">
        <v>38200</v>
      </c>
      <c r="B18" s="10">
        <v>13452</v>
      </c>
      <c r="C18" s="11">
        <v>5305</v>
      </c>
      <c r="D18">
        <v>17</v>
      </c>
      <c r="F18" s="18">
        <f t="shared" si="0"/>
        <v>6390</v>
      </c>
    </row>
    <row r="19" spans="1:6" x14ac:dyDescent="0.35">
      <c r="A19" s="9">
        <v>38231</v>
      </c>
      <c r="B19" s="10">
        <v>22018</v>
      </c>
      <c r="C19" s="11">
        <v>7618</v>
      </c>
      <c r="D19">
        <v>18</v>
      </c>
      <c r="F19" s="18">
        <f t="shared" si="0"/>
        <v>5973.666666666667</v>
      </c>
    </row>
    <row r="20" spans="1:6" x14ac:dyDescent="0.35">
      <c r="A20" s="9">
        <v>38261</v>
      </c>
      <c r="B20" s="10">
        <v>27631</v>
      </c>
      <c r="C20" s="11">
        <v>11443</v>
      </c>
      <c r="D20">
        <v>19</v>
      </c>
      <c r="F20" s="18">
        <f t="shared" si="0"/>
        <v>8122</v>
      </c>
    </row>
    <row r="21" spans="1:6" x14ac:dyDescent="0.35">
      <c r="A21" s="9">
        <v>38292</v>
      </c>
      <c r="B21" s="10">
        <v>21799</v>
      </c>
      <c r="C21" s="11">
        <v>8716</v>
      </c>
      <c r="D21">
        <v>20</v>
      </c>
      <c r="F21" s="18">
        <f t="shared" si="0"/>
        <v>9259</v>
      </c>
    </row>
    <row r="22" spans="1:6" x14ac:dyDescent="0.35">
      <c r="A22" s="9">
        <v>38322</v>
      </c>
      <c r="B22" s="10">
        <v>16209</v>
      </c>
      <c r="C22" s="11">
        <v>6119</v>
      </c>
      <c r="D22">
        <v>21</v>
      </c>
      <c r="F22" s="18">
        <f t="shared" si="0"/>
        <v>8759.3333333333339</v>
      </c>
    </row>
    <row r="23" spans="1:6" x14ac:dyDescent="0.35">
      <c r="A23" s="9">
        <v>38353</v>
      </c>
      <c r="B23" s="10">
        <v>16249</v>
      </c>
      <c r="C23" s="11">
        <v>7408</v>
      </c>
      <c r="D23">
        <v>22</v>
      </c>
      <c r="F23" s="18">
        <f t="shared" si="0"/>
        <v>7414.333333333333</v>
      </c>
    </row>
    <row r="24" spans="1:6" x14ac:dyDescent="0.35">
      <c r="A24" s="9">
        <v>38384</v>
      </c>
      <c r="B24" s="10">
        <v>18867</v>
      </c>
      <c r="C24" s="11">
        <v>7493</v>
      </c>
      <c r="D24">
        <v>23</v>
      </c>
      <c r="F24" s="18">
        <f t="shared" si="0"/>
        <v>7006.666666666667</v>
      </c>
    </row>
    <row r="25" spans="1:6" x14ac:dyDescent="0.35">
      <c r="A25" s="9">
        <v>38412</v>
      </c>
      <c r="B25" s="10">
        <v>23857</v>
      </c>
      <c r="C25" s="11">
        <v>8541</v>
      </c>
      <c r="D25">
        <v>24</v>
      </c>
      <c r="F25" s="18">
        <f t="shared" si="0"/>
        <v>7814</v>
      </c>
    </row>
    <row r="26" spans="1:6" x14ac:dyDescent="0.35">
      <c r="A26" s="9">
        <v>38443</v>
      </c>
      <c r="B26" s="10">
        <v>16828</v>
      </c>
      <c r="C26" s="11">
        <v>8029</v>
      </c>
      <c r="D26">
        <v>25</v>
      </c>
      <c r="F26" s="18">
        <f t="shared" si="0"/>
        <v>8021</v>
      </c>
    </row>
    <row r="27" spans="1:6" x14ac:dyDescent="0.35">
      <c r="A27" s="9">
        <v>38473</v>
      </c>
      <c r="B27" s="10">
        <v>19062</v>
      </c>
      <c r="C27" s="11">
        <v>8650</v>
      </c>
      <c r="D27">
        <v>26</v>
      </c>
      <c r="F27" s="18">
        <f t="shared" si="0"/>
        <v>8406.6666666666661</v>
      </c>
    </row>
    <row r="28" spans="1:6" x14ac:dyDescent="0.35">
      <c r="A28" s="9">
        <v>38504</v>
      </c>
      <c r="B28" s="10">
        <v>22724</v>
      </c>
      <c r="C28" s="11">
        <v>9960</v>
      </c>
      <c r="D28">
        <v>27</v>
      </c>
      <c r="F28" s="18">
        <f t="shared" si="0"/>
        <v>8879.6666666666661</v>
      </c>
    </row>
    <row r="29" spans="1:6" x14ac:dyDescent="0.35">
      <c r="A29" s="9">
        <v>38534</v>
      </c>
      <c r="B29" s="10">
        <v>15320</v>
      </c>
      <c r="C29" s="11">
        <v>7152</v>
      </c>
      <c r="D29">
        <v>28</v>
      </c>
      <c r="F29" s="18">
        <f t="shared" si="0"/>
        <v>8587.3333333333339</v>
      </c>
    </row>
    <row r="30" spans="1:6" x14ac:dyDescent="0.35">
      <c r="A30" s="9">
        <v>38565</v>
      </c>
      <c r="B30" s="10">
        <v>16936</v>
      </c>
      <c r="C30" s="11">
        <v>7322</v>
      </c>
      <c r="D30">
        <v>29</v>
      </c>
      <c r="F30" s="18">
        <f t="shared" si="0"/>
        <v>8144.666666666667</v>
      </c>
    </row>
    <row r="31" spans="1:6" x14ac:dyDescent="0.35">
      <c r="A31" s="9">
        <v>38596</v>
      </c>
      <c r="B31" s="10">
        <v>21986</v>
      </c>
      <c r="C31" s="11">
        <v>9239</v>
      </c>
      <c r="D31">
        <v>30</v>
      </c>
      <c r="F31" s="18">
        <f t="shared" si="0"/>
        <v>7904.333333333333</v>
      </c>
    </row>
    <row r="32" spans="1:6" x14ac:dyDescent="0.35">
      <c r="A32" s="9">
        <v>38626</v>
      </c>
      <c r="B32" s="10">
        <v>30998</v>
      </c>
      <c r="C32" s="11">
        <v>14123</v>
      </c>
      <c r="D32">
        <v>31</v>
      </c>
      <c r="F32" s="18">
        <f t="shared" si="0"/>
        <v>10228</v>
      </c>
    </row>
    <row r="33" spans="1:6" x14ac:dyDescent="0.35">
      <c r="A33" s="9">
        <v>38657</v>
      </c>
      <c r="B33" s="10">
        <v>22359</v>
      </c>
      <c r="C33" s="11">
        <v>9566</v>
      </c>
      <c r="D33">
        <v>32</v>
      </c>
      <c r="F33" s="18">
        <f t="shared" si="0"/>
        <v>10976</v>
      </c>
    </row>
    <row r="34" spans="1:6" x14ac:dyDescent="0.35">
      <c r="A34" s="9">
        <v>38687</v>
      </c>
      <c r="B34" s="10">
        <v>20860</v>
      </c>
      <c r="C34" s="11">
        <v>7341</v>
      </c>
      <c r="D34">
        <v>33</v>
      </c>
      <c r="F34" s="18">
        <f t="shared" si="0"/>
        <v>10343.333333333334</v>
      </c>
    </row>
    <row r="35" spans="1:6" x14ac:dyDescent="0.35">
      <c r="A35" s="9">
        <v>38718</v>
      </c>
      <c r="B35" s="10">
        <v>24057</v>
      </c>
      <c r="C35" s="11">
        <v>9404</v>
      </c>
      <c r="D35">
        <v>34</v>
      </c>
      <c r="F35" s="18">
        <f t="shared" si="0"/>
        <v>8770.3333333333339</v>
      </c>
    </row>
    <row r="36" spans="1:6" x14ac:dyDescent="0.35">
      <c r="A36" s="9">
        <v>38749</v>
      </c>
      <c r="B36" s="10">
        <v>23506</v>
      </c>
      <c r="C36" s="11">
        <v>8613</v>
      </c>
      <c r="D36">
        <v>35</v>
      </c>
      <c r="F36" s="18">
        <f t="shared" ref="F36:F67" si="1">AVERAGE(C34:C36)</f>
        <v>8452.6666666666661</v>
      </c>
    </row>
    <row r="37" spans="1:6" x14ac:dyDescent="0.35">
      <c r="A37" s="9">
        <v>38777</v>
      </c>
      <c r="B37" s="10">
        <v>27985</v>
      </c>
      <c r="C37" s="11">
        <v>9425</v>
      </c>
      <c r="D37">
        <v>36</v>
      </c>
      <c r="F37" s="18">
        <f t="shared" si="1"/>
        <v>9147.3333333333339</v>
      </c>
    </row>
    <row r="38" spans="1:6" x14ac:dyDescent="0.35">
      <c r="A38" s="12">
        <v>38808</v>
      </c>
      <c r="B38" s="10">
        <v>24416</v>
      </c>
      <c r="C38" s="13">
        <v>10905</v>
      </c>
      <c r="D38">
        <v>37</v>
      </c>
      <c r="F38" s="18">
        <f t="shared" si="1"/>
        <v>9647.6666666666661</v>
      </c>
    </row>
    <row r="39" spans="1:6" x14ac:dyDescent="0.35">
      <c r="A39" s="12">
        <v>38838</v>
      </c>
      <c r="B39" s="10">
        <v>24262</v>
      </c>
      <c r="C39" s="13">
        <v>9842</v>
      </c>
      <c r="D39">
        <v>38</v>
      </c>
      <c r="F39" s="18">
        <f t="shared" si="1"/>
        <v>10057.333333333334</v>
      </c>
    </row>
    <row r="40" spans="1:6" x14ac:dyDescent="0.35">
      <c r="A40" s="12">
        <v>38869</v>
      </c>
      <c r="B40" s="10">
        <v>29924</v>
      </c>
      <c r="C40" s="13">
        <v>12259</v>
      </c>
      <c r="D40">
        <v>39</v>
      </c>
      <c r="F40" s="18">
        <f t="shared" si="1"/>
        <v>11002</v>
      </c>
    </row>
    <row r="41" spans="1:6" x14ac:dyDescent="0.35">
      <c r="A41" s="12">
        <v>38899</v>
      </c>
      <c r="B41" s="10">
        <v>21738</v>
      </c>
      <c r="C41" s="13">
        <v>9285</v>
      </c>
      <c r="D41">
        <v>40</v>
      </c>
      <c r="F41" s="18">
        <f t="shared" si="1"/>
        <v>10462</v>
      </c>
    </row>
    <row r="42" spans="1:6" x14ac:dyDescent="0.35">
      <c r="A42" s="12">
        <v>38930</v>
      </c>
      <c r="B42" s="10">
        <v>20417</v>
      </c>
      <c r="C42" s="13">
        <v>7950</v>
      </c>
      <c r="D42">
        <v>41</v>
      </c>
      <c r="F42" s="18">
        <f t="shared" si="1"/>
        <v>9831.3333333333339</v>
      </c>
    </row>
    <row r="43" spans="1:6" x14ac:dyDescent="0.35">
      <c r="A43" s="12">
        <v>38961</v>
      </c>
      <c r="B43" s="10">
        <v>33280</v>
      </c>
      <c r="C43" s="13">
        <v>11482</v>
      </c>
      <c r="D43">
        <v>42</v>
      </c>
      <c r="F43" s="18">
        <f t="shared" si="1"/>
        <v>9572.3333333333339</v>
      </c>
    </row>
    <row r="44" spans="1:6" x14ac:dyDescent="0.35">
      <c r="A44" s="12">
        <v>38991</v>
      </c>
      <c r="B44" s="10">
        <v>35817</v>
      </c>
      <c r="C44" s="13">
        <v>15817</v>
      </c>
      <c r="D44">
        <v>43</v>
      </c>
      <c r="F44" s="18">
        <f t="shared" si="1"/>
        <v>11749.666666666666</v>
      </c>
    </row>
    <row r="45" spans="1:6" x14ac:dyDescent="0.35">
      <c r="A45" s="12">
        <v>39022</v>
      </c>
      <c r="B45" s="10">
        <v>26057</v>
      </c>
      <c r="C45" s="13">
        <v>10288</v>
      </c>
      <c r="D45">
        <v>44</v>
      </c>
      <c r="F45" s="18">
        <f t="shared" si="1"/>
        <v>12529</v>
      </c>
    </row>
    <row r="46" spans="1:6" x14ac:dyDescent="0.35">
      <c r="A46" s="12">
        <v>39052</v>
      </c>
      <c r="B46" s="10">
        <v>23742</v>
      </c>
      <c r="C46" s="13">
        <v>8743</v>
      </c>
      <c r="D46">
        <v>45</v>
      </c>
      <c r="F46" s="18">
        <f t="shared" si="1"/>
        <v>11616</v>
      </c>
    </row>
    <row r="47" spans="1:6" x14ac:dyDescent="0.35">
      <c r="A47" s="12">
        <v>39083</v>
      </c>
      <c r="B47" s="10">
        <v>26259</v>
      </c>
      <c r="C47" s="13">
        <v>10419</v>
      </c>
      <c r="D47">
        <v>46</v>
      </c>
      <c r="F47" s="18">
        <f t="shared" si="1"/>
        <v>9816.6666666666661</v>
      </c>
    </row>
    <row r="48" spans="1:6" x14ac:dyDescent="0.35">
      <c r="A48" s="12">
        <v>39114</v>
      </c>
      <c r="B48" s="10">
        <v>23995</v>
      </c>
      <c r="C48" s="13">
        <v>8801</v>
      </c>
      <c r="D48">
        <v>47</v>
      </c>
      <c r="F48" s="18">
        <f t="shared" si="1"/>
        <v>9321</v>
      </c>
    </row>
    <row r="49" spans="1:6" x14ac:dyDescent="0.35">
      <c r="A49" s="12">
        <v>39142</v>
      </c>
      <c r="B49" s="10">
        <v>28421</v>
      </c>
      <c r="C49" s="13">
        <v>8631</v>
      </c>
      <c r="D49">
        <v>48</v>
      </c>
      <c r="F49" s="18">
        <f t="shared" si="1"/>
        <v>9283.6666666666661</v>
      </c>
    </row>
    <row r="50" spans="1:6" x14ac:dyDescent="0.35">
      <c r="A50" s="12">
        <v>39173</v>
      </c>
      <c r="B50" s="10">
        <v>22357</v>
      </c>
      <c r="C50" s="13">
        <v>9682</v>
      </c>
      <c r="D50">
        <v>49</v>
      </c>
      <c r="F50" s="18">
        <f t="shared" si="1"/>
        <v>9038</v>
      </c>
    </row>
    <row r="51" spans="1:6" x14ac:dyDescent="0.35">
      <c r="A51" s="12">
        <v>39203</v>
      </c>
      <c r="B51" s="10">
        <v>23488</v>
      </c>
      <c r="C51" s="13">
        <v>9052</v>
      </c>
      <c r="D51">
        <v>50</v>
      </c>
      <c r="F51" s="18">
        <f t="shared" si="1"/>
        <v>9121.6666666666661</v>
      </c>
    </row>
    <row r="52" spans="1:6" x14ac:dyDescent="0.35">
      <c r="A52" s="12">
        <v>39234</v>
      </c>
      <c r="B52" s="10">
        <v>29631</v>
      </c>
      <c r="C52" s="13">
        <v>11477</v>
      </c>
      <c r="D52">
        <v>51</v>
      </c>
      <c r="F52" s="18">
        <f t="shared" si="1"/>
        <v>10070.333333333334</v>
      </c>
    </row>
    <row r="53" spans="1:6" x14ac:dyDescent="0.35">
      <c r="A53" s="12">
        <v>39264</v>
      </c>
      <c r="B53" s="10">
        <v>20594</v>
      </c>
      <c r="C53" s="13">
        <v>8242</v>
      </c>
      <c r="D53">
        <v>52</v>
      </c>
      <c r="F53" s="18">
        <f t="shared" si="1"/>
        <v>9590.3333333333339</v>
      </c>
    </row>
    <row r="54" spans="1:6" x14ac:dyDescent="0.35">
      <c r="A54" s="12">
        <v>39295</v>
      </c>
      <c r="B54" s="10">
        <v>20051</v>
      </c>
      <c r="C54" s="13">
        <v>7674</v>
      </c>
      <c r="D54">
        <v>53</v>
      </c>
      <c r="F54" s="18">
        <f t="shared" si="1"/>
        <v>9131</v>
      </c>
    </row>
    <row r="55" spans="1:6" x14ac:dyDescent="0.35">
      <c r="A55" s="12">
        <v>39326</v>
      </c>
      <c r="B55" s="10">
        <v>27466</v>
      </c>
      <c r="C55" s="13">
        <v>10339</v>
      </c>
      <c r="D55">
        <v>54</v>
      </c>
      <c r="F55" s="18">
        <f t="shared" si="1"/>
        <v>8751.6666666666661</v>
      </c>
    </row>
    <row r="56" spans="1:6" x14ac:dyDescent="0.35">
      <c r="A56" s="12">
        <v>39356</v>
      </c>
      <c r="B56" s="10">
        <v>34778</v>
      </c>
      <c r="C56" s="13">
        <v>13919</v>
      </c>
      <c r="D56">
        <v>55</v>
      </c>
      <c r="F56" s="18">
        <f t="shared" si="1"/>
        <v>10644</v>
      </c>
    </row>
    <row r="57" spans="1:6" x14ac:dyDescent="0.35">
      <c r="A57" s="12">
        <v>39387</v>
      </c>
      <c r="B57" s="10">
        <v>25839</v>
      </c>
      <c r="C57" s="13">
        <v>10531</v>
      </c>
      <c r="D57">
        <v>56</v>
      </c>
      <c r="F57" s="18">
        <f t="shared" si="1"/>
        <v>11596.333333333334</v>
      </c>
    </row>
    <row r="58" spans="1:6" x14ac:dyDescent="0.35">
      <c r="A58" s="12">
        <v>39417</v>
      </c>
      <c r="B58" s="10">
        <v>23053</v>
      </c>
      <c r="C58" s="13">
        <v>8435</v>
      </c>
      <c r="D58">
        <v>57</v>
      </c>
      <c r="F58" s="18">
        <f t="shared" si="1"/>
        <v>10961.666666666666</v>
      </c>
    </row>
    <row r="59" spans="1:6" x14ac:dyDescent="0.35">
      <c r="A59" s="12">
        <v>39448</v>
      </c>
      <c r="B59" s="10">
        <v>23548</v>
      </c>
      <c r="C59" s="13">
        <v>9750</v>
      </c>
      <c r="D59">
        <v>58</v>
      </c>
      <c r="F59" s="18">
        <f t="shared" si="1"/>
        <v>9572</v>
      </c>
    </row>
    <row r="60" spans="1:6" x14ac:dyDescent="0.35">
      <c r="A60" s="12">
        <v>39479</v>
      </c>
      <c r="B60" s="10">
        <v>22619</v>
      </c>
      <c r="C60" s="13">
        <v>8477</v>
      </c>
      <c r="D60">
        <v>59</v>
      </c>
      <c r="F60" s="18">
        <f t="shared" si="1"/>
        <v>8887.3333333333339</v>
      </c>
    </row>
    <row r="61" spans="1:6" x14ac:dyDescent="0.35">
      <c r="A61" s="12">
        <v>39508</v>
      </c>
      <c r="B61" s="10">
        <v>28817</v>
      </c>
      <c r="C61" s="13">
        <v>9814</v>
      </c>
      <c r="D61">
        <v>60</v>
      </c>
      <c r="F61" s="18">
        <f t="shared" si="1"/>
        <v>9347</v>
      </c>
    </row>
    <row r="62" spans="1:6" x14ac:dyDescent="0.35">
      <c r="A62" s="12">
        <v>39539</v>
      </c>
      <c r="B62" s="10">
        <v>24644</v>
      </c>
      <c r="C62" s="13">
        <v>10684</v>
      </c>
      <c r="D62">
        <v>61</v>
      </c>
      <c r="F62" s="18">
        <f t="shared" si="1"/>
        <v>9658.3333333333339</v>
      </c>
    </row>
    <row r="63" spans="1:6" x14ac:dyDescent="0.35">
      <c r="A63" s="12">
        <v>39569</v>
      </c>
      <c r="B63" s="10">
        <v>27949</v>
      </c>
      <c r="C63" s="13">
        <v>11693</v>
      </c>
      <c r="D63">
        <v>62</v>
      </c>
      <c r="F63" s="18">
        <f t="shared" si="1"/>
        <v>10730.333333333334</v>
      </c>
    </row>
    <row r="64" spans="1:6" x14ac:dyDescent="0.35">
      <c r="A64" s="12">
        <v>39600</v>
      </c>
      <c r="B64" s="10">
        <v>32737</v>
      </c>
      <c r="C64" s="13">
        <v>14439</v>
      </c>
      <c r="D64">
        <v>63</v>
      </c>
      <c r="F64" s="18">
        <f t="shared" si="1"/>
        <v>12272</v>
      </c>
    </row>
    <row r="65" spans="1:6" x14ac:dyDescent="0.35">
      <c r="A65" s="12">
        <v>39630</v>
      </c>
      <c r="B65" s="10">
        <v>21654</v>
      </c>
      <c r="C65" s="13">
        <v>9081</v>
      </c>
      <c r="D65">
        <v>64</v>
      </c>
      <c r="F65" s="18">
        <f t="shared" si="1"/>
        <v>11737.666666666666</v>
      </c>
    </row>
    <row r="66" spans="1:6" x14ac:dyDescent="0.35">
      <c r="A66" s="12">
        <v>39661</v>
      </c>
      <c r="B66" s="10">
        <v>22718</v>
      </c>
      <c r="C66" s="13">
        <v>9781</v>
      </c>
      <c r="D66">
        <v>65</v>
      </c>
      <c r="F66" s="18">
        <f t="shared" si="1"/>
        <v>11100.333333333334</v>
      </c>
    </row>
    <row r="67" spans="1:6" x14ac:dyDescent="0.35">
      <c r="A67" s="12">
        <v>39692</v>
      </c>
      <c r="B67" s="10">
        <v>28855</v>
      </c>
      <c r="C67" s="13">
        <v>10307</v>
      </c>
      <c r="D67">
        <v>66</v>
      </c>
      <c r="F67" s="18">
        <f t="shared" si="1"/>
        <v>9723</v>
      </c>
    </row>
    <row r="68" spans="1:6" x14ac:dyDescent="0.35">
      <c r="A68" s="12">
        <v>39722</v>
      </c>
      <c r="B68" s="10">
        <v>33205</v>
      </c>
      <c r="C68" s="13">
        <v>14800</v>
      </c>
      <c r="D68">
        <v>67</v>
      </c>
      <c r="F68" s="18">
        <f t="shared" ref="F68:F99" si="2">AVERAGE(C66:C68)</f>
        <v>11629.333333333334</v>
      </c>
    </row>
    <row r="69" spans="1:6" x14ac:dyDescent="0.35">
      <c r="A69" s="12">
        <v>39753</v>
      </c>
      <c r="B69" s="10">
        <v>20983</v>
      </c>
      <c r="C69" s="13">
        <v>7960</v>
      </c>
      <c r="D69">
        <v>68</v>
      </c>
      <c r="F69" s="18">
        <f t="shared" si="2"/>
        <v>11022.333333333334</v>
      </c>
    </row>
    <row r="70" spans="1:6" x14ac:dyDescent="0.35">
      <c r="A70" s="12">
        <v>39783</v>
      </c>
      <c r="B70" s="10">
        <v>17751</v>
      </c>
      <c r="C70" s="13">
        <v>6858</v>
      </c>
      <c r="D70">
        <v>69</v>
      </c>
      <c r="F70" s="18">
        <f t="shared" si="2"/>
        <v>9872.6666666666661</v>
      </c>
    </row>
    <row r="71" spans="1:6" x14ac:dyDescent="0.35">
      <c r="A71" s="12">
        <v>39814</v>
      </c>
      <c r="B71" s="10">
        <v>22114</v>
      </c>
      <c r="C71" s="13">
        <v>9438</v>
      </c>
      <c r="D71">
        <v>70</v>
      </c>
      <c r="F71" s="18">
        <f t="shared" si="2"/>
        <v>8085.333333333333</v>
      </c>
    </row>
    <row r="72" spans="1:6" x14ac:dyDescent="0.35">
      <c r="A72" s="12">
        <v>39845</v>
      </c>
      <c r="B72" s="10">
        <v>20025</v>
      </c>
      <c r="C72" s="13">
        <v>8487</v>
      </c>
      <c r="D72">
        <v>71</v>
      </c>
      <c r="F72" s="18">
        <f t="shared" si="2"/>
        <v>8261</v>
      </c>
    </row>
    <row r="73" spans="1:6" x14ac:dyDescent="0.35">
      <c r="A73" s="12">
        <v>39873</v>
      </c>
      <c r="B73" s="10">
        <v>31286</v>
      </c>
      <c r="C73" s="13">
        <v>10609</v>
      </c>
      <c r="D73">
        <v>72</v>
      </c>
      <c r="F73" s="18">
        <f t="shared" si="2"/>
        <v>9511.3333333333339</v>
      </c>
    </row>
    <row r="74" spans="1:6" x14ac:dyDescent="0.35">
      <c r="A74" s="9">
        <v>39904</v>
      </c>
      <c r="B74" s="10">
        <v>27039</v>
      </c>
      <c r="C74" s="13">
        <v>11282</v>
      </c>
      <c r="D74">
        <v>73</v>
      </c>
      <c r="F74" s="18">
        <f t="shared" si="2"/>
        <v>10126</v>
      </c>
    </row>
    <row r="75" spans="1:6" x14ac:dyDescent="0.35">
      <c r="A75" s="9">
        <v>39934</v>
      </c>
      <c r="B75" s="10">
        <v>31113</v>
      </c>
      <c r="C75" s="13">
        <v>12870</v>
      </c>
      <c r="D75">
        <v>74</v>
      </c>
      <c r="F75" s="18">
        <f t="shared" si="2"/>
        <v>11587</v>
      </c>
    </row>
    <row r="76" spans="1:6" x14ac:dyDescent="0.35">
      <c r="A76" s="9">
        <v>39965</v>
      </c>
      <c r="B76" s="10">
        <v>39396</v>
      </c>
      <c r="C76" s="13">
        <v>17811</v>
      </c>
      <c r="D76">
        <v>75</v>
      </c>
      <c r="F76" s="18">
        <f t="shared" si="2"/>
        <v>13987.666666666666</v>
      </c>
    </row>
    <row r="77" spans="1:6" x14ac:dyDescent="0.35">
      <c r="A77" s="9">
        <v>39995</v>
      </c>
      <c r="B77" s="10">
        <v>27219</v>
      </c>
      <c r="C77" s="13">
        <v>12128</v>
      </c>
      <c r="D77">
        <v>76</v>
      </c>
      <c r="F77" s="18">
        <f t="shared" si="2"/>
        <v>14269.666666666666</v>
      </c>
    </row>
    <row r="78" spans="1:6" x14ac:dyDescent="0.35">
      <c r="A78" s="9">
        <v>40026</v>
      </c>
      <c r="B78" s="10">
        <v>24434</v>
      </c>
      <c r="C78" s="13">
        <v>10161</v>
      </c>
      <c r="D78">
        <v>77</v>
      </c>
      <c r="F78" s="18">
        <f t="shared" si="2"/>
        <v>13366.666666666666</v>
      </c>
    </row>
    <row r="79" spans="1:6" x14ac:dyDescent="0.35">
      <c r="A79" s="9">
        <v>40057</v>
      </c>
      <c r="B79" s="10">
        <v>41338</v>
      </c>
      <c r="C79" s="13">
        <v>16359</v>
      </c>
      <c r="D79">
        <v>78</v>
      </c>
      <c r="F79" s="18">
        <f t="shared" si="2"/>
        <v>12882.666666666666</v>
      </c>
    </row>
    <row r="80" spans="1:6" x14ac:dyDescent="0.35">
      <c r="A80" s="9">
        <v>40087</v>
      </c>
      <c r="B80" s="10">
        <v>43171</v>
      </c>
      <c r="C80" s="11">
        <v>12321.522105263201</v>
      </c>
      <c r="D80">
        <v>79</v>
      </c>
      <c r="F80" s="18">
        <f t="shared" si="2"/>
        <v>12947.174035087732</v>
      </c>
    </row>
    <row r="81" spans="1:6" x14ac:dyDescent="0.35">
      <c r="A81" s="9">
        <v>40118</v>
      </c>
      <c r="B81" s="10">
        <v>27743</v>
      </c>
      <c r="C81" s="11">
        <v>12400.319671907</v>
      </c>
      <c r="D81">
        <v>80</v>
      </c>
      <c r="F81" s="18">
        <f t="shared" si="2"/>
        <v>13693.613925723401</v>
      </c>
    </row>
    <row r="82" spans="1:6" x14ac:dyDescent="0.35">
      <c r="A82" s="9">
        <v>40148</v>
      </c>
      <c r="B82" s="10">
        <v>27424</v>
      </c>
      <c r="C82" s="11">
        <v>12479.1172385509</v>
      </c>
      <c r="D82">
        <v>81</v>
      </c>
      <c r="F82" s="18">
        <f t="shared" si="2"/>
        <v>12400.319671907033</v>
      </c>
    </row>
    <row r="83" spans="1:6" x14ac:dyDescent="0.35">
      <c r="A83" s="9">
        <v>40179</v>
      </c>
      <c r="B83" s="10">
        <v>35941</v>
      </c>
      <c r="C83" s="11">
        <v>12557.9148051948</v>
      </c>
      <c r="D83">
        <v>82</v>
      </c>
      <c r="F83" s="18">
        <f t="shared" si="2"/>
        <v>12479.1172385509</v>
      </c>
    </row>
    <row r="84" spans="1:6" x14ac:dyDescent="0.35">
      <c r="A84" s="9">
        <v>40210</v>
      </c>
      <c r="B84" s="10">
        <v>32140</v>
      </c>
      <c r="C84" s="11">
        <v>12636.712371838699</v>
      </c>
      <c r="D84">
        <v>83</v>
      </c>
      <c r="F84" s="18">
        <f t="shared" si="2"/>
        <v>12557.9148051948</v>
      </c>
    </row>
    <row r="85" spans="1:6" x14ac:dyDescent="0.35">
      <c r="A85" s="9">
        <v>40238</v>
      </c>
      <c r="B85" s="10">
        <v>43245</v>
      </c>
      <c r="C85" s="11">
        <v>12715.509938482601</v>
      </c>
      <c r="D85">
        <v>84</v>
      </c>
      <c r="F85" s="18">
        <f t="shared" si="2"/>
        <v>12636.712371838701</v>
      </c>
    </row>
    <row r="86" spans="1:6" x14ac:dyDescent="0.35">
      <c r="A86" s="9">
        <v>40269</v>
      </c>
      <c r="B86" s="10">
        <v>38301</v>
      </c>
      <c r="C86" s="11">
        <v>12794.3075051265</v>
      </c>
      <c r="D86">
        <v>85</v>
      </c>
      <c r="F86" s="18">
        <f t="shared" si="2"/>
        <v>12715.509938482601</v>
      </c>
    </row>
    <row r="87" spans="1:6" x14ac:dyDescent="0.35">
      <c r="A87" s="9">
        <v>40299</v>
      </c>
      <c r="B87" s="10">
        <v>40442</v>
      </c>
      <c r="C87" s="11">
        <v>12873.1050717703</v>
      </c>
      <c r="D87">
        <v>86</v>
      </c>
      <c r="F87" s="18">
        <f t="shared" si="2"/>
        <v>12794.307505126466</v>
      </c>
    </row>
    <row r="88" spans="1:6" x14ac:dyDescent="0.35">
      <c r="A88" s="9">
        <v>40330</v>
      </c>
      <c r="B88" s="10">
        <v>38356</v>
      </c>
      <c r="C88" s="11">
        <v>12951.9026384142</v>
      </c>
      <c r="D88">
        <v>87</v>
      </c>
      <c r="F88" s="18">
        <f t="shared" si="2"/>
        <v>12873.105071770333</v>
      </c>
    </row>
    <row r="89" spans="1:6" x14ac:dyDescent="0.35">
      <c r="A89" s="9">
        <v>40360</v>
      </c>
      <c r="B89" s="10">
        <v>31198</v>
      </c>
      <c r="C89" s="11">
        <v>13030.7002050581</v>
      </c>
      <c r="D89">
        <v>88</v>
      </c>
      <c r="F89" s="18">
        <f t="shared" si="2"/>
        <v>12951.9026384142</v>
      </c>
    </row>
    <row r="90" spans="1:6" x14ac:dyDescent="0.35">
      <c r="A90" s="9">
        <v>40391</v>
      </c>
      <c r="B90" s="10">
        <v>29763</v>
      </c>
      <c r="C90" s="11">
        <v>13109.497771701999</v>
      </c>
      <c r="D90">
        <v>89</v>
      </c>
      <c r="F90" s="18">
        <f t="shared" si="2"/>
        <v>13030.7002050581</v>
      </c>
    </row>
    <row r="91" spans="1:6" x14ac:dyDescent="0.35">
      <c r="A91" s="9">
        <v>40422</v>
      </c>
      <c r="B91" s="10">
        <v>42042</v>
      </c>
      <c r="C91" s="11">
        <v>13188.295338345901</v>
      </c>
      <c r="D91">
        <v>90</v>
      </c>
      <c r="F91" s="18">
        <f t="shared" si="2"/>
        <v>13109.497771702001</v>
      </c>
    </row>
    <row r="92" spans="1:6" x14ac:dyDescent="0.35">
      <c r="A92" s="9">
        <v>40452</v>
      </c>
      <c r="B92" s="10">
        <v>55946</v>
      </c>
      <c r="C92" s="11">
        <v>13267.0929049897</v>
      </c>
      <c r="D92">
        <v>91</v>
      </c>
      <c r="F92" s="18">
        <f t="shared" si="2"/>
        <v>13188.295338345866</v>
      </c>
    </row>
    <row r="93" spans="1:6" x14ac:dyDescent="0.35">
      <c r="A93" s="9">
        <v>40483</v>
      </c>
      <c r="B93" s="10">
        <v>37044</v>
      </c>
      <c r="C93" s="11">
        <v>13345.8904716336</v>
      </c>
      <c r="D93">
        <v>92</v>
      </c>
      <c r="F93" s="18">
        <f t="shared" si="2"/>
        <v>13267.092904989733</v>
      </c>
    </row>
    <row r="94" spans="1:6" x14ac:dyDescent="0.35">
      <c r="A94" s="9">
        <v>40513</v>
      </c>
      <c r="B94" s="10">
        <v>35298</v>
      </c>
      <c r="C94" s="11">
        <v>13424.6880382775</v>
      </c>
      <c r="D94">
        <v>93</v>
      </c>
      <c r="F94" s="18">
        <f t="shared" si="2"/>
        <v>13345.890471633598</v>
      </c>
    </row>
    <row r="95" spans="1:6" x14ac:dyDescent="0.35">
      <c r="A95" s="9">
        <v>40544</v>
      </c>
      <c r="B95" s="10">
        <v>42838</v>
      </c>
      <c r="C95" s="11">
        <v>13503.485604921399</v>
      </c>
      <c r="D95">
        <v>94</v>
      </c>
      <c r="F95" s="18">
        <f t="shared" si="2"/>
        <v>13424.6880382775</v>
      </c>
    </row>
    <row r="96" spans="1:6" x14ac:dyDescent="0.35">
      <c r="A96" s="9">
        <v>40575</v>
      </c>
      <c r="B96" s="10">
        <v>41784</v>
      </c>
      <c r="C96" s="11">
        <v>13582.283171565299</v>
      </c>
      <c r="D96">
        <v>95</v>
      </c>
      <c r="F96" s="18">
        <f t="shared" si="2"/>
        <v>13503.485604921399</v>
      </c>
    </row>
    <row r="97" spans="1:6" x14ac:dyDescent="0.35">
      <c r="A97" s="9">
        <v>40603</v>
      </c>
      <c r="B97" s="10">
        <v>45500</v>
      </c>
      <c r="C97" s="11">
        <v>13661.080738209201</v>
      </c>
      <c r="D97">
        <v>96</v>
      </c>
      <c r="F97" s="18">
        <f t="shared" si="2"/>
        <v>13582.283171565301</v>
      </c>
    </row>
    <row r="98" spans="1:6" x14ac:dyDescent="0.35">
      <c r="A98" s="9">
        <v>40634</v>
      </c>
      <c r="B98" s="10">
        <v>42513</v>
      </c>
      <c r="C98" s="11">
        <v>13739.878304853</v>
      </c>
      <c r="D98">
        <v>97</v>
      </c>
      <c r="F98" s="18">
        <f t="shared" si="2"/>
        <v>13661.080738209166</v>
      </c>
    </row>
    <row r="99" spans="1:6" x14ac:dyDescent="0.35">
      <c r="A99" s="9">
        <v>40664</v>
      </c>
      <c r="B99" s="10">
        <v>41874</v>
      </c>
      <c r="C99" s="11">
        <v>13818.6758714969</v>
      </c>
      <c r="D99">
        <v>98</v>
      </c>
      <c r="F99" s="18">
        <f t="shared" si="2"/>
        <v>13739.878304853033</v>
      </c>
    </row>
    <row r="100" spans="1:6" x14ac:dyDescent="0.35">
      <c r="A100" s="9">
        <v>40695</v>
      </c>
      <c r="B100" s="10">
        <v>48716</v>
      </c>
      <c r="C100" s="11">
        <v>13897.4734381408</v>
      </c>
      <c r="D100">
        <v>99</v>
      </c>
      <c r="F100" s="18">
        <f t="shared" ref="F100:F131" si="3">AVERAGE(C98:C100)</f>
        <v>13818.675871496898</v>
      </c>
    </row>
    <row r="101" spans="1:6" x14ac:dyDescent="0.35">
      <c r="A101" s="9">
        <v>40725</v>
      </c>
      <c r="B101" s="10">
        <v>38577</v>
      </c>
      <c r="C101" s="11">
        <v>13976.271004784699</v>
      </c>
      <c r="D101">
        <v>100</v>
      </c>
      <c r="F101" s="18">
        <f t="shared" si="3"/>
        <v>13897.4734381408</v>
      </c>
    </row>
    <row r="102" spans="1:6" x14ac:dyDescent="0.35">
      <c r="A102" s="9">
        <v>40756</v>
      </c>
      <c r="B102" s="10">
        <v>36407</v>
      </c>
      <c r="C102" s="11">
        <v>14055.068571428599</v>
      </c>
      <c r="D102">
        <v>101</v>
      </c>
      <c r="F102" s="18">
        <f t="shared" si="3"/>
        <v>13976.271004784699</v>
      </c>
    </row>
    <row r="103" spans="1:6" x14ac:dyDescent="0.35">
      <c r="A103" s="9">
        <v>40787</v>
      </c>
      <c r="B103" s="10">
        <v>56864</v>
      </c>
      <c r="C103" s="11">
        <v>14133.866138072501</v>
      </c>
      <c r="D103">
        <v>102</v>
      </c>
      <c r="F103" s="18">
        <f t="shared" si="3"/>
        <v>14055.068571428601</v>
      </c>
    </row>
    <row r="104" spans="1:6" x14ac:dyDescent="0.35">
      <c r="A104" s="9">
        <v>40817</v>
      </c>
      <c r="B104" s="10">
        <v>67886</v>
      </c>
      <c r="C104" s="11">
        <v>14212.6637047163</v>
      </c>
      <c r="D104">
        <v>103</v>
      </c>
      <c r="F104" s="18">
        <f t="shared" si="3"/>
        <v>14133.866138072466</v>
      </c>
    </row>
    <row r="105" spans="1:6" x14ac:dyDescent="0.35">
      <c r="A105" s="9">
        <v>40848</v>
      </c>
      <c r="B105" s="10">
        <v>39735</v>
      </c>
      <c r="C105" s="11">
        <v>14291.4612713602</v>
      </c>
      <c r="D105">
        <v>104</v>
      </c>
      <c r="F105" s="18">
        <f t="shared" si="3"/>
        <v>14212.663704716333</v>
      </c>
    </row>
    <row r="106" spans="1:6" x14ac:dyDescent="0.35">
      <c r="A106" s="9">
        <v>40878</v>
      </c>
      <c r="B106" s="10">
        <v>36604</v>
      </c>
      <c r="C106" s="11">
        <v>14370.2588380041</v>
      </c>
      <c r="D106">
        <v>105</v>
      </c>
      <c r="F106" s="18">
        <f t="shared" si="3"/>
        <v>14291.461271360198</v>
      </c>
    </row>
    <row r="107" spans="1:6" x14ac:dyDescent="0.35">
      <c r="A107" s="9">
        <v>40909</v>
      </c>
      <c r="B107" s="10">
        <v>42277</v>
      </c>
      <c r="C107" s="11">
        <v>14449.056404647999</v>
      </c>
      <c r="D107">
        <v>106</v>
      </c>
      <c r="F107" s="18">
        <f t="shared" si="3"/>
        <v>14370.2588380041</v>
      </c>
    </row>
    <row r="108" spans="1:6" x14ac:dyDescent="0.35">
      <c r="A108" s="9">
        <v>40940</v>
      </c>
      <c r="B108" s="10">
        <v>36701</v>
      </c>
      <c r="C108" s="11">
        <v>14527.853971291899</v>
      </c>
      <c r="D108">
        <v>107</v>
      </c>
      <c r="F108" s="18">
        <f t="shared" si="3"/>
        <v>14449.056404647999</v>
      </c>
    </row>
    <row r="109" spans="1:6" x14ac:dyDescent="0.35">
      <c r="A109" s="9">
        <v>40969</v>
      </c>
      <c r="B109" s="10">
        <v>43541</v>
      </c>
      <c r="C109" s="11">
        <v>14606.651537935701</v>
      </c>
      <c r="D109">
        <v>108</v>
      </c>
      <c r="F109" s="18">
        <f t="shared" si="3"/>
        <v>14527.853971291866</v>
      </c>
    </row>
    <row r="110" spans="1:6" x14ac:dyDescent="0.35">
      <c r="A110" s="9">
        <v>41000</v>
      </c>
      <c r="B110" s="3">
        <v>43221.877082035317</v>
      </c>
      <c r="C110" s="3">
        <v>17829.71</v>
      </c>
      <c r="D110">
        <v>109</v>
      </c>
      <c r="F110" s="18">
        <f t="shared" si="3"/>
        <v>15654.738503075867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MMFD</vt:lpstr>
      <vt:lpstr>Industry</vt:lpstr>
      <vt:lpstr>Sheet1</vt:lpstr>
      <vt:lpstr>Seasonality</vt:lpstr>
      <vt:lpstr>EXPONENTIAL SMOOTHING</vt:lpstr>
      <vt:lpstr>3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</dc:creator>
  <cp:lastModifiedBy>Nandini Jaiswal</cp:lastModifiedBy>
  <dcterms:created xsi:type="dcterms:W3CDTF">2015-06-05T18:17:20Z</dcterms:created>
  <dcterms:modified xsi:type="dcterms:W3CDTF">2022-09-07T06:07:02Z</dcterms:modified>
</cp:coreProperties>
</file>