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MSBANA\SimulationModeling\New folder (2)\"/>
    </mc:Choice>
  </mc:AlternateContent>
  <xr:revisionPtr revIDLastSave="0" documentId="13_ncr:1_{BA559E83-56CE-48F4-A629-D5A4DC5CA2A3}" xr6:coauthVersionLast="45" xr6:coauthVersionMax="45" xr10:uidLastSave="{00000000-0000-0000-0000-000000000000}"/>
  <bookViews>
    <workbookView xWindow="-98" yWindow="-98" windowWidth="19396" windowHeight="10395" activeTab="1" xr2:uid="{00000000-000D-0000-FFFF-FFFF00000000}"/>
  </bookViews>
  <sheets>
    <sheet name="Q_1_Part1" sheetId="14" r:id="rId1"/>
    <sheet name="Q1_Part2" sheetId="2" r:id="rId2"/>
    <sheet name="RiskSerializationData" sheetId="9" state="hidden" r:id="rId3"/>
  </sheets>
  <externalReferences>
    <externalReference r:id="rId4"/>
  </externalReferences>
  <definedNames>
    <definedName name="__123Graph_A" hidden="1">#REF!</definedName>
    <definedName name="__123Graph_X" hidden="1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Table1_In1" hidden="1">#REF!</definedName>
    <definedName name="Pal_Workbook_GUID" hidden="1">"DHAP7GK9UMWYTP6DFJ5GPFFK"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"$B$12"</definedName>
    <definedName name="RiskSelectedNameCell1" hidden="1">"$A$12"</definedName>
    <definedName name="RiskSelectedNameCell2" hidden="1">"$A$3"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opRankDefaultDistForRange" hidden="1">0</definedName>
    <definedName name="TopRankDefaultMaxChange" hidden="1">0.1</definedName>
    <definedName name="TopRankDefaultMinChange" hidden="1">-0.1</definedName>
    <definedName name="TopRankDefaultMultiGroupSize" hidden="1">2</definedName>
    <definedName name="TopRankDefaultMultiStepsPerInput" hidden="1">2</definedName>
    <definedName name="TopRankDefaultRangeType" hidden="1">0</definedName>
    <definedName name="TopRankDefaultStepsPerInput" hidden="1">5</definedName>
    <definedName name="TopRankDetailByInputReport" hidden="1">FALSE</definedName>
    <definedName name="TopRankMaxInputsPerGraph" hidden="1">10</definedName>
    <definedName name="TopRankMultiWayReport" hidden="1">TRUE</definedName>
    <definedName name="TopRankNumberOfRuns" hidden="1">1</definedName>
    <definedName name="TopRankOnlyInputsChangeThreshold">0.01</definedName>
    <definedName name="TopRankOnlyInputsOverThreshold" hidden="1">TRUE</definedName>
    <definedName name="TopRankOnlyTopRanking" hidden="1">TRUE</definedName>
    <definedName name="TopRankOutputDetailReport" hidden="1">FALSE</definedName>
    <definedName name="TopRankOutputsAsPercentChange" hidden="1">FALSE</definedName>
    <definedName name="TopRankOverwriteExisting" hidden="1">FALSE</definedName>
    <definedName name="TopRankPauseOnError" hidden="1">FALSE</definedName>
    <definedName name="TopRankPerformPrecedentScanAddOutput" hidden="1">FALSE</definedName>
    <definedName name="TopRankPerformPrecedentScanAtStart" hidden="1">FALSE</definedName>
    <definedName name="TopRankPrecedentScanType" hidden="1">1</definedName>
    <definedName name="TopRankReportAllOutputCells" hidden="1">TRUE</definedName>
    <definedName name="TopRankReportsInExistingWorkbook" hidden="1">FALSE</definedName>
    <definedName name="TopRankReportsInExistingWorkbookName" hidden="1">"Active Workbook"</definedName>
    <definedName name="TopRankReportsInNewWorkbook" hidden="1">TRUE</definedName>
    <definedName name="TopRankSensitivityGraphs" hidden="1">FALSE</definedName>
    <definedName name="TopRankSingleWorkbookAllResults" hidden="1">FALSE</definedName>
    <definedName name="TopRankSpiderGraphs" hidden="1">TRUE</definedName>
    <definedName name="TopRankTornadoGraphs" hidden="1">TRUE</definedName>
    <definedName name="TopRankUpdateDisplay" hidden="1">FALSE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9" i="2" l="1"/>
  <c r="E116" i="14"/>
  <c r="F116" i="14" s="1"/>
  <c r="A132" i="2" s="1"/>
  <c r="E111" i="14"/>
  <c r="F111" i="14" s="1"/>
  <c r="A127" i="2" s="1"/>
  <c r="E112" i="14"/>
  <c r="F112" i="14" s="1"/>
  <c r="A128" i="2" s="1"/>
  <c r="E113" i="14"/>
  <c r="F113" i="14" s="1"/>
  <c r="A129" i="2" s="1"/>
  <c r="E114" i="14"/>
  <c r="F114" i="14" s="1"/>
  <c r="A130" i="2" s="1"/>
  <c r="E115" i="14"/>
  <c r="F115" i="14" s="1"/>
  <c r="A131" i="2" s="1"/>
  <c r="E97" i="14"/>
  <c r="F97" i="14" s="1"/>
  <c r="A113" i="2" s="1"/>
  <c r="E98" i="14"/>
  <c r="F98" i="14" s="1"/>
  <c r="A114" i="2" s="1"/>
  <c r="E99" i="14"/>
  <c r="F99" i="14" s="1"/>
  <c r="A115" i="2" s="1"/>
  <c r="E100" i="14"/>
  <c r="F100" i="14" s="1"/>
  <c r="A116" i="2" s="1"/>
  <c r="E101" i="14"/>
  <c r="F101" i="14" s="1"/>
  <c r="A117" i="2" s="1"/>
  <c r="E102" i="14"/>
  <c r="F102" i="14" s="1"/>
  <c r="A118" i="2" s="1"/>
  <c r="E103" i="14"/>
  <c r="F103" i="14" s="1"/>
  <c r="A119" i="2" s="1"/>
  <c r="E104" i="14"/>
  <c r="F104" i="14" s="1"/>
  <c r="A120" i="2" s="1"/>
  <c r="E105" i="14"/>
  <c r="F105" i="14" s="1"/>
  <c r="A121" i="2" s="1"/>
  <c r="E106" i="14"/>
  <c r="F106" i="14" s="1"/>
  <c r="A122" i="2" s="1"/>
  <c r="E107" i="14"/>
  <c r="F107" i="14" s="1"/>
  <c r="A123" i="2" s="1"/>
  <c r="E108" i="14"/>
  <c r="F108" i="14" s="1"/>
  <c r="A124" i="2" s="1"/>
  <c r="E109" i="14"/>
  <c r="F109" i="14" s="1"/>
  <c r="A125" i="2" s="1"/>
  <c r="E110" i="14"/>
  <c r="F110" i="14" s="1"/>
  <c r="A126" i="2" s="1"/>
  <c r="E18" i="14" l="1"/>
  <c r="E19" i="14"/>
  <c r="E20" i="14"/>
  <c r="E21" i="14"/>
  <c r="F21" i="14" s="1"/>
  <c r="E22" i="14"/>
  <c r="E23" i="14"/>
  <c r="E24" i="14"/>
  <c r="E25" i="14"/>
  <c r="F25" i="14" s="1"/>
  <c r="E26" i="14"/>
  <c r="E27" i="14"/>
  <c r="E28" i="14"/>
  <c r="E29" i="14"/>
  <c r="F29" i="14" s="1"/>
  <c r="E30" i="14"/>
  <c r="E31" i="14"/>
  <c r="E32" i="14"/>
  <c r="E33" i="14"/>
  <c r="F33" i="14" s="1"/>
  <c r="E34" i="14"/>
  <c r="E35" i="14"/>
  <c r="E36" i="14"/>
  <c r="E37" i="14"/>
  <c r="F37" i="14" s="1"/>
  <c r="E38" i="14"/>
  <c r="E39" i="14"/>
  <c r="E40" i="14"/>
  <c r="E41" i="14"/>
  <c r="F41" i="14" s="1"/>
  <c r="E42" i="14"/>
  <c r="E43" i="14"/>
  <c r="E44" i="14"/>
  <c r="E45" i="14"/>
  <c r="F45" i="14" s="1"/>
  <c r="E46" i="14"/>
  <c r="E47" i="14"/>
  <c r="E48" i="14"/>
  <c r="E49" i="14"/>
  <c r="F49" i="14" s="1"/>
  <c r="E50" i="14"/>
  <c r="E51" i="14"/>
  <c r="E52" i="14"/>
  <c r="E53" i="14"/>
  <c r="F53" i="14" s="1"/>
  <c r="E54" i="14"/>
  <c r="E55" i="14"/>
  <c r="E56" i="14"/>
  <c r="E57" i="14"/>
  <c r="F57" i="14" s="1"/>
  <c r="E58" i="14"/>
  <c r="E59" i="14"/>
  <c r="E60" i="14"/>
  <c r="E61" i="14"/>
  <c r="F61" i="14" s="1"/>
  <c r="E62" i="14"/>
  <c r="E63" i="14"/>
  <c r="E64" i="14"/>
  <c r="E65" i="14"/>
  <c r="F65" i="14" s="1"/>
  <c r="E66" i="14"/>
  <c r="E67" i="14"/>
  <c r="E68" i="14"/>
  <c r="E69" i="14"/>
  <c r="F69" i="14" s="1"/>
  <c r="E70" i="14"/>
  <c r="E71" i="14"/>
  <c r="E72" i="14"/>
  <c r="E73" i="14"/>
  <c r="F73" i="14" s="1"/>
  <c r="E74" i="14"/>
  <c r="E75" i="14"/>
  <c r="E76" i="14"/>
  <c r="E77" i="14"/>
  <c r="F77" i="14" s="1"/>
  <c r="E78" i="14"/>
  <c r="E79" i="14"/>
  <c r="E80" i="14"/>
  <c r="E81" i="14"/>
  <c r="F81" i="14" s="1"/>
  <c r="E82" i="14"/>
  <c r="E83" i="14"/>
  <c r="E84" i="14"/>
  <c r="E85" i="14"/>
  <c r="F85" i="14" s="1"/>
  <c r="E86" i="14"/>
  <c r="E87" i="14"/>
  <c r="E88" i="14"/>
  <c r="E89" i="14"/>
  <c r="F89" i="14" s="1"/>
  <c r="E90" i="14"/>
  <c r="E91" i="14"/>
  <c r="E92" i="14"/>
  <c r="E93" i="14"/>
  <c r="F93" i="14" s="1"/>
  <c r="E94" i="14"/>
  <c r="E95" i="14"/>
  <c r="E96" i="14"/>
  <c r="E17" i="14"/>
  <c r="N4" i="14"/>
  <c r="N5" i="14" s="1"/>
  <c r="M4" i="14"/>
  <c r="M5" i="14" s="1"/>
  <c r="L4" i="14"/>
  <c r="L5" i="14" s="1"/>
  <c r="K4" i="14"/>
  <c r="K5" i="14" s="1"/>
  <c r="J4" i="14"/>
  <c r="J5" i="14" s="1"/>
  <c r="I4" i="14"/>
  <c r="I5" i="14" s="1"/>
  <c r="H4" i="14"/>
  <c r="H5" i="14" s="1"/>
  <c r="G4" i="14"/>
  <c r="G5" i="14" s="1"/>
  <c r="F4" i="14"/>
  <c r="F5" i="14" s="1"/>
  <c r="E4" i="14"/>
  <c r="E5" i="14" s="1"/>
  <c r="B20" i="14"/>
  <c r="B7" i="14"/>
  <c r="A105" i="2" l="1"/>
  <c r="A89" i="2"/>
  <c r="A101" i="2"/>
  <c r="A93" i="2"/>
  <c r="A109" i="2"/>
  <c r="A97" i="2"/>
  <c r="A85" i="2"/>
  <c r="A81" i="2"/>
  <c r="A77" i="2"/>
  <c r="A73" i="2"/>
  <c r="A69" i="2"/>
  <c r="A65" i="2"/>
  <c r="A61" i="2"/>
  <c r="A57" i="2"/>
  <c r="A53" i="2"/>
  <c r="A49" i="2"/>
  <c r="A45" i="2"/>
  <c r="A41" i="2"/>
  <c r="A37" i="2"/>
  <c r="K32" i="2"/>
  <c r="J32" i="2"/>
  <c r="I32" i="2"/>
  <c r="H32" i="2"/>
  <c r="F32" i="2"/>
  <c r="E32" i="2"/>
  <c r="C32" i="2"/>
  <c r="G32" i="2"/>
  <c r="D32" i="2"/>
  <c r="B32" i="2"/>
  <c r="F96" i="14"/>
  <c r="F88" i="14"/>
  <c r="F80" i="14"/>
  <c r="F72" i="14"/>
  <c r="F64" i="14"/>
  <c r="F56" i="14"/>
  <c r="F48" i="14"/>
  <c r="F40" i="14"/>
  <c r="F32" i="14"/>
  <c r="F24" i="14"/>
  <c r="F95" i="14"/>
  <c r="F91" i="14"/>
  <c r="F87" i="14"/>
  <c r="F83" i="14"/>
  <c r="F79" i="14"/>
  <c r="F75" i="14"/>
  <c r="F71" i="14"/>
  <c r="F67" i="14"/>
  <c r="F63" i="14"/>
  <c r="F59" i="14"/>
  <c r="F55" i="14"/>
  <c r="F51" i="14"/>
  <c r="F47" i="14"/>
  <c r="F43" i="14"/>
  <c r="F39" i="14"/>
  <c r="F35" i="14"/>
  <c r="F31" i="14"/>
  <c r="F27" i="14"/>
  <c r="F23" i="14"/>
  <c r="F19" i="14"/>
  <c r="F92" i="14"/>
  <c r="F84" i="14"/>
  <c r="F76" i="14"/>
  <c r="F68" i="14"/>
  <c r="F60" i="14"/>
  <c r="F52" i="14"/>
  <c r="F44" i="14"/>
  <c r="F36" i="14"/>
  <c r="F28" i="14"/>
  <c r="F20" i="14"/>
  <c r="F94" i="14"/>
  <c r="F90" i="14"/>
  <c r="F86" i="14"/>
  <c r="F82" i="14"/>
  <c r="F78" i="14"/>
  <c r="F74" i="14"/>
  <c r="F70" i="14"/>
  <c r="F66" i="14"/>
  <c r="F62" i="14"/>
  <c r="F58" i="14"/>
  <c r="F54" i="14"/>
  <c r="F50" i="14"/>
  <c r="F46" i="14"/>
  <c r="F42" i="14"/>
  <c r="F38" i="14"/>
  <c r="F34" i="14"/>
  <c r="F30" i="14"/>
  <c r="F26" i="14"/>
  <c r="F22" i="14"/>
  <c r="F18" i="14"/>
  <c r="F17" i="14"/>
  <c r="AN3" i="9"/>
  <c r="A19" i="2"/>
  <c r="B20" i="2"/>
  <c r="B24" i="2" s="1"/>
  <c r="C21" i="2"/>
  <c r="C17" i="2"/>
  <c r="D17" i="2" s="1"/>
  <c r="E17" i="2" s="1"/>
  <c r="F17" i="2" s="1"/>
  <c r="G17" i="2" s="1"/>
  <c r="C18" i="2"/>
  <c r="D18" i="2" s="1"/>
  <c r="E18" i="2" s="1"/>
  <c r="F18" i="2" s="1"/>
  <c r="G18" i="2" s="1"/>
  <c r="C19" i="2"/>
  <c r="D19" i="2" s="1"/>
  <c r="E19" i="2" s="1"/>
  <c r="F19" i="2" s="1"/>
  <c r="G19" i="2" s="1"/>
  <c r="C20" i="2"/>
  <c r="D20" i="2" s="1"/>
  <c r="E20" i="2" s="1"/>
  <c r="F20" i="2" s="1"/>
  <c r="G20" i="2" s="1"/>
  <c r="A18" i="2"/>
  <c r="A17" i="2"/>
  <c r="AG3" i="9"/>
  <c r="A3" i="9"/>
  <c r="A74" i="2" l="1"/>
  <c r="A52" i="2"/>
  <c r="A51" i="2"/>
  <c r="A83" i="2"/>
  <c r="A72" i="2"/>
  <c r="A46" i="2"/>
  <c r="A62" i="2"/>
  <c r="A78" i="2"/>
  <c r="A94" i="2"/>
  <c r="A110" i="2"/>
  <c r="A60" i="2"/>
  <c r="A92" i="2"/>
  <c r="A39" i="2"/>
  <c r="A55" i="2"/>
  <c r="A71" i="2"/>
  <c r="A87" i="2"/>
  <c r="A103" i="2"/>
  <c r="A48" i="2"/>
  <c r="A80" i="2"/>
  <c r="A112" i="2"/>
  <c r="A58" i="2"/>
  <c r="A106" i="2"/>
  <c r="A84" i="2"/>
  <c r="A67" i="2"/>
  <c r="A99" i="2"/>
  <c r="A104" i="2"/>
  <c r="A34" i="2"/>
  <c r="A50" i="2"/>
  <c r="A66" i="2"/>
  <c r="A82" i="2"/>
  <c r="A98" i="2"/>
  <c r="A36" i="2"/>
  <c r="A68" i="2"/>
  <c r="A100" i="2"/>
  <c r="A43" i="2"/>
  <c r="A59" i="2"/>
  <c r="A75" i="2"/>
  <c r="A91" i="2"/>
  <c r="A107" i="2"/>
  <c r="A56" i="2"/>
  <c r="A88" i="2"/>
  <c r="A42" i="2"/>
  <c r="A90" i="2"/>
  <c r="A35" i="2"/>
  <c r="A40" i="2"/>
  <c r="A38" i="2"/>
  <c r="A54" i="2"/>
  <c r="A70" i="2"/>
  <c r="A86" i="2"/>
  <c r="A102" i="2"/>
  <c r="A44" i="2"/>
  <c r="A76" i="2"/>
  <c r="A108" i="2"/>
  <c r="A47" i="2"/>
  <c r="A63" i="2"/>
  <c r="A79" i="2"/>
  <c r="A95" i="2"/>
  <c r="A111" i="2"/>
  <c r="A64" i="2"/>
  <c r="A96" i="2"/>
  <c r="A33" i="2"/>
  <c r="C22" i="2"/>
  <c r="C23" i="2" s="1"/>
  <c r="C24" i="2" s="1"/>
  <c r="D21" i="2"/>
  <c r="E21" i="2" l="1"/>
  <c r="D22" i="2"/>
  <c r="D23" i="2" s="1"/>
  <c r="D24" i="2" s="1"/>
  <c r="F21" i="2" l="1"/>
  <c r="E22" i="2"/>
  <c r="E23" i="2" s="1"/>
  <c r="E24" i="2" s="1"/>
  <c r="G21" i="2" l="1"/>
  <c r="G22" i="2" s="1"/>
  <c r="G23" i="2" s="1"/>
  <c r="G24" i="2" s="1"/>
  <c r="F22" i="2"/>
  <c r="F23" i="2" s="1"/>
  <c r="F24" i="2" s="1"/>
  <c r="B26" i="2" l="1"/>
  <c r="A32" i="2" s="1"/>
</calcChain>
</file>

<file path=xl/sharedStrings.xml><?xml version="1.0" encoding="utf-8"?>
<sst xmlns="http://schemas.openxmlformats.org/spreadsheetml/2006/main" count="42" uniqueCount="33">
  <si>
    <t>Discount Rate</t>
  </si>
  <si>
    <t>NPV</t>
  </si>
  <si>
    <t>Market Share</t>
  </si>
  <si>
    <t>Market Size</t>
  </si>
  <si>
    <t>Market Growth Factor</t>
  </si>
  <si>
    <t>Market Share Increase</t>
  </si>
  <si>
    <t>Cash Flow</t>
  </si>
  <si>
    <t>Sales Volume</t>
  </si>
  <si>
    <t>Initial Market Share</t>
  </si>
  <si>
    <t>Prof Costs Yr 0</t>
  </si>
  <si>
    <t>Prof Costs Yr 1-5</t>
  </si>
  <si>
    <t>Model Parameters</t>
  </si>
  <si>
    <t>Year</t>
  </si>
  <si>
    <t>Pay Prof</t>
  </si>
  <si>
    <t>Advertising cost (per app)</t>
  </si>
  <si>
    <t>Price (per app)</t>
  </si>
  <si>
    <t>Net sales</t>
  </si>
  <si>
    <t>GF1_rK0qDwEAEADZAAwjACYAZgBvAIMAhACSAKAAswDVAM8AKgD//wAAAAAAAQQAAAAAMl8oJCogIywjIzAuMDBfKTtfKCQqICgjLCMjMC4wMCk7XygkKiAiLSI/P18pO18oQF8pAAAAAQNOUFYBAAEBEAACAAEKU3RhdGlzdGljcwMBAQD/AQEBAQEAAQEBAAQAAAABAQEBAQABAQEABAAAAAGkAAILAANOUFYAAC8BAAIAAgC7AMUAAQECAZqZmZmZmak/AABmZmZmZmbuPwAABQABAQEAAQEBAA==</t>
  </si>
  <si>
    <t>&gt;75%</t>
  </si>
  <si>
    <t>&lt;25%</t>
  </si>
  <si>
    <t>&gt;90%</t>
  </si>
  <si>
    <t>c-a/b-a</t>
  </si>
  <si>
    <t>Samples</t>
  </si>
  <si>
    <t>CDF</t>
  </si>
  <si>
    <t>R.V</t>
  </si>
  <si>
    <t>Marcov Growth Factor</t>
  </si>
  <si>
    <t>MarketShareIncrease</t>
  </si>
  <si>
    <t>Triangular Distribution</t>
  </si>
  <si>
    <t>a(Lower Bound)</t>
  </si>
  <si>
    <t>b(Upper Bound)</t>
  </si>
  <si>
    <t>c(Most Likely)</t>
  </si>
  <si>
    <t>Expected NPV</t>
  </si>
  <si>
    <r>
      <t>CINNOV</t>
    </r>
    <r>
      <rPr>
        <b/>
        <i/>
        <sz val="18"/>
        <color theme="0"/>
        <rFont val="Calibri"/>
        <family val="2"/>
        <scheme val="minor"/>
      </rPr>
      <t>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</si>
</sst>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General_)"/>
    <numFmt numFmtId="165" formatCode="0.0%"/>
    <numFmt numFmtId="166" formatCode="0_)"/>
  </numFmts>
  <fonts count="15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Courier"/>
      <family val="3"/>
    </font>
    <font>
      <u/>
      <sz val="10"/>
      <color theme="11"/>
      <name val="Courier"/>
      <family val="3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ourier"/>
    </font>
    <font>
      <sz val="11"/>
      <color theme="0"/>
      <name val="Calibri"/>
      <family val="2"/>
      <scheme val="minor"/>
    </font>
    <font>
      <i/>
      <u/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i/>
      <sz val="1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56">
    <xf numFmtId="164" fontId="0" fillId="0" borderId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2" fillId="6" borderId="0" applyNumberFormat="0" applyBorder="0" applyAlignment="0" applyProtection="0"/>
  </cellStyleXfs>
  <cellXfs count="41">
    <xf numFmtId="164" fontId="0" fillId="0" borderId="0" xfId="0"/>
    <xf numFmtId="164" fontId="7" fillId="0" borderId="0" xfId="0" applyFont="1"/>
    <xf numFmtId="164" fontId="8" fillId="0" borderId="0" xfId="0" applyFont="1"/>
    <xf numFmtId="164" fontId="9" fillId="0" borderId="3" xfId="0" applyFont="1" applyBorder="1"/>
    <xf numFmtId="164" fontId="9" fillId="0" borderId="4" xfId="0" applyFont="1" applyBorder="1"/>
    <xf numFmtId="164" fontId="9" fillId="0" borderId="5" xfId="0" applyFont="1" applyBorder="1"/>
    <xf numFmtId="164" fontId="10" fillId="0" borderId="0" xfId="0" applyFont="1"/>
    <xf numFmtId="164" fontId="8" fillId="8" borderId="0" xfId="0" applyFont="1" applyFill="1"/>
    <xf numFmtId="164" fontId="9" fillId="0" borderId="6" xfId="0" applyFont="1" applyBorder="1"/>
    <xf numFmtId="164" fontId="8" fillId="0" borderId="1" xfId="0" applyFont="1" applyBorder="1"/>
    <xf numFmtId="164" fontId="8" fillId="0" borderId="7" xfId="0" applyFont="1" applyBorder="1"/>
    <xf numFmtId="164" fontId="9" fillId="0" borderId="8" xfId="0" applyFont="1" applyBorder="1"/>
    <xf numFmtId="164" fontId="8" fillId="0" borderId="9" xfId="0" applyFont="1" applyBorder="1"/>
    <xf numFmtId="164" fontId="8" fillId="0" borderId="10" xfId="0" applyFont="1" applyBorder="1"/>
    <xf numFmtId="164" fontId="9" fillId="7" borderId="0" xfId="0" applyFont="1" applyFill="1"/>
    <xf numFmtId="164" fontId="8" fillId="0" borderId="0" xfId="0" applyFont="1" applyFill="1"/>
    <xf numFmtId="164" fontId="8" fillId="0" borderId="0" xfId="0" applyFont="1" applyBorder="1"/>
    <xf numFmtId="164" fontId="9" fillId="0" borderId="1" xfId="0" applyFont="1" applyBorder="1"/>
    <xf numFmtId="166" fontId="1" fillId="4" borderId="1" xfId="53" applyNumberFormat="1" applyFont="1" applyBorder="1" applyAlignment="1" applyProtection="1">
      <alignment horizontal="center"/>
    </xf>
    <xf numFmtId="44" fontId="1" fillId="4" borderId="1" xfId="53" applyNumberFormat="1" applyFont="1" applyBorder="1" applyAlignment="1" applyProtection="1">
      <alignment horizontal="center"/>
    </xf>
    <xf numFmtId="42" fontId="1" fillId="4" borderId="1" xfId="53" applyNumberFormat="1" applyFont="1" applyBorder="1" applyAlignment="1" applyProtection="1">
      <alignment horizontal="center"/>
    </xf>
    <xf numFmtId="9" fontId="1" fillId="4" borderId="1" xfId="53" applyNumberFormat="1" applyFont="1" applyBorder="1" applyAlignment="1" applyProtection="1">
      <alignment horizontal="center"/>
    </xf>
    <xf numFmtId="165" fontId="1" fillId="4" borderId="1" xfId="53" applyNumberFormat="1" applyFont="1" applyBorder="1" applyAlignment="1" applyProtection="1">
      <alignment horizontal="center"/>
    </xf>
    <xf numFmtId="0" fontId="1" fillId="4" borderId="1" xfId="53" applyNumberFormat="1" applyFont="1" applyBorder="1" applyAlignment="1" applyProtection="1">
      <alignment horizontal="center"/>
    </xf>
    <xf numFmtId="164" fontId="1" fillId="5" borderId="1" xfId="54" applyNumberFormat="1" applyFont="1" applyBorder="1" applyAlignment="1">
      <alignment horizontal="center"/>
    </xf>
    <xf numFmtId="1" fontId="1" fillId="5" borderId="1" xfId="54" applyNumberFormat="1" applyFont="1" applyBorder="1" applyAlignment="1">
      <alignment horizontal="center"/>
    </xf>
    <xf numFmtId="44" fontId="1" fillId="5" borderId="1" xfId="54" applyNumberFormat="1" applyFont="1" applyBorder="1" applyAlignment="1">
      <alignment horizontal="center"/>
    </xf>
    <xf numFmtId="42" fontId="1" fillId="5" borderId="1" xfId="54" applyNumberFormat="1" applyFont="1" applyBorder="1" applyAlignment="1">
      <alignment horizontal="center"/>
    </xf>
    <xf numFmtId="44" fontId="1" fillId="6" borderId="2" xfId="55" applyNumberFormat="1" applyFont="1" applyBorder="1"/>
    <xf numFmtId="164" fontId="11" fillId="3" borderId="0" xfId="0" applyFont="1" applyFill="1"/>
    <xf numFmtId="164" fontId="8" fillId="2" borderId="0" xfId="0" applyFont="1" applyFill="1"/>
    <xf numFmtId="164" fontId="9" fillId="2" borderId="0" xfId="0" applyFont="1" applyFill="1" applyAlignment="1" applyProtection="1">
      <alignment horizontal="left"/>
    </xf>
    <xf numFmtId="164" fontId="9" fillId="2" borderId="0" xfId="0" applyFont="1" applyFill="1"/>
    <xf numFmtId="164" fontId="8" fillId="2" borderId="1" xfId="0" applyFont="1" applyFill="1" applyBorder="1"/>
    <xf numFmtId="164" fontId="13" fillId="3" borderId="0" xfId="0" applyFont="1" applyFill="1"/>
    <xf numFmtId="164" fontId="9" fillId="7" borderId="1" xfId="0" applyFont="1" applyFill="1" applyBorder="1"/>
    <xf numFmtId="164" fontId="9" fillId="2" borderId="0" xfId="0" applyFont="1" applyFill="1" applyAlignment="1"/>
    <xf numFmtId="164" fontId="9" fillId="2" borderId="0" xfId="0" applyFont="1" applyFill="1" applyAlignment="1">
      <alignment horizontal="center"/>
    </xf>
    <xf numFmtId="164" fontId="8" fillId="2" borderId="0" xfId="0" applyFont="1" applyFill="1" applyBorder="1"/>
    <xf numFmtId="164" fontId="9" fillId="7" borderId="0" xfId="0" applyFont="1" applyFill="1" applyAlignment="1">
      <alignment horizontal="center"/>
    </xf>
    <xf numFmtId="164" fontId="12" fillId="2" borderId="0" xfId="0" applyFont="1" applyFill="1" applyAlignment="1">
      <alignment horizontal="center"/>
    </xf>
  </cellXfs>
  <cellStyles count="56">
    <cellStyle name="40% - Accent1" xfId="53" builtinId="31"/>
    <cellStyle name="40% - Accent3" xfId="54" builtinId="39"/>
    <cellStyle name="40% - Accent4" xfId="55" builtinId="4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iwei/Desktop/as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tial Model (empty)"/>
      <sheetName val="Initial Model"/>
      <sheetName val="Lower Bounds"/>
      <sheetName val="Upper Bounds"/>
      <sheetName val="Sensitivity"/>
      <sheetName val="rsklibSimData"/>
      <sheetName val="RiskSerializationData"/>
      <sheetName val="M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6">
          <cell r="B26">
            <v>3332.791917749395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D7FC-9BCC-43C3-9EFE-1E57F7345188}">
  <dimension ref="A1:O116"/>
  <sheetViews>
    <sheetView topLeftCell="A47" workbookViewId="0">
      <selection activeCell="J115" sqref="J115"/>
    </sheetView>
  </sheetViews>
  <sheetFormatPr defaultRowHeight="11.65" x14ac:dyDescent="0.25"/>
  <cols>
    <col min="1" max="1" width="26.5" bestFit="1" customWidth="1"/>
    <col min="2" max="2" width="7.5" customWidth="1"/>
  </cols>
  <sheetData>
    <row r="1" spans="1:15" ht="21" x14ac:dyDescent="0.65">
      <c r="A1" s="1" t="s">
        <v>27</v>
      </c>
    </row>
    <row r="2" spans="1:15" ht="12" thickBot="1" x14ac:dyDescent="0.3"/>
    <row r="3" spans="1:15" ht="14.25" x14ac:dyDescent="0.45">
      <c r="A3" s="39" t="s">
        <v>25</v>
      </c>
      <c r="B3" s="39"/>
      <c r="C3" s="2"/>
      <c r="D3" s="3" t="s">
        <v>22</v>
      </c>
      <c r="E3" s="4">
        <v>1</v>
      </c>
      <c r="F3" s="4">
        <v>2</v>
      </c>
      <c r="G3" s="4">
        <v>3</v>
      </c>
      <c r="H3" s="4">
        <v>4</v>
      </c>
      <c r="I3" s="4">
        <v>5</v>
      </c>
      <c r="J3" s="4">
        <v>6</v>
      </c>
      <c r="K3" s="4">
        <v>7</v>
      </c>
      <c r="L3" s="4">
        <v>8</v>
      </c>
      <c r="M3" s="4">
        <v>9</v>
      </c>
      <c r="N3" s="5">
        <v>10</v>
      </c>
      <c r="O3" s="6"/>
    </row>
    <row r="4" spans="1:15" ht="14.25" x14ac:dyDescent="0.45">
      <c r="A4" s="7" t="s">
        <v>28</v>
      </c>
      <c r="B4" s="7">
        <v>0.8</v>
      </c>
      <c r="C4" s="2"/>
      <c r="D4" s="8" t="s">
        <v>23</v>
      </c>
      <c r="E4" s="9">
        <f t="shared" ref="E4:N4" ca="1" si="0">RAND()</f>
        <v>0.92069655246109861</v>
      </c>
      <c r="F4" s="9">
        <f t="shared" ca="1" si="0"/>
        <v>0.89781977430103732</v>
      </c>
      <c r="G4" s="9">
        <f t="shared" ca="1" si="0"/>
        <v>0.67981042865784602</v>
      </c>
      <c r="H4" s="9">
        <f t="shared" ca="1" si="0"/>
        <v>0.13053395847135163</v>
      </c>
      <c r="I4" s="9">
        <f t="shared" ca="1" si="0"/>
        <v>0.91395088299381322</v>
      </c>
      <c r="J4" s="9">
        <f t="shared" ca="1" si="0"/>
        <v>0.59425642487822772</v>
      </c>
      <c r="K4" s="9">
        <f t="shared" ca="1" si="0"/>
        <v>0.93558222268703095</v>
      </c>
      <c r="L4" s="9">
        <f t="shared" ca="1" si="0"/>
        <v>0.84104993730025757</v>
      </c>
      <c r="M4" s="9">
        <f t="shared" ca="1" si="0"/>
        <v>7.8246731736500208E-2</v>
      </c>
      <c r="N4" s="10">
        <f t="shared" ca="1" si="0"/>
        <v>0.33689062837300376</v>
      </c>
      <c r="O4" s="6"/>
    </row>
    <row r="5" spans="1:15" ht="14.65" thickBot="1" x14ac:dyDescent="0.5">
      <c r="A5" s="7" t="s">
        <v>29</v>
      </c>
      <c r="B5" s="7">
        <v>1.1000000000000001</v>
      </c>
      <c r="C5" s="2"/>
      <c r="D5" s="11" t="s">
        <v>24</v>
      </c>
      <c r="E5" s="12">
        <f ca="1">IF(E4&lt;=$B$7,$B$4+SQRT(E4*($B$5-$B$4)*($B$6-$B$4)),$B$5-SQRT((1-E4)*($B$5-$B$4)*($B$5-$B$6)))</f>
        <v>1.0655101215849705</v>
      </c>
      <c r="F5" s="12">
        <f t="shared" ref="F5:N5" ca="1" si="1">IF(F4&lt;=$B$8,$B$4+SQRT(F4*($B$5-$B$4)*($B$6-$B$4)),$B$5-SQRT((1-F4)*($B$5-$B$4)*($B$5-$B$6)))</f>
        <v>1.0608502441197338</v>
      </c>
      <c r="G5" s="12">
        <f t="shared" ca="1" si="1"/>
        <v>1.0306974490358956</v>
      </c>
      <c r="H5" s="12">
        <f t="shared" ca="1" si="1"/>
        <v>0.9857984648836553</v>
      </c>
      <c r="I5" s="12">
        <f t="shared" ca="1" si="1"/>
        <v>1.064073174992872</v>
      </c>
      <c r="J5" s="12">
        <f t="shared" ca="1" si="1"/>
        <v>1.0219861959213206</v>
      </c>
      <c r="K5" s="12">
        <f t="shared" ca="1" si="1"/>
        <v>1.0689151699426467</v>
      </c>
      <c r="L5" s="12">
        <f t="shared" ca="1" si="1"/>
        <v>1.0511712078738771</v>
      </c>
      <c r="M5" s="12">
        <f t="shared" ca="1" si="1"/>
        <v>0.9824147159549611</v>
      </c>
      <c r="N5" s="13">
        <f t="shared" ca="1" si="1"/>
        <v>1.0002671539842318</v>
      </c>
      <c r="O5" s="6"/>
    </row>
    <row r="6" spans="1:15" ht="14.25" x14ac:dyDescent="0.45">
      <c r="A6" s="7" t="s">
        <v>30</v>
      </c>
      <c r="B6" s="7">
        <v>1.05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"/>
      <c r="O6" s="6"/>
    </row>
    <row r="7" spans="1:15" ht="14.25" x14ac:dyDescent="0.45">
      <c r="A7" s="14" t="s">
        <v>21</v>
      </c>
      <c r="B7" s="14">
        <f>($B$6-$B$4)/($B$5-$B$4)</f>
        <v>0.83333333333333326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6"/>
      <c r="O7" s="6"/>
    </row>
    <row r="8" spans="1:15" ht="14.25" x14ac:dyDescent="0.45">
      <c r="A8" s="15"/>
      <c r="B8" s="1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6"/>
      <c r="O8" s="6"/>
    </row>
    <row r="9" spans="1:15" ht="14.25" x14ac:dyDescent="0.45">
      <c r="A9" s="2"/>
      <c r="B9" s="2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6"/>
      <c r="O9" s="6"/>
    </row>
    <row r="10" spans="1:15" ht="14.25" x14ac:dyDescent="0.45">
      <c r="A10" s="2"/>
      <c r="B10" s="2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6"/>
      <c r="O10" s="6"/>
    </row>
    <row r="11" spans="1:15" ht="14.25" x14ac:dyDescent="0.45">
      <c r="A11" s="2"/>
      <c r="B11" s="2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6"/>
      <c r="O11" s="6"/>
    </row>
    <row r="12" spans="1:15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ht="14.25" x14ac:dyDescent="0.45">
      <c r="A16" s="39" t="s">
        <v>26</v>
      </c>
      <c r="B16" s="39"/>
      <c r="C16" s="6"/>
      <c r="D16" s="17" t="s">
        <v>22</v>
      </c>
      <c r="E16" s="17" t="s">
        <v>23</v>
      </c>
      <c r="F16" s="17" t="s">
        <v>24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ht="14.25" x14ac:dyDescent="0.45">
      <c r="A17" s="7" t="s">
        <v>28</v>
      </c>
      <c r="B17" s="7">
        <v>-0.03</v>
      </c>
      <c r="C17" s="6"/>
      <c r="D17" s="9">
        <v>1</v>
      </c>
      <c r="E17" s="9">
        <f ca="1">RAND()</f>
        <v>0.44496774690998331</v>
      </c>
      <c r="F17" s="9">
        <f ca="1">IF(E17&lt;=$B$20,$B$17+SQRT(E17*($B$18-$B$17)*($B$19-$B$17)),$B$18-SQRT((1-E17)*($B$18-$B$17)*($B$18-$B$19)))</f>
        <v>5.2974459606917393E-3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ht="14.25" x14ac:dyDescent="0.45">
      <c r="A18" s="7" t="s">
        <v>29</v>
      </c>
      <c r="B18" s="7">
        <v>0.04</v>
      </c>
      <c r="C18" s="6"/>
      <c r="D18" s="9">
        <v>2</v>
      </c>
      <c r="E18" s="9">
        <f t="shared" ref="E18:E81" ca="1" si="2">RAND()</f>
        <v>0.44930072711273972</v>
      </c>
      <c r="F18" s="9">
        <f ca="1">IF(E18&lt;=$B$20,$B$17+SQRT(E18*($B$18-$B$17)*($B$19-$B$17)),$B$18-SQRT((1-E18)*($B$18-$B$17)*($B$18-$B$19)))</f>
        <v>5.4688882813610507E-3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ht="14.25" x14ac:dyDescent="0.45">
      <c r="A19" s="7" t="s">
        <v>30</v>
      </c>
      <c r="B19" s="7">
        <v>0.01</v>
      </c>
      <c r="C19" s="6"/>
      <c r="D19" s="9">
        <v>3</v>
      </c>
      <c r="E19" s="9">
        <f t="shared" ca="1" si="2"/>
        <v>0.90254604085556789</v>
      </c>
      <c r="F19" s="9">
        <f t="shared" ref="F19:F82" ca="1" si="3">IF(E19&lt;=$B$20,$B$17+SQRT(E19*($B$18-$B$17)*($B$19-$B$17)),$B$18-SQRT((1-E19)*($B$18-$B$17)*($B$18-$B$19)))</f>
        <v>2.5694290852834055E-2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ht="14.25" x14ac:dyDescent="0.45">
      <c r="A20" s="14" t="s">
        <v>21</v>
      </c>
      <c r="B20" s="14">
        <f>($B$19-$B$17)/($B$18-$B$17)</f>
        <v>0.5714285714285714</v>
      </c>
      <c r="C20" s="6"/>
      <c r="D20" s="9">
        <v>4</v>
      </c>
      <c r="E20" s="9">
        <f t="shared" ca="1" si="2"/>
        <v>0.71493972241382941</v>
      </c>
      <c r="F20" s="9">
        <f t="shared" ca="1" si="3"/>
        <v>1.5533153392172538E-2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ht="14.25" x14ac:dyDescent="0.45">
      <c r="A21" s="15"/>
      <c r="B21" s="15"/>
      <c r="C21" s="6"/>
      <c r="D21" s="9">
        <v>5</v>
      </c>
      <c r="E21" s="9">
        <f t="shared" ca="1" si="2"/>
        <v>0.18719571445376615</v>
      </c>
      <c r="F21" s="9">
        <f t="shared" ca="1" si="3"/>
        <v>-7.105721228425968E-3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ht="14.25" x14ac:dyDescent="0.45">
      <c r="A22" s="6"/>
      <c r="B22" s="6"/>
      <c r="C22" s="6"/>
      <c r="D22" s="9">
        <v>6</v>
      </c>
      <c r="E22" s="9">
        <f t="shared" ca="1" si="2"/>
        <v>0.48673657469363663</v>
      </c>
      <c r="F22" s="9">
        <f t="shared" ca="1" si="3"/>
        <v>6.9169664130489319E-3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ht="14.25" x14ac:dyDescent="0.45">
      <c r="A23" s="6"/>
      <c r="B23" s="6"/>
      <c r="C23" s="6"/>
      <c r="D23" s="9">
        <v>7</v>
      </c>
      <c r="E23" s="9">
        <f t="shared" ca="1" si="2"/>
        <v>0.5786849270016251</v>
      </c>
      <c r="F23" s="9">
        <f t="shared" ca="1" si="3"/>
        <v>1.0255056676863758E-2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ht="14.25" x14ac:dyDescent="0.45">
      <c r="A24" s="6"/>
      <c r="B24" s="6"/>
      <c r="C24" s="6"/>
      <c r="D24" s="9">
        <v>8</v>
      </c>
      <c r="E24" s="9">
        <f t="shared" ca="1" si="2"/>
        <v>0.26667545834873618</v>
      </c>
      <c r="F24" s="9">
        <f t="shared" ca="1" si="3"/>
        <v>-2.6743475214870416E-3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ht="14.25" x14ac:dyDescent="0.45">
      <c r="A25" s="6"/>
      <c r="B25" s="6"/>
      <c r="C25" s="6"/>
      <c r="D25" s="9">
        <v>9</v>
      </c>
      <c r="E25" s="9">
        <f t="shared" ca="1" si="2"/>
        <v>0.35550225392926527</v>
      </c>
      <c r="F25" s="9">
        <f t="shared" ca="1" si="3"/>
        <v>1.5500603961694989E-3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ht="14.25" x14ac:dyDescent="0.45">
      <c r="A26" s="6"/>
      <c r="B26" s="6"/>
      <c r="C26" s="6"/>
      <c r="D26" s="9">
        <v>10</v>
      </c>
      <c r="E26" s="9">
        <f t="shared" ca="1" si="2"/>
        <v>0.7394321739539399</v>
      </c>
      <c r="F26" s="9">
        <f t="shared" ca="1" si="3"/>
        <v>1.6607855277962942E-2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ht="14.25" x14ac:dyDescent="0.45">
      <c r="A27" s="6"/>
      <c r="B27" s="6"/>
      <c r="C27" s="6"/>
      <c r="D27" s="9">
        <v>11</v>
      </c>
      <c r="E27" s="9">
        <f t="shared" ca="1" si="2"/>
        <v>0.74342383841618787</v>
      </c>
      <c r="F27" s="9">
        <f t="shared" ca="1" si="3"/>
        <v>1.6787720074796498E-2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ht="14.25" x14ac:dyDescent="0.45">
      <c r="A28" s="6"/>
      <c r="B28" s="6"/>
      <c r="C28" s="6"/>
      <c r="D28" s="9">
        <v>12</v>
      </c>
      <c r="E28" s="9">
        <f t="shared" ca="1" si="2"/>
        <v>1.2642085717931018E-3</v>
      </c>
      <c r="F28" s="9">
        <f t="shared" ca="1" si="3"/>
        <v>-2.8118568629734081E-2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ht="14.25" x14ac:dyDescent="0.45">
      <c r="A29" s="6"/>
      <c r="B29" s="6"/>
      <c r="C29" s="6"/>
      <c r="D29" s="9">
        <v>13</v>
      </c>
      <c r="E29" s="9">
        <f t="shared" ca="1" si="2"/>
        <v>0.5824575659550123</v>
      </c>
      <c r="F29" s="9">
        <f t="shared" ca="1" si="3"/>
        <v>1.0388530744076981E-2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ht="14.25" x14ac:dyDescent="0.45">
      <c r="A30" s="6"/>
      <c r="B30" s="6"/>
      <c r="C30" s="6"/>
      <c r="D30" s="9">
        <v>14</v>
      </c>
      <c r="E30" s="9">
        <f t="shared" ca="1" si="2"/>
        <v>0.12071012752988031</v>
      </c>
      <c r="F30" s="9">
        <f t="shared" ca="1" si="3"/>
        <v>-1.1615540337457157E-2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ht="14.25" x14ac:dyDescent="0.45">
      <c r="A31" s="6"/>
      <c r="B31" s="6"/>
      <c r="C31" s="6"/>
      <c r="D31" s="9">
        <v>15</v>
      </c>
      <c r="E31" s="9">
        <f t="shared" ca="1" si="2"/>
        <v>0.92045904241356213</v>
      </c>
      <c r="F31" s="9">
        <f t="shared" ca="1" si="3"/>
        <v>2.7075758787011149E-2</v>
      </c>
      <c r="G31" s="6"/>
      <c r="H31" s="6"/>
      <c r="I31" s="6"/>
      <c r="J31" s="6"/>
      <c r="K31" s="6"/>
      <c r="L31" s="6"/>
      <c r="M31" s="6"/>
      <c r="N31" s="6"/>
      <c r="O31" s="6"/>
    </row>
    <row r="32" spans="1:15" ht="14.25" x14ac:dyDescent="0.45">
      <c r="A32" s="6"/>
      <c r="B32" s="6"/>
      <c r="C32" s="6"/>
      <c r="D32" s="9">
        <v>16</v>
      </c>
      <c r="E32" s="9">
        <f t="shared" ca="1" si="2"/>
        <v>0.72169376031091981</v>
      </c>
      <c r="F32" s="9">
        <f t="shared" ca="1" si="3"/>
        <v>1.5824741917674003E-2</v>
      </c>
      <c r="G32" s="6"/>
      <c r="H32" s="6"/>
      <c r="I32" s="6"/>
      <c r="J32" s="6"/>
      <c r="K32" s="6"/>
      <c r="L32" s="6"/>
      <c r="M32" s="6"/>
      <c r="N32" s="6"/>
      <c r="O32" s="6"/>
    </row>
    <row r="33" spans="1:15" ht="14.25" x14ac:dyDescent="0.45">
      <c r="A33" s="6"/>
      <c r="B33" s="6"/>
      <c r="C33" s="6"/>
      <c r="D33" s="9">
        <v>17</v>
      </c>
      <c r="E33" s="9">
        <f t="shared" ca="1" si="2"/>
        <v>0.30416121062881118</v>
      </c>
      <c r="F33" s="9">
        <f t="shared" ca="1" si="3"/>
        <v>-8.1693316731993107E-4</v>
      </c>
      <c r="G33" s="6"/>
      <c r="H33" s="6"/>
      <c r="I33" s="6"/>
      <c r="J33" s="6"/>
      <c r="K33" s="6"/>
      <c r="L33" s="6"/>
      <c r="M33" s="6"/>
      <c r="N33" s="6"/>
      <c r="O33" s="6"/>
    </row>
    <row r="34" spans="1:15" ht="14.25" x14ac:dyDescent="0.45">
      <c r="A34" s="6"/>
      <c r="B34" s="6"/>
      <c r="C34" s="6"/>
      <c r="D34" s="9">
        <v>18</v>
      </c>
      <c r="E34" s="9">
        <f t="shared" ca="1" si="2"/>
        <v>0.85720233163921677</v>
      </c>
      <c r="F34" s="9">
        <f t="shared" ca="1" si="3"/>
        <v>2.2683097749376629E-2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ht="14.25" x14ac:dyDescent="0.45">
      <c r="A35" s="6"/>
      <c r="B35" s="6"/>
      <c r="C35" s="6"/>
      <c r="D35" s="9">
        <v>19</v>
      </c>
      <c r="E35" s="9">
        <f t="shared" ca="1" si="2"/>
        <v>0.93580848478990231</v>
      </c>
      <c r="F35" s="9">
        <f t="shared" ca="1" si="3"/>
        <v>2.8389565815990982E-2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ht="14.25" x14ac:dyDescent="0.45">
      <c r="A36" s="6"/>
      <c r="B36" s="6"/>
      <c r="C36" s="6"/>
      <c r="D36" s="9">
        <v>20</v>
      </c>
      <c r="E36" s="9">
        <f t="shared" ca="1" si="2"/>
        <v>0.46990679697723192</v>
      </c>
      <c r="F36" s="9">
        <f t="shared" ca="1" si="3"/>
        <v>6.2731172018100703E-3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ht="14.25" x14ac:dyDescent="0.45">
      <c r="A37" s="6"/>
      <c r="B37" s="6"/>
      <c r="C37" s="6"/>
      <c r="D37" s="9">
        <v>21</v>
      </c>
      <c r="E37" s="9">
        <f t="shared" ca="1" si="2"/>
        <v>0.81374965061175175</v>
      </c>
      <c r="F37" s="9">
        <f t="shared" ca="1" si="3"/>
        <v>2.0223101008618127E-2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ht="14.25" x14ac:dyDescent="0.45">
      <c r="A38" s="6"/>
      <c r="B38" s="6"/>
      <c r="C38" s="6"/>
      <c r="D38" s="9">
        <v>22</v>
      </c>
      <c r="E38" s="9">
        <f t="shared" ca="1" si="2"/>
        <v>0.89949950888634111</v>
      </c>
      <c r="F38" s="9">
        <f t="shared" ca="1" si="3"/>
        <v>2.5472404488743376E-2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ht="14.25" x14ac:dyDescent="0.45">
      <c r="A39" s="6"/>
      <c r="B39" s="6"/>
      <c r="C39" s="6"/>
      <c r="D39" s="9">
        <v>23</v>
      </c>
      <c r="E39" s="9">
        <f t="shared" ca="1" si="2"/>
        <v>0.16448700517018511</v>
      </c>
      <c r="F39" s="9">
        <f t="shared" ca="1" si="3"/>
        <v>-8.5392541025126889E-3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ht="14.25" x14ac:dyDescent="0.45">
      <c r="A40" s="6"/>
      <c r="B40" s="6"/>
      <c r="C40" s="6"/>
      <c r="D40" s="9">
        <v>24</v>
      </c>
      <c r="E40" s="9">
        <f t="shared" ca="1" si="2"/>
        <v>9.2128615154768778E-2</v>
      </c>
      <c r="F40" s="9">
        <f t="shared" ca="1" si="3"/>
        <v>-1.3938862978190098E-2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ht="14.25" x14ac:dyDescent="0.45">
      <c r="A41" s="6"/>
      <c r="B41" s="6"/>
      <c r="C41" s="6"/>
      <c r="D41" s="9">
        <v>25</v>
      </c>
      <c r="E41" s="9">
        <f t="shared" ca="1" si="2"/>
        <v>0.94658746364127933</v>
      </c>
      <c r="F41" s="9">
        <f t="shared" ca="1" si="3"/>
        <v>2.9409139489478986E-2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ht="14.25" x14ac:dyDescent="0.45">
      <c r="A42" s="6"/>
      <c r="B42" s="6"/>
      <c r="C42" s="6"/>
      <c r="D42" s="9">
        <v>26</v>
      </c>
      <c r="E42" s="9">
        <f t="shared" ca="1" si="2"/>
        <v>0.27349927050893819</v>
      </c>
      <c r="F42" s="9">
        <f t="shared" ca="1" si="3"/>
        <v>-2.3269452820071368E-3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ht="14.25" x14ac:dyDescent="0.45">
      <c r="A43" s="6"/>
      <c r="B43" s="6"/>
      <c r="C43" s="6"/>
      <c r="D43" s="9">
        <v>27</v>
      </c>
      <c r="E43" s="9">
        <f t="shared" ca="1" si="2"/>
        <v>0.29038517646893158</v>
      </c>
      <c r="F43" s="9">
        <f t="shared" ca="1" si="3"/>
        <v>-1.4854687200892489E-3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ht="14.25" x14ac:dyDescent="0.45">
      <c r="A44" s="6"/>
      <c r="B44" s="6"/>
      <c r="C44" s="6"/>
      <c r="D44" s="9">
        <v>28</v>
      </c>
      <c r="E44" s="9">
        <f t="shared" ca="1" si="2"/>
        <v>0.40696400159539869</v>
      </c>
      <c r="F44" s="9">
        <f t="shared" ca="1" si="3"/>
        <v>3.7564690758248101E-3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ht="14.25" x14ac:dyDescent="0.45">
      <c r="A45" s="6"/>
      <c r="B45" s="6"/>
      <c r="C45" s="6"/>
      <c r="D45" s="9">
        <v>29</v>
      </c>
      <c r="E45" s="9">
        <f t="shared" ca="1" si="2"/>
        <v>0.36840999593131452</v>
      </c>
      <c r="F45" s="9">
        <f t="shared" ca="1" si="3"/>
        <v>2.1177207878716187E-3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ht="14.25" x14ac:dyDescent="0.45">
      <c r="A46" s="6"/>
      <c r="B46" s="6"/>
      <c r="C46" s="6"/>
      <c r="D46" s="9">
        <v>30</v>
      </c>
      <c r="E46" s="9">
        <f t="shared" ca="1" si="2"/>
        <v>0.37544678437336709</v>
      </c>
      <c r="F46" s="9">
        <f t="shared" ca="1" si="3"/>
        <v>2.4230010370019303E-3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ht="14.25" x14ac:dyDescent="0.45">
      <c r="A47" s="6"/>
      <c r="B47" s="6"/>
      <c r="C47" s="6"/>
      <c r="D47" s="9">
        <v>31</v>
      </c>
      <c r="E47" s="9">
        <f t="shared" ca="1" si="2"/>
        <v>3.7151162274319138E-2</v>
      </c>
      <c r="F47" s="9">
        <f t="shared" ca="1" si="3"/>
        <v>-1.98008208973421E-2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ht="14.25" x14ac:dyDescent="0.45">
      <c r="A48" s="6"/>
      <c r="B48" s="6"/>
      <c r="C48" s="6"/>
      <c r="D48" s="9">
        <v>32</v>
      </c>
      <c r="E48" s="9">
        <f t="shared" ca="1" si="2"/>
        <v>0.28814912086402755</v>
      </c>
      <c r="F48" s="9">
        <f t="shared" ca="1" si="3"/>
        <v>-1.5954662347843276E-3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ht="14.25" x14ac:dyDescent="0.45">
      <c r="A49" s="6"/>
      <c r="B49" s="6"/>
      <c r="C49" s="6"/>
      <c r="D49" s="9">
        <v>33</v>
      </c>
      <c r="E49" s="9">
        <f t="shared" ca="1" si="2"/>
        <v>0.89845091113740705</v>
      </c>
      <c r="F49" s="9">
        <f t="shared" ca="1" si="3"/>
        <v>2.5396812450309173E-2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ht="14.25" x14ac:dyDescent="0.45">
      <c r="A50" s="6"/>
      <c r="B50" s="6"/>
      <c r="C50" s="6"/>
      <c r="D50" s="9">
        <v>34</v>
      </c>
      <c r="E50" s="9">
        <f t="shared" ca="1" si="2"/>
        <v>0.18980493961462108</v>
      </c>
      <c r="F50" s="9">
        <f t="shared" ca="1" si="3"/>
        <v>-6.9467175673194187E-3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ht="14.25" x14ac:dyDescent="0.45">
      <c r="A51" s="6"/>
      <c r="B51" s="6"/>
      <c r="C51" s="6"/>
      <c r="D51" s="9">
        <v>35</v>
      </c>
      <c r="E51" s="9">
        <f t="shared" ca="1" si="2"/>
        <v>0.28914694930472162</v>
      </c>
      <c r="F51" s="9">
        <f t="shared" ca="1" si="3"/>
        <v>-1.5463278634686474E-3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ht="14.25" x14ac:dyDescent="0.45">
      <c r="A52" s="6"/>
      <c r="B52" s="6"/>
      <c r="C52" s="6"/>
      <c r="D52" s="9">
        <v>36</v>
      </c>
      <c r="E52" s="9">
        <f t="shared" ca="1" si="2"/>
        <v>0.67245033041024516</v>
      </c>
      <c r="F52" s="9">
        <f t="shared" ca="1" si="3"/>
        <v>1.3773023313037296E-2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ht="14.25" x14ac:dyDescent="0.45">
      <c r="A53" s="6"/>
      <c r="B53" s="6"/>
      <c r="C53" s="6"/>
      <c r="D53" s="9">
        <v>37</v>
      </c>
      <c r="E53" s="9">
        <f t="shared" ca="1" si="2"/>
        <v>3.6197619955765648E-3</v>
      </c>
      <c r="F53" s="9">
        <f t="shared" ca="1" si="3"/>
        <v>-2.6816396132114676E-2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ht="14.25" x14ac:dyDescent="0.45">
      <c r="A54" s="6"/>
      <c r="B54" s="6"/>
      <c r="C54" s="6"/>
      <c r="D54" s="9">
        <v>38</v>
      </c>
      <c r="E54" s="9">
        <f t="shared" ca="1" si="2"/>
        <v>0.43281914033348323</v>
      </c>
      <c r="F54" s="9">
        <f t="shared" ca="1" si="3"/>
        <v>4.812262105955617E-3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ht="14.25" x14ac:dyDescent="0.45">
      <c r="A55" s="6"/>
      <c r="B55" s="6"/>
      <c r="C55" s="6"/>
      <c r="D55" s="9">
        <v>39</v>
      </c>
      <c r="E55" s="9">
        <f t="shared" ca="1" si="2"/>
        <v>0.71992605575227464</v>
      </c>
      <c r="F55" s="9">
        <f t="shared" ca="1" si="3"/>
        <v>1.5748087025551506E-2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ht="14.25" x14ac:dyDescent="0.45">
      <c r="A56" s="6"/>
      <c r="B56" s="6"/>
      <c r="C56" s="6"/>
      <c r="D56" s="9">
        <v>40</v>
      </c>
      <c r="E56" s="9">
        <f t="shared" ca="1" si="2"/>
        <v>0.18980120492540908</v>
      </c>
      <c r="F56" s="9">
        <f t="shared" ca="1" si="3"/>
        <v>-6.9469443719244565E-3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ht="14.25" x14ac:dyDescent="0.45">
      <c r="A57" s="6"/>
      <c r="B57" s="6"/>
      <c r="C57" s="6"/>
      <c r="D57" s="9">
        <v>41</v>
      </c>
      <c r="E57" s="9">
        <f t="shared" ca="1" si="2"/>
        <v>0.65962228051952387</v>
      </c>
      <c r="F57" s="9">
        <f t="shared" ca="1" si="3"/>
        <v>1.3264383102142566E-2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ht="14.25" x14ac:dyDescent="0.45">
      <c r="A58" s="6"/>
      <c r="B58" s="6"/>
      <c r="C58" s="6"/>
      <c r="D58" s="9">
        <v>42</v>
      </c>
      <c r="E58" s="9">
        <f t="shared" ca="1" si="2"/>
        <v>0.91271543192324722</v>
      </c>
      <c r="F58" s="9">
        <f t="shared" ca="1" si="3"/>
        <v>2.6461255857311551E-2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ht="14.25" x14ac:dyDescent="0.45">
      <c r="A59" s="6"/>
      <c r="B59" s="6"/>
      <c r="C59" s="6"/>
      <c r="D59" s="9">
        <v>43</v>
      </c>
      <c r="E59" s="9">
        <f t="shared" ca="1" si="2"/>
        <v>0.7595890462284659</v>
      </c>
      <c r="F59" s="9">
        <f t="shared" ca="1" si="3"/>
        <v>1.7530843297528464E-2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ht="14.25" x14ac:dyDescent="0.45">
      <c r="A60" s="6"/>
      <c r="B60" s="6"/>
      <c r="C60" s="6"/>
      <c r="D60" s="9">
        <v>44</v>
      </c>
      <c r="E60" s="9">
        <f t="shared" ca="1" si="2"/>
        <v>0.16756806148708447</v>
      </c>
      <c r="F60" s="9">
        <f t="shared" ca="1" si="3"/>
        <v>-8.3391927167098256E-3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ht="14.25" x14ac:dyDescent="0.45">
      <c r="A61" s="6"/>
      <c r="B61" s="6"/>
      <c r="C61" s="6"/>
      <c r="D61" s="9">
        <v>45</v>
      </c>
      <c r="E61" s="9">
        <f t="shared" ca="1" si="2"/>
        <v>0.50899680632877353</v>
      </c>
      <c r="F61" s="9">
        <f t="shared" ca="1" si="3"/>
        <v>7.7517027128653632E-3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ht="14.25" x14ac:dyDescent="0.45">
      <c r="A62" s="6"/>
      <c r="B62" s="6"/>
      <c r="C62" s="6"/>
      <c r="D62" s="9">
        <v>46</v>
      </c>
      <c r="E62" s="9">
        <f t="shared" ca="1" si="2"/>
        <v>0.60904821148844057</v>
      </c>
      <c r="F62" s="9">
        <f t="shared" ca="1" si="3"/>
        <v>1.1346924146363017E-2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ht="14.25" x14ac:dyDescent="0.45">
      <c r="A63" s="6"/>
      <c r="B63" s="6"/>
      <c r="C63" s="6"/>
      <c r="D63" s="9">
        <v>47</v>
      </c>
      <c r="E63" s="9">
        <f t="shared" ca="1" si="2"/>
        <v>0.41080758662930517</v>
      </c>
      <c r="F63" s="9">
        <f t="shared" ca="1" si="3"/>
        <v>3.9155015083376654E-3</v>
      </c>
      <c r="G63" s="6"/>
      <c r="H63" s="6"/>
      <c r="I63" s="6"/>
      <c r="J63" s="6"/>
      <c r="K63" s="6"/>
      <c r="L63" s="6"/>
      <c r="M63" s="6"/>
      <c r="N63" s="6"/>
      <c r="O63" s="6"/>
    </row>
    <row r="64" spans="1:15" ht="14.25" x14ac:dyDescent="0.45">
      <c r="A64" s="6"/>
      <c r="B64" s="6"/>
      <c r="C64" s="6"/>
      <c r="D64" s="9">
        <v>48</v>
      </c>
      <c r="E64" s="9">
        <f t="shared" ca="1" si="2"/>
        <v>0.85331214543732903</v>
      </c>
      <c r="F64" s="9">
        <f t="shared" ca="1" si="3"/>
        <v>2.2448803613952437E-2</v>
      </c>
      <c r="G64" s="6"/>
      <c r="H64" s="6"/>
      <c r="I64" s="6"/>
      <c r="J64" s="6"/>
      <c r="K64" s="6"/>
      <c r="L64" s="6"/>
      <c r="M64" s="6"/>
      <c r="N64" s="6"/>
      <c r="O64" s="6"/>
    </row>
    <row r="65" spans="1:15" ht="14.25" x14ac:dyDescent="0.45">
      <c r="A65" s="6"/>
      <c r="B65" s="6"/>
      <c r="C65" s="6"/>
      <c r="D65" s="9">
        <v>49</v>
      </c>
      <c r="E65" s="9">
        <f t="shared" ca="1" si="2"/>
        <v>0.79474482150654691</v>
      </c>
      <c r="F65" s="9">
        <f t="shared" ca="1" si="3"/>
        <v>1.9238596510923172E-2</v>
      </c>
      <c r="G65" s="6"/>
      <c r="H65" s="6"/>
      <c r="I65" s="6"/>
      <c r="J65" s="6"/>
      <c r="K65" s="6"/>
      <c r="L65" s="6"/>
      <c r="M65" s="6"/>
      <c r="N65" s="6"/>
      <c r="O65" s="6"/>
    </row>
    <row r="66" spans="1:15" ht="14.25" x14ac:dyDescent="0.45">
      <c r="A66" s="6"/>
      <c r="B66" s="6"/>
      <c r="C66" s="6"/>
      <c r="D66" s="9">
        <v>50</v>
      </c>
      <c r="E66" s="9">
        <f t="shared" ca="1" si="2"/>
        <v>0.50316699414623833</v>
      </c>
      <c r="F66" s="9">
        <f t="shared" ca="1" si="3"/>
        <v>7.5348848887200892E-3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ht="14.25" x14ac:dyDescent="0.45">
      <c r="A67" s="6"/>
      <c r="B67" s="6"/>
      <c r="C67" s="6"/>
      <c r="D67" s="9">
        <v>51</v>
      </c>
      <c r="E67" s="9">
        <f t="shared" ca="1" si="2"/>
        <v>0.33457175990159627</v>
      </c>
      <c r="F67" s="9">
        <f t="shared" ca="1" si="3"/>
        <v>6.0720385341447164E-4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ht="14.25" x14ac:dyDescent="0.45">
      <c r="A68" s="6"/>
      <c r="B68" s="6"/>
      <c r="C68" s="6"/>
      <c r="D68" s="9">
        <v>52</v>
      </c>
      <c r="E68" s="9">
        <f t="shared" ca="1" si="2"/>
        <v>0.51853910335024189</v>
      </c>
      <c r="F68" s="9">
        <f t="shared" ca="1" si="3"/>
        <v>8.1039301041333223E-3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ht="14.25" x14ac:dyDescent="0.45">
      <c r="A69" s="6"/>
      <c r="B69" s="6"/>
      <c r="C69" s="6"/>
      <c r="D69" s="9">
        <v>53</v>
      </c>
      <c r="E69" s="9">
        <f t="shared" ca="1" si="2"/>
        <v>0.43063182834130742</v>
      </c>
      <c r="F69" s="9">
        <f t="shared" ca="1" si="3"/>
        <v>4.7241863742789672E-3</v>
      </c>
      <c r="G69" s="6"/>
      <c r="H69" s="6"/>
      <c r="I69" s="6"/>
      <c r="J69" s="6"/>
      <c r="K69" s="6"/>
      <c r="L69" s="6"/>
      <c r="M69" s="6"/>
      <c r="N69" s="6"/>
      <c r="O69" s="6"/>
    </row>
    <row r="70" spans="1:15" ht="14.25" x14ac:dyDescent="0.45">
      <c r="A70" s="6"/>
      <c r="B70" s="6"/>
      <c r="C70" s="6"/>
      <c r="D70" s="9">
        <v>54</v>
      </c>
      <c r="E70" s="9">
        <f t="shared" ca="1" si="2"/>
        <v>0.16087971658915456</v>
      </c>
      <c r="F70" s="9">
        <f t="shared" ca="1" si="3"/>
        <v>-8.7758814918114242E-3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ht="14.25" x14ac:dyDescent="0.45">
      <c r="A71" s="6"/>
      <c r="B71" s="6"/>
      <c r="C71" s="6"/>
      <c r="D71" s="9">
        <v>55</v>
      </c>
      <c r="E71" s="9">
        <f t="shared" ca="1" si="2"/>
        <v>0.18365787571279601</v>
      </c>
      <c r="F71" s="9">
        <f t="shared" ca="1" si="3"/>
        <v>-7.3230943028853926E-3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ht="14.25" x14ac:dyDescent="0.45">
      <c r="A72" s="6"/>
      <c r="B72" s="6"/>
      <c r="C72" s="6"/>
      <c r="D72" s="9">
        <v>56</v>
      </c>
      <c r="E72" s="9">
        <f t="shared" ca="1" si="2"/>
        <v>9.1011748838015771E-2</v>
      </c>
      <c r="F72" s="9">
        <f t="shared" ca="1" si="3"/>
        <v>-1.4036513640609573E-2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ht="14.25" x14ac:dyDescent="0.45">
      <c r="A73" s="6"/>
      <c r="B73" s="6"/>
      <c r="C73" s="6"/>
      <c r="D73" s="9">
        <v>57</v>
      </c>
      <c r="E73" s="9">
        <f t="shared" ca="1" si="2"/>
        <v>0.84979590420810214</v>
      </c>
      <c r="F73" s="9">
        <f t="shared" ca="1" si="3"/>
        <v>2.2239690285274148E-2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ht="14.25" x14ac:dyDescent="0.45">
      <c r="A74" s="6"/>
      <c r="B74" s="6"/>
      <c r="C74" s="6"/>
      <c r="D74" s="9">
        <v>58</v>
      </c>
      <c r="E74" s="9">
        <f t="shared" ca="1" si="2"/>
        <v>0.54846920310802483</v>
      </c>
      <c r="F74" s="9">
        <f t="shared" ca="1" si="3"/>
        <v>9.1881840444600071E-3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ht="14.25" x14ac:dyDescent="0.45">
      <c r="A75" s="6"/>
      <c r="B75" s="6"/>
      <c r="C75" s="6"/>
      <c r="D75" s="9">
        <v>59</v>
      </c>
      <c r="E75" s="9">
        <f t="shared" ca="1" si="2"/>
        <v>0.84247266519722575</v>
      </c>
      <c r="F75" s="9">
        <f t="shared" ca="1" si="3"/>
        <v>2.1811888413421642E-2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ht="14.25" x14ac:dyDescent="0.45">
      <c r="A76" s="6"/>
      <c r="B76" s="6"/>
      <c r="C76" s="6"/>
      <c r="D76" s="9">
        <v>60</v>
      </c>
      <c r="E76" s="9">
        <f t="shared" ca="1" si="2"/>
        <v>0.44542241932077098</v>
      </c>
      <c r="F76" s="9">
        <f t="shared" ca="1" si="3"/>
        <v>5.3154749946557958E-3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ht="14.25" x14ac:dyDescent="0.45">
      <c r="A77" s="6"/>
      <c r="B77" s="6"/>
      <c r="C77" s="6"/>
      <c r="D77" s="9">
        <v>61</v>
      </c>
      <c r="E77" s="9">
        <f t="shared" ca="1" si="2"/>
        <v>0.14458850828898484</v>
      </c>
      <c r="F77" s="9">
        <f t="shared" ca="1" si="3"/>
        <v>-9.8791694204946497E-3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ht="14.25" x14ac:dyDescent="0.45">
      <c r="A78" s="6"/>
      <c r="B78" s="6"/>
      <c r="C78" s="6"/>
      <c r="D78" s="9">
        <v>62</v>
      </c>
      <c r="E78" s="9">
        <f t="shared" ca="1" si="2"/>
        <v>0.30469731697277347</v>
      </c>
      <c r="F78" s="9">
        <f t="shared" ca="1" si="3"/>
        <v>-7.9122584695198381E-4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ht="14.25" x14ac:dyDescent="0.45">
      <c r="A79" s="6"/>
      <c r="B79" s="6"/>
      <c r="C79" s="6"/>
      <c r="D79" s="9">
        <v>63</v>
      </c>
      <c r="E79" s="9">
        <f t="shared" ca="1" si="2"/>
        <v>7.6209136567026436E-2</v>
      </c>
      <c r="F79" s="9">
        <f t="shared" ca="1" si="3"/>
        <v>-1.5392276618594049E-2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ht="14.25" x14ac:dyDescent="0.45">
      <c r="A80" s="6"/>
      <c r="B80" s="6"/>
      <c r="C80" s="6"/>
      <c r="D80" s="9">
        <v>64</v>
      </c>
      <c r="E80" s="9">
        <f t="shared" ca="1" si="2"/>
        <v>0.6291040788079062</v>
      </c>
      <c r="F80" s="9">
        <f t="shared" ca="1" si="3"/>
        <v>1.2091552631803448E-2</v>
      </c>
      <c r="G80" s="6"/>
      <c r="H80" s="6"/>
      <c r="I80" s="6"/>
      <c r="J80" s="6"/>
      <c r="K80" s="6"/>
      <c r="L80" s="6"/>
      <c r="M80" s="6"/>
      <c r="N80" s="6"/>
      <c r="O80" s="6"/>
    </row>
    <row r="81" spans="1:15" ht="14.25" x14ac:dyDescent="0.45">
      <c r="A81" s="6"/>
      <c r="B81" s="6"/>
      <c r="C81" s="6"/>
      <c r="D81" s="9">
        <v>65</v>
      </c>
      <c r="E81" s="9">
        <f t="shared" ca="1" si="2"/>
        <v>0.83932384495676482</v>
      </c>
      <c r="F81" s="9">
        <f t="shared" ca="1" si="3"/>
        <v>2.1631006407786139E-2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ht="14.25" x14ac:dyDescent="0.45">
      <c r="A82" s="6"/>
      <c r="B82" s="6"/>
      <c r="C82" s="6"/>
      <c r="D82" s="9">
        <v>66</v>
      </c>
      <c r="E82" s="9">
        <f t="shared" ref="E82:E116" ca="1" si="4">RAND()</f>
        <v>0.42400342971569815</v>
      </c>
      <c r="F82" s="9">
        <f t="shared" ca="1" si="3"/>
        <v>4.4559081030228417E-3</v>
      </c>
      <c r="G82" s="6"/>
      <c r="H82" s="6"/>
      <c r="I82" s="6"/>
      <c r="J82" s="6"/>
      <c r="K82" s="6"/>
      <c r="L82" s="6"/>
      <c r="M82" s="6"/>
      <c r="N82" s="6"/>
      <c r="O82" s="6"/>
    </row>
    <row r="83" spans="1:15" ht="14.25" x14ac:dyDescent="0.45">
      <c r="A83" s="6"/>
      <c r="B83" s="6"/>
      <c r="C83" s="6"/>
      <c r="D83" s="9">
        <v>67</v>
      </c>
      <c r="E83" s="9">
        <f t="shared" ca="1" si="4"/>
        <v>0.32153765518202593</v>
      </c>
      <c r="F83" s="9">
        <f t="shared" ref="F83:F96" ca="1" si="5">IF(E83&lt;=$B$20,$B$17+SQRT(E83*($B$18-$B$17)*($B$19-$B$17)),$B$18-SQRT((1-E83)*($B$18-$B$17)*($B$18-$B$19)))</f>
        <v>5.0901433352283643E-6</v>
      </c>
      <c r="G83" s="6"/>
      <c r="H83" s="6"/>
      <c r="I83" s="6"/>
      <c r="J83" s="6"/>
      <c r="K83" s="6"/>
      <c r="L83" s="6"/>
      <c r="M83" s="6"/>
      <c r="N83" s="6"/>
      <c r="O83" s="6"/>
    </row>
    <row r="84" spans="1:15" ht="14.25" x14ac:dyDescent="0.45">
      <c r="A84" s="6"/>
      <c r="B84" s="6"/>
      <c r="C84" s="6"/>
      <c r="D84" s="9">
        <v>68</v>
      </c>
      <c r="E84" s="9">
        <f t="shared" ca="1" si="4"/>
        <v>0.45898794572298818</v>
      </c>
      <c r="F84" s="9">
        <f t="shared" ca="1" si="5"/>
        <v>5.8492154450326475E-3</v>
      </c>
      <c r="G84" s="6"/>
      <c r="H84" s="6"/>
      <c r="I84" s="6"/>
      <c r="J84" s="6"/>
      <c r="K84" s="6"/>
      <c r="L84" s="6"/>
      <c r="M84" s="6"/>
      <c r="N84" s="6"/>
      <c r="O84" s="6"/>
    </row>
    <row r="85" spans="1:15" ht="14.25" x14ac:dyDescent="0.45">
      <c r="A85" s="6"/>
      <c r="B85" s="6"/>
      <c r="C85" s="6"/>
      <c r="D85" s="9">
        <v>69</v>
      </c>
      <c r="E85" s="9">
        <f t="shared" ca="1" si="4"/>
        <v>0.46664719493027618</v>
      </c>
      <c r="F85" s="9">
        <f t="shared" ca="1" si="5"/>
        <v>6.1470904196281526E-3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ht="14.25" x14ac:dyDescent="0.45">
      <c r="A86" s="6"/>
      <c r="B86" s="6"/>
      <c r="C86" s="6"/>
      <c r="D86" s="9">
        <v>70</v>
      </c>
      <c r="E86" s="9">
        <f t="shared" ca="1" si="4"/>
        <v>0.89168933927542227</v>
      </c>
      <c r="F86" s="9">
        <f t="shared" ca="1" si="5"/>
        <v>2.4918475291880689E-2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ht="14.25" x14ac:dyDescent="0.45">
      <c r="A87" s="6"/>
      <c r="B87" s="6"/>
      <c r="C87" s="6"/>
      <c r="D87" s="9">
        <v>71</v>
      </c>
      <c r="E87" s="9">
        <f t="shared" ca="1" si="4"/>
        <v>0.79635324676347996</v>
      </c>
      <c r="F87" s="9">
        <f t="shared" ca="1" si="5"/>
        <v>1.9320101987758929E-2</v>
      </c>
      <c r="G87" s="6"/>
      <c r="H87" s="6"/>
      <c r="I87" s="6"/>
      <c r="J87" s="6"/>
      <c r="K87" s="6"/>
      <c r="L87" s="6"/>
      <c r="M87" s="6"/>
      <c r="N87" s="6"/>
      <c r="O87" s="6"/>
    </row>
    <row r="88" spans="1:15" ht="14.25" x14ac:dyDescent="0.45">
      <c r="A88" s="6"/>
      <c r="B88" s="6"/>
      <c r="C88" s="6"/>
      <c r="D88" s="9">
        <v>72</v>
      </c>
      <c r="E88" s="9">
        <f t="shared" ca="1" si="4"/>
        <v>0.73569908976954357</v>
      </c>
      <c r="F88" s="9">
        <f t="shared" ca="1" si="5"/>
        <v>1.6440884747428258E-2</v>
      </c>
      <c r="G88" s="6"/>
      <c r="H88" s="6"/>
      <c r="I88" s="6"/>
      <c r="J88" s="6"/>
      <c r="K88" s="6"/>
      <c r="L88" s="6"/>
      <c r="M88" s="6"/>
      <c r="N88" s="6"/>
      <c r="O88" s="6"/>
    </row>
    <row r="89" spans="1:15" ht="14.25" x14ac:dyDescent="0.45">
      <c r="A89" s="6"/>
      <c r="B89" s="6"/>
      <c r="C89" s="6"/>
      <c r="D89" s="9">
        <v>73</v>
      </c>
      <c r="E89" s="9">
        <f t="shared" ca="1" si="4"/>
        <v>0.17198793097462473</v>
      </c>
      <c r="F89" s="9">
        <f t="shared" ca="1" si="5"/>
        <v>-8.0553831947570952E-3</v>
      </c>
      <c r="G89" s="6"/>
      <c r="H89" s="6"/>
      <c r="I89" s="6"/>
      <c r="J89" s="6"/>
      <c r="K89" s="6"/>
      <c r="L89" s="6"/>
      <c r="M89" s="6"/>
      <c r="N89" s="6"/>
      <c r="O89" s="6"/>
    </row>
    <row r="90" spans="1:15" ht="14.25" x14ac:dyDescent="0.45">
      <c r="A90" s="6"/>
      <c r="B90" s="6"/>
      <c r="C90" s="6"/>
      <c r="D90" s="9">
        <v>74</v>
      </c>
      <c r="E90" s="9">
        <f t="shared" ca="1" si="4"/>
        <v>0.82449122611585346</v>
      </c>
      <c r="F90" s="9">
        <f t="shared" ca="1" si="5"/>
        <v>2.080186401869422E-2</v>
      </c>
      <c r="G90" s="6"/>
      <c r="H90" s="6"/>
      <c r="I90" s="6"/>
      <c r="J90" s="6"/>
      <c r="K90" s="6"/>
      <c r="L90" s="6"/>
      <c r="M90" s="6"/>
      <c r="N90" s="6"/>
      <c r="O90" s="6"/>
    </row>
    <row r="91" spans="1:15" ht="14.25" x14ac:dyDescent="0.45">
      <c r="A91" s="6"/>
      <c r="B91" s="6"/>
      <c r="C91" s="6"/>
      <c r="D91" s="9">
        <v>75</v>
      </c>
      <c r="E91" s="9">
        <f t="shared" ca="1" si="4"/>
        <v>0.6833452099123527</v>
      </c>
      <c r="F91" s="9">
        <f t="shared" ca="1" si="5"/>
        <v>1.4212889669758276E-2</v>
      </c>
      <c r="G91" s="6"/>
      <c r="H91" s="6"/>
      <c r="I91" s="6"/>
      <c r="J91" s="6"/>
      <c r="K91" s="6"/>
      <c r="L91" s="6"/>
      <c r="M91" s="6"/>
      <c r="N91" s="6"/>
      <c r="O91" s="6"/>
    </row>
    <row r="92" spans="1:15" ht="14.25" x14ac:dyDescent="0.45">
      <c r="A92" s="6"/>
      <c r="B92" s="6"/>
      <c r="C92" s="6"/>
      <c r="D92" s="9">
        <v>76</v>
      </c>
      <c r="E92" s="9">
        <f t="shared" ca="1" si="4"/>
        <v>0.70502856055488961</v>
      </c>
      <c r="F92" s="9">
        <f t="shared" ca="1" si="5"/>
        <v>1.5111447956244382E-2</v>
      </c>
      <c r="G92" s="6"/>
      <c r="H92" s="6"/>
      <c r="I92" s="6"/>
      <c r="J92" s="6"/>
      <c r="K92" s="6"/>
      <c r="L92" s="6"/>
      <c r="M92" s="6"/>
      <c r="N92" s="6"/>
      <c r="O92" s="6"/>
    </row>
    <row r="93" spans="1:15" ht="14.25" x14ac:dyDescent="0.45">
      <c r="A93" s="6"/>
      <c r="B93" s="6"/>
      <c r="C93" s="6"/>
      <c r="D93" s="9">
        <v>77</v>
      </c>
      <c r="E93" s="9">
        <f t="shared" ca="1" si="4"/>
        <v>0.345528291819861</v>
      </c>
      <c r="F93" s="9">
        <f t="shared" ca="1" si="5"/>
        <v>1.1043279479819486E-3</v>
      </c>
      <c r="G93" s="6"/>
      <c r="H93" s="6"/>
      <c r="I93" s="6"/>
      <c r="J93" s="6"/>
      <c r="K93" s="6"/>
      <c r="L93" s="6"/>
      <c r="M93" s="6"/>
      <c r="N93" s="6"/>
      <c r="O93" s="6"/>
    </row>
    <row r="94" spans="1:15" ht="14.25" x14ac:dyDescent="0.45">
      <c r="A94" s="6"/>
      <c r="B94" s="6"/>
      <c r="C94" s="6"/>
      <c r="D94" s="9">
        <v>78</v>
      </c>
      <c r="E94" s="9">
        <f t="shared" ca="1" si="4"/>
        <v>0.46464736399204953</v>
      </c>
      <c r="F94" s="9">
        <f t="shared" ca="1" si="5"/>
        <v>6.0695525225603411E-3</v>
      </c>
      <c r="G94" s="6"/>
      <c r="H94" s="6"/>
      <c r="I94" s="6"/>
      <c r="J94" s="6"/>
      <c r="K94" s="6"/>
      <c r="L94" s="6"/>
      <c r="M94" s="6"/>
      <c r="N94" s="6"/>
      <c r="O94" s="6"/>
    </row>
    <row r="95" spans="1:15" ht="14.25" x14ac:dyDescent="0.45">
      <c r="A95" s="6"/>
      <c r="B95" s="6"/>
      <c r="C95" s="6"/>
      <c r="D95" s="9">
        <v>79</v>
      </c>
      <c r="E95" s="9">
        <f t="shared" ca="1" si="4"/>
        <v>0.5445695226513958</v>
      </c>
      <c r="F95" s="9">
        <f t="shared" ca="1" si="5"/>
        <v>9.0486192255745251E-3</v>
      </c>
      <c r="G95" s="6"/>
      <c r="H95" s="6"/>
      <c r="I95" s="6"/>
      <c r="J95" s="6"/>
      <c r="K95" s="6"/>
      <c r="L95" s="6"/>
      <c r="M95" s="6"/>
      <c r="N95" s="6"/>
      <c r="O95" s="6"/>
    </row>
    <row r="96" spans="1:15" ht="14.25" x14ac:dyDescent="0.45">
      <c r="A96" s="6"/>
      <c r="B96" s="6"/>
      <c r="C96" s="6"/>
      <c r="D96" s="9">
        <v>80</v>
      </c>
      <c r="E96" s="9">
        <f t="shared" ca="1" si="4"/>
        <v>0.2182059586935321</v>
      </c>
      <c r="F96" s="9">
        <f t="shared" ca="1" si="5"/>
        <v>-5.2820574411645248E-3</v>
      </c>
      <c r="G96" s="6"/>
      <c r="H96" s="6"/>
      <c r="I96" s="6"/>
      <c r="J96" s="6"/>
      <c r="K96" s="6"/>
      <c r="L96" s="6"/>
      <c r="M96" s="6"/>
      <c r="N96" s="6"/>
      <c r="O96" s="6"/>
    </row>
    <row r="97" spans="4:6" ht="14.25" x14ac:dyDescent="0.45">
      <c r="D97" s="9">
        <v>81</v>
      </c>
      <c r="E97" s="9">
        <f t="shared" ca="1" si="4"/>
        <v>0.49413403158922575</v>
      </c>
      <c r="F97" s="9">
        <f t="shared" ref="F97:F111" ca="1" si="6">IF(E97&lt;=$B$20,$B$17+SQRT(E97*($B$18-$B$17)*($B$19-$B$17)),$B$18-SQRT((1-E97)*($B$18-$B$17)*($B$18-$B$19)))</f>
        <v>7.1964418788925608E-3</v>
      </c>
    </row>
    <row r="98" spans="4:6" ht="14.25" x14ac:dyDescent="0.45">
      <c r="D98" s="9">
        <v>82</v>
      </c>
      <c r="E98" s="9">
        <f t="shared" ca="1" si="4"/>
        <v>0.61966877542137344</v>
      </c>
      <c r="F98" s="9">
        <f t="shared" ca="1" si="6"/>
        <v>1.173879741385523E-2</v>
      </c>
    </row>
    <row r="99" spans="4:6" ht="14.25" x14ac:dyDescent="0.45">
      <c r="D99" s="9">
        <v>83</v>
      </c>
      <c r="E99" s="9">
        <f t="shared" ca="1" si="4"/>
        <v>2.3594423566937528E-2</v>
      </c>
      <c r="F99" s="9">
        <f t="shared" ca="1" si="6"/>
        <v>-2.1871999877742059E-2</v>
      </c>
    </row>
    <row r="100" spans="4:6" ht="14.25" x14ac:dyDescent="0.45">
      <c r="D100" s="9">
        <v>84</v>
      </c>
      <c r="E100" s="9">
        <f t="shared" ca="1" si="4"/>
        <v>0.59764283945298524</v>
      </c>
      <c r="F100" s="9">
        <f t="shared" ca="1" si="6"/>
        <v>1.0931975692374085E-2</v>
      </c>
    </row>
    <row r="101" spans="4:6" ht="14.25" x14ac:dyDescent="0.45">
      <c r="D101" s="9">
        <v>85</v>
      </c>
      <c r="E101" s="9">
        <f t="shared" ca="1" si="4"/>
        <v>0.33603023617216776</v>
      </c>
      <c r="F101" s="9">
        <f t="shared" ca="1" si="6"/>
        <v>6.7384327537176741E-4</v>
      </c>
    </row>
    <row r="102" spans="4:6" ht="14.25" x14ac:dyDescent="0.45">
      <c r="D102" s="9">
        <v>86</v>
      </c>
      <c r="E102" s="9">
        <f t="shared" ca="1" si="4"/>
        <v>6.0754344582650166E-2</v>
      </c>
      <c r="F102" s="9">
        <f t="shared" ca="1" si="6"/>
        <v>-1.6957294573922921E-2</v>
      </c>
    </row>
    <row r="103" spans="4:6" ht="14.25" x14ac:dyDescent="0.45">
      <c r="D103" s="9">
        <v>87</v>
      </c>
      <c r="E103" s="9">
        <f t="shared" ca="1" si="4"/>
        <v>9.6973012807071601E-2</v>
      </c>
      <c r="F103" s="9">
        <f t="shared" ca="1" si="6"/>
        <v>-1.3522001460741645E-2</v>
      </c>
    </row>
    <row r="104" spans="4:6" ht="14.25" x14ac:dyDescent="0.45">
      <c r="D104" s="9">
        <v>88</v>
      </c>
      <c r="E104" s="9">
        <f t="shared" ca="1" si="4"/>
        <v>0.21011762847066007</v>
      </c>
      <c r="F104" s="9">
        <f t="shared" ca="1" si="6"/>
        <v>-5.744498361859255E-3</v>
      </c>
    </row>
    <row r="105" spans="4:6" ht="14.25" x14ac:dyDescent="0.45">
      <c r="D105" s="9">
        <v>89</v>
      </c>
      <c r="E105" s="9">
        <f t="shared" ca="1" si="4"/>
        <v>0.80959922109788973</v>
      </c>
      <c r="F105" s="9">
        <f t="shared" ca="1" si="6"/>
        <v>2.0003959499580136E-2</v>
      </c>
    </row>
    <row r="106" spans="4:6" ht="14.25" x14ac:dyDescent="0.45">
      <c r="D106" s="9">
        <v>90</v>
      </c>
      <c r="E106" s="9">
        <f t="shared" ca="1" si="4"/>
        <v>0.77012949264434583</v>
      </c>
      <c r="F106" s="9">
        <f t="shared" ca="1" si="6"/>
        <v>1.8028926620511372E-2</v>
      </c>
    </row>
    <row r="107" spans="4:6" ht="14.25" x14ac:dyDescent="0.45">
      <c r="D107" s="9">
        <v>91</v>
      </c>
      <c r="E107" s="9">
        <f t="shared" ca="1" si="4"/>
        <v>0.8290516336368039</v>
      </c>
      <c r="F107" s="9">
        <f t="shared" ca="1" si="6"/>
        <v>2.1052927155818718E-2</v>
      </c>
    </row>
    <row r="108" spans="4:6" ht="14.25" x14ac:dyDescent="0.45">
      <c r="D108" s="9">
        <v>92</v>
      </c>
      <c r="E108" s="9">
        <f t="shared" ca="1" si="4"/>
        <v>0.98402111344543952</v>
      </c>
      <c r="F108" s="9">
        <f t="shared" ca="1" si="6"/>
        <v>3.4207275100216046E-2</v>
      </c>
    </row>
    <row r="109" spans="4:6" ht="14.25" x14ac:dyDescent="0.45">
      <c r="D109" s="9">
        <v>93</v>
      </c>
      <c r="E109" s="9">
        <f t="shared" ca="1" si="4"/>
        <v>0.50908556394239324</v>
      </c>
      <c r="F109" s="9">
        <f t="shared" ca="1" si="6"/>
        <v>7.7549940940096207E-3</v>
      </c>
    </row>
    <row r="110" spans="4:6" ht="14.25" x14ac:dyDescent="0.45">
      <c r="D110" s="9">
        <v>94</v>
      </c>
      <c r="E110" s="9">
        <f t="shared" ca="1" si="4"/>
        <v>0.82013589423763122</v>
      </c>
      <c r="F110" s="9">
        <f t="shared" ca="1" si="6"/>
        <v>2.0565118418138628E-2</v>
      </c>
    </row>
    <row r="111" spans="4:6" ht="14.25" x14ac:dyDescent="0.45">
      <c r="D111" s="9">
        <v>95</v>
      </c>
      <c r="E111" s="9">
        <f t="shared" ca="1" si="4"/>
        <v>9.4514331405751828E-2</v>
      </c>
      <c r="F111" s="9">
        <f t="shared" ca="1" si="6"/>
        <v>-1.3732236541672202E-2</v>
      </c>
    </row>
    <row r="112" spans="4:6" ht="14.25" x14ac:dyDescent="0.45">
      <c r="D112" s="9">
        <v>96</v>
      </c>
      <c r="E112" s="9">
        <f t="shared" ca="1" si="4"/>
        <v>0.86978918055652354</v>
      </c>
      <c r="F112" s="9">
        <f t="shared" ref="F112:F115" ca="1" si="7">IF(E112&lt;=$B$20,$B$17+SQRT(E112*($B$18-$B$17)*($B$19-$B$17)),$B$18-SQRT((1-E112)*($B$18-$B$17)*($B$18-$B$19)))</f>
        <v>2.3463896443499742E-2</v>
      </c>
    </row>
    <row r="113" spans="4:6" ht="14.25" x14ac:dyDescent="0.45">
      <c r="D113" s="9">
        <v>97</v>
      </c>
      <c r="E113" s="9">
        <f t="shared" ca="1" si="4"/>
        <v>0.70952762120626867</v>
      </c>
      <c r="F113" s="9">
        <f t="shared" ca="1" si="7"/>
        <v>1.5301983977111931E-2</v>
      </c>
    </row>
    <row r="114" spans="4:6" ht="14.25" x14ac:dyDescent="0.45">
      <c r="D114" s="9">
        <v>98</v>
      </c>
      <c r="E114" s="9">
        <f t="shared" ca="1" si="4"/>
        <v>0.18228797110071893</v>
      </c>
      <c r="F114" s="9">
        <f t="shared" ca="1" si="7"/>
        <v>-7.4078261541299859E-3</v>
      </c>
    </row>
    <row r="115" spans="4:6" ht="14.25" x14ac:dyDescent="0.45">
      <c r="D115" s="9">
        <v>99</v>
      </c>
      <c r="E115" s="9">
        <f t="shared" ca="1" si="4"/>
        <v>0.34362833192629028</v>
      </c>
      <c r="F115" s="9">
        <f t="shared" ca="1" si="7"/>
        <v>1.018693225112062E-3</v>
      </c>
    </row>
    <row r="116" spans="4:6" ht="14.25" x14ac:dyDescent="0.45">
      <c r="D116" s="9">
        <v>100</v>
      </c>
      <c r="E116" s="9">
        <f t="shared" ca="1" si="4"/>
        <v>0.51829568291582795</v>
      </c>
      <c r="F116" s="9">
        <f t="shared" ref="F116" ca="1" si="8">IF(E116&lt;=$B$20,$B$17+SQRT(E116*($B$18-$B$17)*($B$19-$B$17)),$B$18-SQRT((1-E116)*($B$18-$B$17)*($B$18-$B$19)))</f>
        <v>8.0949853939375968E-3</v>
      </c>
    </row>
  </sheetData>
  <mergeCells count="2">
    <mergeCell ref="A3:B3"/>
    <mergeCell ref="A16:B1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"/>
  <sheetViews>
    <sheetView tabSelected="1" topLeftCell="A112" zoomScale="88" zoomScaleNormal="88" zoomScalePageLayoutView="150" workbookViewId="0">
      <selection activeCell="J20" sqref="J20"/>
    </sheetView>
  </sheetViews>
  <sheetFormatPr defaultColWidth="10.875" defaultRowHeight="14.25" x14ac:dyDescent="0.45"/>
  <cols>
    <col min="1" max="1" width="20.125" style="30" customWidth="1"/>
    <col min="2" max="2" width="9.875" style="30" bestFit="1" customWidth="1"/>
    <col min="3" max="16384" width="10.875" style="30"/>
  </cols>
  <sheetData>
    <row r="1" spans="1:7" s="29" customFormat="1" ht="23.25" x14ac:dyDescent="0.7">
      <c r="A1" s="34" t="s">
        <v>32</v>
      </c>
    </row>
    <row r="3" spans="1:7" x14ac:dyDescent="0.45">
      <c r="A3" s="40" t="s">
        <v>11</v>
      </c>
      <c r="B3" s="40"/>
    </row>
    <row r="4" spans="1:7" x14ac:dyDescent="0.45">
      <c r="A4" s="31" t="s">
        <v>3</v>
      </c>
      <c r="B4" s="18">
        <v>10000</v>
      </c>
    </row>
    <row r="5" spans="1:7" x14ac:dyDescent="0.45">
      <c r="A5" s="31" t="s">
        <v>15</v>
      </c>
      <c r="B5" s="19">
        <v>1</v>
      </c>
    </row>
    <row r="6" spans="1:7" x14ac:dyDescent="0.45">
      <c r="A6" s="31" t="s">
        <v>14</v>
      </c>
      <c r="B6" s="19">
        <v>-0.1</v>
      </c>
    </row>
    <row r="7" spans="1:7" x14ac:dyDescent="0.45">
      <c r="A7" s="31" t="s">
        <v>9</v>
      </c>
      <c r="B7" s="20">
        <v>-2000</v>
      </c>
    </row>
    <row r="8" spans="1:7" x14ac:dyDescent="0.45">
      <c r="A8" s="31" t="s">
        <v>10</v>
      </c>
      <c r="B8" s="20">
        <v>-3000</v>
      </c>
    </row>
    <row r="9" spans="1:7" x14ac:dyDescent="0.45">
      <c r="A9" s="31" t="s">
        <v>0</v>
      </c>
      <c r="B9" s="21">
        <v>0.2</v>
      </c>
    </row>
    <row r="10" spans="1:7" x14ac:dyDescent="0.45">
      <c r="A10" s="31" t="s">
        <v>8</v>
      </c>
      <c r="B10" s="21">
        <v>0.5</v>
      </c>
    </row>
    <row r="11" spans="1:7" x14ac:dyDescent="0.45">
      <c r="A11" s="31" t="s">
        <v>5</v>
      </c>
      <c r="B11" s="22">
        <v>0.01</v>
      </c>
    </row>
    <row r="12" spans="1:7" x14ac:dyDescent="0.45">
      <c r="A12" s="31" t="s">
        <v>4</v>
      </c>
      <c r="B12" s="23">
        <v>1.05</v>
      </c>
    </row>
    <row r="16" spans="1:7" x14ac:dyDescent="0.45">
      <c r="A16" s="36" t="s">
        <v>12</v>
      </c>
      <c r="B16" s="37">
        <v>0</v>
      </c>
      <c r="C16" s="37">
        <v>1</v>
      </c>
      <c r="D16" s="37">
        <v>2</v>
      </c>
      <c r="E16" s="37">
        <v>3</v>
      </c>
      <c r="F16" s="37">
        <v>4</v>
      </c>
      <c r="G16" s="37">
        <v>5</v>
      </c>
    </row>
    <row r="17" spans="1:11" x14ac:dyDescent="0.45">
      <c r="A17" s="36" t="str">
        <f>A4</f>
        <v>Market Size</v>
      </c>
      <c r="B17" s="24"/>
      <c r="C17" s="25">
        <f>B4</f>
        <v>10000</v>
      </c>
      <c r="D17" s="25">
        <f>C17*$B$12</f>
        <v>10500</v>
      </c>
      <c r="E17" s="25">
        <f>D17*$B$12</f>
        <v>11025</v>
      </c>
      <c r="F17" s="25">
        <f>E17*$B$12</f>
        <v>11576.25</v>
      </c>
      <c r="G17" s="25">
        <f>F17*$B$12</f>
        <v>12155.0625</v>
      </c>
    </row>
    <row r="18" spans="1:11" x14ac:dyDescent="0.45">
      <c r="A18" s="36" t="str">
        <f>A5</f>
        <v>Price (per app)</v>
      </c>
      <c r="B18" s="26"/>
      <c r="C18" s="26">
        <f>B5</f>
        <v>1</v>
      </c>
      <c r="D18" s="26">
        <f>C18</f>
        <v>1</v>
      </c>
      <c r="E18" s="26">
        <f t="shared" ref="E18:G19" si="0">D18</f>
        <v>1</v>
      </c>
      <c r="F18" s="26">
        <f t="shared" si="0"/>
        <v>1</v>
      </c>
      <c r="G18" s="26">
        <f t="shared" si="0"/>
        <v>1</v>
      </c>
    </row>
    <row r="19" spans="1:11" x14ac:dyDescent="0.45">
      <c r="A19" s="36" t="str">
        <f>A6</f>
        <v>Advertising cost (per app)</v>
      </c>
      <c r="B19" s="26"/>
      <c r="C19" s="26">
        <f>B6</f>
        <v>-0.1</v>
      </c>
      <c r="D19" s="26">
        <f>C19</f>
        <v>-0.1</v>
      </c>
      <c r="E19" s="26">
        <f t="shared" si="0"/>
        <v>-0.1</v>
      </c>
      <c r="F19" s="26">
        <f t="shared" si="0"/>
        <v>-0.1</v>
      </c>
      <c r="G19" s="26">
        <f t="shared" si="0"/>
        <v>-0.1</v>
      </c>
    </row>
    <row r="20" spans="1:11" x14ac:dyDescent="0.45">
      <c r="A20" s="32" t="s">
        <v>13</v>
      </c>
      <c r="B20" s="27">
        <f>B7</f>
        <v>-2000</v>
      </c>
      <c r="C20" s="27">
        <f>B8</f>
        <v>-3000</v>
      </c>
      <c r="D20" s="27">
        <f>C20</f>
        <v>-3000</v>
      </c>
      <c r="E20" s="27">
        <f>D20</f>
        <v>-3000</v>
      </c>
      <c r="F20" s="27">
        <f>E20</f>
        <v>-3000</v>
      </c>
      <c r="G20" s="27">
        <f>F20</f>
        <v>-3000</v>
      </c>
    </row>
    <row r="21" spans="1:11" x14ac:dyDescent="0.45">
      <c r="A21" s="32" t="s">
        <v>2</v>
      </c>
      <c r="B21" s="24"/>
      <c r="C21" s="24">
        <f>B10</f>
        <v>0.5</v>
      </c>
      <c r="D21" s="24">
        <f>C21+$B$11</f>
        <v>0.51</v>
      </c>
      <c r="E21" s="24">
        <f>D21+$B$11</f>
        <v>0.52</v>
      </c>
      <c r="F21" s="24">
        <f>E21+$B$11</f>
        <v>0.53</v>
      </c>
      <c r="G21" s="24">
        <f>F21+$B$11</f>
        <v>0.54</v>
      </c>
    </row>
    <row r="22" spans="1:11" x14ac:dyDescent="0.45">
      <c r="A22" s="32" t="s">
        <v>7</v>
      </c>
      <c r="B22" s="24"/>
      <c r="C22" s="25">
        <f>C21*C17</f>
        <v>5000</v>
      </c>
      <c r="D22" s="25">
        <f>D21*D17</f>
        <v>5355</v>
      </c>
      <c r="E22" s="25">
        <f>E21*E17</f>
        <v>5733</v>
      </c>
      <c r="F22" s="25">
        <f>F21*F17</f>
        <v>6135.4125000000004</v>
      </c>
      <c r="G22" s="25">
        <f>G21*G17</f>
        <v>6563.7337500000003</v>
      </c>
    </row>
    <row r="23" spans="1:11" x14ac:dyDescent="0.45">
      <c r="A23" s="32" t="s">
        <v>16</v>
      </c>
      <c r="B23" s="24"/>
      <c r="C23" s="26">
        <f>C22*(C18+C19)</f>
        <v>4500</v>
      </c>
      <c r="D23" s="26">
        <f t="shared" ref="D23:G23" si="1">D22*(D18+D19)</f>
        <v>4819.5</v>
      </c>
      <c r="E23" s="26">
        <f t="shared" si="1"/>
        <v>5159.7</v>
      </c>
      <c r="F23" s="26">
        <f t="shared" si="1"/>
        <v>5521.8712500000001</v>
      </c>
      <c r="G23" s="26">
        <f t="shared" si="1"/>
        <v>5907.3603750000002</v>
      </c>
    </row>
    <row r="24" spans="1:11" x14ac:dyDescent="0.45">
      <c r="A24" s="32" t="s">
        <v>6</v>
      </c>
      <c r="B24" s="26">
        <f>B20</f>
        <v>-2000</v>
      </c>
      <c r="C24" s="26">
        <f>C23+C20</f>
        <v>1500</v>
      </c>
      <c r="D24" s="26">
        <f>D23+D20</f>
        <v>1819.5</v>
      </c>
      <c r="E24" s="26">
        <f>E23+E20</f>
        <v>2159.6999999999998</v>
      </c>
      <c r="F24" s="26">
        <f>F23+F20</f>
        <v>2521.8712500000001</v>
      </c>
      <c r="G24" s="26">
        <f>G23+G20</f>
        <v>2907.3603750000002</v>
      </c>
    </row>
    <row r="26" spans="1:11" ht="14.65" thickBot="1" x14ac:dyDescent="0.5">
      <c r="A26" s="32" t="s">
        <v>1</v>
      </c>
      <c r="B26" s="28">
        <f>B24+NPV(B9,C24:G24)</f>
        <v>4147.9511779031636</v>
      </c>
    </row>
    <row r="27" spans="1:11" ht="14.65" thickTop="1" x14ac:dyDescent="0.45"/>
    <row r="29" spans="1:11" x14ac:dyDescent="0.45">
      <c r="A29" s="35" t="s">
        <v>31</v>
      </c>
      <c r="B29" s="35">
        <f ca="1">AVERAGE(OFFSET(B33,0,0,100,10))</f>
        <v>3196.3111631311303</v>
      </c>
    </row>
    <row r="31" spans="1:11" x14ac:dyDescent="0.45">
      <c r="A31" s="30" t="s">
        <v>5</v>
      </c>
      <c r="B31" s="30" t="s">
        <v>4</v>
      </c>
    </row>
    <row r="32" spans="1:11" x14ac:dyDescent="0.45">
      <c r="A32" s="33">
        <f>B26</f>
        <v>4147.9511779031636</v>
      </c>
      <c r="B32" s="33">
        <f ca="1">Q_1_Part1!E5</f>
        <v>1.0655101215849705</v>
      </c>
      <c r="C32" s="33">
        <f ca="1">Q_1_Part1!F5</f>
        <v>1.0608502441197338</v>
      </c>
      <c r="D32" s="33">
        <f ca="1">Q_1_Part1!G5</f>
        <v>1.0306974490358956</v>
      </c>
      <c r="E32" s="33">
        <f ca="1">Q_1_Part1!H5</f>
        <v>0.9857984648836553</v>
      </c>
      <c r="F32" s="33">
        <f ca="1">Q_1_Part1!I5</f>
        <v>1.064073174992872</v>
      </c>
      <c r="G32" s="33">
        <f ca="1">Q_1_Part1!J5</f>
        <v>1.0219861959213206</v>
      </c>
      <c r="H32" s="33">
        <f ca="1">Q_1_Part1!K5</f>
        <v>1.0689151699426467</v>
      </c>
      <c r="I32" s="33">
        <f ca="1">Q_1_Part1!L5</f>
        <v>1.0511712078738771</v>
      </c>
      <c r="J32" s="33">
        <f ca="1">Q_1_Part1!M5</f>
        <v>0.9824147159549611</v>
      </c>
      <c r="K32" s="33">
        <f ca="1">Q_1_Part1!N5</f>
        <v>1.0002671539842318</v>
      </c>
    </row>
    <row r="33" spans="1:11" x14ac:dyDescent="0.45">
      <c r="A33" s="33">
        <f ca="1">Q_1_Part1!F17</f>
        <v>5.2974459606917393E-3</v>
      </c>
      <c r="B33" s="33">
        <f t="dataTable" ref="B33:K132" dt2D="1" dtr="1" r1="B12" r2="B11" ca="1"/>
        <v>2821.5214505793128</v>
      </c>
      <c r="C33" s="33">
        <v>2141.2767299034222</v>
      </c>
      <c r="D33" s="33">
        <v>2775.9514293175325</v>
      </c>
      <c r="E33" s="33">
        <v>2627.5204111552957</v>
      </c>
      <c r="F33" s="33">
        <v>2728.0381289831821</v>
      </c>
      <c r="G33" s="33">
        <v>2118.8870411448197</v>
      </c>
      <c r="H33" s="33">
        <v>2932.6963461267214</v>
      </c>
      <c r="I33" s="33">
        <v>3422.4506931174346</v>
      </c>
      <c r="J33" s="33">
        <v>2845.6483264530716</v>
      </c>
      <c r="K33" s="33">
        <v>3046.3048236465947</v>
      </c>
    </row>
    <row r="34" spans="1:11" x14ac:dyDescent="0.45">
      <c r="A34" s="33">
        <f ca="1">Q_1_Part1!F18</f>
        <v>5.4688882813610507E-3</v>
      </c>
      <c r="B34" s="33">
        <v>2438.022032734857</v>
      </c>
      <c r="C34" s="33">
        <v>2144.8445558159519</v>
      </c>
      <c r="D34" s="33">
        <v>1718.1489357031724</v>
      </c>
      <c r="E34" s="33">
        <v>3339.4787218524325</v>
      </c>
      <c r="F34" s="33">
        <v>2536.753936438894</v>
      </c>
      <c r="G34" s="33">
        <v>3773.306476925718</v>
      </c>
      <c r="H34" s="33">
        <v>2170.785873782479</v>
      </c>
      <c r="I34" s="33">
        <v>1755.3170318026364</v>
      </c>
      <c r="J34" s="33">
        <v>2982.2220689498172</v>
      </c>
      <c r="K34" s="33">
        <v>2037.0993444526694</v>
      </c>
    </row>
    <row r="35" spans="1:11" x14ac:dyDescent="0.45">
      <c r="A35" s="33">
        <f ca="1">Q_1_Part1!F19</f>
        <v>2.5694290852834055E-2</v>
      </c>
      <c r="B35" s="33">
        <v>2044.3115754727501</v>
      </c>
      <c r="C35" s="33">
        <v>4219.7668192311894</v>
      </c>
      <c r="D35" s="33">
        <v>2958.7187950425523</v>
      </c>
      <c r="E35" s="33">
        <v>4548.7667582662352</v>
      </c>
      <c r="F35" s="33">
        <v>3160.9237802079188</v>
      </c>
      <c r="G35" s="33">
        <v>3069.5734376051887</v>
      </c>
      <c r="H35" s="33">
        <v>5034.4142949950901</v>
      </c>
      <c r="I35" s="33">
        <v>2790.859872749078</v>
      </c>
      <c r="J35" s="33">
        <v>4073.9885165576079</v>
      </c>
      <c r="K35" s="33">
        <v>2969.0523164554452</v>
      </c>
    </row>
    <row r="36" spans="1:11" x14ac:dyDescent="0.45">
      <c r="A36" s="33">
        <f ca="1">Q_1_Part1!F20</f>
        <v>1.5533153392172538E-2</v>
      </c>
      <c r="B36" s="33">
        <v>1745.049931829828</v>
      </c>
      <c r="C36" s="33">
        <v>2386.2167120797303</v>
      </c>
      <c r="D36" s="33">
        <v>2916.3207629944554</v>
      </c>
      <c r="E36" s="33">
        <v>2395.1874547813259</v>
      </c>
      <c r="F36" s="33">
        <v>2835.0954861625214</v>
      </c>
      <c r="G36" s="33">
        <v>2379.0442534598424</v>
      </c>
      <c r="H36" s="33">
        <v>3226.4725550037556</v>
      </c>
      <c r="I36" s="33">
        <v>3814.5654796857934</v>
      </c>
      <c r="J36" s="33">
        <v>2910.9038175389915</v>
      </c>
      <c r="K36" s="33">
        <v>2312.0338448446228</v>
      </c>
    </row>
    <row r="37" spans="1:11" x14ac:dyDescent="0.45">
      <c r="A37" s="33">
        <f ca="1">Q_1_Part1!F21</f>
        <v>-7.105721228425968E-3</v>
      </c>
      <c r="B37" s="33">
        <v>3113.8123922531058</v>
      </c>
      <c r="C37" s="33">
        <v>2319.6521733246636</v>
      </c>
      <c r="D37" s="33">
        <v>3206.9132571666423</v>
      </c>
      <c r="E37" s="33">
        <v>2225.0411452851258</v>
      </c>
      <c r="F37" s="33">
        <v>2391.4552158074039</v>
      </c>
      <c r="G37" s="33">
        <v>2644.8800633454239</v>
      </c>
      <c r="H37" s="33">
        <v>3037.3936000659787</v>
      </c>
      <c r="I37" s="33">
        <v>2417.4956378739862</v>
      </c>
      <c r="J37" s="33">
        <v>2608.0468886056997</v>
      </c>
      <c r="K37" s="33">
        <v>3034.0817306559984</v>
      </c>
    </row>
    <row r="38" spans="1:11" x14ac:dyDescent="0.45">
      <c r="A38" s="33">
        <f ca="1">Q_1_Part1!F22</f>
        <v>6.9169664130489319E-3</v>
      </c>
      <c r="B38" s="33">
        <v>3553.6307324053651</v>
      </c>
      <c r="C38" s="33">
        <v>3280.6064211616804</v>
      </c>
      <c r="D38" s="33">
        <v>2219.1388082382837</v>
      </c>
      <c r="E38" s="33">
        <v>3803.2040172396264</v>
      </c>
      <c r="F38" s="33">
        <v>3297.1784921927574</v>
      </c>
      <c r="G38" s="33">
        <v>2113.9837295329744</v>
      </c>
      <c r="H38" s="33">
        <v>4518.2958138629274</v>
      </c>
      <c r="I38" s="33">
        <v>3048.840228210408</v>
      </c>
      <c r="J38" s="33">
        <v>2020.9197434563357</v>
      </c>
      <c r="K38" s="33">
        <v>2288.9002585527933</v>
      </c>
    </row>
    <row r="39" spans="1:11" x14ac:dyDescent="0.45">
      <c r="A39" s="33">
        <f ca="1">Q_1_Part1!F23</f>
        <v>1.0255056676863758E-2</v>
      </c>
      <c r="B39" s="33">
        <v>3175.922075933162</v>
      </c>
      <c r="C39" s="33">
        <v>2626.1621547634659</v>
      </c>
      <c r="D39" s="33">
        <v>3559.1283087053434</v>
      </c>
      <c r="E39" s="33">
        <v>3776.8755733641037</v>
      </c>
      <c r="F39" s="33">
        <v>4164.9044335771259</v>
      </c>
      <c r="G39" s="33">
        <v>3677.9646054725436</v>
      </c>
      <c r="H39" s="33">
        <v>3169.071913088259</v>
      </c>
      <c r="I39" s="33">
        <v>3899.9414910335772</v>
      </c>
      <c r="J39" s="33">
        <v>2793.4769351047216</v>
      </c>
      <c r="K39" s="33">
        <v>2852.3840305857811</v>
      </c>
    </row>
    <row r="40" spans="1:11" x14ac:dyDescent="0.45">
      <c r="A40" s="33">
        <f ca="1">Q_1_Part1!F24</f>
        <v>-2.6743475214870416E-3</v>
      </c>
      <c r="B40" s="33">
        <v>5034.8918973212167</v>
      </c>
      <c r="C40" s="33">
        <v>3109.1630997106186</v>
      </c>
      <c r="D40" s="33">
        <v>2917.9774424620509</v>
      </c>
      <c r="E40" s="33">
        <v>5194.3684573271366</v>
      </c>
      <c r="F40" s="33">
        <v>2855.9557017328007</v>
      </c>
      <c r="G40" s="33">
        <v>4921.4468509806757</v>
      </c>
      <c r="H40" s="33">
        <v>3222.2383312900638</v>
      </c>
      <c r="I40" s="33">
        <v>2609.2345144752535</v>
      </c>
      <c r="J40" s="33">
        <v>4829.3104333702986</v>
      </c>
      <c r="K40" s="33">
        <v>2650.5936894443084</v>
      </c>
    </row>
    <row r="41" spans="1:11" x14ac:dyDescent="0.45">
      <c r="A41" s="33">
        <f ca="1">Q_1_Part1!F25</f>
        <v>1.5500603961694989E-3</v>
      </c>
      <c r="B41" s="33">
        <v>-767.12102861267908</v>
      </c>
      <c r="C41" s="33">
        <v>2040.9324876169376</v>
      </c>
      <c r="D41" s="33">
        <v>2413.9051659282468</v>
      </c>
      <c r="E41" s="33">
        <v>2295.3654898515224</v>
      </c>
      <c r="F41" s="33">
        <v>2196.8633138721661</v>
      </c>
      <c r="G41" s="33">
        <v>3319.1542602099116</v>
      </c>
      <c r="H41" s="33">
        <v>2792.5829100780502</v>
      </c>
      <c r="I41" s="33">
        <v>2151.4415468775669</v>
      </c>
      <c r="J41" s="33">
        <v>2947.1473042443395</v>
      </c>
      <c r="K41" s="33">
        <v>1967.2047662098544</v>
      </c>
    </row>
    <row r="42" spans="1:11" x14ac:dyDescent="0.45">
      <c r="A42" s="33">
        <f ca="1">Q_1_Part1!F26</f>
        <v>1.6607855277962942E-2</v>
      </c>
      <c r="B42" s="33">
        <v>-591.64561344288586</v>
      </c>
      <c r="C42" s="33">
        <v>3473.313494208136</v>
      </c>
      <c r="D42" s="33">
        <v>2396.5570340996182</v>
      </c>
      <c r="E42" s="33">
        <v>2668.0005339207619</v>
      </c>
      <c r="F42" s="33">
        <v>2588.6630109289581</v>
      </c>
      <c r="G42" s="33">
        <v>2723.3109742841325</v>
      </c>
      <c r="H42" s="33">
        <v>2703.3940970943004</v>
      </c>
      <c r="I42" s="33">
        <v>3023.4003940695629</v>
      </c>
      <c r="J42" s="33">
        <v>3332.709879665369</v>
      </c>
      <c r="K42" s="33">
        <v>4100.331042358589</v>
      </c>
    </row>
    <row r="43" spans="1:11" x14ac:dyDescent="0.45">
      <c r="A43" s="33">
        <f ca="1">Q_1_Part1!F27</f>
        <v>1.6787720074796498E-2</v>
      </c>
      <c r="B43" s="33">
        <v>4253.4041523111782</v>
      </c>
      <c r="C43" s="33">
        <v>3762.7292111601992</v>
      </c>
      <c r="D43" s="33">
        <v>3304.2034090021107</v>
      </c>
      <c r="E43" s="33">
        <v>4611.90472661085</v>
      </c>
      <c r="F43" s="33">
        <v>2475.0601924536977</v>
      </c>
      <c r="G43" s="33">
        <v>2369.269271021989</v>
      </c>
      <c r="H43" s="33">
        <v>2772.760580819152</v>
      </c>
      <c r="I43" s="33">
        <v>2494.8012876514294</v>
      </c>
      <c r="J43" s="33">
        <v>3256.4895198659042</v>
      </c>
      <c r="K43" s="33">
        <v>2607.1921945010481</v>
      </c>
    </row>
    <row r="44" spans="1:11" x14ac:dyDescent="0.45">
      <c r="A44" s="33">
        <f ca="1">Q_1_Part1!F28</f>
        <v>-2.8118568629734081E-2</v>
      </c>
      <c r="B44" s="33">
        <v>2000.1434105257645</v>
      </c>
      <c r="C44" s="33">
        <v>3390.2091010730073</v>
      </c>
      <c r="D44" s="33">
        <v>4582.8666782845366</v>
      </c>
      <c r="E44" s="33">
        <v>3172.5143641956574</v>
      </c>
      <c r="F44" s="33">
        <v>2704.6067470822845</v>
      </c>
      <c r="G44" s="33">
        <v>3022.4620287533398</v>
      </c>
      <c r="H44" s="33">
        <v>3831.3814317448659</v>
      </c>
      <c r="I44" s="33">
        <v>4391.9713809665109</v>
      </c>
      <c r="J44" s="33">
        <v>4394.4874444570105</v>
      </c>
      <c r="K44" s="33">
        <v>3426.5601704456176</v>
      </c>
    </row>
    <row r="45" spans="1:11" x14ac:dyDescent="0.45">
      <c r="A45" s="33">
        <f ca="1">Q_1_Part1!F29</f>
        <v>1.0388530744076981E-2</v>
      </c>
      <c r="B45" s="33">
        <v>4194.4430947934716</v>
      </c>
      <c r="C45" s="33">
        <v>3862.6247562498374</v>
      </c>
      <c r="D45" s="33">
        <v>4418.6578726406806</v>
      </c>
      <c r="E45" s="33">
        <v>2755.0370161235323</v>
      </c>
      <c r="F45" s="33">
        <v>4255.3081994104859</v>
      </c>
      <c r="G45" s="33">
        <v>2770.218815066517</v>
      </c>
      <c r="H45" s="33">
        <v>3045.6758306299744</v>
      </c>
      <c r="I45" s="33">
        <v>3305.8728975606846</v>
      </c>
      <c r="J45" s="33">
        <v>3286.9189943921356</v>
      </c>
      <c r="K45" s="33">
        <v>4746.5425877456164</v>
      </c>
    </row>
    <row r="46" spans="1:11" x14ac:dyDescent="0.45">
      <c r="A46" s="33">
        <f ca="1">Q_1_Part1!F30</f>
        <v>-1.1615540337457157E-2</v>
      </c>
      <c r="B46" s="33">
        <v>3391.0073206777397</v>
      </c>
      <c r="C46" s="33">
        <v>1946.1289955039842</v>
      </c>
      <c r="D46" s="33">
        <v>2840.7445316557878</v>
      </c>
      <c r="E46" s="33">
        <v>1917.6890526171437</v>
      </c>
      <c r="F46" s="33">
        <v>3696.8582834069839</v>
      </c>
      <c r="G46" s="33">
        <v>2479.6707796681894</v>
      </c>
      <c r="H46" s="33">
        <v>2426.8070457188733</v>
      </c>
      <c r="I46" s="33">
        <v>1910.3224070276929</v>
      </c>
      <c r="J46" s="33">
        <v>2323.3376586567774</v>
      </c>
      <c r="K46" s="33">
        <v>3170.5186695717666</v>
      </c>
    </row>
    <row r="47" spans="1:11" x14ac:dyDescent="0.45">
      <c r="A47" s="33">
        <f ca="1">Q_1_Part1!F31</f>
        <v>2.7075758787011149E-2</v>
      </c>
      <c r="B47" s="33">
        <v>1800.9994989353377</v>
      </c>
      <c r="C47" s="33">
        <v>2311.6954241552567</v>
      </c>
      <c r="D47" s="33">
        <v>2109.196621672435</v>
      </c>
      <c r="E47" s="33">
        <v>3378.3217470615764</v>
      </c>
      <c r="F47" s="33">
        <v>2435.6135368656005</v>
      </c>
      <c r="G47" s="33">
        <v>2300.7219894994405</v>
      </c>
      <c r="H47" s="33">
        <v>2465.1929103785369</v>
      </c>
      <c r="I47" s="33">
        <v>3162.18062880452</v>
      </c>
      <c r="J47" s="33">
        <v>2898.2630312866249</v>
      </c>
      <c r="K47" s="33">
        <v>3061.8531339939746</v>
      </c>
    </row>
    <row r="48" spans="1:11" x14ac:dyDescent="0.45">
      <c r="A48" s="33">
        <f ca="1">Q_1_Part1!F32</f>
        <v>1.5824741917674003E-2</v>
      </c>
      <c r="B48" s="33">
        <v>981.19340381777238</v>
      </c>
      <c r="C48" s="33">
        <v>4975.9128806872013</v>
      </c>
      <c r="D48" s="33">
        <v>3827.4189679156862</v>
      </c>
      <c r="E48" s="33">
        <v>4378.4810986582006</v>
      </c>
      <c r="F48" s="33">
        <v>4343.979142379334</v>
      </c>
      <c r="G48" s="33">
        <v>2921.4570443497887</v>
      </c>
      <c r="H48" s="33">
        <v>3103.6625126862864</v>
      </c>
      <c r="I48" s="33">
        <v>2686.8901605353167</v>
      </c>
      <c r="J48" s="33">
        <v>3077.9014224376642</v>
      </c>
      <c r="K48" s="33">
        <v>4636.8963374425257</v>
      </c>
    </row>
    <row r="49" spans="1:11" x14ac:dyDescent="0.45">
      <c r="A49" s="33">
        <f ca="1">Q_1_Part1!F33</f>
        <v>-8.1693316731993107E-4</v>
      </c>
      <c r="B49" s="33">
        <v>2466.1028641392431</v>
      </c>
      <c r="C49" s="33">
        <v>3082.9654755263427</v>
      </c>
      <c r="D49" s="33">
        <v>2674.6802220443069</v>
      </c>
      <c r="E49" s="33">
        <v>3801.9014573777731</v>
      </c>
      <c r="F49" s="33">
        <v>2016.34398594711</v>
      </c>
      <c r="G49" s="33">
        <v>2286.8026742065204</v>
      </c>
      <c r="H49" s="33">
        <v>2494.7357629207554</v>
      </c>
      <c r="I49" s="33">
        <v>2431.686152512415</v>
      </c>
      <c r="J49" s="33">
        <v>2573.3095211442524</v>
      </c>
      <c r="K49" s="33">
        <v>3264.9957798000769</v>
      </c>
    </row>
    <row r="50" spans="1:11" x14ac:dyDescent="0.45">
      <c r="A50" s="33">
        <f ca="1">Q_1_Part1!F34</f>
        <v>2.2683097749376629E-2</v>
      </c>
      <c r="B50" s="33">
        <v>3484.5630446415817</v>
      </c>
      <c r="C50" s="33">
        <v>3389.321576864877</v>
      </c>
      <c r="D50" s="33">
        <v>2895.5646272496551</v>
      </c>
      <c r="E50" s="33">
        <v>2586.4602970106462</v>
      </c>
      <c r="F50" s="33">
        <v>4141.027171806044</v>
      </c>
      <c r="G50" s="33">
        <v>3892.4219248373711</v>
      </c>
      <c r="H50" s="33">
        <v>3074.6476598642239</v>
      </c>
      <c r="I50" s="33">
        <v>3362.9120490162586</v>
      </c>
      <c r="J50" s="33">
        <v>2858.8051123253481</v>
      </c>
      <c r="K50" s="33">
        <v>2741.1883749360204</v>
      </c>
    </row>
    <row r="51" spans="1:11" x14ac:dyDescent="0.45">
      <c r="A51" s="33">
        <f ca="1">Q_1_Part1!F35</f>
        <v>2.8389565815990982E-2</v>
      </c>
      <c r="B51" s="33">
        <v>3712.3796339933133</v>
      </c>
      <c r="C51" s="33">
        <v>2487.257430231788</v>
      </c>
      <c r="D51" s="33">
        <v>3650.8993442037408</v>
      </c>
      <c r="E51" s="33">
        <v>4128.3639919888847</v>
      </c>
      <c r="F51" s="33">
        <v>3344.6987533093707</v>
      </c>
      <c r="G51" s="33">
        <v>4447.5662499137607</v>
      </c>
      <c r="H51" s="33">
        <v>2975.5452509603865</v>
      </c>
      <c r="I51" s="33">
        <v>4387.4727440639272</v>
      </c>
      <c r="J51" s="33">
        <v>2910.2656774987208</v>
      </c>
      <c r="K51" s="33">
        <v>2782.1909174775101</v>
      </c>
    </row>
    <row r="52" spans="1:11" x14ac:dyDescent="0.45">
      <c r="A52" s="33">
        <f ca="1">Q_1_Part1!F36</f>
        <v>6.2731172018100703E-3</v>
      </c>
      <c r="B52" s="33">
        <v>1930.4695538993856</v>
      </c>
      <c r="C52" s="33">
        <v>3490.8963360603493</v>
      </c>
      <c r="D52" s="33">
        <v>4278.5014442212723</v>
      </c>
      <c r="E52" s="33">
        <v>2658.2824036839193</v>
      </c>
      <c r="F52" s="33">
        <v>4241.2588047881973</v>
      </c>
      <c r="G52" s="33">
        <v>3523.5351200001778</v>
      </c>
      <c r="H52" s="33">
        <v>2639.3080358678671</v>
      </c>
      <c r="I52" s="33">
        <v>5575.5948679045869</v>
      </c>
      <c r="J52" s="33">
        <v>3700.6011293427946</v>
      </c>
      <c r="K52" s="33">
        <v>3116.2803108953576</v>
      </c>
    </row>
    <row r="53" spans="1:11" x14ac:dyDescent="0.45">
      <c r="A53" s="33">
        <f ca="1">Q_1_Part1!F37</f>
        <v>2.0223101008618127E-2</v>
      </c>
      <c r="B53" s="33">
        <v>-1085.4449340906813</v>
      </c>
      <c r="C53" s="33">
        <v>1676.2953780859448</v>
      </c>
      <c r="D53" s="33">
        <v>1401.753819451475</v>
      </c>
      <c r="E53" s="33">
        <v>1365.6184087310089</v>
      </c>
      <c r="F53" s="33">
        <v>1528.0561033864601</v>
      </c>
      <c r="G53" s="33">
        <v>1287.3179851515761</v>
      </c>
      <c r="H53" s="33">
        <v>1720.8148384539877</v>
      </c>
      <c r="I53" s="33">
        <v>1913.9473121823412</v>
      </c>
      <c r="J53" s="33">
        <v>2796.6367722682671</v>
      </c>
      <c r="K53" s="33">
        <v>1446.5766177423411</v>
      </c>
    </row>
    <row r="54" spans="1:11" x14ac:dyDescent="0.45">
      <c r="A54" s="33">
        <f ca="1">Q_1_Part1!F38</f>
        <v>2.5472404488743376E-2</v>
      </c>
      <c r="B54" s="33">
        <v>1308.9503861563098</v>
      </c>
      <c r="C54" s="33">
        <v>2988.9928795957576</v>
      </c>
      <c r="D54" s="33">
        <v>3628.1958586605724</v>
      </c>
      <c r="E54" s="33">
        <v>2551.1106895413523</v>
      </c>
      <c r="F54" s="33">
        <v>3032.6891601003053</v>
      </c>
      <c r="G54" s="33">
        <v>2331.7628283224294</v>
      </c>
      <c r="H54" s="33">
        <v>2787.9011618306613</v>
      </c>
      <c r="I54" s="33">
        <v>2311.6770277877076</v>
      </c>
      <c r="J54" s="33">
        <v>3786.8660197650815</v>
      </c>
      <c r="K54" s="33">
        <v>3144.7537382444507</v>
      </c>
    </row>
    <row r="55" spans="1:11" x14ac:dyDescent="0.45">
      <c r="A55" s="33">
        <f ca="1">Q_1_Part1!F39</f>
        <v>-8.5392541025126889E-3</v>
      </c>
      <c r="B55" s="33">
        <v>801.76811036614663</v>
      </c>
      <c r="C55" s="33">
        <v>3926.6455761284215</v>
      </c>
      <c r="D55" s="33">
        <v>3616.6918328064694</v>
      </c>
      <c r="E55" s="33">
        <v>1902.1774184987198</v>
      </c>
      <c r="F55" s="33">
        <v>2585.1463549045129</v>
      </c>
      <c r="G55" s="33">
        <v>2003.9086651618863</v>
      </c>
      <c r="H55" s="33">
        <v>2482.8761405484929</v>
      </c>
      <c r="I55" s="33">
        <v>2846.4274419726999</v>
      </c>
      <c r="J55" s="33">
        <v>2413.6308121182446</v>
      </c>
      <c r="K55" s="33">
        <v>1888.300948633696</v>
      </c>
    </row>
    <row r="56" spans="1:11" x14ac:dyDescent="0.45">
      <c r="A56" s="33">
        <f ca="1">Q_1_Part1!F40</f>
        <v>-1.3938862978190098E-2</v>
      </c>
      <c r="B56" s="33">
        <v>1298.0795200629832</v>
      </c>
      <c r="C56" s="33">
        <v>5260.2753540030244</v>
      </c>
      <c r="D56" s="33">
        <v>3052.4386265662852</v>
      </c>
      <c r="E56" s="33">
        <v>4953.0959265724568</v>
      </c>
      <c r="F56" s="33">
        <v>3434.1438464310877</v>
      </c>
      <c r="G56" s="33">
        <v>3505.4254507127125</v>
      </c>
      <c r="H56" s="33">
        <v>3338.8889842203089</v>
      </c>
      <c r="I56" s="33">
        <v>3625.8389020526329</v>
      </c>
      <c r="J56" s="33">
        <v>4081.7269552691496</v>
      </c>
      <c r="K56" s="33">
        <v>3182.4335715884472</v>
      </c>
    </row>
    <row r="57" spans="1:11" x14ac:dyDescent="0.45">
      <c r="A57" s="33">
        <f ca="1">Q_1_Part1!F41</f>
        <v>2.9409139489478986E-2</v>
      </c>
      <c r="B57" s="33">
        <v>505.6001276801062</v>
      </c>
      <c r="C57" s="33">
        <v>3615.9458277789281</v>
      </c>
      <c r="D57" s="33">
        <v>3694.1484947817753</v>
      </c>
      <c r="E57" s="33">
        <v>4198.4394699980694</v>
      </c>
      <c r="F57" s="33">
        <v>2224.1217842198294</v>
      </c>
      <c r="G57" s="33">
        <v>2234.788483461678</v>
      </c>
      <c r="H57" s="33">
        <v>4561.2740386930855</v>
      </c>
      <c r="I57" s="33">
        <v>3108.9548086023724</v>
      </c>
      <c r="J57" s="33">
        <v>3267.6474826158219</v>
      </c>
      <c r="K57" s="33">
        <v>2136.1040672488461</v>
      </c>
    </row>
    <row r="58" spans="1:11" x14ac:dyDescent="0.45">
      <c r="A58" s="33">
        <f ca="1">Q_1_Part1!F42</f>
        <v>-2.3269452820071368E-3</v>
      </c>
      <c r="B58" s="33">
        <v>936.73940300142567</v>
      </c>
      <c r="C58" s="33">
        <v>2728.1753985252608</v>
      </c>
      <c r="D58" s="33">
        <v>3383.4666488608755</v>
      </c>
      <c r="E58" s="33">
        <v>2776.794331713445</v>
      </c>
      <c r="F58" s="33">
        <v>3977.8724206492179</v>
      </c>
      <c r="G58" s="33">
        <v>3731.4391556294731</v>
      </c>
      <c r="H58" s="33">
        <v>2619.024818065177</v>
      </c>
      <c r="I58" s="33">
        <v>2788.1255842213332</v>
      </c>
      <c r="J58" s="33">
        <v>3693.5489564816608</v>
      </c>
      <c r="K58" s="33">
        <v>2569.6236849130346</v>
      </c>
    </row>
    <row r="59" spans="1:11" x14ac:dyDescent="0.45">
      <c r="A59" s="33">
        <f ca="1">Q_1_Part1!F43</f>
        <v>-1.4854687200892489E-3</v>
      </c>
      <c r="B59" s="33">
        <v>3030.6688042289079</v>
      </c>
      <c r="C59" s="33">
        <v>2755.5737124644647</v>
      </c>
      <c r="D59" s="33">
        <v>2291.5999403784408</v>
      </c>
      <c r="E59" s="33">
        <v>2973.3267521880616</v>
      </c>
      <c r="F59" s="33">
        <v>3888.611469557397</v>
      </c>
      <c r="G59" s="33">
        <v>3487.0187323231621</v>
      </c>
      <c r="H59" s="33">
        <v>2689.3471217630786</v>
      </c>
      <c r="I59" s="33">
        <v>3166.2858156659731</v>
      </c>
      <c r="J59" s="33">
        <v>4554.5823532230243</v>
      </c>
      <c r="K59" s="33">
        <v>2643.1549427232485</v>
      </c>
    </row>
    <row r="60" spans="1:11" x14ac:dyDescent="0.45">
      <c r="A60" s="33">
        <f ca="1">Q_1_Part1!F44</f>
        <v>3.7564690758248101E-3</v>
      </c>
      <c r="B60" s="33">
        <v>2922.2854842906299</v>
      </c>
      <c r="C60" s="33">
        <v>2498.5521627679109</v>
      </c>
      <c r="D60" s="33">
        <v>2402.2451007007057</v>
      </c>
      <c r="E60" s="33">
        <v>2340.4593604583206</v>
      </c>
      <c r="F60" s="33">
        <v>3246.1745026670014</v>
      </c>
      <c r="G60" s="33">
        <v>2932.8454630970382</v>
      </c>
      <c r="H60" s="33">
        <v>2887.8898165077371</v>
      </c>
      <c r="I60" s="33">
        <v>3223.4458378185036</v>
      </c>
      <c r="J60" s="33">
        <v>3595.3313297283985</v>
      </c>
      <c r="K60" s="33">
        <v>4623.981441126014</v>
      </c>
    </row>
    <row r="61" spans="1:11" x14ac:dyDescent="0.45">
      <c r="A61" s="33">
        <f ca="1">Q_1_Part1!F45</f>
        <v>2.1177207878716187E-3</v>
      </c>
      <c r="B61" s="33">
        <v>5392.72386918335</v>
      </c>
      <c r="C61" s="33">
        <v>5988.3550765399259</v>
      </c>
      <c r="D61" s="33">
        <v>3479.1087240950019</v>
      </c>
      <c r="E61" s="33">
        <v>3628.1840729942069</v>
      </c>
      <c r="F61" s="33">
        <v>5806.7859686391694</v>
      </c>
      <c r="G61" s="33">
        <v>4208.7624380094085</v>
      </c>
      <c r="H61" s="33">
        <v>4010.3311530869951</v>
      </c>
      <c r="I61" s="33">
        <v>4495.8182550591018</v>
      </c>
      <c r="J61" s="33">
        <v>3416.7292665942741</v>
      </c>
      <c r="K61" s="33">
        <v>4815.9736996930105</v>
      </c>
    </row>
    <row r="62" spans="1:11" x14ac:dyDescent="0.45">
      <c r="A62" s="33">
        <f ca="1">Q_1_Part1!F46</f>
        <v>2.4230010370019303E-3</v>
      </c>
      <c r="B62" s="33">
        <v>3327.2549122753562</v>
      </c>
      <c r="C62" s="33">
        <v>4274.5925543839821</v>
      </c>
      <c r="D62" s="33">
        <v>3063.2234237108805</v>
      </c>
      <c r="E62" s="33">
        <v>3526.885535316218</v>
      </c>
      <c r="F62" s="33">
        <v>2539.1493112566923</v>
      </c>
      <c r="G62" s="33">
        <v>3415.3952474797634</v>
      </c>
      <c r="H62" s="33">
        <v>3326.5412608052175</v>
      </c>
      <c r="I62" s="33">
        <v>2559.1280493890254</v>
      </c>
      <c r="J62" s="33">
        <v>4588.2542531569461</v>
      </c>
      <c r="K62" s="33">
        <v>2916.2064400646741</v>
      </c>
    </row>
    <row r="63" spans="1:11" x14ac:dyDescent="0.45">
      <c r="A63" s="33">
        <f ca="1">Q_1_Part1!F47</f>
        <v>-1.98008208973421E-2</v>
      </c>
      <c r="B63" s="33">
        <v>4171.0224829294857</v>
      </c>
      <c r="C63" s="33">
        <v>3449.4450549693083</v>
      </c>
      <c r="D63" s="33">
        <v>3956.0589880409052</v>
      </c>
      <c r="E63" s="33">
        <v>2822.9004237185336</v>
      </c>
      <c r="F63" s="33">
        <v>2255.7059183627798</v>
      </c>
      <c r="G63" s="33">
        <v>2385.1404640679311</v>
      </c>
      <c r="H63" s="33">
        <v>3388.131984245003</v>
      </c>
      <c r="I63" s="33">
        <v>3236.7900616758416</v>
      </c>
      <c r="J63" s="33">
        <v>3553.7352427813248</v>
      </c>
      <c r="K63" s="33">
        <v>2285.9460436360368</v>
      </c>
    </row>
    <row r="64" spans="1:11" x14ac:dyDescent="0.45">
      <c r="A64" s="33">
        <f ca="1">Q_1_Part1!F48</f>
        <v>-1.5954662347843276E-3</v>
      </c>
      <c r="B64" s="33">
        <v>4609.376115954351</v>
      </c>
      <c r="C64" s="33">
        <v>5798.2902392042433</v>
      </c>
      <c r="D64" s="33">
        <v>3326.7705338786336</v>
      </c>
      <c r="E64" s="33">
        <v>3878.4756344249354</v>
      </c>
      <c r="F64" s="33">
        <v>4716.5440438235782</v>
      </c>
      <c r="G64" s="33">
        <v>5677.7796176593802</v>
      </c>
      <c r="H64" s="33">
        <v>3477.6160411904821</v>
      </c>
      <c r="I64" s="33">
        <v>4087.4562197976466</v>
      </c>
      <c r="J64" s="33">
        <v>5622.9116801624732</v>
      </c>
      <c r="K64" s="33">
        <v>6155.4016007653627</v>
      </c>
    </row>
    <row r="65" spans="1:11" x14ac:dyDescent="0.45">
      <c r="A65" s="33">
        <f ca="1">Q_1_Part1!F49</f>
        <v>2.5396812450309173E-2</v>
      </c>
      <c r="B65" s="33">
        <v>3319.4192932222759</v>
      </c>
      <c r="C65" s="33">
        <v>2354.3375287883437</v>
      </c>
      <c r="D65" s="33">
        <v>4186.7791398215495</v>
      </c>
      <c r="E65" s="33">
        <v>2275.2139447574818</v>
      </c>
      <c r="F65" s="33">
        <v>2812.9623313842167</v>
      </c>
      <c r="G65" s="33">
        <v>3404.7706847562031</v>
      </c>
      <c r="H65" s="33">
        <v>2639.9224499847996</v>
      </c>
      <c r="I65" s="33">
        <v>3249.2053637312856</v>
      </c>
      <c r="J65" s="33">
        <v>2825.00314789192</v>
      </c>
      <c r="K65" s="33">
        <v>2413.3299411816515</v>
      </c>
    </row>
    <row r="66" spans="1:11" x14ac:dyDescent="0.45">
      <c r="A66" s="33">
        <f ca="1">Q_1_Part1!F50</f>
        <v>-6.9467175673194187E-3</v>
      </c>
      <c r="B66" s="33">
        <v>4700.4614926338345</v>
      </c>
      <c r="C66" s="33">
        <v>4528.8554118126522</v>
      </c>
      <c r="D66" s="33">
        <v>3440.9948485325503</v>
      </c>
      <c r="E66" s="33">
        <v>5399.7095709476343</v>
      </c>
      <c r="F66" s="33">
        <v>4688.2820423805579</v>
      </c>
      <c r="G66" s="33">
        <v>3444.5398443348167</v>
      </c>
      <c r="H66" s="33">
        <v>4395.9172319759191</v>
      </c>
      <c r="I66" s="33">
        <v>5458.1701484341647</v>
      </c>
      <c r="J66" s="33">
        <v>3750.1668140970241</v>
      </c>
      <c r="K66" s="33">
        <v>4023.2556975360676</v>
      </c>
    </row>
    <row r="67" spans="1:11" x14ac:dyDescent="0.45">
      <c r="A67" s="33">
        <f ca="1">Q_1_Part1!F51</f>
        <v>-1.5463278634686474E-3</v>
      </c>
      <c r="B67" s="33">
        <v>2089.5076139652447</v>
      </c>
      <c r="C67" s="33">
        <v>4412.4779094533906</v>
      </c>
      <c r="D67" s="33">
        <v>3492.584628560553</v>
      </c>
      <c r="E67" s="33">
        <v>4687.8973131190278</v>
      </c>
      <c r="F67" s="33">
        <v>5141.5507498271963</v>
      </c>
      <c r="G67" s="33">
        <v>3874.6146772461298</v>
      </c>
      <c r="H67" s="33">
        <v>4672.4058180844031</v>
      </c>
      <c r="I67" s="33">
        <v>3717.6690340969744</v>
      </c>
      <c r="J67" s="33">
        <v>3376.6993710577062</v>
      </c>
      <c r="K67" s="33">
        <v>5361.155614679521</v>
      </c>
    </row>
    <row r="68" spans="1:11" x14ac:dyDescent="0.45">
      <c r="A68" s="33">
        <f ca="1">Q_1_Part1!F52</f>
        <v>1.3773023313037296E-2</v>
      </c>
      <c r="B68" s="33">
        <v>890.74439456197433</v>
      </c>
      <c r="C68" s="33">
        <v>5975.6897071095655</v>
      </c>
      <c r="D68" s="33">
        <v>3761.1600755702302</v>
      </c>
      <c r="E68" s="33">
        <v>4119.3134814995201</v>
      </c>
      <c r="F68" s="33">
        <v>4204.8246513699578</v>
      </c>
      <c r="G68" s="33">
        <v>4064.8361939766019</v>
      </c>
      <c r="H68" s="33">
        <v>4849.2562039619243</v>
      </c>
      <c r="I68" s="33">
        <v>4219.989161317274</v>
      </c>
      <c r="J68" s="33">
        <v>4164.2149818154367</v>
      </c>
      <c r="K68" s="33">
        <v>2980.803491148703</v>
      </c>
    </row>
    <row r="69" spans="1:11" x14ac:dyDescent="0.45">
      <c r="A69" s="33">
        <f ca="1">Q_1_Part1!F53</f>
        <v>-2.6816396132114676E-2</v>
      </c>
      <c r="B69" s="33">
        <v>2495.3169263610398</v>
      </c>
      <c r="C69" s="33">
        <v>3020.2803622135634</v>
      </c>
      <c r="D69" s="33">
        <v>2735.6367264315104</v>
      </c>
      <c r="E69" s="33">
        <v>3801.1096595239942</v>
      </c>
      <c r="F69" s="33">
        <v>4444.1776181659488</v>
      </c>
      <c r="G69" s="33">
        <v>2256.9762745535172</v>
      </c>
      <c r="H69" s="33">
        <v>3022.3503409936402</v>
      </c>
      <c r="I69" s="33">
        <v>2194.1747108816135</v>
      </c>
      <c r="J69" s="33">
        <v>3294.4199980452477</v>
      </c>
      <c r="K69" s="33">
        <v>3061.6263231444054</v>
      </c>
    </row>
    <row r="70" spans="1:11" x14ac:dyDescent="0.45">
      <c r="A70" s="33">
        <f ca="1">Q_1_Part1!F54</f>
        <v>4.812262105955617E-3</v>
      </c>
      <c r="B70" s="33">
        <v>44.94787927069865</v>
      </c>
      <c r="C70" s="33">
        <v>3097.667072654046</v>
      </c>
      <c r="D70" s="33">
        <v>3567.2781711164198</v>
      </c>
      <c r="E70" s="33">
        <v>3255.1475960398775</v>
      </c>
      <c r="F70" s="33">
        <v>5189.9287161245929</v>
      </c>
      <c r="G70" s="33">
        <v>3374.6060072303035</v>
      </c>
      <c r="H70" s="33">
        <v>3155.3142537912636</v>
      </c>
      <c r="I70" s="33">
        <v>3252.9012013280771</v>
      </c>
      <c r="J70" s="33">
        <v>4345.5351869497999</v>
      </c>
      <c r="K70" s="33">
        <v>3751.5736640771447</v>
      </c>
    </row>
    <row r="71" spans="1:11" x14ac:dyDescent="0.45">
      <c r="A71" s="33">
        <f ca="1">Q_1_Part1!F55</f>
        <v>1.5748087025551506E-2</v>
      </c>
      <c r="B71" s="33">
        <v>1131.6255694706292</v>
      </c>
      <c r="C71" s="33">
        <v>2024.1947915367718</v>
      </c>
      <c r="D71" s="33">
        <v>1929.7192469120046</v>
      </c>
      <c r="E71" s="33">
        <v>1695.2996137833925</v>
      </c>
      <c r="F71" s="33">
        <v>1884.620640905393</v>
      </c>
      <c r="G71" s="33">
        <v>3044.034441778248</v>
      </c>
      <c r="H71" s="33">
        <v>1699.7317400909124</v>
      </c>
      <c r="I71" s="33">
        <v>2015.2018319462159</v>
      </c>
      <c r="J71" s="33">
        <v>3259.4668991316912</v>
      </c>
      <c r="K71" s="33">
        <v>2280.8346850537118</v>
      </c>
    </row>
    <row r="72" spans="1:11" x14ac:dyDescent="0.45">
      <c r="A72" s="33">
        <f ca="1">Q_1_Part1!F56</f>
        <v>-6.9469443719244565E-3</v>
      </c>
      <c r="B72" s="33">
        <v>2045.8801904893489</v>
      </c>
      <c r="C72" s="33">
        <v>3035.4157793840877</v>
      </c>
      <c r="D72" s="33">
        <v>3818.3791867131768</v>
      </c>
      <c r="E72" s="33">
        <v>5647.1986347543943</v>
      </c>
      <c r="F72" s="33">
        <v>4658.8960683144278</v>
      </c>
      <c r="G72" s="33">
        <v>2844.8448103007204</v>
      </c>
      <c r="H72" s="33">
        <v>2838.6333792423939</v>
      </c>
      <c r="I72" s="33">
        <v>4604.9376477593614</v>
      </c>
      <c r="J72" s="33">
        <v>3565.0877507747018</v>
      </c>
      <c r="K72" s="33">
        <v>3684.7564470509888</v>
      </c>
    </row>
    <row r="73" spans="1:11" x14ac:dyDescent="0.45">
      <c r="A73" s="33">
        <f ca="1">Q_1_Part1!F57</f>
        <v>1.3264383102142566E-2</v>
      </c>
      <c r="B73" s="33">
        <v>3690.5064917491936</v>
      </c>
      <c r="C73" s="33">
        <v>3072.0077012127913</v>
      </c>
      <c r="D73" s="33">
        <v>1993.3198310889265</v>
      </c>
      <c r="E73" s="33">
        <v>3816.8357650287953</v>
      </c>
      <c r="F73" s="33">
        <v>2746.6929400832314</v>
      </c>
      <c r="G73" s="33">
        <v>1779.7157114852084</v>
      </c>
      <c r="H73" s="33">
        <v>1745.1250925792938</v>
      </c>
      <c r="I73" s="33">
        <v>3984.1961258472857</v>
      </c>
      <c r="J73" s="33">
        <v>2228.2598648696658</v>
      </c>
      <c r="K73" s="33">
        <v>2572.440778904017</v>
      </c>
    </row>
    <row r="74" spans="1:11" x14ac:dyDescent="0.45">
      <c r="A74" s="33">
        <f ca="1">Q_1_Part1!F58</f>
        <v>2.6461255857311551E-2</v>
      </c>
      <c r="B74" s="33">
        <v>4738.0468792022548</v>
      </c>
      <c r="C74" s="33">
        <v>5968.1637747567192</v>
      </c>
      <c r="D74" s="33">
        <v>3210.4471856846149</v>
      </c>
      <c r="E74" s="33">
        <v>6035.8220365453872</v>
      </c>
      <c r="F74" s="33">
        <v>4174.0567818539766</v>
      </c>
      <c r="G74" s="33">
        <v>3830.9764138908677</v>
      </c>
      <c r="H74" s="33">
        <v>4053.8982722357669</v>
      </c>
      <c r="I74" s="33">
        <v>4364.9462921046579</v>
      </c>
      <c r="J74" s="33">
        <v>3331.139259419273</v>
      </c>
      <c r="K74" s="33">
        <v>3140.3717634560853</v>
      </c>
    </row>
    <row r="75" spans="1:11" x14ac:dyDescent="0.45">
      <c r="A75" s="33">
        <f ca="1">Q_1_Part1!F59</f>
        <v>1.7530843297528464E-2</v>
      </c>
      <c r="B75" s="33">
        <v>2737.4372105574193</v>
      </c>
      <c r="C75" s="33">
        <v>2155.248503072633</v>
      </c>
      <c r="D75" s="33">
        <v>2136.2156689658877</v>
      </c>
      <c r="E75" s="33">
        <v>2600.171237209096</v>
      </c>
      <c r="F75" s="33">
        <v>3875.4778397431528</v>
      </c>
      <c r="G75" s="33">
        <v>3914.0090543062724</v>
      </c>
      <c r="H75" s="33">
        <v>2219.4367702376721</v>
      </c>
      <c r="I75" s="33">
        <v>3955.1403411019146</v>
      </c>
      <c r="J75" s="33">
        <v>3278.6094124472475</v>
      </c>
      <c r="K75" s="33">
        <v>3751.6731545773628</v>
      </c>
    </row>
    <row r="76" spans="1:11" x14ac:dyDescent="0.45">
      <c r="A76" s="33">
        <f ca="1">Q_1_Part1!F60</f>
        <v>-8.3391927167098256E-3</v>
      </c>
      <c r="B76" s="33">
        <v>1984.7755234263855</v>
      </c>
      <c r="C76" s="33">
        <v>3815.4042271227127</v>
      </c>
      <c r="D76" s="33">
        <v>3584.467570987561</v>
      </c>
      <c r="E76" s="33">
        <v>4689.2447593907473</v>
      </c>
      <c r="F76" s="33">
        <v>3099.2559711140657</v>
      </c>
      <c r="G76" s="33">
        <v>3765.8180554260134</v>
      </c>
      <c r="H76" s="33">
        <v>4625.6941422313394</v>
      </c>
      <c r="I76" s="33">
        <v>4040.8475907758557</v>
      </c>
      <c r="J76" s="33">
        <v>4031.2747053872035</v>
      </c>
      <c r="K76" s="33">
        <v>4548.1542470178938</v>
      </c>
    </row>
    <row r="77" spans="1:11" x14ac:dyDescent="0.45">
      <c r="A77" s="33">
        <f ca="1">Q_1_Part1!F61</f>
        <v>7.7517027128653632E-3</v>
      </c>
      <c r="B77" s="33">
        <v>970.61631158612954</v>
      </c>
      <c r="C77" s="33">
        <v>4646.2491712789588</v>
      </c>
      <c r="D77" s="33">
        <v>3784.1569702868246</v>
      </c>
      <c r="E77" s="33">
        <v>3811.3850242313165</v>
      </c>
      <c r="F77" s="33">
        <v>3772.7087240358424</v>
      </c>
      <c r="G77" s="33">
        <v>5369.9712641436781</v>
      </c>
      <c r="H77" s="33">
        <v>6037.6668449928684</v>
      </c>
      <c r="I77" s="33">
        <v>3866.9085786209953</v>
      </c>
      <c r="J77" s="33">
        <v>5688.2406021977195</v>
      </c>
      <c r="K77" s="33">
        <v>6489.9989444901548</v>
      </c>
    </row>
    <row r="78" spans="1:11" x14ac:dyDescent="0.45">
      <c r="A78" s="33">
        <f ca="1">Q_1_Part1!F62</f>
        <v>1.1346924146363017E-2</v>
      </c>
      <c r="B78" s="33">
        <v>1935.054619814855</v>
      </c>
      <c r="C78" s="33">
        <v>3245.7537244683535</v>
      </c>
      <c r="D78" s="33">
        <v>2990.7758337367177</v>
      </c>
      <c r="E78" s="33">
        <v>2630.1567187267474</v>
      </c>
      <c r="F78" s="33">
        <v>2195.4590496616356</v>
      </c>
      <c r="G78" s="33">
        <v>2193.2220132292105</v>
      </c>
      <c r="H78" s="33">
        <v>4195.2065287612904</v>
      </c>
      <c r="I78" s="33">
        <v>3626.2309827907075</v>
      </c>
      <c r="J78" s="33">
        <v>2053.2011900824168</v>
      </c>
      <c r="K78" s="33">
        <v>3704.8987559507896</v>
      </c>
    </row>
    <row r="79" spans="1:11" x14ac:dyDescent="0.45">
      <c r="A79" s="33">
        <f ca="1">Q_1_Part1!F63</f>
        <v>3.9155015083376654E-3</v>
      </c>
      <c r="B79" s="33">
        <v>2251.5419870361766</v>
      </c>
      <c r="C79" s="33">
        <v>2304.7948730959288</v>
      </c>
      <c r="D79" s="33">
        <v>3936.5215799835569</v>
      </c>
      <c r="E79" s="33">
        <v>3062.8176231789312</v>
      </c>
      <c r="F79" s="33">
        <v>2834.3671692386179</v>
      </c>
      <c r="G79" s="33">
        <v>4070.8498861824592</v>
      </c>
      <c r="H79" s="33">
        <v>2330.9366009947935</v>
      </c>
      <c r="I79" s="33">
        <v>2319.6343299700711</v>
      </c>
      <c r="J79" s="33">
        <v>4076.7134169320816</v>
      </c>
      <c r="K79" s="33">
        <v>2137.70913382246</v>
      </c>
    </row>
    <row r="80" spans="1:11" x14ac:dyDescent="0.45">
      <c r="A80" s="33">
        <f ca="1">Q_1_Part1!F64</f>
        <v>2.2448803613952437E-2</v>
      </c>
      <c r="B80" s="33">
        <v>-350.29462121427878</v>
      </c>
      <c r="C80" s="33">
        <v>2606.0327400798215</v>
      </c>
      <c r="D80" s="33">
        <v>3799.7483576546774</v>
      </c>
      <c r="E80" s="33">
        <v>3204.9750400411676</v>
      </c>
      <c r="F80" s="33">
        <v>3353.9453485371059</v>
      </c>
      <c r="G80" s="33">
        <v>2874.795469899891</v>
      </c>
      <c r="H80" s="33">
        <v>4484.6216001306148</v>
      </c>
      <c r="I80" s="33">
        <v>3311.4852772781014</v>
      </c>
      <c r="J80" s="33">
        <v>4050.7444460130591</v>
      </c>
      <c r="K80" s="33">
        <v>4682.9580509252255</v>
      </c>
    </row>
    <row r="81" spans="1:11" x14ac:dyDescent="0.45">
      <c r="A81" s="33">
        <f ca="1">Q_1_Part1!F65</f>
        <v>1.9238596510923172E-2</v>
      </c>
      <c r="B81" s="33">
        <v>1818.9887253501929</v>
      </c>
      <c r="C81" s="33">
        <v>4587.2534060980315</v>
      </c>
      <c r="D81" s="33">
        <v>4907.087578391167</v>
      </c>
      <c r="E81" s="33">
        <v>4844.1084399552046</v>
      </c>
      <c r="F81" s="33">
        <v>3131.9225476539132</v>
      </c>
      <c r="G81" s="33">
        <v>4598.6417503282173</v>
      </c>
      <c r="H81" s="33">
        <v>4999.0180584554982</v>
      </c>
      <c r="I81" s="33">
        <v>3283.1243886363864</v>
      </c>
      <c r="J81" s="33">
        <v>5824.2970784784166</v>
      </c>
      <c r="K81" s="33">
        <v>3283.6426767061812</v>
      </c>
    </row>
    <row r="82" spans="1:11" x14ac:dyDescent="0.45">
      <c r="A82" s="33">
        <f ca="1">Q_1_Part1!F66</f>
        <v>7.5348848887200892E-3</v>
      </c>
      <c r="B82" s="33">
        <v>4791.1416806612879</v>
      </c>
      <c r="C82" s="33">
        <v>3936.8904934618486</v>
      </c>
      <c r="D82" s="33">
        <v>3894.1687719140918</v>
      </c>
      <c r="E82" s="33">
        <v>3310.2241973653345</v>
      </c>
      <c r="F82" s="33">
        <v>4400.8832221086932</v>
      </c>
      <c r="G82" s="33">
        <v>3985.3731125003433</v>
      </c>
      <c r="H82" s="33">
        <v>2644.2927126183549</v>
      </c>
      <c r="I82" s="33">
        <v>3130.2282965185486</v>
      </c>
      <c r="J82" s="33">
        <v>4563.2660555647262</v>
      </c>
      <c r="K82" s="33">
        <v>2778.7541363524515</v>
      </c>
    </row>
    <row r="83" spans="1:11" x14ac:dyDescent="0.45">
      <c r="A83" s="33">
        <f ca="1">Q_1_Part1!F67</f>
        <v>6.0720385341447164E-4</v>
      </c>
      <c r="B83" s="33">
        <v>1969.6059769444714</v>
      </c>
      <c r="C83" s="33">
        <v>3651.5923004472888</v>
      </c>
      <c r="D83" s="33">
        <v>1950.3301468311461</v>
      </c>
      <c r="E83" s="33">
        <v>3957.9186691053892</v>
      </c>
      <c r="F83" s="33">
        <v>2517.3889470287422</v>
      </c>
      <c r="G83" s="33">
        <v>2896.7437694753298</v>
      </c>
      <c r="H83" s="33">
        <v>1904.6193333543442</v>
      </c>
      <c r="I83" s="33">
        <v>3434.8134593590767</v>
      </c>
      <c r="J83" s="33">
        <v>2155.0686098243286</v>
      </c>
      <c r="K83" s="33">
        <v>3192.1321718929767</v>
      </c>
    </row>
    <row r="84" spans="1:11" x14ac:dyDescent="0.45">
      <c r="A84" s="33">
        <f ca="1">Q_1_Part1!F68</f>
        <v>8.1039301041333223E-3</v>
      </c>
      <c r="B84" s="33">
        <v>4515.3021455792541</v>
      </c>
      <c r="C84" s="33">
        <v>4799.765928202416</v>
      </c>
      <c r="D84" s="33">
        <v>3889.6452324823322</v>
      </c>
      <c r="E84" s="33">
        <v>3500.0218401932252</v>
      </c>
      <c r="F84" s="33">
        <v>3572.629177123159</v>
      </c>
      <c r="G84" s="33">
        <v>5197.1941711374484</v>
      </c>
      <c r="H84" s="33">
        <v>4616.2500783723226</v>
      </c>
      <c r="I84" s="33">
        <v>4688.8881903637721</v>
      </c>
      <c r="J84" s="33">
        <v>3632.4509414703352</v>
      </c>
      <c r="K84" s="33">
        <v>4635.674836782322</v>
      </c>
    </row>
    <row r="85" spans="1:11" x14ac:dyDescent="0.45">
      <c r="A85" s="33">
        <f ca="1">Q_1_Part1!F69</f>
        <v>4.7241863742789672E-3</v>
      </c>
      <c r="B85" s="33">
        <v>-253.37915725552534</v>
      </c>
      <c r="C85" s="33">
        <v>2997.0022642776839</v>
      </c>
      <c r="D85" s="33">
        <v>3460.4051227203163</v>
      </c>
      <c r="E85" s="33">
        <v>2520.2217307531146</v>
      </c>
      <c r="F85" s="33">
        <v>2332.5182681833294</v>
      </c>
      <c r="G85" s="33">
        <v>2370.0947576836461</v>
      </c>
      <c r="H85" s="33">
        <v>4372.0323184498911</v>
      </c>
      <c r="I85" s="33">
        <v>2318.5645185013864</v>
      </c>
      <c r="J85" s="33">
        <v>3514.169855781869</v>
      </c>
      <c r="K85" s="33">
        <v>4140.4256645693658</v>
      </c>
    </row>
    <row r="86" spans="1:11" x14ac:dyDescent="0.45">
      <c r="A86" s="33">
        <f ca="1">Q_1_Part1!F70</f>
        <v>-8.7758814918114242E-3</v>
      </c>
      <c r="B86" s="33">
        <v>2099.454805936738</v>
      </c>
      <c r="C86" s="33">
        <v>2851.8027344712136</v>
      </c>
      <c r="D86" s="33">
        <v>2893.5953330007997</v>
      </c>
      <c r="E86" s="33">
        <v>2586.0632625884737</v>
      </c>
      <c r="F86" s="33">
        <v>2714.0948631831452</v>
      </c>
      <c r="G86" s="33">
        <v>2750.2578369032253</v>
      </c>
      <c r="H86" s="33">
        <v>3581.7956849937245</v>
      </c>
      <c r="I86" s="33">
        <v>3796.4625369664864</v>
      </c>
      <c r="J86" s="33">
        <v>3174.4322743047078</v>
      </c>
      <c r="K86" s="33">
        <v>2551.2010672564356</v>
      </c>
    </row>
    <row r="87" spans="1:11" x14ac:dyDescent="0.45">
      <c r="A87" s="33">
        <f ca="1">Q_1_Part1!F71</f>
        <v>-7.3230943028853926E-3</v>
      </c>
      <c r="B87" s="33">
        <v>2858.7996689251977</v>
      </c>
      <c r="C87" s="33">
        <v>3752.4951631587865</v>
      </c>
      <c r="D87" s="33">
        <v>4002.8224253718945</v>
      </c>
      <c r="E87" s="33">
        <v>2537.9595187780697</v>
      </c>
      <c r="F87" s="33">
        <v>3759.670931052462</v>
      </c>
      <c r="G87" s="33">
        <v>3105.9371876318064</v>
      </c>
      <c r="H87" s="33">
        <v>2966.9065838910647</v>
      </c>
      <c r="I87" s="33">
        <v>2774.7867005632233</v>
      </c>
      <c r="J87" s="33">
        <v>2599.8723722912382</v>
      </c>
      <c r="K87" s="33">
        <v>3734.4989222340837</v>
      </c>
    </row>
    <row r="88" spans="1:11" x14ac:dyDescent="0.45">
      <c r="A88" s="33">
        <f ca="1">Q_1_Part1!F72</f>
        <v>-1.4036513640609573E-2</v>
      </c>
      <c r="B88" s="33">
        <v>-48.481516391284458</v>
      </c>
      <c r="C88" s="33">
        <v>3017.6340694826131</v>
      </c>
      <c r="D88" s="33">
        <v>2951.5042956579146</v>
      </c>
      <c r="E88" s="33">
        <v>2425.5669235495625</v>
      </c>
      <c r="F88" s="33">
        <v>3217.2884195852121</v>
      </c>
      <c r="G88" s="33">
        <v>2422.8164928798997</v>
      </c>
      <c r="H88" s="33">
        <v>1974.1560347599648</v>
      </c>
      <c r="I88" s="33">
        <v>3095.9991476593705</v>
      </c>
      <c r="J88" s="33">
        <v>2520.973556285564</v>
      </c>
      <c r="K88" s="33">
        <v>2886.5595947092097</v>
      </c>
    </row>
    <row r="89" spans="1:11" x14ac:dyDescent="0.45">
      <c r="A89" s="33">
        <f ca="1">Q_1_Part1!F73</f>
        <v>2.2239690285274148E-2</v>
      </c>
      <c r="B89" s="33">
        <v>2802.6196565614355</v>
      </c>
      <c r="C89" s="33">
        <v>2334.4016286388223</v>
      </c>
      <c r="D89" s="33">
        <v>1442.3046502744328</v>
      </c>
      <c r="E89" s="33">
        <v>2606.6689244700892</v>
      </c>
      <c r="F89" s="33">
        <v>1588.4038632723395</v>
      </c>
      <c r="G89" s="33">
        <v>1513.8508442600014</v>
      </c>
      <c r="H89" s="33">
        <v>1660.6824836504256</v>
      </c>
      <c r="I89" s="33">
        <v>1585.0333410934259</v>
      </c>
      <c r="J89" s="33">
        <v>2669.4498853075738</v>
      </c>
      <c r="K89" s="33">
        <v>2316.5773658081444</v>
      </c>
    </row>
    <row r="90" spans="1:11" x14ac:dyDescent="0.45">
      <c r="A90" s="33">
        <f ca="1">Q_1_Part1!F74</f>
        <v>9.1881840444600071E-3</v>
      </c>
      <c r="B90" s="33">
        <v>586.00253015738599</v>
      </c>
      <c r="C90" s="33">
        <v>3183.4815019186999</v>
      </c>
      <c r="D90" s="33">
        <v>4442.6004046517828</v>
      </c>
      <c r="E90" s="33">
        <v>3069.496017620314</v>
      </c>
      <c r="F90" s="33">
        <v>3034.0927555282169</v>
      </c>
      <c r="G90" s="33">
        <v>5070.646150839133</v>
      </c>
      <c r="H90" s="33">
        <v>3343.2275350609316</v>
      </c>
      <c r="I90" s="33">
        <v>4025.2838343241556</v>
      </c>
      <c r="J90" s="33">
        <v>4395.3792568663657</v>
      </c>
      <c r="K90" s="33">
        <v>3560.3738238601991</v>
      </c>
    </row>
    <row r="91" spans="1:11" x14ac:dyDescent="0.45">
      <c r="A91" s="33">
        <f ca="1">Q_1_Part1!F75</f>
        <v>2.1811888413421642E-2</v>
      </c>
      <c r="B91" s="33">
        <v>4623.542427970523</v>
      </c>
      <c r="C91" s="33">
        <v>3674.824583688227</v>
      </c>
      <c r="D91" s="33">
        <v>3584.7721025637356</v>
      </c>
      <c r="E91" s="33">
        <v>3057.6762193524628</v>
      </c>
      <c r="F91" s="33">
        <v>3756.3564930581497</v>
      </c>
      <c r="G91" s="33">
        <v>4510.48469298692</v>
      </c>
      <c r="H91" s="33">
        <v>3679.417825184154</v>
      </c>
      <c r="I91" s="33">
        <v>4916.4278090580638</v>
      </c>
      <c r="J91" s="33">
        <v>2407.5721153468749</v>
      </c>
      <c r="K91" s="33">
        <v>3779.2787340200402</v>
      </c>
    </row>
    <row r="92" spans="1:11" x14ac:dyDescent="0.45">
      <c r="A92" s="33">
        <f ca="1">Q_1_Part1!F76</f>
        <v>5.3154749946557958E-3</v>
      </c>
      <c r="B92" s="33">
        <v>2422.9188202173254</v>
      </c>
      <c r="C92" s="33">
        <v>1988.202284454544</v>
      </c>
      <c r="D92" s="33">
        <v>2297.3867760027315</v>
      </c>
      <c r="E92" s="33">
        <v>2443.0251136369097</v>
      </c>
      <c r="F92" s="33">
        <v>3074.3031824047848</v>
      </c>
      <c r="G92" s="33">
        <v>1983.6625533735987</v>
      </c>
      <c r="H92" s="33">
        <v>2547.1514286620904</v>
      </c>
      <c r="I92" s="33">
        <v>3035.8387851351708</v>
      </c>
      <c r="J92" s="33">
        <v>2675.8200987826367</v>
      </c>
      <c r="K92" s="33">
        <v>4151.6695024361006</v>
      </c>
    </row>
    <row r="93" spans="1:11" x14ac:dyDescent="0.45">
      <c r="A93" s="33">
        <f ca="1">Q_1_Part1!F77</f>
        <v>-9.8791694204946497E-3</v>
      </c>
      <c r="B93" s="33">
        <v>4964.4347994496611</v>
      </c>
      <c r="C93" s="33">
        <v>4898.4293564721975</v>
      </c>
      <c r="D93" s="33">
        <v>3673.0039332124106</v>
      </c>
      <c r="E93" s="33">
        <v>4122.1918644452708</v>
      </c>
      <c r="F93" s="33">
        <v>4554.0887430370294</v>
      </c>
      <c r="G93" s="33">
        <v>5417.9862967743466</v>
      </c>
      <c r="H93" s="33">
        <v>4851.9988440860507</v>
      </c>
      <c r="I93" s="33">
        <v>3302.8021948242222</v>
      </c>
      <c r="J93" s="33">
        <v>5316.1598987454454</v>
      </c>
      <c r="K93" s="33">
        <v>5559.4913485706456</v>
      </c>
    </row>
    <row r="94" spans="1:11" x14ac:dyDescent="0.45">
      <c r="A94" s="33">
        <f ca="1">Q_1_Part1!F78</f>
        <v>-7.9122584695198381E-4</v>
      </c>
      <c r="B94" s="33">
        <v>1632.4983341938191</v>
      </c>
      <c r="C94" s="33">
        <v>2193.7271302086183</v>
      </c>
      <c r="D94" s="33">
        <v>1892.3750916938889</v>
      </c>
      <c r="E94" s="33">
        <v>3292.2726047372716</v>
      </c>
      <c r="F94" s="33">
        <v>3033.0552735040974</v>
      </c>
      <c r="G94" s="33">
        <v>2549.0566021556178</v>
      </c>
      <c r="H94" s="33">
        <v>3411.3769869688367</v>
      </c>
      <c r="I94" s="33">
        <v>3409.5113687340809</v>
      </c>
      <c r="J94" s="33">
        <v>1932.0363169138259</v>
      </c>
      <c r="K94" s="33">
        <v>2213.0546139890967</v>
      </c>
    </row>
    <row r="95" spans="1:11" x14ac:dyDescent="0.45">
      <c r="A95" s="33">
        <f ca="1">Q_1_Part1!F79</f>
        <v>-1.5392276618594049E-2</v>
      </c>
      <c r="B95" s="33">
        <v>4267.0252484220255</v>
      </c>
      <c r="C95" s="33">
        <v>5210.2584881653547</v>
      </c>
      <c r="D95" s="33">
        <v>5429.6287631145278</v>
      </c>
      <c r="E95" s="33">
        <v>4302.5124567107241</v>
      </c>
      <c r="F95" s="33">
        <v>3969.8443351566539</v>
      </c>
      <c r="G95" s="33">
        <v>3511.0178296683216</v>
      </c>
      <c r="H95" s="33">
        <v>5099.7065464503521</v>
      </c>
      <c r="I95" s="33">
        <v>5062.4552629923455</v>
      </c>
      <c r="J95" s="33">
        <v>4366.961338760857</v>
      </c>
      <c r="K95" s="33">
        <v>4398.9167857924322</v>
      </c>
    </row>
    <row r="96" spans="1:11" x14ac:dyDescent="0.45">
      <c r="A96" s="33">
        <f ca="1">Q_1_Part1!F80</f>
        <v>1.2091552631803448E-2</v>
      </c>
      <c r="B96" s="33">
        <v>2636.2783977131749</v>
      </c>
      <c r="C96" s="33">
        <v>2673.960922383314</v>
      </c>
      <c r="D96" s="33">
        <v>3856.8462266487104</v>
      </c>
      <c r="E96" s="33">
        <v>3615.8738673939861</v>
      </c>
      <c r="F96" s="33">
        <v>3488.386434005005</v>
      </c>
      <c r="G96" s="33">
        <v>3068.269278286838</v>
      </c>
      <c r="H96" s="33">
        <v>3634.0535644192896</v>
      </c>
      <c r="I96" s="33">
        <v>3027.9150046187533</v>
      </c>
      <c r="J96" s="33">
        <v>2640.5565777735128</v>
      </c>
      <c r="K96" s="33">
        <v>2465.8495851115877</v>
      </c>
    </row>
    <row r="97" spans="1:11" x14ac:dyDescent="0.45">
      <c r="A97" s="33">
        <f ca="1">Q_1_Part1!F81</f>
        <v>2.1631006407786139E-2</v>
      </c>
      <c r="B97" s="33">
        <v>1362.1790543570332</v>
      </c>
      <c r="C97" s="33">
        <v>3519.8735747987475</v>
      </c>
      <c r="D97" s="33">
        <v>2811.3885500761762</v>
      </c>
      <c r="E97" s="33">
        <v>2266.0782011256297</v>
      </c>
      <c r="F97" s="33">
        <v>2793.4231320200206</v>
      </c>
      <c r="G97" s="33">
        <v>1439.5125628264941</v>
      </c>
      <c r="H97" s="33">
        <v>2305.1290962315252</v>
      </c>
      <c r="I97" s="33">
        <v>2660.7988749377782</v>
      </c>
      <c r="J97" s="33">
        <v>3892.0125811499884</v>
      </c>
      <c r="K97" s="33">
        <v>1761.7678814375777</v>
      </c>
    </row>
    <row r="98" spans="1:11" x14ac:dyDescent="0.45">
      <c r="A98" s="33">
        <f ca="1">Q_1_Part1!F82</f>
        <v>4.4559081030228417E-3</v>
      </c>
      <c r="B98" s="33">
        <v>545.3536850139767</v>
      </c>
      <c r="C98" s="33">
        <v>2900.645006801702</v>
      </c>
      <c r="D98" s="33">
        <v>2569.9128785316152</v>
      </c>
      <c r="E98" s="33">
        <v>3773.3422932172643</v>
      </c>
      <c r="F98" s="33">
        <v>3595.4128741757122</v>
      </c>
      <c r="G98" s="33">
        <v>3460.2594838358973</v>
      </c>
      <c r="H98" s="33">
        <v>2757.5349540297948</v>
      </c>
      <c r="I98" s="33">
        <v>3710.2633164325662</v>
      </c>
      <c r="J98" s="33">
        <v>3014.0561221928456</v>
      </c>
      <c r="K98" s="33">
        <v>2889.5806831133241</v>
      </c>
    </row>
    <row r="99" spans="1:11" x14ac:dyDescent="0.45">
      <c r="A99" s="33">
        <f ca="1">Q_1_Part1!F83</f>
        <v>5.0901433352283643E-6</v>
      </c>
      <c r="B99" s="33">
        <v>669.95425442701571</v>
      </c>
      <c r="C99" s="33">
        <v>3271.8118526194803</v>
      </c>
      <c r="D99" s="33">
        <v>2302.5885759745161</v>
      </c>
      <c r="E99" s="33">
        <v>3883.2203603892731</v>
      </c>
      <c r="F99" s="33">
        <v>3074.924494269907</v>
      </c>
      <c r="G99" s="33">
        <v>2309.796210783792</v>
      </c>
      <c r="H99" s="33">
        <v>4492.2496017792628</v>
      </c>
      <c r="I99" s="33">
        <v>3977.6108405348132</v>
      </c>
      <c r="J99" s="33">
        <v>2957.1264312239691</v>
      </c>
      <c r="K99" s="33">
        <v>2965.9485436584746</v>
      </c>
    </row>
    <row r="100" spans="1:11" x14ac:dyDescent="0.45">
      <c r="A100" s="33">
        <f ca="1">Q_1_Part1!F84</f>
        <v>5.8492154450326475E-3</v>
      </c>
      <c r="B100" s="33">
        <v>45.042679141328108</v>
      </c>
      <c r="C100" s="33">
        <v>1392.2177323650708</v>
      </c>
      <c r="D100" s="33">
        <v>2591.8985474694355</v>
      </c>
      <c r="E100" s="33">
        <v>1190.9784673550316</v>
      </c>
      <c r="F100" s="33">
        <v>1348.2505015631145</v>
      </c>
      <c r="G100" s="33">
        <v>1603.4832444270337</v>
      </c>
      <c r="H100" s="33">
        <v>2198.748200752515</v>
      </c>
      <c r="I100" s="33">
        <v>1767.5736896941862</v>
      </c>
      <c r="J100" s="33">
        <v>2778.803753976521</v>
      </c>
      <c r="K100" s="33">
        <v>1286.0472825246616</v>
      </c>
    </row>
    <row r="101" spans="1:11" x14ac:dyDescent="0.45">
      <c r="A101" s="33">
        <f ca="1">Q_1_Part1!F85</f>
        <v>6.1470904196281526E-3</v>
      </c>
      <c r="B101" s="33">
        <v>2573.8372478776073</v>
      </c>
      <c r="C101" s="33">
        <v>3569.6988559476977</v>
      </c>
      <c r="D101" s="33">
        <v>3991.1279457384362</v>
      </c>
      <c r="E101" s="33">
        <v>3186.0211059769545</v>
      </c>
      <c r="F101" s="33">
        <v>3870.5413722869589</v>
      </c>
      <c r="G101" s="33">
        <v>3092.998886549598</v>
      </c>
      <c r="H101" s="33">
        <v>3400.0343161837491</v>
      </c>
      <c r="I101" s="33">
        <v>4213.8835269299343</v>
      </c>
      <c r="J101" s="33">
        <v>3574.9426888454827</v>
      </c>
      <c r="K101" s="33">
        <v>3895.8848687085174</v>
      </c>
    </row>
    <row r="102" spans="1:11" x14ac:dyDescent="0.45">
      <c r="A102" s="33">
        <f ca="1">Q_1_Part1!F86</f>
        <v>2.4918475291880689E-2</v>
      </c>
      <c r="B102" s="33">
        <v>2498.8249579408548</v>
      </c>
      <c r="C102" s="33">
        <v>2135.4802982383908</v>
      </c>
      <c r="D102" s="33">
        <v>3465.9429391203776</v>
      </c>
      <c r="E102" s="33">
        <v>2472.146489089112</v>
      </c>
      <c r="F102" s="33">
        <v>2092.0399855898131</v>
      </c>
      <c r="G102" s="33">
        <v>2326.061581043662</v>
      </c>
      <c r="H102" s="33">
        <v>2510.6680948075418</v>
      </c>
      <c r="I102" s="33">
        <v>2255.1752568503744</v>
      </c>
      <c r="J102" s="33">
        <v>2129.8590795443934</v>
      </c>
      <c r="K102" s="33">
        <v>3547.4082373101901</v>
      </c>
    </row>
    <row r="103" spans="1:11" x14ac:dyDescent="0.45">
      <c r="A103" s="33">
        <f ca="1">Q_1_Part1!F87</f>
        <v>1.9320101987758929E-2</v>
      </c>
      <c r="B103" s="33">
        <v>1646.4354346073605</v>
      </c>
      <c r="C103" s="33">
        <v>3974.1720577034848</v>
      </c>
      <c r="D103" s="33">
        <v>3587.2888233617759</v>
      </c>
      <c r="E103" s="33">
        <v>3549.8081224926518</v>
      </c>
      <c r="F103" s="33">
        <v>4409.7173804284603</v>
      </c>
      <c r="G103" s="33">
        <v>4199.1108076615064</v>
      </c>
      <c r="H103" s="33">
        <v>4137.9758455943866</v>
      </c>
      <c r="I103" s="33">
        <v>4937.0134214104155</v>
      </c>
      <c r="J103" s="33">
        <v>4713.3338443278717</v>
      </c>
      <c r="K103" s="33">
        <v>3801.233065725186</v>
      </c>
    </row>
    <row r="104" spans="1:11" x14ac:dyDescent="0.45">
      <c r="A104" s="33">
        <f ca="1">Q_1_Part1!F88</f>
        <v>1.6440884747428258E-2</v>
      </c>
      <c r="B104" s="33">
        <v>3489.6617189411763</v>
      </c>
      <c r="C104" s="33">
        <v>3993.5613576667038</v>
      </c>
      <c r="D104" s="33">
        <v>3312.2638611329548</v>
      </c>
      <c r="E104" s="33">
        <v>3413.8677081089545</v>
      </c>
      <c r="F104" s="33">
        <v>3094.6771985257501</v>
      </c>
      <c r="G104" s="33">
        <v>3547.6793155130499</v>
      </c>
      <c r="H104" s="33">
        <v>5049.4795410999996</v>
      </c>
      <c r="I104" s="33">
        <v>2791.0486996111185</v>
      </c>
      <c r="J104" s="33">
        <v>2573.9487541945109</v>
      </c>
      <c r="K104" s="33">
        <v>3348.3735645106781</v>
      </c>
    </row>
    <row r="105" spans="1:11" x14ac:dyDescent="0.45">
      <c r="A105" s="33">
        <f ca="1">Q_1_Part1!F89</f>
        <v>-8.0553831947570952E-3</v>
      </c>
      <c r="B105" s="33">
        <v>1678.079129301394</v>
      </c>
      <c r="C105" s="33">
        <v>3915.5402544462495</v>
      </c>
      <c r="D105" s="33">
        <v>4573.9770014286523</v>
      </c>
      <c r="E105" s="33">
        <v>3462.7193111979859</v>
      </c>
      <c r="F105" s="33">
        <v>3007.4585114412857</v>
      </c>
      <c r="G105" s="33">
        <v>2270.2982547049305</v>
      </c>
      <c r="H105" s="33">
        <v>2412.8009429206249</v>
      </c>
      <c r="I105" s="33">
        <v>3492.2542873287639</v>
      </c>
      <c r="J105" s="33">
        <v>2328.3516408125333</v>
      </c>
      <c r="K105" s="33">
        <v>3401.4170658114599</v>
      </c>
    </row>
    <row r="106" spans="1:11" x14ac:dyDescent="0.45">
      <c r="A106" s="33">
        <f ca="1">Q_1_Part1!F90</f>
        <v>2.080186401869422E-2</v>
      </c>
      <c r="B106" s="33">
        <v>4087.9468491763646</v>
      </c>
      <c r="C106" s="33">
        <v>4754.3463863406441</v>
      </c>
      <c r="D106" s="33">
        <v>3813.9131325265225</v>
      </c>
      <c r="E106" s="33">
        <v>3381.0082517192877</v>
      </c>
      <c r="F106" s="33">
        <v>3233.891068797644</v>
      </c>
      <c r="G106" s="33">
        <v>4136.2589652421193</v>
      </c>
      <c r="H106" s="33">
        <v>5084.8055739433121</v>
      </c>
      <c r="I106" s="33">
        <v>3653.9575475740403</v>
      </c>
      <c r="J106" s="33">
        <v>4680.3383972755773</v>
      </c>
      <c r="K106" s="33">
        <v>3217.1856726617953</v>
      </c>
    </row>
    <row r="107" spans="1:11" x14ac:dyDescent="0.45">
      <c r="A107" s="33">
        <f ca="1">Q_1_Part1!F91</f>
        <v>1.4212889669758276E-2</v>
      </c>
      <c r="B107" s="33">
        <v>5126.1640441293639</v>
      </c>
      <c r="C107" s="33">
        <v>2787.6820584625866</v>
      </c>
      <c r="D107" s="33">
        <v>2454.6898522317697</v>
      </c>
      <c r="E107" s="33">
        <v>3795.9135715936482</v>
      </c>
      <c r="F107" s="33">
        <v>2672.2088444936389</v>
      </c>
      <c r="G107" s="33">
        <v>2656.4646254162444</v>
      </c>
      <c r="H107" s="33">
        <v>3979.9879412210312</v>
      </c>
      <c r="I107" s="33">
        <v>3177.9998354072441</v>
      </c>
      <c r="J107" s="33">
        <v>4185.8489066355187</v>
      </c>
      <c r="K107" s="33">
        <v>2558.6428705345188</v>
      </c>
    </row>
    <row r="108" spans="1:11" x14ac:dyDescent="0.45">
      <c r="A108" s="33">
        <f ca="1">Q_1_Part1!F92</f>
        <v>1.5111447956244382E-2</v>
      </c>
      <c r="B108" s="33">
        <v>1653.7203769853259</v>
      </c>
      <c r="C108" s="33">
        <v>2303.3193443728442</v>
      </c>
      <c r="D108" s="33">
        <v>1965.5727073992348</v>
      </c>
      <c r="E108" s="33">
        <v>2417.6642050340624</v>
      </c>
      <c r="F108" s="33">
        <v>4300.4892615035587</v>
      </c>
      <c r="G108" s="33">
        <v>2483.4615717300148</v>
      </c>
      <c r="H108" s="33">
        <v>2936.9229740454166</v>
      </c>
      <c r="I108" s="33">
        <v>3089.7649680706727</v>
      </c>
      <c r="J108" s="33">
        <v>2500.0453314563938</v>
      </c>
      <c r="K108" s="33">
        <v>2056.2012367488314</v>
      </c>
    </row>
    <row r="109" spans="1:11" x14ac:dyDescent="0.45">
      <c r="A109" s="33">
        <f ca="1">Q_1_Part1!F93</f>
        <v>1.1043279479819486E-3</v>
      </c>
      <c r="B109" s="33">
        <v>1247.6520849998933</v>
      </c>
      <c r="C109" s="33">
        <v>3293.5690139882217</v>
      </c>
      <c r="D109" s="33">
        <v>2639.5539466633463</v>
      </c>
      <c r="E109" s="33">
        <v>2921.1221603753384</v>
      </c>
      <c r="F109" s="33">
        <v>3013.0310614519603</v>
      </c>
      <c r="G109" s="33">
        <v>2785.8992391452712</v>
      </c>
      <c r="H109" s="33">
        <v>2297.3122699388368</v>
      </c>
      <c r="I109" s="33">
        <v>3705.3591935591858</v>
      </c>
      <c r="J109" s="33">
        <v>2579.7582500145663</v>
      </c>
      <c r="K109" s="33">
        <v>2865.6955876766733</v>
      </c>
    </row>
    <row r="110" spans="1:11" x14ac:dyDescent="0.45">
      <c r="A110" s="33">
        <f ca="1">Q_1_Part1!F94</f>
        <v>6.0695525225603411E-3</v>
      </c>
      <c r="B110" s="33">
        <v>3410.4053137424435</v>
      </c>
      <c r="C110" s="33">
        <v>2570.7277825307383</v>
      </c>
      <c r="D110" s="33">
        <v>2375.2693856564583</v>
      </c>
      <c r="E110" s="33">
        <v>2960.5147765035672</v>
      </c>
      <c r="F110" s="33">
        <v>1718.3647068813752</v>
      </c>
      <c r="G110" s="33">
        <v>1691.5223877228023</v>
      </c>
      <c r="H110" s="33">
        <v>2509.9730981662287</v>
      </c>
      <c r="I110" s="33">
        <v>3879.1084024581733</v>
      </c>
      <c r="J110" s="33">
        <v>1699.4136935544907</v>
      </c>
      <c r="K110" s="33">
        <v>2380.976007615257</v>
      </c>
    </row>
    <row r="111" spans="1:11" x14ac:dyDescent="0.45">
      <c r="A111" s="33">
        <f ca="1">Q_1_Part1!F95</f>
        <v>9.0486192255745251E-3</v>
      </c>
      <c r="B111" s="33">
        <v>832.11969532002468</v>
      </c>
      <c r="C111" s="33">
        <v>3631.2238900991806</v>
      </c>
      <c r="D111" s="33">
        <v>2304.692305305427</v>
      </c>
      <c r="E111" s="33">
        <v>3918.209582934729</v>
      </c>
      <c r="F111" s="33">
        <v>2208.2578236753516</v>
      </c>
      <c r="G111" s="33">
        <v>1964.1725464877218</v>
      </c>
      <c r="H111" s="33">
        <v>3168.8676363832501</v>
      </c>
      <c r="I111" s="33">
        <v>3740.9182262238437</v>
      </c>
      <c r="J111" s="33">
        <v>3160.9776369397823</v>
      </c>
      <c r="K111" s="33">
        <v>2418.7613951516987</v>
      </c>
    </row>
    <row r="112" spans="1:11" x14ac:dyDescent="0.45">
      <c r="A112" s="33">
        <f ca="1">Q_1_Part1!F96</f>
        <v>-5.2820574411645248E-3</v>
      </c>
      <c r="B112" s="33">
        <v>4825.9533199417565</v>
      </c>
      <c r="C112" s="33">
        <v>3101.8396835041813</v>
      </c>
      <c r="D112" s="33">
        <v>3501.5207084442591</v>
      </c>
      <c r="E112" s="33">
        <v>3207.2985382745874</v>
      </c>
      <c r="F112" s="33">
        <v>4389.5688126668347</v>
      </c>
      <c r="G112" s="33">
        <v>3594.2978409776106</v>
      </c>
      <c r="H112" s="33">
        <v>3468.8677941063352</v>
      </c>
      <c r="I112" s="33">
        <v>4253.2953225047222</v>
      </c>
      <c r="J112" s="33">
        <v>4142.4472835927545</v>
      </c>
      <c r="K112" s="33">
        <v>4260.8117570919221</v>
      </c>
    </row>
    <row r="113" spans="1:11" x14ac:dyDescent="0.45">
      <c r="A113" s="33">
        <f ca="1">Q_1_Part1!F97</f>
        <v>7.1964418788925608E-3</v>
      </c>
      <c r="B113" s="33">
        <v>778.0288719178111</v>
      </c>
      <c r="C113" s="33">
        <v>3298.0499698986951</v>
      </c>
      <c r="D113" s="33">
        <v>2021.7795441154135</v>
      </c>
      <c r="E113" s="33">
        <v>1915.639349621757</v>
      </c>
      <c r="F113" s="33">
        <v>2290.4902632839639</v>
      </c>
      <c r="G113" s="33">
        <v>1509.113978951641</v>
      </c>
      <c r="H113" s="33">
        <v>2655.4480160493558</v>
      </c>
      <c r="I113" s="33">
        <v>1192.7152035148301</v>
      </c>
      <c r="J113" s="33">
        <v>1187.8204068339942</v>
      </c>
      <c r="K113" s="33">
        <v>2630.9393008674733</v>
      </c>
    </row>
    <row r="114" spans="1:11" x14ac:dyDescent="0.45">
      <c r="A114" s="33">
        <f ca="1">Q_1_Part1!F98</f>
        <v>1.173879741385523E-2</v>
      </c>
      <c r="B114" s="33">
        <v>-546.67397842109654</v>
      </c>
      <c r="C114" s="33">
        <v>2700.8261814417574</v>
      </c>
      <c r="D114" s="33">
        <v>2716.2052274464886</v>
      </c>
      <c r="E114" s="33">
        <v>4031.2295085204023</v>
      </c>
      <c r="F114" s="33">
        <v>2796.544708823998</v>
      </c>
      <c r="G114" s="33">
        <v>3962.6195534331337</v>
      </c>
      <c r="H114" s="33">
        <v>2627.1163299413311</v>
      </c>
      <c r="I114" s="33">
        <v>4108.4031619360503</v>
      </c>
      <c r="J114" s="33">
        <v>3770.1949804569758</v>
      </c>
      <c r="K114" s="33">
        <v>4997.3335311048204</v>
      </c>
    </row>
    <row r="115" spans="1:11" x14ac:dyDescent="0.45">
      <c r="A115" s="33">
        <f ca="1">Q_1_Part1!F99</f>
        <v>-2.1871999877742059E-2</v>
      </c>
      <c r="B115" s="33">
        <v>2053.0129014168092</v>
      </c>
      <c r="C115" s="33">
        <v>3046.9563751645355</v>
      </c>
      <c r="D115" s="33">
        <v>1887.8808556428189</v>
      </c>
      <c r="E115" s="33">
        <v>1652.6192748232661</v>
      </c>
      <c r="F115" s="33">
        <v>2515.1308219480907</v>
      </c>
      <c r="G115" s="33">
        <v>2157.9984467075283</v>
      </c>
      <c r="H115" s="33">
        <v>2973.8647805515993</v>
      </c>
      <c r="I115" s="33">
        <v>2319.8938137278419</v>
      </c>
      <c r="J115" s="33">
        <v>1672.3694658476188</v>
      </c>
      <c r="K115" s="33">
        <v>2043.7129087068183</v>
      </c>
    </row>
    <row r="116" spans="1:11" x14ac:dyDescent="0.45">
      <c r="A116" s="33">
        <f ca="1">Q_1_Part1!F100</f>
        <v>1.0931975692374085E-2</v>
      </c>
      <c r="B116" s="33">
        <v>1579.9228487460023</v>
      </c>
      <c r="C116" s="33">
        <v>5071.9729585090272</v>
      </c>
      <c r="D116" s="33">
        <v>3052.7720115872326</v>
      </c>
      <c r="E116" s="33">
        <v>3493.8949784139722</v>
      </c>
      <c r="F116" s="33">
        <v>3515.8346238211107</v>
      </c>
      <c r="G116" s="33">
        <v>5466.9705425903194</v>
      </c>
      <c r="H116" s="33">
        <v>4799.7139344777879</v>
      </c>
      <c r="I116" s="33">
        <v>5355.6215852513624</v>
      </c>
      <c r="J116" s="33">
        <v>3202.1690979072118</v>
      </c>
      <c r="K116" s="33">
        <v>3852.153841187278</v>
      </c>
    </row>
    <row r="117" spans="1:11" x14ac:dyDescent="0.45">
      <c r="A117" s="33">
        <f ca="1">Q_1_Part1!F101</f>
        <v>6.7384327537176741E-4</v>
      </c>
      <c r="B117" s="33">
        <v>2186.1586929711293</v>
      </c>
      <c r="C117" s="33">
        <v>3730.1123093156129</v>
      </c>
      <c r="D117" s="33">
        <v>4039.4248707348052</v>
      </c>
      <c r="E117" s="33">
        <v>5579.1946036651188</v>
      </c>
      <c r="F117" s="33">
        <v>5162.9836129606883</v>
      </c>
      <c r="G117" s="33">
        <v>3513.8656649243649</v>
      </c>
      <c r="H117" s="33">
        <v>3939.4302618831753</v>
      </c>
      <c r="I117" s="33">
        <v>4085.8644506920973</v>
      </c>
      <c r="J117" s="33">
        <v>4510.9421578505417</v>
      </c>
      <c r="K117" s="33">
        <v>5857.9230074237284</v>
      </c>
    </row>
    <row r="118" spans="1:11" x14ac:dyDescent="0.45">
      <c r="A118" s="33">
        <f ca="1">Q_1_Part1!F102</f>
        <v>-1.6957294573922921E-2</v>
      </c>
      <c r="B118" s="33">
        <v>3106.4516052343197</v>
      </c>
      <c r="C118" s="33">
        <v>4868.2624659906778</v>
      </c>
      <c r="D118" s="33">
        <v>4372.8523495742129</v>
      </c>
      <c r="E118" s="33">
        <v>5527.5610460869839</v>
      </c>
      <c r="F118" s="33">
        <v>4478.5349188749396</v>
      </c>
      <c r="G118" s="33">
        <v>4318.6974219522463</v>
      </c>
      <c r="H118" s="33">
        <v>4396.5855591828285</v>
      </c>
      <c r="I118" s="33">
        <v>5820.0952414855055</v>
      </c>
      <c r="J118" s="33">
        <v>4660.178703954336</v>
      </c>
      <c r="K118" s="33">
        <v>3886.341777794798</v>
      </c>
    </row>
    <row r="119" spans="1:11" x14ac:dyDescent="0.45">
      <c r="A119" s="33">
        <f ca="1">Q_1_Part1!F103</f>
        <v>-1.3522001460741645E-2</v>
      </c>
      <c r="B119" s="33">
        <v>3197.2409189778446</v>
      </c>
      <c r="C119" s="33">
        <v>1630.9148478334528</v>
      </c>
      <c r="D119" s="33">
        <v>2329.9923090272514</v>
      </c>
      <c r="E119" s="33">
        <v>1245.2160320164235</v>
      </c>
      <c r="F119" s="33">
        <v>1345.8444465977477</v>
      </c>
      <c r="G119" s="33">
        <v>1664.2500845335085</v>
      </c>
      <c r="H119" s="33">
        <v>1276.4855887133463</v>
      </c>
      <c r="I119" s="33">
        <v>1225.1155982110258</v>
      </c>
      <c r="J119" s="33">
        <v>1911.5090558892166</v>
      </c>
      <c r="K119" s="33">
        <v>1367.1100795685243</v>
      </c>
    </row>
    <row r="120" spans="1:11" x14ac:dyDescent="0.45">
      <c r="A120" s="33">
        <f ca="1">Q_1_Part1!F104</f>
        <v>-5.744498361859255E-3</v>
      </c>
      <c r="B120" s="33">
        <v>2171.2499645978305</v>
      </c>
      <c r="C120" s="33">
        <v>2405.2873175380446</v>
      </c>
      <c r="D120" s="33">
        <v>3736.8794263171412</v>
      </c>
      <c r="E120" s="33">
        <v>3655.7801623936348</v>
      </c>
      <c r="F120" s="33">
        <v>3425.0416755826609</v>
      </c>
      <c r="G120" s="33">
        <v>2347.8380932650762</v>
      </c>
      <c r="H120" s="33">
        <v>3019.4562869319279</v>
      </c>
      <c r="I120" s="33">
        <v>3150.9095441101845</v>
      </c>
      <c r="J120" s="33">
        <v>2488.5532095623066</v>
      </c>
      <c r="K120" s="33">
        <v>3131.4932763090292</v>
      </c>
    </row>
    <row r="121" spans="1:11" x14ac:dyDescent="0.45">
      <c r="A121" s="33">
        <f ca="1">Q_1_Part1!F105</f>
        <v>2.0003959499580136E-2</v>
      </c>
      <c r="B121" s="33">
        <v>415.93009474155861</v>
      </c>
      <c r="C121" s="33">
        <v>4651.5697276106594</v>
      </c>
      <c r="D121" s="33">
        <v>3514.5956985569455</v>
      </c>
      <c r="E121" s="33">
        <v>2656.8511021691211</v>
      </c>
      <c r="F121" s="33">
        <v>3480.77946309655</v>
      </c>
      <c r="G121" s="33">
        <v>3325.4005990404494</v>
      </c>
      <c r="H121" s="33">
        <v>2345.0848041045356</v>
      </c>
      <c r="I121" s="33">
        <v>4666.7830906690679</v>
      </c>
      <c r="J121" s="33">
        <v>2785.3172872642072</v>
      </c>
      <c r="K121" s="33">
        <v>3218.4802520698295</v>
      </c>
    </row>
    <row r="122" spans="1:11" x14ac:dyDescent="0.45">
      <c r="A122" s="33">
        <f ca="1">Q_1_Part1!F106</f>
        <v>1.8028926620511372E-2</v>
      </c>
      <c r="B122" s="33">
        <v>429.72255620907981</v>
      </c>
      <c r="C122" s="33">
        <v>3442.2147591128596</v>
      </c>
      <c r="D122" s="33">
        <v>3467.7437072204748</v>
      </c>
      <c r="E122" s="33">
        <v>3083.3294575816089</v>
      </c>
      <c r="F122" s="33">
        <v>4286.9254162112466</v>
      </c>
      <c r="G122" s="33">
        <v>3026.493137377016</v>
      </c>
      <c r="H122" s="33">
        <v>4071.6332163699344</v>
      </c>
      <c r="I122" s="33">
        <v>2922.8237418264862</v>
      </c>
      <c r="J122" s="33">
        <v>2737.8760974219995</v>
      </c>
      <c r="K122" s="33">
        <v>3199.5559084809893</v>
      </c>
    </row>
    <row r="123" spans="1:11" x14ac:dyDescent="0.45">
      <c r="A123" s="33">
        <f ca="1">Q_1_Part1!F107</f>
        <v>2.1052927155818718E-2</v>
      </c>
      <c r="B123" s="33">
        <v>1652.4098363493817</v>
      </c>
      <c r="C123" s="33">
        <v>3018.9058767213091</v>
      </c>
      <c r="D123" s="33">
        <v>3658.6351039598039</v>
      </c>
      <c r="E123" s="33">
        <v>2951.4380806781483</v>
      </c>
      <c r="F123" s="33">
        <v>2587.0160719372734</v>
      </c>
      <c r="G123" s="33">
        <v>2853.904408585523</v>
      </c>
      <c r="H123" s="33">
        <v>3081.8225178783459</v>
      </c>
      <c r="I123" s="33">
        <v>2210.0847566473922</v>
      </c>
      <c r="J123" s="33">
        <v>4500.7696519010697</v>
      </c>
      <c r="K123" s="33">
        <v>2736.6278093630272</v>
      </c>
    </row>
    <row r="124" spans="1:11" x14ac:dyDescent="0.45">
      <c r="A124" s="33">
        <f ca="1">Q_1_Part1!F108</f>
        <v>3.4207275100216046E-2</v>
      </c>
      <c r="B124" s="33">
        <v>5112.8977005245861</v>
      </c>
      <c r="C124" s="33">
        <v>2519.7278076434222</v>
      </c>
      <c r="D124" s="33">
        <v>3255.8878079389542</v>
      </c>
      <c r="E124" s="33">
        <v>2372.4888017996527</v>
      </c>
      <c r="F124" s="33">
        <v>4206.9088884043831</v>
      </c>
      <c r="G124" s="33">
        <v>3045.6994016856524</v>
      </c>
      <c r="H124" s="33">
        <v>2843.5526800460266</v>
      </c>
      <c r="I124" s="33">
        <v>2995.5112425199459</v>
      </c>
      <c r="J124" s="33">
        <v>3229.3303039227239</v>
      </c>
      <c r="K124" s="33">
        <v>3562.7879862716463</v>
      </c>
    </row>
    <row r="125" spans="1:11" x14ac:dyDescent="0.45">
      <c r="A125" s="33">
        <f ca="1">Q_1_Part1!F109</f>
        <v>7.7549940940096207E-3</v>
      </c>
      <c r="B125" s="33">
        <v>3236.3974104156432</v>
      </c>
      <c r="C125" s="33">
        <v>2961.355053506958</v>
      </c>
      <c r="D125" s="33">
        <v>2841.8065307256247</v>
      </c>
      <c r="E125" s="33">
        <v>2494.5058971828148</v>
      </c>
      <c r="F125" s="33">
        <v>3468.5558775052796</v>
      </c>
      <c r="G125" s="33">
        <v>3069.5079861448412</v>
      </c>
      <c r="H125" s="33">
        <v>3849.5618224367918</v>
      </c>
      <c r="I125" s="33">
        <v>2739.9198455430505</v>
      </c>
      <c r="J125" s="33">
        <v>3011.6573360647762</v>
      </c>
      <c r="K125" s="33">
        <v>4170.2265848401803</v>
      </c>
    </row>
    <row r="126" spans="1:11" x14ac:dyDescent="0.45">
      <c r="A126" s="33">
        <f ca="1">Q_1_Part1!F110</f>
        <v>2.0565118418138628E-2</v>
      </c>
      <c r="B126" s="33">
        <v>2473.620258503016</v>
      </c>
      <c r="C126" s="33">
        <v>3407.6798163152635</v>
      </c>
      <c r="D126" s="33">
        <v>5340.3840408596434</v>
      </c>
      <c r="E126" s="33">
        <v>3678.2978105679231</v>
      </c>
      <c r="F126" s="33">
        <v>3503.7615969113713</v>
      </c>
      <c r="G126" s="33">
        <v>3771.7484751296333</v>
      </c>
      <c r="H126" s="33">
        <v>4371.0695677382764</v>
      </c>
      <c r="I126" s="33">
        <v>2632.9321121137282</v>
      </c>
      <c r="J126" s="33">
        <v>2506.1595297871454</v>
      </c>
      <c r="K126" s="33">
        <v>4962.3729620041368</v>
      </c>
    </row>
    <row r="127" spans="1:11" x14ac:dyDescent="0.45">
      <c r="A127" s="33">
        <f ca="1">Q_1_Part1!F111</f>
        <v>-1.3732236541672202E-2</v>
      </c>
      <c r="B127" s="33">
        <v>1916.2714144782144</v>
      </c>
      <c r="C127" s="33">
        <v>3792.4878242153172</v>
      </c>
      <c r="D127" s="33">
        <v>3976.1211660321951</v>
      </c>
      <c r="E127" s="33">
        <v>3479.2136605965025</v>
      </c>
      <c r="F127" s="33">
        <v>3781.6647368085414</v>
      </c>
      <c r="G127" s="33">
        <v>4809.7910670563597</v>
      </c>
      <c r="H127" s="33">
        <v>3089.2800921222306</v>
      </c>
      <c r="I127" s="33">
        <v>3022.9918016454712</v>
      </c>
      <c r="J127" s="33">
        <v>5314.5431022342309</v>
      </c>
      <c r="K127" s="33">
        <v>5793.9330800378812</v>
      </c>
    </row>
    <row r="128" spans="1:11" x14ac:dyDescent="0.45">
      <c r="A128" s="33">
        <f ca="1">Q_1_Part1!F112</f>
        <v>2.3463896443499742E-2</v>
      </c>
      <c r="B128" s="33">
        <v>3074.2412353865302</v>
      </c>
      <c r="C128" s="33">
        <v>3155.3509616444999</v>
      </c>
      <c r="D128" s="33">
        <v>2913.8798763483546</v>
      </c>
      <c r="E128" s="33">
        <v>2893.211043280603</v>
      </c>
      <c r="F128" s="33">
        <v>2659.4067847678416</v>
      </c>
      <c r="G128" s="33">
        <v>2083.5135339245357</v>
      </c>
      <c r="H128" s="33">
        <v>2771.645036126075</v>
      </c>
      <c r="I128" s="33">
        <v>2109.0320978539876</v>
      </c>
      <c r="J128" s="33">
        <v>2855.8967646885003</v>
      </c>
      <c r="K128" s="33">
        <v>2314.8619350244398</v>
      </c>
    </row>
    <row r="129" spans="1:11" x14ac:dyDescent="0.45">
      <c r="A129" s="33">
        <f ca="1">Q_1_Part1!F113</f>
        <v>1.5301983977111931E-2</v>
      </c>
      <c r="B129" s="33">
        <v>5411.0599578956626</v>
      </c>
      <c r="C129" s="33">
        <v>3320.5660774971675</v>
      </c>
      <c r="D129" s="33">
        <v>3624.113012425415</v>
      </c>
      <c r="E129" s="33">
        <v>3527.8942276486659</v>
      </c>
      <c r="F129" s="33">
        <v>5213.3788430779778</v>
      </c>
      <c r="G129" s="33">
        <v>5772.6770219398322</v>
      </c>
      <c r="H129" s="33">
        <v>5563.5225368032707</v>
      </c>
      <c r="I129" s="33">
        <v>5543.9941831370461</v>
      </c>
      <c r="J129" s="33">
        <v>3561.6453964244829</v>
      </c>
      <c r="K129" s="33">
        <v>4722.9265347119999</v>
      </c>
    </row>
    <row r="130" spans="1:11" x14ac:dyDescent="0.45">
      <c r="A130" s="33">
        <f ca="1">Q_1_Part1!F114</f>
        <v>-7.4078261541299859E-3</v>
      </c>
      <c r="B130" s="33">
        <v>3795.0008147073822</v>
      </c>
      <c r="C130" s="33">
        <v>2682.971283183063</v>
      </c>
      <c r="D130" s="33">
        <v>2836.8489378222775</v>
      </c>
      <c r="E130" s="33">
        <v>2707.3840252421533</v>
      </c>
      <c r="F130" s="33">
        <v>3365.1475793283225</v>
      </c>
      <c r="G130" s="33">
        <v>2504.3626090620355</v>
      </c>
      <c r="H130" s="33">
        <v>2486.0532385484512</v>
      </c>
      <c r="I130" s="33">
        <v>2624.2749999734879</v>
      </c>
      <c r="J130" s="33">
        <v>2681.5694628230412</v>
      </c>
      <c r="K130" s="33">
        <v>3709.4472112176627</v>
      </c>
    </row>
    <row r="131" spans="1:11" x14ac:dyDescent="0.45">
      <c r="A131" s="33">
        <f ca="1">Q_1_Part1!F115</f>
        <v>1.018693225112062E-3</v>
      </c>
      <c r="B131" s="33">
        <v>1081.5350528758254</v>
      </c>
      <c r="C131" s="33">
        <v>3702.6750411457288</v>
      </c>
      <c r="D131" s="33">
        <v>3630.397528539128</v>
      </c>
      <c r="E131" s="33">
        <v>2994.2180433290969</v>
      </c>
      <c r="F131" s="33">
        <v>2898.0901389638884</v>
      </c>
      <c r="G131" s="33">
        <v>3702.7170190068755</v>
      </c>
      <c r="H131" s="33">
        <v>4227.1123645259368</v>
      </c>
      <c r="I131" s="33">
        <v>2728.5604359478957</v>
      </c>
      <c r="J131" s="33">
        <v>2565.6587731935351</v>
      </c>
      <c r="K131" s="33">
        <v>2587.4072033914408</v>
      </c>
    </row>
    <row r="132" spans="1:11" x14ac:dyDescent="0.45">
      <c r="A132" s="33">
        <f ca="1">Q_1_Part1!F116</f>
        <v>8.0949853939375968E-3</v>
      </c>
      <c r="B132" s="33">
        <v>1613.1643742355354</v>
      </c>
      <c r="C132" s="33">
        <v>2906.7555820718817</v>
      </c>
      <c r="D132" s="33">
        <v>3181.6998741545176</v>
      </c>
      <c r="E132" s="33">
        <v>3767.4706924055972</v>
      </c>
      <c r="F132" s="33">
        <v>2784.9484210045994</v>
      </c>
      <c r="G132" s="33">
        <v>3809.7338430665141</v>
      </c>
      <c r="H132" s="33">
        <v>3825.7351551408838</v>
      </c>
      <c r="I132" s="33">
        <v>3752.7034388442389</v>
      </c>
      <c r="J132" s="33">
        <v>3297.9035567013525</v>
      </c>
      <c r="K132" s="33">
        <v>2724.1857741960575</v>
      </c>
    </row>
    <row r="133" spans="1:11" x14ac:dyDescent="0.45">
      <c r="A133" s="38"/>
    </row>
    <row r="134" spans="1:11" x14ac:dyDescent="0.45">
      <c r="A134" s="38"/>
    </row>
    <row r="135" spans="1:11" x14ac:dyDescent="0.45">
      <c r="A135" s="38"/>
    </row>
    <row r="136" spans="1:11" x14ac:dyDescent="0.45">
      <c r="A136" s="38"/>
    </row>
    <row r="137" spans="1:11" x14ac:dyDescent="0.45">
      <c r="A137" s="38"/>
    </row>
    <row r="138" spans="1:11" x14ac:dyDescent="0.45">
      <c r="A138" s="38"/>
    </row>
    <row r="139" spans="1:11" x14ac:dyDescent="0.45">
      <c r="A139" s="38"/>
    </row>
  </sheetData>
  <scenarios current="1" show="1" sqref="B26">
    <scenario name="Lower Bound" locked="1" count="2" user="Yiwei Chen">
      <inputCells r="B11" val="-0.03" numFmtId="165"/>
      <inputCells r="B12" val="0.8"/>
    </scenario>
    <scenario name="Most Likely" locked="1" count="2" user="Yiwei Chen">
      <inputCells r="B11" val="0.01" numFmtId="165"/>
      <inputCells r="B12" val="1.05"/>
    </scenario>
    <scenario name="Upper Bound" locked="1" count="2" user="Yiwei Chen">
      <inputCells r="B11" val="0.04" numFmtId="165"/>
      <inputCells r="B12" val="1.1"/>
    </scenario>
  </scenarios>
  <mergeCells count="1">
    <mergeCell ref="A3:B3"/>
  </mergeCells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11"/>
  <sheetViews>
    <sheetView workbookViewId="0"/>
  </sheetViews>
  <sheetFormatPr defaultRowHeight="11.65" x14ac:dyDescent="0.25"/>
  <sheetData>
    <row r="1" spans="1:40" x14ac:dyDescent="0.25">
      <c r="A1">
        <v>1</v>
      </c>
      <c r="B1">
        <v>0</v>
      </c>
    </row>
    <row r="2" spans="1:40" x14ac:dyDescent="0.25">
      <c r="A2">
        <v>0</v>
      </c>
    </row>
    <row r="3" spans="1:40" x14ac:dyDescent="0.25">
      <c r="A3">
        <f>[1]MC!$B$26</f>
        <v>3332.791917749395</v>
      </c>
      <c r="B3" t="b">
        <v>1</v>
      </c>
      <c r="C3">
        <v>0</v>
      </c>
      <c r="D3">
        <v>1</v>
      </c>
      <c r="E3" t="s">
        <v>17</v>
      </c>
      <c r="F3">
        <v>1</v>
      </c>
      <c r="G3">
        <v>0</v>
      </c>
      <c r="H3">
        <v>0</v>
      </c>
      <c r="J3" t="s">
        <v>18</v>
      </c>
      <c r="K3" t="s">
        <v>19</v>
      </c>
      <c r="L3" t="s">
        <v>20</v>
      </c>
      <c r="AG3">
        <f>[1]MC!$B$26</f>
        <v>3332.791917749395</v>
      </c>
      <c r="AH3">
        <v>1</v>
      </c>
      <c r="AI3">
        <v>1</v>
      </c>
      <c r="AJ3" t="b">
        <v>0</v>
      </c>
      <c r="AK3" t="b">
        <v>1</v>
      </c>
      <c r="AL3">
        <v>0</v>
      </c>
      <c r="AM3" t="b">
        <v>0</v>
      </c>
      <c r="AN3" t="e">
        <f>_</f>
        <v>#NAME?</v>
      </c>
    </row>
    <row r="4" spans="1:40" x14ac:dyDescent="0.25">
      <c r="A4">
        <v>0</v>
      </c>
    </row>
    <row r="5" spans="1:40" x14ac:dyDescent="0.25">
      <c r="A5" t="b">
        <v>0</v>
      </c>
      <c r="B5">
        <v>14560</v>
      </c>
      <c r="C5">
        <v>6497.5</v>
      </c>
      <c r="D5">
        <v>9440</v>
      </c>
      <c r="E5">
        <v>0</v>
      </c>
    </row>
    <row r="6" spans="1:40" x14ac:dyDescent="0.25">
      <c r="A6" t="b">
        <v>0</v>
      </c>
      <c r="B6">
        <v>14560</v>
      </c>
      <c r="C6">
        <v>6497.5</v>
      </c>
      <c r="D6">
        <v>9440</v>
      </c>
      <c r="E6">
        <v>0</v>
      </c>
    </row>
    <row r="7" spans="1:40" x14ac:dyDescent="0.25">
      <c r="A7" t="b">
        <v>0</v>
      </c>
      <c r="B7">
        <v>14560</v>
      </c>
      <c r="C7">
        <v>6497.5</v>
      </c>
      <c r="D7">
        <v>9440</v>
      </c>
      <c r="E7">
        <v>0</v>
      </c>
    </row>
    <row r="8" spans="1:40" x14ac:dyDescent="0.25">
      <c r="A8" t="b">
        <v>0</v>
      </c>
      <c r="B8">
        <v>14560</v>
      </c>
      <c r="C8">
        <v>6497.5</v>
      </c>
      <c r="D8">
        <v>9440</v>
      </c>
      <c r="E8">
        <v>0</v>
      </c>
    </row>
    <row r="9" spans="1:40" x14ac:dyDescent="0.25">
      <c r="A9" t="b">
        <v>0</v>
      </c>
      <c r="B9">
        <v>14560</v>
      </c>
      <c r="C9">
        <v>6497.5</v>
      </c>
      <c r="D9">
        <v>9440</v>
      </c>
      <c r="E9">
        <v>0</v>
      </c>
    </row>
    <row r="10" spans="1:40" x14ac:dyDescent="0.25">
      <c r="A10">
        <v>0</v>
      </c>
    </row>
    <row r="11" spans="1:40" x14ac:dyDescent="0.25">
      <c r="A11">
        <v>0</v>
      </c>
      <c r="B11" t="b">
        <v>0</v>
      </c>
      <c r="C11" t="b">
        <v>0</v>
      </c>
      <c r="D11">
        <v>10</v>
      </c>
      <c r="E11">
        <v>0.95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Q_1_Part1</vt:lpstr>
      <vt:lpstr>Q1_Part2</vt:lpstr>
      <vt:lpstr>RiskSerializationData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NOVRISK</dc:title>
  <dc:subject/>
  <dc:creator>MJ, London Business School</dc:creator>
  <cp:keywords/>
  <dc:description>Needs @RISK attached to Excel,  for cells to display correctly</dc:description>
  <cp:lastModifiedBy>Abhijith Antony</cp:lastModifiedBy>
  <dcterms:created xsi:type="dcterms:W3CDTF">1996-11-20T22:32:08Z</dcterms:created>
  <dcterms:modified xsi:type="dcterms:W3CDTF">2020-05-23T00:33:13Z</dcterms:modified>
</cp:coreProperties>
</file>