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5"/>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T641" i="24"/>
  <c r="S641"/>
  <c r="R641"/>
  <c r="Q641"/>
  <c r="P641"/>
  <c r="O641"/>
  <c r="N641"/>
  <c r="M641"/>
  <c r="L641"/>
  <c r="K641"/>
  <c r="J641"/>
  <c r="I641"/>
  <c r="H641"/>
  <c r="G641"/>
  <c r="F641"/>
  <c r="E641"/>
  <c r="V639" s="1"/>
  <c r="D641"/>
  <c r="U639"/>
  <c r="P674" i="23"/>
  <c r="O674"/>
  <c r="N674"/>
  <c r="M674"/>
  <c r="L674"/>
  <c r="K674"/>
  <c r="J674"/>
  <c r="I674"/>
  <c r="H674"/>
  <c r="G674"/>
  <c r="F674"/>
  <c r="E674"/>
  <c r="D674"/>
  <c r="T672" s="1"/>
  <c r="K257" i="22"/>
  <c r="H257"/>
  <c r="E257"/>
  <c r="L257" s="1"/>
  <c r="T638" i="24"/>
  <c r="S638"/>
  <c r="R638"/>
  <c r="Q638"/>
  <c r="P638"/>
  <c r="O638"/>
  <c r="N638"/>
  <c r="M638"/>
  <c r="L638"/>
  <c r="K638"/>
  <c r="J638"/>
  <c r="I638"/>
  <c r="H638"/>
  <c r="G638"/>
  <c r="F638"/>
  <c r="X636" s="1"/>
  <c r="E638"/>
  <c r="D638"/>
  <c r="P671" i="23"/>
  <c r="O671"/>
  <c r="N671"/>
  <c r="M671"/>
  <c r="L671"/>
  <c r="K671"/>
  <c r="J671"/>
  <c r="I671"/>
  <c r="H671"/>
  <c r="G671"/>
  <c r="F671"/>
  <c r="E671"/>
  <c r="D671"/>
  <c r="T669" s="1"/>
  <c r="R669"/>
  <c r="K256" i="22"/>
  <c r="H256"/>
  <c r="E256"/>
  <c r="L256" s="1"/>
  <c r="S672" i="23" l="1"/>
  <c r="X639" i="24"/>
  <c r="Y639"/>
  <c r="Z639" s="1"/>
  <c r="W639"/>
  <c r="R672" i="23"/>
  <c r="Q672"/>
  <c r="U672" s="1"/>
  <c r="V672" s="1"/>
  <c r="U636" i="24"/>
  <c r="Y636" s="1"/>
  <c r="V636"/>
  <c r="Q669" i="23"/>
  <c r="U669" s="1"/>
  <c r="W636" i="24"/>
  <c r="S669" i="23"/>
  <c r="V669" l="1"/>
  <c r="Z636" i="24"/>
  <c r="K255" i="22" l="1"/>
  <c r="H255"/>
  <c r="E255"/>
  <c r="L255" s="1"/>
  <c r="P668" i="23"/>
  <c r="O668"/>
  <c r="N668"/>
  <c r="M668"/>
  <c r="L668"/>
  <c r="K668"/>
  <c r="J668"/>
  <c r="I668"/>
  <c r="H668"/>
  <c r="G668"/>
  <c r="F668"/>
  <c r="E668"/>
  <c r="D668"/>
  <c r="T635" i="24"/>
  <c r="S635"/>
  <c r="R635"/>
  <c r="Q635"/>
  <c r="P635"/>
  <c r="O635"/>
  <c r="N635"/>
  <c r="M635"/>
  <c r="L635"/>
  <c r="K635"/>
  <c r="J635"/>
  <c r="I635"/>
  <c r="H635"/>
  <c r="G635"/>
  <c r="F635"/>
  <c r="E635"/>
  <c r="D635"/>
  <c r="P665" i="23"/>
  <c r="O665"/>
  <c r="N665"/>
  <c r="M665"/>
  <c r="L665"/>
  <c r="K665"/>
  <c r="J665"/>
  <c r="I665"/>
  <c r="H665"/>
  <c r="G665"/>
  <c r="F665"/>
  <c r="E665"/>
  <c r="D665"/>
  <c r="T663"/>
  <c r="S663"/>
  <c r="R663"/>
  <c r="Q663"/>
  <c r="S666" l="1"/>
  <c r="T666"/>
  <c r="V633" i="24"/>
  <c r="X633"/>
  <c r="U633"/>
  <c r="Y633" s="1"/>
  <c r="R666" i="23"/>
  <c r="Q666"/>
  <c r="U666" s="1"/>
  <c r="V666" s="1"/>
  <c r="W633" i="24"/>
  <c r="Z633" s="1"/>
  <c r="U663" i="23"/>
  <c r="V663" s="1"/>
  <c r="K254" i="22" l="1"/>
  <c r="H254"/>
  <c r="E254"/>
  <c r="L254" s="1"/>
  <c r="T632" i="24"/>
  <c r="S632"/>
  <c r="R632"/>
  <c r="Q632"/>
  <c r="P632"/>
  <c r="O632"/>
  <c r="N632"/>
  <c r="M632"/>
  <c r="L632"/>
  <c r="K632"/>
  <c r="J632"/>
  <c r="I632"/>
  <c r="H632"/>
  <c r="G632"/>
  <c r="F632"/>
  <c r="E632"/>
  <c r="U630" s="1"/>
  <c r="D632"/>
  <c r="T629"/>
  <c r="S629"/>
  <c r="R629"/>
  <c r="Q629"/>
  <c r="P629"/>
  <c r="O629"/>
  <c r="N629"/>
  <c r="M629"/>
  <c r="L629"/>
  <c r="K629"/>
  <c r="J629"/>
  <c r="I629"/>
  <c r="H629"/>
  <c r="G629"/>
  <c r="F629"/>
  <c r="E629"/>
  <c r="D629"/>
  <c r="X627" s="1"/>
  <c r="D626"/>
  <c r="T626"/>
  <c r="S626"/>
  <c r="R626"/>
  <c r="Q626"/>
  <c r="P626"/>
  <c r="O626"/>
  <c r="N626"/>
  <c r="M626"/>
  <c r="L626"/>
  <c r="K626"/>
  <c r="J626"/>
  <c r="I626"/>
  <c r="H626"/>
  <c r="G626"/>
  <c r="F626"/>
  <c r="E626"/>
  <c r="U624" s="1"/>
  <c r="P662" i="23"/>
  <c r="R660" s="1"/>
  <c r="O662"/>
  <c r="N662"/>
  <c r="M662"/>
  <c r="L662"/>
  <c r="K662"/>
  <c r="J662"/>
  <c r="I662"/>
  <c r="H662"/>
  <c r="G662"/>
  <c r="F662"/>
  <c r="E662"/>
  <c r="D662"/>
  <c r="K253" i="22"/>
  <c r="H253"/>
  <c r="E253"/>
  <c r="L253" s="1"/>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V630" i="24" l="1"/>
  <c r="Y630" s="1"/>
  <c r="W627"/>
  <c r="X630"/>
  <c r="V627"/>
  <c r="W630"/>
  <c r="U627"/>
  <c r="Y627" s="1"/>
  <c r="Z627" s="1"/>
  <c r="V624"/>
  <c r="Y624" s="1"/>
  <c r="T660" i="23"/>
  <c r="Q660"/>
  <c r="U660" s="1"/>
  <c r="X624" i="24"/>
  <c r="W624"/>
  <c r="S660" i="23"/>
  <c r="W621" i="24"/>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30" l="1"/>
  <c r="Z624"/>
  <c r="V660" i="23"/>
  <c r="Z615" i="24"/>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<sst xmlns="http://schemas.openxmlformats.org/spreadsheetml/2006/main" count="2627" uniqueCount="334">
  <si>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</si>
  <si>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</si>
  <si>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</si>
  <si>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</si>
  <si>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</si>
  <si>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</si>
  <si>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</si>
  <si>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</si>
  <si>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</si>
  <si>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</si>
  <si>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</si>
  <si>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</si>
  <si>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</si>
  <si>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</si>
  <si>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</si>
  <si>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</si>
  <si>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</si>
  <si>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</si>
  <si>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</si>
  <si>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</si>
  <si>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</si>
  <si>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</si>
  <si>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</si>
  <si>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</si>
  <si>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</si>
  <si>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</si>
  <si>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</si>
  <si>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</si>
  <si>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</si>
  <si>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</si>
  <si>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</si>
  <si>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</si>
  <si>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</si>
  <si>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</si>
  <si>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</si>
  <si>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</si>
  <si>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</si>
  <si>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</si>
  <si>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</si>
  <si>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</si>
  <si>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</si>
  <si>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</si>
  <si>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</si>
  <si>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</si>
  <si>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</si>
  <si>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</si>
  <si>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</si>
  <si>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</si>
  <si>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</si>
  <si>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</si>
  <si>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</si>
  <si>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</si>
  <si>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</si>
  <si>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</si>
  <si>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</si>
  <si>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</si>
  <si>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</si>
  <si>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</si>
  <si>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</si>
  <si>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</si>
  <si>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</si>
  <si>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</si>
  <si>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</si>
  <si>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</si>
  <si>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</si>
  <si>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</si>
  <si>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</si>
  <si>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</si>
  <si>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</si>
  <si>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</si>
  <si>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</si>
  <si>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</si>
  <si>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</si>
  <si>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</si>
  <si>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</si>
  <si>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</si>
  <si>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</si>
  <si>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</si>
  <si>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</si>
  <si>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</si>
  <si>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</si>
  <si>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</si>
  <si>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</si>
  <si>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</si>
  <si>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</si>
  <si>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</si>
  <si>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</si>
  <si>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</si>
  <si>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</si>
  <si>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</si>
  <si>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</si>
  <si>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</si>
  <si>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</si>
  <si>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</si>
  <si>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</si>
  <si>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</si>
  <si>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</si>
  <si>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</si>
  <si>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</si>
  <si>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</si>
  <si>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</si>
  <si>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</si>
  <si>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</si>
  <si>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</si>
  <si>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</si>
  <si>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</si>
  <si>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</si>
  <si>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</si>
  <si>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</si>
  <si>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</si>
  <si>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</si>
  <si>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</si>
  <si>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</si>
  <si>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</si>
  <si>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</si>
  <si>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</si>
  <si>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</si>
  <si>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</si>
  <si>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</si>
  <si>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</si>
  <si>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</si>
  <si>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</si>
  <si>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</si>
  <si>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</si>
  <si>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</si>
  <si>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</si>
  <si>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</si>
  <si>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</si>
  <si>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</si>
  <si>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</si>
  <si>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</si>
  <si>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</si>
  <si>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</si>
  <si>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</si>
  <si>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</si>
  <si>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</si>
  <si>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</si>
  <si>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</si>
  <si>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</si>
  <si>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</si>
  <si>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</si>
  <si>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</si>
  <si>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</si>
  <si>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</si>
  <si>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</si>
  <si>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</si>
  <si>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</si>
  <si>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</si>
  <si>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</si>
  <si>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</si>
  <si>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</si>
  <si>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</si>
  <si>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</si>
  <si>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</si>
  <si>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</si>
  <si>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</si>
  <si>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</si>
  <si>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</si>
  <si>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</si>
  <si>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</si>
  <si>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</si>
  <si>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</si>
  <si>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</si>
  <si>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</si>
  <si>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</si>
  <si>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</si>
  <si>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</si>
  <si>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</si>
  <si>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</si>
  <si>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</si>
  <si>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</si>
  <si>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</si>
  <si>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</si>
  <si>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</si>
  <si>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</si>
  <si>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</si>
  <si>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</si>
  <si>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</si>
  <si>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</si>
  <si>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</si>
  <si>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</si>
  <si>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</si>
  <si>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</si>
  <si>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</si>
  <si>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</si>
  <si>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</si>
  <si>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</si>
  <si>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</si>
  <si>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</si>
  <si>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</si>
  <si>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</si>
  <si>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</si>
  <si>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</si>
  <si>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</si>
  <si>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</si>
  <si>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</si>
  <si>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</si>
  <si>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</si>
  <si>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</si>
  <si>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</si>
  <si>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</si>
  <si>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</si>
  <si>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</si>
  <si>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</si>
  <si>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</si>
  <si>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</si>
  <si>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</si>
  <si>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</si>
  <si>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</si>
  <si>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</si>
  <si>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</si>
  <si>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</si>
  <si>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</si>
  <si>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</si>
  <si>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</si>
  <si>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</si>
  <si>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</si>
  <si>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</si>
  <si>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</si>
  <si>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</si>
  <si>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</si>
  <si>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</si>
  <si>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</si>
  <si>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</si>
  <si>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</si>
  <si>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</si>
  <si>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</si>
  <si>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</si>
  <si>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</si>
  <si>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</si>
  <si>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</si>
  <si>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</si>
  <si>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</si>
  <si>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</si>
  <si>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</si>
  <si>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</si>
  <si>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</si>
  <si>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</si>
  <si>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</si>
  <si>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</si>
  <si>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</si>
  <si>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</si>
  <si>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</si>
  <si>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</si>
  <si>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</si>
  <si>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</si>
  <si>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</si>
  <si>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</si>
  <si>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</si>
  <si>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</si>
  <si>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</si>
  <si>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</si>
  <si>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</si>
  <si>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</si>
  <si>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</si>
  <si>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</si>
  <si>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</si>
  <si>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</si>
  <si>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</si>
  <si>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</si>
  <si>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</si>
  <si>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</si>
  <si>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</si>
  <si>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</si>
  <si>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</si>
  <si>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</si>
  <si>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</si>
  <si>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</si>
  <si>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</si>
  <si>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</si>
  <si>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</si>
  <si>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</si>
  <si>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</si>
  <si>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</si>
  <si>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</si>
  <si>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</si>
  <si>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</si>
  <si>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</si>
  <si>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</si>
  <si>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</si>
  <si>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</si>
  <si>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</si>
  <si>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</si>
  <si>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</si>
  <si>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</si>
  <si>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</si>
  <si>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</si>
  <si>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</si>
  <si>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</si>
  <si>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</si>
  <si>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</si>
  <si>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</si>
  <si>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</si>
  <si>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</si>
  <si>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</si>
  <si>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</si>
  <si>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</si>
  <si>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</si>
  <si>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</si>
  <si>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</si>
  <si>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</si>
  <si>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</si>
  <si>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</si>
  <si>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</si>
  <si>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</si>
  <si>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</si>
  <si>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</si>
  <si>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</si>
  <si>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</si>
  <si>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</si>
  <si>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</si>
  <si>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</si>
  <si>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</si>
  <si>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</si>
  <si>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</si>
  <si>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</si>
  <si>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</si>
  <si>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</si>
  <si>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</si>
  <si>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</si>
  <si>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</si>
  <si>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</si>
  <si>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</si>
  <si>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</si>
  <si>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</si>
  <si>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</si>
  <si>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</si>
  <si>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</si>
  <si>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</si>
  <si>
    <t>Q21090055.F1</t>
  </si>
  <si>
    <t>Q21100015.F1</t>
  </si>
  <si>
    <t>Q21100108.F1</t>
  </si>
  <si>
    <t>Q21110057.F1</t>
  </si>
  <si>
    <t>Q21120033.F1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</si>
</sst>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24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7"/>
  <sheetViews>
    <sheetView tabSelected="1" zoomScale="85" zoomScaleNormal="85" workbookViewId="0">
      <pane ySplit="10" topLeftCell="A239" activePane="bottomLeft" state="frozen"/>
      <selection pane="bottomLeft" activeCell="M259" sqref="M259"/>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6.2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row r="253" spans="1:17">
      <c r="A253" s="48">
        <v>44250</v>
      </c>
      <c r="B253" s="371" t="s">
        <v>324</v>
      </c>
      <c r="C253" s="377">
        <v>28</v>
      </c>
      <c r="D253" s="39">
        <v>27</v>
      </c>
      <c r="E253" s="378">
        <f t="shared" ref="E253" si="121">IF(((D253="")*AND(C253="")),"",(D253-C253))</f>
        <v>-1</v>
      </c>
      <c r="F253" s="377">
        <v>13</v>
      </c>
      <c r="G253" s="39">
        <v>17</v>
      </c>
      <c r="H253" s="378">
        <f t="shared" ref="H253" si="122">IF(((F253="")*AND(G253="")),"",(G253-F253))</f>
        <v>4</v>
      </c>
      <c r="I253" s="377">
        <v>13</v>
      </c>
      <c r="J253" s="39">
        <v>16</v>
      </c>
      <c r="K253" s="378">
        <f t="shared" ref="K253" si="123">IF(((I253="")*AND(J253="")),"",(J253-I253))</f>
        <v>3</v>
      </c>
      <c r="L253" s="386" t="str">
        <f t="shared" ref="L253" si="124">IF(E253="","",IF(E253&lt;O253,"Pass","Fail"))</f>
        <v>Pass</v>
      </c>
      <c r="M253" s="160">
        <v>121</v>
      </c>
      <c r="N253" s="40" t="s">
        <v>46</v>
      </c>
      <c r="O253" s="40">
        <v>55</v>
      </c>
      <c r="P253" s="40">
        <v>60</v>
      </c>
    </row>
    <row r="254" spans="1:17">
      <c r="A254" s="48">
        <v>44256</v>
      </c>
      <c r="B254" s="371" t="s">
        <v>324</v>
      </c>
      <c r="C254" s="377">
        <v>8</v>
      </c>
      <c r="D254" s="39">
        <v>34</v>
      </c>
      <c r="E254" s="378">
        <f t="shared" ref="E254" si="125">IF(((D254="")*AND(C254="")),"",(D254-C254))</f>
        <v>26</v>
      </c>
      <c r="F254" s="377">
        <v>7</v>
      </c>
      <c r="G254" s="39">
        <v>12</v>
      </c>
      <c r="H254" s="378">
        <f t="shared" ref="H254" si="126">IF(((F254="")*AND(G254="")),"",(G254-F254))</f>
        <v>5</v>
      </c>
      <c r="I254" s="377">
        <v>6</v>
      </c>
      <c r="J254" s="39">
        <v>10</v>
      </c>
      <c r="K254" s="378">
        <f t="shared" ref="K254" si="127">IF(((I254="")*AND(J254="")),"",(J254-I254))</f>
        <v>4</v>
      </c>
      <c r="L254" s="386" t="str">
        <f t="shared" ref="L254" si="128">IF(E254="","",IF(E254&lt;O254,"Pass","Fail"))</f>
        <v>Pass</v>
      </c>
      <c r="M254" s="160">
        <v>1428</v>
      </c>
      <c r="N254" s="40" t="s">
        <v>46</v>
      </c>
      <c r="O254" s="40">
        <v>55</v>
      </c>
      <c r="P254" s="40">
        <v>60</v>
      </c>
    </row>
    <row r="255" spans="1:17">
      <c r="A255" s="48">
        <v>44259</v>
      </c>
      <c r="B255" s="371" t="s">
        <v>324</v>
      </c>
      <c r="C255" s="377">
        <v>2</v>
      </c>
      <c r="D255" s="39">
        <v>19</v>
      </c>
      <c r="E255" s="378">
        <f t="shared" ref="E255" si="129">IF(((D255="")*AND(C255="")),"",(D255-C255))</f>
        <v>17</v>
      </c>
      <c r="F255" s="377">
        <v>2</v>
      </c>
      <c r="G255" s="39">
        <v>7</v>
      </c>
      <c r="H255" s="378">
        <f t="shared" ref="H255" si="130">IF(((F255="")*AND(G255="")),"",(G255-F255))</f>
        <v>5</v>
      </c>
      <c r="I255" s="377">
        <v>2</v>
      </c>
      <c r="J255" s="39">
        <v>7</v>
      </c>
      <c r="K255" s="378">
        <f t="shared" ref="K255" si="131">IF(((I255="")*AND(J255="")),"",(J255-I255))</f>
        <v>5</v>
      </c>
      <c r="L255" s="386" t="str">
        <f t="shared" ref="L255" si="132">IF(E255="","",IF(E255&lt;O255,"Pass","Fail"))</f>
        <v>Pass</v>
      </c>
      <c r="M255" s="160">
        <v>1428</v>
      </c>
      <c r="N255" s="40" t="s">
        <v>46</v>
      </c>
      <c r="O255" s="40">
        <v>55</v>
      </c>
      <c r="P255" s="40">
        <v>60</v>
      </c>
    </row>
    <row r="256" spans="1:17">
      <c r="A256" s="48">
        <v>44264</v>
      </c>
      <c r="B256" s="371" t="s">
        <v>109</v>
      </c>
      <c r="C256" s="377">
        <v>22</v>
      </c>
      <c r="D256" s="39">
        <v>27</v>
      </c>
      <c r="E256" s="378">
        <f t="shared" ref="E256" si="133">IF(((D256="")*AND(C256="")),"",(D256-C256))</f>
        <v>5</v>
      </c>
      <c r="F256" s="377">
        <v>8</v>
      </c>
      <c r="G256" s="39">
        <v>12</v>
      </c>
      <c r="H256" s="378">
        <f t="shared" ref="H256" si="134">IF(((F256="")*AND(G256="")),"",(G256-F256))</f>
        <v>4</v>
      </c>
      <c r="I256" s="377">
        <v>6</v>
      </c>
      <c r="J256" s="39">
        <v>10</v>
      </c>
      <c r="K256" s="378">
        <f t="shared" ref="K256" si="135">IF(((I256="")*AND(J256="")),"",(J256-I256))</f>
        <v>4</v>
      </c>
      <c r="L256" s="386" t="str">
        <f t="shared" ref="L256" si="136">IF(E256="","",IF(E256&lt;O256,"Pass","Fail"))</f>
        <v>Pass</v>
      </c>
      <c r="M256" s="160">
        <v>121</v>
      </c>
      <c r="N256" s="40" t="s">
        <v>46</v>
      </c>
      <c r="O256" s="40">
        <v>55</v>
      </c>
      <c r="P256" s="40">
        <v>60</v>
      </c>
    </row>
    <row r="257" spans="1:16">
      <c r="A257" s="48">
        <v>44270</v>
      </c>
      <c r="B257" s="371" t="s">
        <v>109</v>
      </c>
      <c r="C257" s="377">
        <v>2</v>
      </c>
      <c r="D257" s="39">
        <v>215</v>
      </c>
      <c r="E257" s="378">
        <f t="shared" ref="E257" si="137">IF(((D257="")*AND(C257="")),"",(D257-C257))</f>
        <v>213</v>
      </c>
      <c r="F257" s="377">
        <v>1</v>
      </c>
      <c r="G257" s="39">
        <v>37</v>
      </c>
      <c r="H257" s="378">
        <f t="shared" ref="H257" si="138">IF(((F257="")*AND(G257="")),"",(G257-F257))</f>
        <v>36</v>
      </c>
      <c r="I257" s="377">
        <v>1</v>
      </c>
      <c r="J257" s="39">
        <v>22</v>
      </c>
      <c r="K257" s="378">
        <f t="shared" ref="K257" si="139">IF(((I257="")*AND(J257="")),"",(J257-I257))</f>
        <v>21</v>
      </c>
      <c r="L257" s="386" t="str">
        <f t="shared" ref="L257" si="140">IF(E257="","",IF(E257&lt;O257,"Pass","Fail"))</f>
        <v>Fail</v>
      </c>
      <c r="M257" s="160">
        <v>1428</v>
      </c>
      <c r="N257" s="40" t="s">
        <v>46</v>
      </c>
      <c r="O257" s="40">
        <v>55</v>
      </c>
      <c r="P257"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239" priority="133" stopIfTrue="1" operator="equal">
      <formula>"Pass"</formula>
    </cfRule>
    <cfRule type="cellIs" dxfId="238" priority="134" stopIfTrue="1" operator="equal">
      <formula>"Fail"</formula>
    </cfRule>
  </conditionalFormatting>
  <conditionalFormatting sqref="L231">
    <cfRule type="cellIs" dxfId="237" priority="53" stopIfTrue="1" operator="equal">
      <formula>"Pass"</formula>
    </cfRule>
    <cfRule type="cellIs" dxfId="236" priority="54" stopIfTrue="1" operator="equal">
      <formula>"Fail"</formula>
    </cfRule>
  </conditionalFormatting>
  <conditionalFormatting sqref="L232">
    <cfRule type="cellIs" dxfId="235" priority="51" stopIfTrue="1" operator="equal">
      <formula>"Pass"</formula>
    </cfRule>
    <cfRule type="cellIs" dxfId="234" priority="52" stopIfTrue="1" operator="equal">
      <formula>"Fail"</formula>
    </cfRule>
  </conditionalFormatting>
  <conditionalFormatting sqref="L233">
    <cfRule type="cellIs" dxfId="233" priority="49" stopIfTrue="1" operator="equal">
      <formula>"Pass"</formula>
    </cfRule>
    <cfRule type="cellIs" dxfId="232" priority="50" stopIfTrue="1" operator="equal">
      <formula>"Fail"</formula>
    </cfRule>
  </conditionalFormatting>
  <conditionalFormatting sqref="L234">
    <cfRule type="cellIs" dxfId="231" priority="47" stopIfTrue="1" operator="equal">
      <formula>"Pass"</formula>
    </cfRule>
    <cfRule type="cellIs" dxfId="230" priority="48" stopIfTrue="1" operator="equal">
      <formula>"Fail"</formula>
    </cfRule>
  </conditionalFormatting>
  <conditionalFormatting sqref="L235">
    <cfRule type="cellIs" dxfId="229" priority="45" stopIfTrue="1" operator="equal">
      <formula>"Pass"</formula>
    </cfRule>
    <cfRule type="cellIs" dxfId="228" priority="46" stopIfTrue="1" operator="equal">
      <formula>"Fail"</formula>
    </cfRule>
  </conditionalFormatting>
  <conditionalFormatting sqref="L236">
    <cfRule type="cellIs" dxfId="227" priority="43" stopIfTrue="1" operator="equal">
      <formula>"Pass"</formula>
    </cfRule>
    <cfRule type="cellIs" dxfId="226" priority="44" stopIfTrue="1" operator="equal">
      <formula>"Fail"</formula>
    </cfRule>
  </conditionalFormatting>
  <conditionalFormatting sqref="L237">
    <cfRule type="cellIs" dxfId="225" priority="41" stopIfTrue="1" operator="equal">
      <formula>"Pass"</formula>
    </cfRule>
    <cfRule type="cellIs" dxfId="224" priority="42" stopIfTrue="1" operator="equal">
      <formula>"Fail"</formula>
    </cfRule>
  </conditionalFormatting>
  <conditionalFormatting sqref="L238">
    <cfRule type="cellIs" dxfId="223" priority="39" stopIfTrue="1" operator="equal">
      <formula>"Pass"</formula>
    </cfRule>
    <cfRule type="cellIs" dxfId="222" priority="40" stopIfTrue="1" operator="equal">
      <formula>"Fail"</formula>
    </cfRule>
  </conditionalFormatting>
  <conditionalFormatting sqref="L239">
    <cfRule type="cellIs" dxfId="221" priority="37" stopIfTrue="1" operator="equal">
      <formula>"Pass"</formula>
    </cfRule>
    <cfRule type="cellIs" dxfId="220" priority="38" stopIfTrue="1" operator="equal">
      <formula>"Fail"</formula>
    </cfRule>
  </conditionalFormatting>
  <conditionalFormatting sqref="L240">
    <cfRule type="cellIs" dxfId="219" priority="35" stopIfTrue="1" operator="equal">
      <formula>"Pass"</formula>
    </cfRule>
    <cfRule type="cellIs" dxfId="218" priority="36" stopIfTrue="1" operator="equal">
      <formula>"Fail"</formula>
    </cfRule>
  </conditionalFormatting>
  <conditionalFormatting sqref="L241">
    <cfRule type="cellIs" dxfId="217" priority="33" stopIfTrue="1" operator="equal">
      <formula>"Pass"</formula>
    </cfRule>
    <cfRule type="cellIs" dxfId="216" priority="34" stopIfTrue="1" operator="equal">
      <formula>"Fail"</formula>
    </cfRule>
  </conditionalFormatting>
  <conditionalFormatting sqref="L242">
    <cfRule type="cellIs" dxfId="215" priority="31" stopIfTrue="1" operator="equal">
      <formula>"Pass"</formula>
    </cfRule>
    <cfRule type="cellIs" dxfId="214" priority="32" stopIfTrue="1" operator="equal">
      <formula>"Fail"</formula>
    </cfRule>
  </conditionalFormatting>
  <conditionalFormatting sqref="L243">
    <cfRule type="cellIs" dxfId="213" priority="29" stopIfTrue="1" operator="equal">
      <formula>"Pass"</formula>
    </cfRule>
    <cfRule type="cellIs" dxfId="212" priority="30" stopIfTrue="1" operator="equal">
      <formula>"Fail"</formula>
    </cfRule>
  </conditionalFormatting>
  <conditionalFormatting sqref="L244">
    <cfRule type="cellIs" dxfId="211" priority="27" stopIfTrue="1" operator="equal">
      <formula>"Pass"</formula>
    </cfRule>
    <cfRule type="cellIs" dxfId="210" priority="28" stopIfTrue="1" operator="equal">
      <formula>"Fail"</formula>
    </cfRule>
  </conditionalFormatting>
  <conditionalFormatting sqref="L245">
    <cfRule type="cellIs" dxfId="209" priority="25" stopIfTrue="1" operator="equal">
      <formula>"Pass"</formula>
    </cfRule>
    <cfRule type="cellIs" dxfId="208" priority="26" stopIfTrue="1" operator="equal">
      <formula>"Fail"</formula>
    </cfRule>
  </conditionalFormatting>
  <conditionalFormatting sqref="L246">
    <cfRule type="cellIs" dxfId="207" priority="23" stopIfTrue="1" operator="equal">
      <formula>"Pass"</formula>
    </cfRule>
    <cfRule type="cellIs" dxfId="206" priority="24" stopIfTrue="1" operator="equal">
      <formula>"Fail"</formula>
    </cfRule>
  </conditionalFormatting>
  <conditionalFormatting sqref="L247">
    <cfRule type="cellIs" dxfId="205" priority="21" stopIfTrue="1" operator="equal">
      <formula>"Pass"</formula>
    </cfRule>
    <cfRule type="cellIs" dxfId="204" priority="22" stopIfTrue="1" operator="equal">
      <formula>"Fail"</formula>
    </cfRule>
  </conditionalFormatting>
  <conditionalFormatting sqref="L248">
    <cfRule type="cellIs" dxfId="203" priority="19" stopIfTrue="1" operator="equal">
      <formula>"Pass"</formula>
    </cfRule>
    <cfRule type="cellIs" dxfId="202" priority="20" stopIfTrue="1" operator="equal">
      <formula>"Fail"</formula>
    </cfRule>
  </conditionalFormatting>
  <conditionalFormatting sqref="L249">
    <cfRule type="cellIs" dxfId="201" priority="17" stopIfTrue="1" operator="equal">
      <formula>"Pass"</formula>
    </cfRule>
    <cfRule type="cellIs" dxfId="200" priority="18" stopIfTrue="1" operator="equal">
      <formula>"Fail"</formula>
    </cfRule>
  </conditionalFormatting>
  <conditionalFormatting sqref="L250">
    <cfRule type="cellIs" dxfId="199" priority="15" stopIfTrue="1" operator="equal">
      <formula>"Pass"</formula>
    </cfRule>
    <cfRule type="cellIs" dxfId="198" priority="16" stopIfTrue="1" operator="equal">
      <formula>"Fail"</formula>
    </cfRule>
  </conditionalFormatting>
  <conditionalFormatting sqref="L251">
    <cfRule type="cellIs" dxfId="197" priority="13" stopIfTrue="1" operator="equal">
      <formula>"Pass"</formula>
    </cfRule>
    <cfRule type="cellIs" dxfId="196" priority="14" stopIfTrue="1" operator="equal">
      <formula>"Fail"</formula>
    </cfRule>
  </conditionalFormatting>
  <conditionalFormatting sqref="L252">
    <cfRule type="cellIs" dxfId="195" priority="11" stopIfTrue="1" operator="equal">
      <formula>"Pass"</formula>
    </cfRule>
    <cfRule type="cellIs" dxfId="194" priority="12" stopIfTrue="1" operator="equal">
      <formula>"Fail"</formula>
    </cfRule>
  </conditionalFormatting>
  <conditionalFormatting sqref="L253">
    <cfRule type="cellIs" dxfId="193" priority="9" stopIfTrue="1" operator="equal">
      <formula>"Pass"</formula>
    </cfRule>
    <cfRule type="cellIs" dxfId="192" priority="10" stopIfTrue="1" operator="equal">
      <formula>"Fail"</formula>
    </cfRule>
  </conditionalFormatting>
  <conditionalFormatting sqref="L254">
    <cfRule type="cellIs" dxfId="191" priority="7" stopIfTrue="1" operator="equal">
      <formula>"Pass"</formula>
    </cfRule>
    <cfRule type="cellIs" dxfId="190" priority="8" stopIfTrue="1" operator="equal">
      <formula>"Fail"</formula>
    </cfRule>
  </conditionalFormatting>
  <conditionalFormatting sqref="L255">
    <cfRule type="cellIs" dxfId="189" priority="5" stopIfTrue="1" operator="equal">
      <formula>"Pass"</formula>
    </cfRule>
    <cfRule type="cellIs" dxfId="188" priority="6" stopIfTrue="1" operator="equal">
      <formula>"Fail"</formula>
    </cfRule>
  </conditionalFormatting>
  <conditionalFormatting sqref="L256">
    <cfRule type="cellIs" dxfId="187" priority="3" stopIfTrue="1" operator="equal">
      <formula>"Pass"</formula>
    </cfRule>
    <cfRule type="cellIs" dxfId="186" priority="4" stopIfTrue="1" operator="equal">
      <formula>"Fail"</formula>
    </cfRule>
  </conditionalFormatting>
  <conditionalFormatting sqref="L257">
    <cfRule type="cellIs" dxfId="185" priority="1" stopIfTrue="1" operator="equal">
      <formula>"Pass"</formula>
    </cfRule>
    <cfRule type="cellIs" dxfId="184"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74"/>
  <sheetViews>
    <sheetView zoomScale="55" zoomScaleNormal="55" workbookViewId="0">
      <pane ySplit="11" topLeftCell="A666" activePane="bottomLeft" state="frozen"/>
      <selection pane="bottomLeft" activeCell="H678" sqref="H678"/>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row r="660" spans="1:31" ht="19.5" customHeight="1" thickBot="1">
      <c r="A660" s="70">
        <v>44250</v>
      </c>
      <c r="B660" s="257" t="s">
        <v>222</v>
      </c>
      <c r="C660" s="258" t="s">
        <v>57</v>
      </c>
      <c r="D660">
        <v>2857.2</v>
      </c>
      <c r="E660">
        <v>2752.31</v>
      </c>
      <c r="F660">
        <v>2739.54</v>
      </c>
      <c r="G660">
        <v>2746.04</v>
      </c>
      <c r="H660">
        <v>2841.21</v>
      </c>
      <c r="I660">
        <v>2817.57</v>
      </c>
      <c r="J660">
        <v>2738.61</v>
      </c>
      <c r="K660">
        <v>2748.51</v>
      </c>
      <c r="L660">
        <v>2911.94</v>
      </c>
      <c r="M660">
        <v>2757.42</v>
      </c>
      <c r="N660">
        <v>2774.65</v>
      </c>
      <c r="O660">
        <v>2741.57</v>
      </c>
      <c r="P660">
        <v>2785.54</v>
      </c>
      <c r="Q660" s="258">
        <f>IF((P661=""),"",MAX(D662:P662))</f>
        <v>2263.6399999999994</v>
      </c>
      <c r="R660" s="258">
        <f>IF(P661="","",MIN(D662:P662))</f>
        <v>2140.92</v>
      </c>
      <c r="S660" s="258">
        <f>IF((P662=""),"",AVERAGE(D662:P662))</f>
        <v>2193.4030769230772</v>
      </c>
      <c r="T660" s="258">
        <f>IF((P661=""),"",STDEV(D662:P662))</f>
        <v>35.95363945059664</v>
      </c>
      <c r="U660" s="258">
        <f>IF((P661=""),"",((Q660-R660)/(Q660+R660))*100)</f>
        <v>2.786203389214799</v>
      </c>
      <c r="V660" s="267" t="str">
        <f>IF(P661="","",IF(U660&lt;7.6,IF(S660&gt;1920,IF(S660&lt;2300,"Pass","Fail"),"Fail"),"Fail"))</f>
        <v>Pass</v>
      </c>
      <c r="W660" s="274">
        <v>121</v>
      </c>
      <c r="X660" s="133" t="s">
        <v>329</v>
      </c>
      <c r="Y660" s="297"/>
      <c r="Z660" s="262">
        <v>1600</v>
      </c>
      <c r="AA660" s="262">
        <v>2600</v>
      </c>
      <c r="AB660" s="262">
        <v>1920</v>
      </c>
      <c r="AC660" s="262">
        <v>2300</v>
      </c>
      <c r="AD660" s="263">
        <v>10</v>
      </c>
      <c r="AE660" s="263">
        <v>7.6</v>
      </c>
    </row>
    <row r="661" spans="1:31" ht="19.5" customHeight="1" thickBot="1">
      <c r="A661" s="264"/>
      <c r="B661" s="265"/>
      <c r="C661" s="265" t="s">
        <v>58</v>
      </c>
      <c r="D661">
        <v>1725.38</v>
      </c>
      <c r="E661">
        <v>1645.62</v>
      </c>
      <c r="F661">
        <v>1641.66</v>
      </c>
      <c r="G661">
        <v>1657.77</v>
      </c>
      <c r="H661">
        <v>1770.75</v>
      </c>
      <c r="I661">
        <v>1743.54</v>
      </c>
      <c r="J661">
        <v>1645.41</v>
      </c>
      <c r="K661">
        <v>1623.24</v>
      </c>
      <c r="L661">
        <v>1831.6</v>
      </c>
      <c r="M661">
        <v>1651.47</v>
      </c>
      <c r="N661">
        <v>1675.72</v>
      </c>
      <c r="O661">
        <v>1653.99</v>
      </c>
      <c r="P661">
        <v>1688.84</v>
      </c>
      <c r="Q661" s="266"/>
      <c r="R661" s="265"/>
      <c r="S661" s="265"/>
      <c r="T661" s="265"/>
      <c r="U661" s="265"/>
      <c r="V661" s="267"/>
      <c r="W661" s="245"/>
      <c r="Y661" s="297"/>
    </row>
    <row r="662" spans="1:31" ht="39.75" customHeight="1" thickBot="1">
      <c r="A662" s="270"/>
      <c r="B662" s="390"/>
      <c r="C662" s="390" t="s">
        <v>322</v>
      </c>
      <c r="D662" s="391">
        <f t="shared" ref="D662:P662" si="216">IF(((D660="")*AND(D661="")),"",(D660-D661)*2)</f>
        <v>2263.6399999999994</v>
      </c>
      <c r="E662" s="391">
        <f t="shared" si="216"/>
        <v>2213.38</v>
      </c>
      <c r="F662" s="391">
        <f t="shared" si="216"/>
        <v>2195.7599999999998</v>
      </c>
      <c r="G662" s="391">
        <f t="shared" si="216"/>
        <v>2176.54</v>
      </c>
      <c r="H662" s="391">
        <f t="shared" si="216"/>
        <v>2140.92</v>
      </c>
      <c r="I662" s="391">
        <f t="shared" si="216"/>
        <v>2148.0600000000004</v>
      </c>
      <c r="J662" s="391">
        <f t="shared" si="216"/>
        <v>2186.4</v>
      </c>
      <c r="K662" s="391">
        <f t="shared" si="216"/>
        <v>2250.5400000000004</v>
      </c>
      <c r="L662" s="391">
        <f t="shared" si="216"/>
        <v>2160.6800000000003</v>
      </c>
      <c r="M662" s="391">
        <f t="shared" si="216"/>
        <v>2211.9</v>
      </c>
      <c r="N662" s="391">
        <f t="shared" si="216"/>
        <v>2197.86</v>
      </c>
      <c r="O662" s="391">
        <f t="shared" si="216"/>
        <v>2175.1600000000003</v>
      </c>
      <c r="P662" s="391">
        <f t="shared" si="216"/>
        <v>2193.4</v>
      </c>
      <c r="Q662" s="392"/>
      <c r="R662" s="390"/>
      <c r="S662" s="390"/>
      <c r="T662" s="390"/>
      <c r="U662" s="390"/>
      <c r="V662" s="393"/>
      <c r="W662" s="246"/>
      <c r="Y662" s="394"/>
    </row>
    <row r="663" spans="1:31" ht="19.5" customHeight="1" thickBot="1">
      <c r="A663" s="70">
        <v>44256</v>
      </c>
      <c r="B663" s="257" t="s">
        <v>222</v>
      </c>
      <c r="C663" s="258" t="s">
        <v>57</v>
      </c>
      <c r="D663">
        <v>2906.65</v>
      </c>
      <c r="E663">
        <v>2777.03</v>
      </c>
      <c r="F663">
        <v>2757.76</v>
      </c>
      <c r="G663">
        <v>2763.36</v>
      </c>
      <c r="H663">
        <v>2860.08</v>
      </c>
      <c r="I663">
        <v>2860.46</v>
      </c>
      <c r="J663">
        <v>2770.93</v>
      </c>
      <c r="K663">
        <v>2747.82</v>
      </c>
      <c r="L663">
        <v>2831.77</v>
      </c>
      <c r="M663">
        <v>2792.82</v>
      </c>
      <c r="N663">
        <v>2767.8</v>
      </c>
      <c r="O663">
        <v>2776.83</v>
      </c>
      <c r="P663">
        <v>2807</v>
      </c>
      <c r="Q663" s="258">
        <f>IF((P664=""),"",MAX(D665:P665))</f>
        <v>2276.36</v>
      </c>
      <c r="R663" s="258">
        <f>IF(P664="","",MIN(D665:P665))</f>
        <v>2162.7799999999997</v>
      </c>
      <c r="S663" s="258">
        <f>IF((P665=""),"",AVERAGE(D665:P665))</f>
        <v>2217.7876923076919</v>
      </c>
      <c r="T663" s="258">
        <f>IF((P664=""),"",STDEV(D665:P665))</f>
        <v>29.53122363250176</v>
      </c>
      <c r="U663" s="258">
        <f>IF((P664=""),"",((Q663-R663)/(Q663+R663))*100)</f>
        <v>2.558603693508211</v>
      </c>
      <c r="V663" s="267" t="str">
        <f>IF(P664="","",IF(U663&lt;7.6,IF(S663&gt;1920,IF(S663&lt;2300,"Pass","Fail"),"Fail"),"Fail"))</f>
        <v>Pass</v>
      </c>
      <c r="W663" s="274">
        <v>1428</v>
      </c>
      <c r="X663" s="133" t="s">
        <v>330</v>
      </c>
      <c r="Y663" s="297"/>
      <c r="Z663" s="262">
        <v>1600</v>
      </c>
      <c r="AA663" s="262">
        <v>2600</v>
      </c>
      <c r="AB663" s="262">
        <v>1920</v>
      </c>
      <c r="AC663" s="262">
        <v>2300</v>
      </c>
      <c r="AD663" s="263">
        <v>10</v>
      </c>
      <c r="AE663" s="263">
        <v>7.6</v>
      </c>
    </row>
    <row r="664" spans="1:31" ht="19.5" customHeight="1" thickBot="1">
      <c r="A664" s="264"/>
      <c r="B664" s="265"/>
      <c r="C664" s="265" t="s">
        <v>58</v>
      </c>
      <c r="D664">
        <v>1768.47</v>
      </c>
      <c r="E664">
        <v>1663.07</v>
      </c>
      <c r="F664">
        <v>1655.19</v>
      </c>
      <c r="G664">
        <v>1660.87</v>
      </c>
      <c r="H664">
        <v>1770.85</v>
      </c>
      <c r="I664">
        <v>1758.91</v>
      </c>
      <c r="J664">
        <v>1663.86</v>
      </c>
      <c r="K664">
        <v>1620.93</v>
      </c>
      <c r="L664">
        <v>1750.38</v>
      </c>
      <c r="M664">
        <v>1674.74</v>
      </c>
      <c r="N664">
        <v>1655.47</v>
      </c>
      <c r="O664">
        <v>1669.29</v>
      </c>
      <c r="P664">
        <v>1692.66</v>
      </c>
      <c r="Q664" s="266"/>
      <c r="R664" s="265"/>
      <c r="S664" s="265"/>
      <c r="T664" s="265"/>
      <c r="U664" s="265"/>
      <c r="V664" s="267"/>
      <c r="W664" s="245"/>
      <c r="Y664" s="297"/>
    </row>
    <row r="665" spans="1:31" ht="39.75" customHeight="1" thickBot="1">
      <c r="A665" s="270"/>
      <c r="B665" s="390"/>
      <c r="C665" s="390" t="s">
        <v>322</v>
      </c>
      <c r="D665" s="391">
        <f t="shared" ref="D665:P665" si="217">IF(((D663="")*AND(D664="")),"",(D663-D664)*2)</f>
        <v>2276.36</v>
      </c>
      <c r="E665" s="391">
        <f t="shared" si="217"/>
        <v>2227.9200000000005</v>
      </c>
      <c r="F665" s="391">
        <f t="shared" si="217"/>
        <v>2205.1400000000003</v>
      </c>
      <c r="G665" s="391">
        <f t="shared" si="217"/>
        <v>2204.9800000000005</v>
      </c>
      <c r="H665" s="391">
        <f t="shared" si="217"/>
        <v>2178.46</v>
      </c>
      <c r="I665" s="391">
        <f t="shared" si="217"/>
        <v>2203.1</v>
      </c>
      <c r="J665" s="391">
        <f t="shared" si="217"/>
        <v>2214.14</v>
      </c>
      <c r="K665" s="391">
        <f t="shared" si="217"/>
        <v>2253.7800000000002</v>
      </c>
      <c r="L665" s="391">
        <f t="shared" si="217"/>
        <v>2162.7799999999997</v>
      </c>
      <c r="M665" s="391">
        <f t="shared" si="217"/>
        <v>2236.1600000000003</v>
      </c>
      <c r="N665" s="391">
        <f t="shared" si="217"/>
        <v>2224.6600000000003</v>
      </c>
      <c r="O665" s="391">
        <f t="shared" si="217"/>
        <v>2215.08</v>
      </c>
      <c r="P665" s="391">
        <f t="shared" si="217"/>
        <v>2228.6799999999998</v>
      </c>
      <c r="Q665" s="392"/>
      <c r="R665" s="390"/>
      <c r="S665" s="390"/>
      <c r="T665" s="390"/>
      <c r="U665" s="390"/>
      <c r="V665" s="393"/>
      <c r="W665" s="246"/>
      <c r="Y665" s="394"/>
    </row>
    <row r="666" spans="1:31" ht="19.5" customHeight="1" thickBot="1">
      <c r="A666" s="70">
        <v>44259</v>
      </c>
      <c r="B666" s="257" t="s">
        <v>222</v>
      </c>
      <c r="C666" s="258" t="s">
        <v>57</v>
      </c>
      <c r="D666">
        <v>2896.89</v>
      </c>
      <c r="E666">
        <v>2777.96</v>
      </c>
      <c r="F666">
        <v>2758.51</v>
      </c>
      <c r="G666">
        <v>2759.77</v>
      </c>
      <c r="H666">
        <v>2856.01</v>
      </c>
      <c r="I666">
        <v>2842.9</v>
      </c>
      <c r="J666">
        <v>2772.81</v>
      </c>
      <c r="K666">
        <v>2739.86</v>
      </c>
      <c r="L666">
        <v>2831.7</v>
      </c>
      <c r="M666">
        <v>2792.56</v>
      </c>
      <c r="N666">
        <v>2769.56</v>
      </c>
      <c r="O666">
        <v>2773.16</v>
      </c>
      <c r="P666">
        <v>2797.64</v>
      </c>
      <c r="Q666" s="258">
        <f>IF((P667=""),"",MAX(D668:P668))</f>
        <v>2402.2599999999998</v>
      </c>
      <c r="R666" s="258">
        <f>IF(P667="","",MIN(D668:P668))</f>
        <v>2120.5800000000004</v>
      </c>
      <c r="S666" s="258">
        <f>IF((P668=""),"",AVERAGE(D668:P668))</f>
        <v>2203.9830769230775</v>
      </c>
      <c r="T666" s="258">
        <f>IF((P667=""),"",STDEV(D668:P668))</f>
        <v>70.798414693230015</v>
      </c>
      <c r="U666" s="258">
        <f>IF((P667=""),"",((Q666-R666)/(Q666+R666))*100)</f>
        <v>6.2279452733238267</v>
      </c>
      <c r="V666" s="267" t="str">
        <f>IF(P667="","",IF(U666&lt;7.6,IF(S666&gt;1920,IF(S666&lt;2300,"Pass","Fail"),"Fail"),"Fail"))</f>
        <v>Pass</v>
      </c>
      <c r="W666" s="274">
        <v>1428</v>
      </c>
      <c r="X666" s="133" t="s">
        <v>331</v>
      </c>
      <c r="Y666" s="297"/>
      <c r="Z666" s="262">
        <v>1600</v>
      </c>
      <c r="AA666" s="262">
        <v>2600</v>
      </c>
      <c r="AB666" s="262">
        <v>1920</v>
      </c>
      <c r="AC666" s="262">
        <v>2300</v>
      </c>
      <c r="AD666" s="263">
        <v>10</v>
      </c>
      <c r="AE666" s="263">
        <v>7.6</v>
      </c>
    </row>
    <row r="667" spans="1:31" ht="19.5" customHeight="1" thickBot="1">
      <c r="A667" s="264"/>
      <c r="B667" s="265"/>
      <c r="C667" s="265" t="s">
        <v>58</v>
      </c>
      <c r="D667">
        <v>1695.76</v>
      </c>
      <c r="E667">
        <v>1672.84</v>
      </c>
      <c r="F667">
        <v>1662.24</v>
      </c>
      <c r="G667">
        <v>1673.24</v>
      </c>
      <c r="H667">
        <v>1776.03</v>
      </c>
      <c r="I667">
        <v>1782.61</v>
      </c>
      <c r="J667">
        <v>1675.01</v>
      </c>
      <c r="K667">
        <v>1651.58</v>
      </c>
      <c r="L667">
        <v>1753.09</v>
      </c>
      <c r="M667">
        <v>1687.02</v>
      </c>
      <c r="N667">
        <v>1670.3</v>
      </c>
      <c r="O667">
        <v>1688.47</v>
      </c>
      <c r="P667">
        <v>1655.25</v>
      </c>
      <c r="Q667" s="266"/>
      <c r="R667" s="265"/>
      <c r="S667" s="265"/>
      <c r="T667" s="265"/>
      <c r="U667" s="265"/>
      <c r="V667" s="267"/>
      <c r="W667" s="245"/>
      <c r="Y667" s="297"/>
    </row>
    <row r="668" spans="1:31" ht="39.75" customHeight="1" thickBot="1">
      <c r="A668" s="270"/>
      <c r="B668" s="390"/>
      <c r="C668" s="390" t="s">
        <v>322</v>
      </c>
      <c r="D668" s="391">
        <f t="shared" ref="D668:P668" si="218">IF(((D666="")*AND(D667="")),"",(D666-D667)*2)</f>
        <v>2402.2599999999998</v>
      </c>
      <c r="E668" s="391">
        <f t="shared" si="218"/>
        <v>2210.2400000000002</v>
      </c>
      <c r="F668" s="391">
        <f t="shared" si="218"/>
        <v>2192.5400000000004</v>
      </c>
      <c r="G668" s="391">
        <f t="shared" si="218"/>
        <v>2173.06</v>
      </c>
      <c r="H668" s="391">
        <f t="shared" si="218"/>
        <v>2159.9600000000005</v>
      </c>
      <c r="I668" s="391">
        <f t="shared" si="218"/>
        <v>2120.5800000000004</v>
      </c>
      <c r="J668" s="391">
        <f t="shared" si="218"/>
        <v>2195.6</v>
      </c>
      <c r="K668" s="391">
        <f t="shared" si="218"/>
        <v>2176.5600000000004</v>
      </c>
      <c r="L668" s="391">
        <f t="shared" si="218"/>
        <v>2157.2199999999998</v>
      </c>
      <c r="M668" s="391">
        <f t="shared" si="218"/>
        <v>2211.08</v>
      </c>
      <c r="N668" s="391">
        <f t="shared" si="218"/>
        <v>2198.52</v>
      </c>
      <c r="O668" s="391">
        <f t="shared" si="218"/>
        <v>2169.3799999999997</v>
      </c>
      <c r="P668" s="391">
        <f t="shared" si="218"/>
        <v>2284.7799999999997</v>
      </c>
      <c r="Q668" s="392"/>
      <c r="R668" s="390"/>
      <c r="S668" s="390"/>
      <c r="T668" s="390"/>
      <c r="U668" s="390"/>
      <c r="V668" s="393"/>
      <c r="W668" s="246"/>
      <c r="Y668" s="394"/>
    </row>
    <row r="669" spans="1:31" ht="19.5" customHeight="1" thickBot="1">
      <c r="A669" s="70">
        <v>44264</v>
      </c>
      <c r="B669" s="257" t="s">
        <v>222</v>
      </c>
      <c r="C669" s="258" t="s">
        <v>57</v>
      </c>
      <c r="D669">
        <v>2836.12</v>
      </c>
      <c r="E669">
        <v>2768.03</v>
      </c>
      <c r="F669">
        <v>2769.64</v>
      </c>
      <c r="G669">
        <v>2790.47</v>
      </c>
      <c r="H669">
        <v>2916.52</v>
      </c>
      <c r="I669">
        <v>2859.32</v>
      </c>
      <c r="J669">
        <v>2778.34</v>
      </c>
      <c r="K669">
        <v>2772.87</v>
      </c>
      <c r="L669">
        <v>2869.89</v>
      </c>
      <c r="M669">
        <v>2773.01</v>
      </c>
      <c r="N669">
        <v>2802.5</v>
      </c>
      <c r="O669">
        <v>2802.84</v>
      </c>
      <c r="P669">
        <v>2843.28</v>
      </c>
      <c r="Q669" s="258">
        <f>IF((P670=""),"",MAX(D671:P671))</f>
        <v>2327.2399999999998</v>
      </c>
      <c r="R669" s="258">
        <f>IF(P670="","",MIN(D671:P671))</f>
        <v>2178.7200000000003</v>
      </c>
      <c r="S669" s="258">
        <f>IF((P671=""),"",AVERAGE(D671:P671))</f>
        <v>2220.689230769231</v>
      </c>
      <c r="T669" s="258">
        <f>IF((P670=""),"",STDEV(D671:P671))</f>
        <v>39.614487766772527</v>
      </c>
      <c r="U669" s="258">
        <f>IF((P670=""),"",((Q669-R669)/(Q669+R669))*100)</f>
        <v>3.2960789709628924</v>
      </c>
      <c r="V669" s="267" t="str">
        <f>IF(P670="","",IF(U669&lt;7.6,IF(S669&gt;1920,IF(S669&lt;2300,"Pass","Fail"),"Fail"),"Fail"))</f>
        <v>Pass</v>
      </c>
      <c r="W669" s="274">
        <v>121</v>
      </c>
      <c r="X669" s="133" t="s">
        <v>332</v>
      </c>
      <c r="Y669" s="297"/>
      <c r="Z669" s="262">
        <v>1600</v>
      </c>
      <c r="AA669" s="262">
        <v>2600</v>
      </c>
      <c r="AB669" s="262">
        <v>1920</v>
      </c>
      <c r="AC669" s="262">
        <v>2300</v>
      </c>
      <c r="AD669" s="263">
        <v>10</v>
      </c>
      <c r="AE669" s="263">
        <v>7.6</v>
      </c>
    </row>
    <row r="670" spans="1:31" ht="19.5" customHeight="1" thickBot="1">
      <c r="A670" s="264"/>
      <c r="B670" s="265"/>
      <c r="C670" s="265" t="s">
        <v>58</v>
      </c>
      <c r="D670">
        <v>1672.5</v>
      </c>
      <c r="E670">
        <v>1650.28</v>
      </c>
      <c r="F670">
        <v>1666.45</v>
      </c>
      <c r="G670">
        <v>1694.93</v>
      </c>
      <c r="H670">
        <v>1817.63</v>
      </c>
      <c r="I670">
        <v>1769.96</v>
      </c>
      <c r="J670">
        <v>1672.01</v>
      </c>
      <c r="K670">
        <v>1643.73</v>
      </c>
      <c r="L670">
        <v>1779.32</v>
      </c>
      <c r="M670">
        <v>1661.24</v>
      </c>
      <c r="N670">
        <v>1695.74</v>
      </c>
      <c r="O670">
        <v>1701.99</v>
      </c>
      <c r="P670">
        <v>1722.57</v>
      </c>
      <c r="Q670" s="266"/>
      <c r="R670" s="265"/>
      <c r="S670" s="265"/>
      <c r="T670" s="265"/>
      <c r="U670" s="265"/>
      <c r="V670" s="267"/>
      <c r="W670" s="245"/>
      <c r="Y670" s="297"/>
    </row>
    <row r="671" spans="1:31" ht="39.75" customHeight="1" thickBot="1">
      <c r="A671" s="270"/>
      <c r="B671" s="390"/>
      <c r="C671" s="390" t="s">
        <v>322</v>
      </c>
      <c r="D671" s="391">
        <f t="shared" ref="D671:P671" si="219">IF(((D669="")*AND(D670="")),"",(D669-D670)*2)</f>
        <v>2327.2399999999998</v>
      </c>
      <c r="E671" s="391">
        <f t="shared" si="219"/>
        <v>2235.5000000000005</v>
      </c>
      <c r="F671" s="391">
        <f t="shared" si="219"/>
        <v>2206.3799999999997</v>
      </c>
      <c r="G671" s="391">
        <f t="shared" si="219"/>
        <v>2191.0799999999995</v>
      </c>
      <c r="H671" s="391">
        <f t="shared" si="219"/>
        <v>2197.7799999999997</v>
      </c>
      <c r="I671" s="391">
        <f t="shared" si="219"/>
        <v>2178.7200000000003</v>
      </c>
      <c r="J671" s="391">
        <f t="shared" si="219"/>
        <v>2212.6600000000003</v>
      </c>
      <c r="K671" s="391">
        <f t="shared" si="219"/>
        <v>2258.2799999999997</v>
      </c>
      <c r="L671" s="391">
        <f t="shared" si="219"/>
        <v>2181.14</v>
      </c>
      <c r="M671" s="391">
        <f t="shared" si="219"/>
        <v>2223.5400000000004</v>
      </c>
      <c r="N671" s="391">
        <f t="shared" si="219"/>
        <v>2213.52</v>
      </c>
      <c r="O671" s="391">
        <f t="shared" si="219"/>
        <v>2201.7000000000003</v>
      </c>
      <c r="P671" s="391">
        <f t="shared" si="219"/>
        <v>2241.4200000000005</v>
      </c>
      <c r="Q671" s="392"/>
      <c r="R671" s="390"/>
      <c r="S671" s="390"/>
      <c r="T671" s="390"/>
      <c r="U671" s="390"/>
      <c r="V671" s="393"/>
      <c r="W671" s="246"/>
      <c r="Y671" s="394"/>
    </row>
    <row r="672" spans="1:31" ht="19.5" customHeight="1" thickBot="1">
      <c r="A672" s="70">
        <v>44270</v>
      </c>
      <c r="B672" s="257" t="s">
        <v>222</v>
      </c>
      <c r="C672" s="258" t="s">
        <v>57</v>
      </c>
      <c r="D672">
        <v>2848.62</v>
      </c>
      <c r="E672">
        <v>2736.1</v>
      </c>
      <c r="F672">
        <v>2712.76</v>
      </c>
      <c r="G672">
        <v>2719.84</v>
      </c>
      <c r="H672">
        <v>2840.75</v>
      </c>
      <c r="I672">
        <v>2834.53</v>
      </c>
      <c r="J672">
        <v>2732.45</v>
      </c>
      <c r="K672">
        <v>2690.55</v>
      </c>
      <c r="L672">
        <v>2790.22</v>
      </c>
      <c r="M672">
        <v>2753.4</v>
      </c>
      <c r="N672">
        <v>2725.16</v>
      </c>
      <c r="O672">
        <v>2737.15</v>
      </c>
      <c r="P672">
        <v>2760.12</v>
      </c>
      <c r="Q672" s="258">
        <f>IF((P673=""),"",MAX(D674:P674))</f>
        <v>2418.1</v>
      </c>
      <c r="R672" s="258">
        <f>IF(P673="","",MIN(D674:P674))</f>
        <v>2136.5999999999995</v>
      </c>
      <c r="S672" s="258">
        <f>IF((P674=""),"",AVERAGE(D674:P674))</f>
        <v>2179.2815384615383</v>
      </c>
      <c r="T672" s="258">
        <f>IF((P673=""),"",STDEV(D674:P674))</f>
        <v>74.133773887272454</v>
      </c>
      <c r="U672" s="258">
        <f>IF((P673=""),"",((Q672-R672)/(Q672+R672))*100)</f>
        <v>6.1804290073989616</v>
      </c>
      <c r="V672" s="267" t="str">
        <f>IF(P673="","",IF(U672&lt;7.6,IF(S672&gt;1920,IF(S672&lt;2300,"Pass","Fail"),"Fail"),"Fail"))</f>
        <v>Pass</v>
      </c>
      <c r="W672" s="274">
        <v>1428</v>
      </c>
      <c r="X672" s="133" t="s">
        <v>333</v>
      </c>
      <c r="Y672" s="297"/>
      <c r="Z672" s="262">
        <v>1600</v>
      </c>
      <c r="AA672" s="262">
        <v>2600</v>
      </c>
      <c r="AB672" s="262">
        <v>1920</v>
      </c>
      <c r="AC672" s="262">
        <v>2300</v>
      </c>
      <c r="AD672" s="263">
        <v>10</v>
      </c>
      <c r="AE672" s="263">
        <v>7.6</v>
      </c>
    </row>
    <row r="673" spans="1:25" ht="19.5" customHeight="1" thickBot="1">
      <c r="A673" s="264"/>
      <c r="B673" s="265"/>
      <c r="C673" s="265" t="s">
        <v>58</v>
      </c>
      <c r="D673">
        <v>1755.35</v>
      </c>
      <c r="E673">
        <v>1641.16</v>
      </c>
      <c r="F673">
        <v>1636.96</v>
      </c>
      <c r="G673">
        <v>1649.9</v>
      </c>
      <c r="H673">
        <v>1765.84</v>
      </c>
      <c r="I673">
        <v>1752.74</v>
      </c>
      <c r="J673">
        <v>1653.26</v>
      </c>
      <c r="K673">
        <v>1620.16</v>
      </c>
      <c r="L673">
        <v>1721.92</v>
      </c>
      <c r="M673">
        <v>1658.13</v>
      </c>
      <c r="N673">
        <v>1647.65</v>
      </c>
      <c r="O673">
        <v>1662.18</v>
      </c>
      <c r="P673">
        <v>1551.07</v>
      </c>
      <c r="Q673" s="266"/>
      <c r="R673" s="265"/>
      <c r="S673" s="265"/>
      <c r="T673" s="265"/>
      <c r="U673" s="265"/>
      <c r="V673" s="267"/>
      <c r="W673" s="245"/>
      <c r="Y673" s="297"/>
    </row>
    <row r="674" spans="1:25" ht="39.75" customHeight="1" thickBot="1">
      <c r="A674" s="270"/>
      <c r="B674" s="390"/>
      <c r="C674" s="390" t="s">
        <v>322</v>
      </c>
      <c r="D674" s="391">
        <f t="shared" ref="D674:P674" si="220">IF(((D672="")*AND(D673="")),"",(D672-D673)*2)</f>
        <v>2186.54</v>
      </c>
      <c r="E674" s="391">
        <f t="shared" si="220"/>
        <v>2189.8799999999997</v>
      </c>
      <c r="F674" s="391">
        <f t="shared" si="220"/>
        <v>2151.6000000000004</v>
      </c>
      <c r="G674" s="391">
        <f t="shared" si="220"/>
        <v>2139.88</v>
      </c>
      <c r="H674" s="391">
        <f t="shared" si="220"/>
        <v>2149.8200000000002</v>
      </c>
      <c r="I674" s="391">
        <f t="shared" si="220"/>
        <v>2163.5800000000004</v>
      </c>
      <c r="J674" s="391">
        <f t="shared" si="220"/>
        <v>2158.3799999999997</v>
      </c>
      <c r="K674" s="391">
        <f t="shared" si="220"/>
        <v>2140.7800000000002</v>
      </c>
      <c r="L674" s="391">
        <f t="shared" si="220"/>
        <v>2136.5999999999995</v>
      </c>
      <c r="M674" s="391">
        <f t="shared" si="220"/>
        <v>2190.54</v>
      </c>
      <c r="N674" s="391">
        <f t="shared" si="220"/>
        <v>2155.0199999999995</v>
      </c>
      <c r="O674" s="391">
        <f t="shared" si="220"/>
        <v>2149.94</v>
      </c>
      <c r="P674" s="391">
        <f t="shared" si="220"/>
        <v>2418.1</v>
      </c>
      <c r="Q674" s="392"/>
      <c r="R674" s="390"/>
      <c r="S674" s="390"/>
      <c r="T674" s="390"/>
      <c r="U674" s="390"/>
      <c r="V674" s="393"/>
      <c r="W674" s="246"/>
      <c r="Y674"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83" priority="903" stopIfTrue="1" operator="equal">
      <formula>"Fail"</formula>
    </cfRule>
    <cfRule type="cellIs" dxfId="182" priority="904" stopIfTrue="1" operator="equal">
      <formula>"Pass"</formula>
    </cfRule>
  </conditionalFormatting>
  <conditionalFormatting sqref="U633 V633:V635">
    <cfRule type="cellIs" dxfId="181" priority="27" stopIfTrue="1" operator="equal">
      <formula>"Fail"</formula>
    </cfRule>
    <cfRule type="cellIs" dxfId="180" priority="28" stopIfTrue="1" operator="equal">
      <formula>"Pass"</formula>
    </cfRule>
  </conditionalFormatting>
  <conditionalFormatting sqref="U636 V636:V638">
    <cfRule type="cellIs" dxfId="179" priority="25" stopIfTrue="1" operator="equal">
      <formula>"Fail"</formula>
    </cfRule>
    <cfRule type="cellIs" dxfId="178" priority="26" stopIfTrue="1" operator="equal">
      <formula>"Pass"</formula>
    </cfRule>
  </conditionalFormatting>
  <conditionalFormatting sqref="U639 V639:V641">
    <cfRule type="cellIs" dxfId="177" priority="23" stopIfTrue="1" operator="equal">
      <formula>"Fail"</formula>
    </cfRule>
    <cfRule type="cellIs" dxfId="176" priority="24" stopIfTrue="1" operator="equal">
      <formula>"Pass"</formula>
    </cfRule>
  </conditionalFormatting>
  <conditionalFormatting sqref="U642 V642:V644">
    <cfRule type="cellIs" dxfId="175" priority="21" stopIfTrue="1" operator="equal">
      <formula>"Fail"</formula>
    </cfRule>
    <cfRule type="cellIs" dxfId="174" priority="22" stopIfTrue="1" operator="equal">
      <formula>"Pass"</formula>
    </cfRule>
  </conditionalFormatting>
  <conditionalFormatting sqref="U645 V645:V647">
    <cfRule type="cellIs" dxfId="173" priority="19" stopIfTrue="1" operator="equal">
      <formula>"Fail"</formula>
    </cfRule>
    <cfRule type="cellIs" dxfId="172" priority="20" stopIfTrue="1" operator="equal">
      <formula>"Pass"</formula>
    </cfRule>
  </conditionalFormatting>
  <conditionalFormatting sqref="U648 V648:V650">
    <cfRule type="cellIs" dxfId="171" priority="17" stopIfTrue="1" operator="equal">
      <formula>"Fail"</formula>
    </cfRule>
    <cfRule type="cellIs" dxfId="170" priority="18" stopIfTrue="1" operator="equal">
      <formula>"Pass"</formula>
    </cfRule>
  </conditionalFormatting>
  <conditionalFormatting sqref="U651 V651:V653">
    <cfRule type="cellIs" dxfId="169" priority="15" stopIfTrue="1" operator="equal">
      <formula>"Fail"</formula>
    </cfRule>
    <cfRule type="cellIs" dxfId="168" priority="16" stopIfTrue="1" operator="equal">
      <formula>"Pass"</formula>
    </cfRule>
  </conditionalFormatting>
  <conditionalFormatting sqref="U654 V654:V656">
    <cfRule type="cellIs" dxfId="167" priority="13" stopIfTrue="1" operator="equal">
      <formula>"Fail"</formula>
    </cfRule>
    <cfRule type="cellIs" dxfId="166" priority="14" stopIfTrue="1" operator="equal">
      <formula>"Pass"</formula>
    </cfRule>
  </conditionalFormatting>
  <conditionalFormatting sqref="U657 V657:V659">
    <cfRule type="cellIs" dxfId="165" priority="11" stopIfTrue="1" operator="equal">
      <formula>"Fail"</formula>
    </cfRule>
    <cfRule type="cellIs" dxfId="164" priority="12" stopIfTrue="1" operator="equal">
      <formula>"Pass"</formula>
    </cfRule>
  </conditionalFormatting>
  <conditionalFormatting sqref="U660 V660:V662">
    <cfRule type="cellIs" dxfId="163" priority="9" stopIfTrue="1" operator="equal">
      <formula>"Fail"</formula>
    </cfRule>
    <cfRule type="cellIs" dxfId="162" priority="10" stopIfTrue="1" operator="equal">
      <formula>"Pass"</formula>
    </cfRule>
  </conditionalFormatting>
  <conditionalFormatting sqref="U663 V663:V665">
    <cfRule type="cellIs" dxfId="161" priority="7" stopIfTrue="1" operator="equal">
      <formula>"Fail"</formula>
    </cfRule>
    <cfRule type="cellIs" dxfId="160" priority="8" stopIfTrue="1" operator="equal">
      <formula>"Pass"</formula>
    </cfRule>
  </conditionalFormatting>
  <conditionalFormatting sqref="U666 V666:V668">
    <cfRule type="cellIs" dxfId="159" priority="5" stopIfTrue="1" operator="equal">
      <formula>"Fail"</formula>
    </cfRule>
    <cfRule type="cellIs" dxfId="158" priority="6" stopIfTrue="1" operator="equal">
      <formula>"Pass"</formula>
    </cfRule>
  </conditionalFormatting>
  <conditionalFormatting sqref="U669 V669:V671">
    <cfRule type="cellIs" dxfId="157" priority="3" stopIfTrue="1" operator="equal">
      <formula>"Fail"</formula>
    </cfRule>
    <cfRule type="cellIs" dxfId="156" priority="4" stopIfTrue="1" operator="equal">
      <formula>"Pass"</formula>
    </cfRule>
  </conditionalFormatting>
  <conditionalFormatting sqref="U672 V672:V674">
    <cfRule type="cellIs" dxfId="155" priority="1" stopIfTrue="1" operator="equal">
      <formula>"Fail"</formula>
    </cfRule>
    <cfRule type="cellIs" dxfId="154"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zoomScale="60" zoomScaleNormal="60" workbookViewId="0">
      <pane ySplit="11" topLeftCell="A630" activePane="bottomLeft" state="frozen"/>
      <selection pane="bottomLeft" activeCell="D640" sqref="D640:T640"/>
    </sheetView>
  </sheetViews>
  <sheetFormatPr defaultColWidth="9" defaultRowHeight="18.75"/>
  <cols>
    <col min="1" max="1" width="16.125" style="312" customWidth="1"/>
    <col min="2" max="2" width="10.75" style="192" customWidth="1"/>
    <col min="3" max="3" width="9.875" style="53" customWidth="1"/>
    <col min="4" max="20" width="9.25" style="53" bestFit="1" customWidth="1"/>
    <col min="21" max="21" width="9.25" style="59" bestFit="1" customWidth="1"/>
    <col min="22" max="22" width="9.5" style="59" bestFit="1" customWidth="1"/>
    <col min="23" max="23" width="14.125" style="59" bestFit="1" customWidth="1"/>
    <col min="24" max="24" width="9.25" style="59" bestFit="1" customWidth="1"/>
    <col min="25" max="25" width="10.125" style="59" customWidth="1"/>
    <col min="26" max="26" width="9" style="53"/>
    <col min="27" max="27" width="9.25" style="53" bestFit="1" customWidth="1"/>
    <col min="28" max="28" width="49.375" style="53" customWidth="1"/>
    <col min="29" max="29" width="34.75" style="316" customWidth="1"/>
    <col min="30" max="33" width="9.25" style="53" bestFit="1" customWidth="1"/>
    <col min="34" max="34" width="20.875" style="53" bestFit="1" customWidth="1"/>
    <col min="35" max="35" width="21"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ht="18">
      <c r="A624" s="70">
        <v>44250</v>
      </c>
      <c r="B624" s="257" t="s">
        <v>56</v>
      </c>
      <c r="C624" s="72" t="s">
        <v>57</v>
      </c>
      <c r="D624">
        <v>2042.02</v>
      </c>
      <c r="E624">
        <v>2035.17</v>
      </c>
      <c r="F624">
        <v>2029.12</v>
      </c>
      <c r="G624">
        <v>2027.52</v>
      </c>
      <c r="H624">
        <v>2025.83</v>
      </c>
      <c r="I624">
        <v>2027.84</v>
      </c>
      <c r="J624">
        <v>2032.72</v>
      </c>
      <c r="K624">
        <v>2038.65</v>
      </c>
      <c r="L624">
        <v>2050.33</v>
      </c>
      <c r="M624">
        <v>2043.49</v>
      </c>
      <c r="N624">
        <v>2036.6</v>
      </c>
      <c r="O624">
        <v>2031.67</v>
      </c>
      <c r="P624">
        <v>2027.55</v>
      </c>
      <c r="Q624">
        <v>2027.28</v>
      </c>
      <c r="R624">
        <v>2028.42</v>
      </c>
      <c r="S624">
        <v>2034.14</v>
      </c>
      <c r="T624">
        <v>2040.97</v>
      </c>
      <c r="U624" s="348">
        <f>IF((T625=""),"",MAX(D626:T626))</f>
        <v>2223.2400000000002</v>
      </c>
      <c r="V624" s="72">
        <f>IF(T625="","",MIN(D626:T626))</f>
        <v>2095.4399999999996</v>
      </c>
      <c r="W624" s="71">
        <f>IF((T626=""),"",AVERAGE(D626:T626))</f>
        <v>2160.5270588235294</v>
      </c>
      <c r="X624" s="102">
        <f>STDEV(D626:T626)</f>
        <v>32.202597675645997</v>
      </c>
      <c r="Y624" s="72">
        <f>IF((T625=""),"",((U624-V624)/(U624+V624))*100)</f>
        <v>2.9592375448053718</v>
      </c>
      <c r="Z624" s="73" t="str">
        <f>IF(T625="","",IF(Y624&lt;AH624,IF(W624&gt;AF624,IF(W624&lt;AG624,"Pass","Fail"),"Fail"),"Fail"))</f>
        <v>Pass</v>
      </c>
      <c r="AA624" s="355">
        <v>121</v>
      </c>
      <c r="AB624" s="364" t="s">
        <v>329</v>
      </c>
      <c r="AC624" s="358"/>
      <c r="AD624" s="349">
        <v>1600</v>
      </c>
      <c r="AE624" s="349">
        <v>2600</v>
      </c>
      <c r="AF624" s="350">
        <v>1970</v>
      </c>
      <c r="AG624" s="350">
        <v>2300</v>
      </c>
      <c r="AH624" s="351">
        <v>15</v>
      </c>
      <c r="AI624" s="351">
        <v>13</v>
      </c>
    </row>
    <row r="625" spans="1:35" ht="18">
      <c r="A625" s="356"/>
      <c r="B625" s="265"/>
      <c r="C625" s="72" t="s">
        <v>58</v>
      </c>
      <c r="D625">
        <v>937.01</v>
      </c>
      <c r="E625">
        <v>923.55</v>
      </c>
      <c r="F625">
        <v>930.58</v>
      </c>
      <c r="G625">
        <v>946.35</v>
      </c>
      <c r="H625">
        <v>959.88</v>
      </c>
      <c r="I625">
        <v>959.8</v>
      </c>
      <c r="J625">
        <v>963.24</v>
      </c>
      <c r="K625">
        <v>974.63</v>
      </c>
      <c r="L625">
        <v>1002.61</v>
      </c>
      <c r="M625">
        <v>967.59</v>
      </c>
      <c r="N625">
        <v>945.79</v>
      </c>
      <c r="O625">
        <v>947.61</v>
      </c>
      <c r="P625">
        <v>955.34</v>
      </c>
      <c r="Q625">
        <v>946.57</v>
      </c>
      <c r="R625">
        <v>938.52</v>
      </c>
      <c r="S625">
        <v>946.7</v>
      </c>
      <c r="T625">
        <v>969.07</v>
      </c>
      <c r="U625"/>
      <c r="V625"/>
      <c r="W625" s="105"/>
      <c r="X625" s="102"/>
      <c r="Y625" s="105"/>
      <c r="Z625" s="105"/>
      <c r="AA625" s="106"/>
      <c r="AB625" s="115"/>
      <c r="AC625" s="358"/>
      <c r="AD625" s="83"/>
      <c r="AE625" s="83"/>
      <c r="AF625" s="83"/>
      <c r="AG625" s="83"/>
      <c r="AH625" s="52"/>
      <c r="AI625" s="52"/>
    </row>
    <row r="626" spans="1:35" ht="33" customHeight="1" thickBot="1">
      <c r="A626" s="357"/>
      <c r="B626" s="271"/>
      <c r="C626" s="74" t="s">
        <v>322</v>
      </c>
      <c r="D626" s="107">
        <f>IF(((D624="")*AND(D625="")),"",(D624-D625)*2)</f>
        <v>2210.02</v>
      </c>
      <c r="E626" s="107">
        <f t="shared" ref="E626:T626" si="323">IF(((E624="")*AND(E625="")),"",(E624-E625)*2)</f>
        <v>2223.2400000000002</v>
      </c>
      <c r="F626" s="107">
        <f t="shared" si="323"/>
        <v>2197.08</v>
      </c>
      <c r="G626" s="107">
        <f t="shared" si="323"/>
        <v>2162.34</v>
      </c>
      <c r="H626" s="107">
        <f t="shared" si="323"/>
        <v>2131.8999999999996</v>
      </c>
      <c r="I626" s="107">
        <f t="shared" si="323"/>
        <v>2136.08</v>
      </c>
      <c r="J626" s="107">
        <f t="shared" si="323"/>
        <v>2138.96</v>
      </c>
      <c r="K626" s="107">
        <f t="shared" si="323"/>
        <v>2128.04</v>
      </c>
      <c r="L626" s="107">
        <f t="shared" si="323"/>
        <v>2095.4399999999996</v>
      </c>
      <c r="M626" s="107">
        <f t="shared" si="323"/>
        <v>2151.8000000000002</v>
      </c>
      <c r="N626" s="107">
        <f t="shared" si="323"/>
        <v>2181.62</v>
      </c>
      <c r="O626" s="107">
        <f t="shared" si="323"/>
        <v>2168.12</v>
      </c>
      <c r="P626" s="107">
        <f t="shared" si="323"/>
        <v>2144.42</v>
      </c>
      <c r="Q626" s="107">
        <f t="shared" si="323"/>
        <v>2161.42</v>
      </c>
      <c r="R626" s="107">
        <f t="shared" si="323"/>
        <v>2179.8000000000002</v>
      </c>
      <c r="S626" s="107">
        <f t="shared" si="323"/>
        <v>2174.88</v>
      </c>
      <c r="T626" s="107">
        <f t="shared" si="323"/>
        <v>2143.8000000000002</v>
      </c>
      <c r="U626" s="109"/>
      <c r="V626" s="107"/>
      <c r="W626" s="107"/>
      <c r="X626" s="110"/>
      <c r="Y626" s="107"/>
      <c r="Z626" s="107"/>
      <c r="AA626" s="111"/>
      <c r="AB626" s="115"/>
      <c r="AC626" s="310"/>
      <c r="AD626" s="83"/>
      <c r="AE626" s="83"/>
      <c r="AF626" s="83"/>
      <c r="AG626" s="83"/>
      <c r="AH626" s="52"/>
      <c r="AI626" s="52"/>
    </row>
    <row r="627" spans="1:35" ht="18">
      <c r="A627" s="70">
        <v>44253</v>
      </c>
      <c r="B627" s="257" t="s">
        <v>56</v>
      </c>
      <c r="C627" s="72" t="s">
        <v>57</v>
      </c>
      <c r="D627">
        <v>2056.25</v>
      </c>
      <c r="E627">
        <v>2044.42</v>
      </c>
      <c r="F627">
        <v>2039.89</v>
      </c>
      <c r="G627">
        <v>2033.02</v>
      </c>
      <c r="H627">
        <v>2031.35</v>
      </c>
      <c r="I627">
        <v>2032.6</v>
      </c>
      <c r="J627">
        <v>2034.97</v>
      </c>
      <c r="K627">
        <v>2038.98</v>
      </c>
      <c r="L627">
        <v>2047.6</v>
      </c>
      <c r="M627">
        <v>2042.07</v>
      </c>
      <c r="N627">
        <v>2038.98</v>
      </c>
      <c r="O627">
        <v>2035.67</v>
      </c>
      <c r="P627">
        <v>2031.73</v>
      </c>
      <c r="Q627">
        <v>2033.96</v>
      </c>
      <c r="R627">
        <v>2037.38</v>
      </c>
      <c r="S627">
        <v>2043.13</v>
      </c>
      <c r="T627">
        <v>2054.27</v>
      </c>
      <c r="U627" s="348">
        <f>IF((T628=""),"",MAX(D629:T629))</f>
        <v>2224.7400000000002</v>
      </c>
      <c r="V627" s="72">
        <f>IF(T628="","",MIN(D629:T629))</f>
        <v>2099.9399999999996</v>
      </c>
      <c r="W627" s="71">
        <f>IF((T629=""),"",AVERAGE(D629:T629))</f>
        <v>2168.1788235294116</v>
      </c>
      <c r="X627" s="102">
        <f>STDEV(D629:T629)</f>
        <v>31.315989901792463</v>
      </c>
      <c r="Y627" s="72">
        <f>IF((T628=""),"",((U627-V627)/(U627+V627))*100)</f>
        <v>2.8857626460223789</v>
      </c>
      <c r="Z627" s="73" t="str">
        <f>IF(T628="","",IF(Y627&lt;AH627,IF(W627&gt;AF627,IF(W627&lt;AG627,"Pass","Fail"),"Fail"),"Fail"))</f>
        <v>Pass</v>
      </c>
      <c r="AA627" s="355">
        <v>1428</v>
      </c>
      <c r="AB627" s="364"/>
      <c r="AC627" s="358"/>
      <c r="AD627" s="349">
        <v>1600</v>
      </c>
      <c r="AE627" s="349">
        <v>2600</v>
      </c>
      <c r="AF627" s="350">
        <v>1970</v>
      </c>
      <c r="AG627" s="350">
        <v>2300</v>
      </c>
      <c r="AH627" s="351">
        <v>15</v>
      </c>
      <c r="AI627" s="351">
        <v>13</v>
      </c>
    </row>
    <row r="628" spans="1:35" ht="18">
      <c r="A628" s="356"/>
      <c r="B628" s="265"/>
      <c r="C628" s="72" t="s">
        <v>58</v>
      </c>
      <c r="D628">
        <v>946.99</v>
      </c>
      <c r="E628">
        <v>932.05</v>
      </c>
      <c r="F628">
        <v>937.39</v>
      </c>
      <c r="G628">
        <v>949.45</v>
      </c>
      <c r="H628">
        <v>961.29</v>
      </c>
      <c r="I628">
        <v>960.16</v>
      </c>
      <c r="J628">
        <v>962.05</v>
      </c>
      <c r="K628">
        <v>969.14</v>
      </c>
      <c r="L628">
        <v>997.63</v>
      </c>
      <c r="M628">
        <v>964.08</v>
      </c>
      <c r="N628">
        <v>948.32</v>
      </c>
      <c r="O628">
        <v>946.2</v>
      </c>
      <c r="P628">
        <v>955.55</v>
      </c>
      <c r="Q628">
        <v>949.71</v>
      </c>
      <c r="R628">
        <v>944.17</v>
      </c>
      <c r="S628">
        <v>950.79</v>
      </c>
      <c r="T628">
        <v>971.78</v>
      </c>
      <c r="U628"/>
      <c r="V628"/>
      <c r="W628" s="105"/>
      <c r="X628" s="102"/>
      <c r="Y628" s="105"/>
      <c r="Z628" s="105"/>
      <c r="AA628" s="106"/>
      <c r="AB628" s="115"/>
      <c r="AC628" s="358"/>
      <c r="AD628" s="83"/>
      <c r="AE628" s="83"/>
      <c r="AF628" s="83"/>
      <c r="AG628" s="83"/>
      <c r="AH628" s="52"/>
      <c r="AI628" s="52"/>
    </row>
    <row r="629" spans="1:35" ht="33" customHeight="1" thickBot="1">
      <c r="A629" s="357"/>
      <c r="B629" s="271"/>
      <c r="C629" s="74" t="s">
        <v>322</v>
      </c>
      <c r="D629" s="107">
        <f>IF(((D627="")*AND(D628="")),"",(D627-D628)*2)</f>
        <v>2218.52</v>
      </c>
      <c r="E629" s="107">
        <f t="shared" ref="E629:T629" si="324">IF(((E627="")*AND(E628="")),"",(E627-E628)*2)</f>
        <v>2224.7400000000002</v>
      </c>
      <c r="F629" s="107">
        <f t="shared" si="324"/>
        <v>2205</v>
      </c>
      <c r="G629" s="107">
        <f t="shared" si="324"/>
        <v>2167.14</v>
      </c>
      <c r="H629" s="107">
        <f t="shared" si="324"/>
        <v>2140.12</v>
      </c>
      <c r="I629" s="107">
        <f t="shared" si="324"/>
        <v>2144.88</v>
      </c>
      <c r="J629" s="107">
        <f t="shared" si="324"/>
        <v>2145.84</v>
      </c>
      <c r="K629" s="107">
        <f t="shared" si="324"/>
        <v>2139.6800000000003</v>
      </c>
      <c r="L629" s="107">
        <f t="shared" si="324"/>
        <v>2099.9399999999996</v>
      </c>
      <c r="M629" s="107">
        <f t="shared" si="324"/>
        <v>2155.9799999999996</v>
      </c>
      <c r="N629" s="107">
        <f t="shared" si="324"/>
        <v>2181.3199999999997</v>
      </c>
      <c r="O629" s="107">
        <f t="shared" si="324"/>
        <v>2178.94</v>
      </c>
      <c r="P629" s="107">
        <f t="shared" si="324"/>
        <v>2152.36</v>
      </c>
      <c r="Q629" s="107">
        <f t="shared" si="324"/>
        <v>2168.5</v>
      </c>
      <c r="R629" s="107">
        <f t="shared" si="324"/>
        <v>2186.42</v>
      </c>
      <c r="S629" s="107">
        <f t="shared" si="324"/>
        <v>2184.6800000000003</v>
      </c>
      <c r="T629" s="107">
        <f t="shared" si="324"/>
        <v>2164.98</v>
      </c>
      <c r="U629" s="109"/>
      <c r="V629" s="107"/>
      <c r="W629" s="107"/>
      <c r="X629" s="110"/>
      <c r="Y629" s="107"/>
      <c r="Z629" s="107"/>
      <c r="AA629" s="111"/>
      <c r="AB629" s="115"/>
      <c r="AC629" s="310"/>
      <c r="AD629" s="83"/>
      <c r="AE629" s="83"/>
      <c r="AF629" s="83"/>
      <c r="AG629" s="83"/>
      <c r="AH629" s="52"/>
      <c r="AI629" s="52"/>
    </row>
    <row r="630" spans="1:35" ht="18">
      <c r="A630" s="70">
        <v>44256</v>
      </c>
      <c r="B630" s="257" t="s">
        <v>56</v>
      </c>
      <c r="C630" s="72" t="s">
        <v>57</v>
      </c>
      <c r="D630">
        <v>2062.9</v>
      </c>
      <c r="E630">
        <v>2065.9899999999998</v>
      </c>
      <c r="F630">
        <v>2062.4699999999998</v>
      </c>
      <c r="G630">
        <v>2058.48</v>
      </c>
      <c r="H630">
        <v>2057.41</v>
      </c>
      <c r="I630">
        <v>2056.5300000000002</v>
      </c>
      <c r="J630">
        <v>2060.79</v>
      </c>
      <c r="K630">
        <v>2065.88</v>
      </c>
      <c r="L630">
        <v>2074.4</v>
      </c>
      <c r="M630">
        <v>2065.73</v>
      </c>
      <c r="N630">
        <v>2059.54</v>
      </c>
      <c r="O630">
        <v>2058.0500000000002</v>
      </c>
      <c r="P630">
        <v>2059.6999999999998</v>
      </c>
      <c r="Q630">
        <v>2057.71</v>
      </c>
      <c r="R630">
        <v>2061.1</v>
      </c>
      <c r="S630">
        <v>2065.9299999999998</v>
      </c>
      <c r="T630">
        <v>2077.0700000000002</v>
      </c>
      <c r="U630" s="348">
        <f>IF((T631=""),"",MAX(D632:T632))</f>
        <v>2211.0599999999995</v>
      </c>
      <c r="V630" s="72">
        <f>IF(T631="","",MIN(D632:T632))</f>
        <v>2095.84</v>
      </c>
      <c r="W630" s="71">
        <f>IF((T632=""),"",AVERAGE(D632:T632))</f>
        <v>2158.7058823529414</v>
      </c>
      <c r="X630" s="102">
        <f>STDEV(D632:T632)</f>
        <v>27.027937180491662</v>
      </c>
      <c r="Y630" s="72">
        <f>IF((T631=""),"",((U630-V630)/(U630+V630))*100)</f>
        <v>2.6752420534491015</v>
      </c>
      <c r="Z630" s="73" t="str">
        <f>IF(T631="","",IF(Y630&lt;AH630,IF(W630&gt;AF630,IF(W630&lt;AG630,"Pass","Fail"),"Fail"),"Fail"))</f>
        <v>Pass</v>
      </c>
      <c r="AA630" s="355">
        <v>1428</v>
      </c>
      <c r="AB630" s="364" t="s">
        <v>330</v>
      </c>
      <c r="AC630" s="358"/>
      <c r="AD630" s="349">
        <v>1600</v>
      </c>
      <c r="AE630" s="349">
        <v>2600</v>
      </c>
      <c r="AF630" s="350">
        <v>1970</v>
      </c>
      <c r="AG630" s="350">
        <v>2300</v>
      </c>
      <c r="AH630" s="351">
        <v>15</v>
      </c>
      <c r="AI630" s="351">
        <v>13</v>
      </c>
    </row>
    <row r="631" spans="1:35" ht="18">
      <c r="A631" s="356"/>
      <c r="B631" s="265"/>
      <c r="C631" s="72" t="s">
        <v>58</v>
      </c>
      <c r="D631">
        <v>970.05</v>
      </c>
      <c r="E631">
        <v>960.46</v>
      </c>
      <c r="F631">
        <v>964.74</v>
      </c>
      <c r="G631">
        <v>977.85</v>
      </c>
      <c r="H631">
        <v>988.35</v>
      </c>
      <c r="I631">
        <v>988.65</v>
      </c>
      <c r="J631">
        <v>989.4</v>
      </c>
      <c r="K631">
        <v>999.38</v>
      </c>
      <c r="L631">
        <v>1026.48</v>
      </c>
      <c r="M631">
        <v>988.52</v>
      </c>
      <c r="N631">
        <v>975.27</v>
      </c>
      <c r="O631">
        <v>974.87</v>
      </c>
      <c r="P631">
        <v>981.55</v>
      </c>
      <c r="Q631">
        <v>984.59</v>
      </c>
      <c r="R631">
        <v>973.68</v>
      </c>
      <c r="S631">
        <v>976.35</v>
      </c>
      <c r="T631">
        <v>1000.49</v>
      </c>
      <c r="U631"/>
      <c r="V631"/>
      <c r="W631" s="105"/>
      <c r="X631" s="102"/>
      <c r="Y631" s="105"/>
      <c r="Z631" s="105"/>
      <c r="AA631" s="106"/>
      <c r="AB631" s="115"/>
      <c r="AC631" s="358"/>
      <c r="AD631" s="83"/>
      <c r="AE631" s="83"/>
      <c r="AF631" s="83"/>
      <c r="AG631" s="83"/>
      <c r="AH631" s="52"/>
      <c r="AI631" s="52"/>
    </row>
    <row r="632" spans="1:35" ht="33" customHeight="1" thickBot="1">
      <c r="A632" s="357"/>
      <c r="B632" s="271"/>
      <c r="C632" s="74" t="s">
        <v>322</v>
      </c>
      <c r="D632" s="107">
        <f>IF(((D630="")*AND(D631="")),"",(D630-D631)*2)</f>
        <v>2185.7000000000003</v>
      </c>
      <c r="E632" s="107">
        <f t="shared" ref="E632:T632" si="325">IF(((E630="")*AND(E631="")),"",(E630-E631)*2)</f>
        <v>2211.0599999999995</v>
      </c>
      <c r="F632" s="107">
        <f t="shared" si="325"/>
        <v>2195.4599999999996</v>
      </c>
      <c r="G632" s="107">
        <f t="shared" si="325"/>
        <v>2161.2600000000002</v>
      </c>
      <c r="H632" s="107">
        <f t="shared" si="325"/>
        <v>2138.12</v>
      </c>
      <c r="I632" s="107">
        <f t="shared" si="325"/>
        <v>2135.7600000000002</v>
      </c>
      <c r="J632" s="107">
        <f t="shared" si="325"/>
        <v>2142.7799999999997</v>
      </c>
      <c r="K632" s="107">
        <f t="shared" si="325"/>
        <v>2133</v>
      </c>
      <c r="L632" s="107">
        <f t="shared" si="325"/>
        <v>2095.84</v>
      </c>
      <c r="M632" s="107">
        <f t="shared" si="325"/>
        <v>2154.42</v>
      </c>
      <c r="N632" s="107">
        <f t="shared" si="325"/>
        <v>2168.54</v>
      </c>
      <c r="O632" s="107">
        <f t="shared" si="325"/>
        <v>2166.3600000000006</v>
      </c>
      <c r="P632" s="107">
        <f t="shared" si="325"/>
        <v>2156.2999999999997</v>
      </c>
      <c r="Q632" s="107">
        <f t="shared" si="325"/>
        <v>2146.2399999999998</v>
      </c>
      <c r="R632" s="107">
        <f t="shared" si="325"/>
        <v>2174.84</v>
      </c>
      <c r="S632" s="107">
        <f t="shared" si="325"/>
        <v>2179.16</v>
      </c>
      <c r="T632" s="107">
        <f t="shared" si="325"/>
        <v>2153.1600000000003</v>
      </c>
      <c r="U632" s="109"/>
      <c r="V632" s="107"/>
      <c r="W632" s="107"/>
      <c r="X632" s="110"/>
      <c r="Y632" s="107"/>
      <c r="Z632" s="107"/>
      <c r="AA632" s="111"/>
      <c r="AB632" s="115"/>
      <c r="AC632" s="310"/>
      <c r="AD632" s="83"/>
      <c r="AE632" s="83"/>
      <c r="AF632" s="83"/>
      <c r="AG632" s="83"/>
      <c r="AH632" s="52"/>
      <c r="AI632" s="52"/>
    </row>
    <row r="633" spans="1:35" ht="18">
      <c r="A633" s="70">
        <v>44259</v>
      </c>
      <c r="B633" s="257" t="s">
        <v>56</v>
      </c>
      <c r="C633" s="72" t="s">
        <v>57</v>
      </c>
      <c r="D633">
        <v>2049.92</v>
      </c>
      <c r="E633">
        <v>2042.37</v>
      </c>
      <c r="F633">
        <v>2037.96</v>
      </c>
      <c r="G633">
        <v>2036.76</v>
      </c>
      <c r="H633">
        <v>2033.97</v>
      </c>
      <c r="I633">
        <v>2038.08</v>
      </c>
      <c r="J633">
        <v>2039.7</v>
      </c>
      <c r="K633">
        <v>2047.61</v>
      </c>
      <c r="L633">
        <v>2057.5700000000002</v>
      </c>
      <c r="M633">
        <v>2052.83</v>
      </c>
      <c r="N633">
        <v>2044.5</v>
      </c>
      <c r="O633">
        <v>2041.65</v>
      </c>
      <c r="P633">
        <v>2036.59</v>
      </c>
      <c r="Q633">
        <v>2036.36</v>
      </c>
      <c r="R633">
        <v>2038.23</v>
      </c>
      <c r="S633">
        <v>2042.98</v>
      </c>
      <c r="T633">
        <v>2046.86</v>
      </c>
      <c r="U633" s="348">
        <f>IF((T634=""),"",MAX(D635:T635))</f>
        <v>2207.42</v>
      </c>
      <c r="V633" s="72">
        <f>IF(T634="","",MIN(D635:T635))</f>
        <v>2083.6800000000003</v>
      </c>
      <c r="W633" s="71">
        <f>IF((T635=""),"",AVERAGE(D635:T635))</f>
        <v>2150.9082352941177</v>
      </c>
      <c r="X633" s="102">
        <f>STDEV(D635:T635)</f>
        <v>30.596082313603546</v>
      </c>
      <c r="Y633" s="72">
        <f>IF((T634=""),"",((U633-V633)/(U633+V633))*100)</f>
        <v>2.8836428887697738</v>
      </c>
      <c r="Z633" s="73" t="str">
        <f>IF(T634="","",IF(Y633&lt;AH633,IF(W633&gt;AF633,IF(W633&lt;AG633,"Pass","Fail"),"Fail"),"Fail"))</f>
        <v>Pass</v>
      </c>
      <c r="AA633" s="355">
        <v>1428</v>
      </c>
      <c r="AB633" s="364" t="s">
        <v>331</v>
      </c>
      <c r="AC633" s="358"/>
      <c r="AD633" s="349">
        <v>1600</v>
      </c>
      <c r="AE633" s="349">
        <v>2600</v>
      </c>
      <c r="AF633" s="350">
        <v>1970</v>
      </c>
      <c r="AG633" s="350">
        <v>2300</v>
      </c>
      <c r="AH633" s="351">
        <v>15</v>
      </c>
      <c r="AI633" s="351">
        <v>13</v>
      </c>
    </row>
    <row r="634" spans="1:35" ht="18">
      <c r="A634" s="356"/>
      <c r="B634" s="265"/>
      <c r="C634" s="72" t="s">
        <v>58</v>
      </c>
      <c r="D634">
        <v>951.49</v>
      </c>
      <c r="E634">
        <v>938.66</v>
      </c>
      <c r="F634">
        <v>944.69</v>
      </c>
      <c r="G634">
        <v>961.47</v>
      </c>
      <c r="H634">
        <v>973.22</v>
      </c>
      <c r="I634">
        <v>974.26</v>
      </c>
      <c r="J634">
        <v>976.06</v>
      </c>
      <c r="K634">
        <v>985.3</v>
      </c>
      <c r="L634">
        <v>1015.73</v>
      </c>
      <c r="M634">
        <v>979.89</v>
      </c>
      <c r="N634">
        <v>961.26</v>
      </c>
      <c r="O634">
        <v>961.17</v>
      </c>
      <c r="P634">
        <v>967.71</v>
      </c>
      <c r="Q634">
        <v>960.06</v>
      </c>
      <c r="R634">
        <v>954.39</v>
      </c>
      <c r="S634">
        <v>959.07</v>
      </c>
      <c r="T634">
        <v>976.79</v>
      </c>
      <c r="U634"/>
      <c r="V634"/>
      <c r="W634" s="105"/>
      <c r="X634" s="102"/>
      <c r="Y634" s="105"/>
      <c r="Z634" s="105"/>
      <c r="AA634" s="106"/>
      <c r="AB634" s="115"/>
      <c r="AC634" s="358"/>
      <c r="AD634" s="83"/>
      <c r="AE634" s="83"/>
      <c r="AF634" s="83"/>
      <c r="AG634" s="83"/>
      <c r="AH634" s="52"/>
      <c r="AI634" s="52"/>
    </row>
    <row r="635" spans="1:35" ht="33" customHeight="1" thickBot="1">
      <c r="A635" s="357"/>
      <c r="B635" s="271"/>
      <c r="C635" s="74" t="s">
        <v>322</v>
      </c>
      <c r="D635" s="107">
        <f>IF(((D633="")*AND(D634="")),"",(D633-D634)*2)</f>
        <v>2196.86</v>
      </c>
      <c r="E635" s="107">
        <f t="shared" ref="E635:T635" si="326">IF(((E633="")*AND(E634="")),"",(E633-E634)*2)</f>
        <v>2207.42</v>
      </c>
      <c r="F635" s="107">
        <f t="shared" si="326"/>
        <v>2186.54</v>
      </c>
      <c r="G635" s="107">
        <f t="shared" si="326"/>
        <v>2150.58</v>
      </c>
      <c r="H635" s="107">
        <f t="shared" si="326"/>
        <v>2121.5</v>
      </c>
      <c r="I635" s="107">
        <f t="shared" si="326"/>
        <v>2127.64</v>
      </c>
      <c r="J635" s="107">
        <f t="shared" si="326"/>
        <v>2127.2800000000002</v>
      </c>
      <c r="K635" s="107">
        <f t="shared" si="326"/>
        <v>2124.62</v>
      </c>
      <c r="L635" s="107">
        <f t="shared" si="326"/>
        <v>2083.6800000000003</v>
      </c>
      <c r="M635" s="107">
        <f t="shared" si="326"/>
        <v>2145.88</v>
      </c>
      <c r="N635" s="107">
        <f t="shared" si="326"/>
        <v>2166.48</v>
      </c>
      <c r="O635" s="107">
        <f t="shared" si="326"/>
        <v>2160.96</v>
      </c>
      <c r="P635" s="107">
        <f t="shared" si="326"/>
        <v>2137.7599999999998</v>
      </c>
      <c r="Q635" s="107">
        <f t="shared" si="326"/>
        <v>2152.6</v>
      </c>
      <c r="R635" s="107">
        <f t="shared" si="326"/>
        <v>2167.6800000000003</v>
      </c>
      <c r="S635" s="107">
        <f t="shared" si="326"/>
        <v>2167.8199999999997</v>
      </c>
      <c r="T635" s="107">
        <f t="shared" si="326"/>
        <v>2140.14</v>
      </c>
      <c r="U635" s="109"/>
      <c r="V635" s="107"/>
      <c r="W635" s="107"/>
      <c r="X635" s="110"/>
      <c r="Y635" s="107"/>
      <c r="Z635" s="107"/>
      <c r="AA635" s="111"/>
      <c r="AB635" s="115"/>
      <c r="AC635" s="310"/>
      <c r="AD635" s="83"/>
      <c r="AE635" s="83"/>
      <c r="AF635" s="83"/>
      <c r="AG635" s="83"/>
      <c r="AH635" s="52"/>
      <c r="AI635" s="52"/>
    </row>
    <row r="636" spans="1:35" ht="18">
      <c r="A636" s="70">
        <v>44264</v>
      </c>
      <c r="B636" s="257" t="s">
        <v>56</v>
      </c>
      <c r="C636" s="72" t="s">
        <v>57</v>
      </c>
      <c r="D636">
        <v>2051.58</v>
      </c>
      <c r="E636">
        <v>2043.72</v>
      </c>
      <c r="F636">
        <v>2041.38</v>
      </c>
      <c r="G636">
        <v>2036.85</v>
      </c>
      <c r="H636">
        <v>2039.28</v>
      </c>
      <c r="I636">
        <v>2038.81</v>
      </c>
      <c r="J636">
        <v>2042.2</v>
      </c>
      <c r="K636">
        <v>2049.8200000000002</v>
      </c>
      <c r="L636">
        <v>2058.63</v>
      </c>
      <c r="M636">
        <v>2053.63</v>
      </c>
      <c r="N636">
        <v>2044.08</v>
      </c>
      <c r="O636">
        <v>2042.34</v>
      </c>
      <c r="P636">
        <v>2037.82</v>
      </c>
      <c r="Q636">
        <v>2035.56</v>
      </c>
      <c r="R636">
        <v>2040.7</v>
      </c>
      <c r="S636">
        <v>2043.27</v>
      </c>
      <c r="T636">
        <v>2047.47</v>
      </c>
      <c r="U636" s="348">
        <f>IF((T637=""),"",MAX(D638:T638))</f>
        <v>2225.08</v>
      </c>
      <c r="V636" s="72">
        <f>IF(T637="","",MIN(D638:T638))</f>
        <v>2101.5</v>
      </c>
      <c r="W636" s="71">
        <f>IF((T638=""),"",AVERAGE(D638:T638))</f>
        <v>2168.6611764705881</v>
      </c>
      <c r="X636" s="102">
        <f>STDEV(D638:T638)</f>
        <v>30.591405223177432</v>
      </c>
      <c r="Y636" s="72">
        <f>IF((T637=""),"",((U636-V636)/(U636+V636))*100)</f>
        <v>2.8562975837728626</v>
      </c>
      <c r="Z636" s="73" t="str">
        <f>IF(T637="","",IF(Y636&lt;AH636,IF(W636&gt;AF636,IF(W636&lt;AG636,"Pass","Fail"),"Fail"),"Fail"))</f>
        <v>Pass</v>
      </c>
      <c r="AA636" s="355">
        <v>121</v>
      </c>
      <c r="AB636" s="364" t="s">
        <v>332</v>
      </c>
      <c r="AC636" s="358"/>
      <c r="AD636" s="349">
        <v>1600</v>
      </c>
      <c r="AE636" s="349">
        <v>2600</v>
      </c>
      <c r="AF636" s="350">
        <v>1970</v>
      </c>
      <c r="AG636" s="350">
        <v>2300</v>
      </c>
      <c r="AH636" s="351">
        <v>15</v>
      </c>
      <c r="AI636" s="351">
        <v>13</v>
      </c>
    </row>
    <row r="637" spans="1:35" ht="18">
      <c r="A637" s="356"/>
      <c r="B637" s="265"/>
      <c r="C637" s="72" t="s">
        <v>58</v>
      </c>
      <c r="D637">
        <v>941.69</v>
      </c>
      <c r="E637">
        <v>931.18</v>
      </c>
      <c r="F637">
        <v>936.84</v>
      </c>
      <c r="G637">
        <v>953.87</v>
      </c>
      <c r="H637">
        <v>965.54</v>
      </c>
      <c r="I637">
        <v>966.23</v>
      </c>
      <c r="J637">
        <v>968.43</v>
      </c>
      <c r="K637">
        <v>977.73</v>
      </c>
      <c r="L637">
        <v>1007.88</v>
      </c>
      <c r="M637">
        <v>973.11</v>
      </c>
      <c r="N637">
        <v>955.86</v>
      </c>
      <c r="O637">
        <v>955.25</v>
      </c>
      <c r="P637">
        <v>960.3</v>
      </c>
      <c r="Q637">
        <v>952.28</v>
      </c>
      <c r="R637">
        <v>948.79</v>
      </c>
      <c r="S637">
        <v>950.23</v>
      </c>
      <c r="T637">
        <v>968.31</v>
      </c>
      <c r="U637"/>
      <c r="V637"/>
      <c r="W637" s="105"/>
      <c r="X637" s="102"/>
      <c r="Y637" s="105"/>
      <c r="Z637" s="105"/>
      <c r="AA637" s="106"/>
      <c r="AB637" s="115"/>
      <c r="AC637" s="358"/>
      <c r="AD637" s="83"/>
      <c r="AE637" s="83"/>
      <c r="AF637" s="83"/>
      <c r="AG637" s="83"/>
      <c r="AH637" s="52"/>
      <c r="AI637" s="52"/>
    </row>
    <row r="638" spans="1:35" ht="33" customHeight="1" thickBot="1">
      <c r="A638" s="357"/>
      <c r="B638" s="271"/>
      <c r="C638" s="74" t="s">
        <v>322</v>
      </c>
      <c r="D638" s="107">
        <f>IF(((D636="")*AND(D637="")),"",(D636-D637)*2)</f>
        <v>2219.7799999999997</v>
      </c>
      <c r="E638" s="107">
        <f t="shared" ref="E638:T638" si="327">IF(((E636="")*AND(E637="")),"",(E636-E637)*2)</f>
        <v>2225.08</v>
      </c>
      <c r="F638" s="107">
        <f t="shared" si="327"/>
        <v>2209.08</v>
      </c>
      <c r="G638" s="107">
        <f t="shared" si="327"/>
        <v>2165.96</v>
      </c>
      <c r="H638" s="107">
        <f t="shared" si="327"/>
        <v>2147.48</v>
      </c>
      <c r="I638" s="107">
        <f t="shared" si="327"/>
        <v>2145.16</v>
      </c>
      <c r="J638" s="107">
        <f t="shared" si="327"/>
        <v>2147.54</v>
      </c>
      <c r="K638" s="107">
        <f t="shared" si="327"/>
        <v>2144.1800000000003</v>
      </c>
      <c r="L638" s="107">
        <f t="shared" si="327"/>
        <v>2101.5</v>
      </c>
      <c r="M638" s="107">
        <f t="shared" si="327"/>
        <v>2161.04</v>
      </c>
      <c r="N638" s="107">
        <f t="shared" si="327"/>
        <v>2176.4399999999996</v>
      </c>
      <c r="O638" s="107">
        <f t="shared" si="327"/>
        <v>2174.1799999999998</v>
      </c>
      <c r="P638" s="107">
        <f t="shared" si="327"/>
        <v>2155.04</v>
      </c>
      <c r="Q638" s="107">
        <f t="shared" si="327"/>
        <v>2166.56</v>
      </c>
      <c r="R638" s="107">
        <f t="shared" si="327"/>
        <v>2183.8200000000002</v>
      </c>
      <c r="S638" s="107">
        <f t="shared" si="327"/>
        <v>2186.08</v>
      </c>
      <c r="T638" s="107">
        <f t="shared" si="327"/>
        <v>2158.3200000000002</v>
      </c>
      <c r="U638" s="109"/>
      <c r="V638" s="107"/>
      <c r="W638" s="107"/>
      <c r="X638" s="110"/>
      <c r="Y638" s="107"/>
      <c r="Z638" s="107"/>
      <c r="AA638" s="111"/>
      <c r="AB638" s="115"/>
      <c r="AC638" s="310"/>
      <c r="AD638" s="83"/>
      <c r="AE638" s="83"/>
      <c r="AF638" s="83"/>
      <c r="AG638" s="83"/>
      <c r="AH638" s="52"/>
      <c r="AI638" s="52"/>
    </row>
    <row r="639" spans="1:35" ht="18">
      <c r="A639" s="70">
        <v>44270</v>
      </c>
      <c r="B639" s="257" t="s">
        <v>56</v>
      </c>
      <c r="C639" s="72" t="s">
        <v>57</v>
      </c>
      <c r="D639">
        <v>2113.75</v>
      </c>
      <c r="E639">
        <v>2100.92</v>
      </c>
      <c r="F639">
        <v>2090.25</v>
      </c>
      <c r="G639">
        <v>2084.79</v>
      </c>
      <c r="H639">
        <v>2083.75</v>
      </c>
      <c r="I639">
        <v>2084.67</v>
      </c>
      <c r="J639">
        <v>2088.77</v>
      </c>
      <c r="K639">
        <v>2093.9899999999998</v>
      </c>
      <c r="L639">
        <v>2099.7800000000002</v>
      </c>
      <c r="M639">
        <v>2095.02</v>
      </c>
      <c r="N639">
        <v>2088.13</v>
      </c>
      <c r="O639">
        <v>2085.75</v>
      </c>
      <c r="P639">
        <v>2082.89</v>
      </c>
      <c r="Q639">
        <v>2084.52</v>
      </c>
      <c r="R639">
        <v>2088.56</v>
      </c>
      <c r="S639">
        <v>2096.7399999999998</v>
      </c>
      <c r="T639">
        <v>2107.84</v>
      </c>
      <c r="U639" s="348">
        <f>IF((T640=""),"",MAX(D641:T641))</f>
        <v>2237.7399999999998</v>
      </c>
      <c r="V639" s="72">
        <f>IF(T640="","",MIN(D641:T641))</f>
        <v>2079.4000000000005</v>
      </c>
      <c r="W639" s="71">
        <f>IF((T641=""),"",AVERAGE(D641:T641))</f>
        <v>2155.5035294117647</v>
      </c>
      <c r="X639" s="102">
        <f>STDEV(D641:T641)</f>
        <v>37.070495164798523</v>
      </c>
      <c r="Y639" s="72">
        <f>IF((T640=""),"",((U639-V639)/(U639+V639))*100)</f>
        <v>3.6677059349476555</v>
      </c>
      <c r="Z639" s="73" t="str">
        <f>IF(T640="","",IF(Y639&lt;AH639,IF(W639&gt;AF639,IF(W639&lt;AG639,"Pass","Fail"),"Fail"),"Fail"))</f>
        <v>Pass</v>
      </c>
      <c r="AA639" s="355">
        <v>1428</v>
      </c>
      <c r="AB639" s="364" t="s">
        <v>333</v>
      </c>
      <c r="AC639" s="358"/>
      <c r="AD639" s="349">
        <v>1600</v>
      </c>
      <c r="AE639" s="349">
        <v>2600</v>
      </c>
      <c r="AF639" s="350">
        <v>1970</v>
      </c>
      <c r="AG639" s="350">
        <v>2300</v>
      </c>
      <c r="AH639" s="351">
        <v>15</v>
      </c>
      <c r="AI639" s="351">
        <v>13</v>
      </c>
    </row>
    <row r="640" spans="1:35" ht="18">
      <c r="A640" s="356"/>
      <c r="B640" s="265"/>
      <c r="C640" s="72" t="s">
        <v>58</v>
      </c>
      <c r="D640">
        <v>994.88</v>
      </c>
      <c r="E640">
        <v>988.63</v>
      </c>
      <c r="F640">
        <v>997.27</v>
      </c>
      <c r="G640">
        <v>1005.18</v>
      </c>
      <c r="H640">
        <v>1011.67</v>
      </c>
      <c r="I640">
        <v>1018.78</v>
      </c>
      <c r="J640">
        <v>1025.58</v>
      </c>
      <c r="K640">
        <v>1036.33</v>
      </c>
      <c r="L640">
        <v>1060.08</v>
      </c>
      <c r="M640">
        <v>1017.05</v>
      </c>
      <c r="N640">
        <v>1005.92</v>
      </c>
      <c r="O640">
        <v>1008.32</v>
      </c>
      <c r="P640">
        <v>1011.87</v>
      </c>
      <c r="Q640">
        <v>1011.65</v>
      </c>
      <c r="R640">
        <v>1010.07</v>
      </c>
      <c r="S640">
        <v>1012.31</v>
      </c>
      <c r="T640">
        <v>1032.75</v>
      </c>
      <c r="U640"/>
      <c r="V640"/>
      <c r="W640" s="105"/>
      <c r="X640" s="102"/>
      <c r="Y640" s="105"/>
      <c r="Z640" s="105"/>
      <c r="AA640" s="106"/>
      <c r="AB640" s="115"/>
      <c r="AC640" s="358"/>
      <c r="AD640" s="83"/>
      <c r="AE640" s="83"/>
      <c r="AF640" s="83"/>
      <c r="AG640" s="83"/>
      <c r="AH640" s="52"/>
      <c r="AI640" s="52"/>
    </row>
    <row r="641" spans="1:35" ht="33" customHeight="1" thickBot="1">
      <c r="A641" s="357"/>
      <c r="B641" s="271"/>
      <c r="C641" s="74" t="s">
        <v>322</v>
      </c>
      <c r="D641" s="107">
        <f>IF(((D639="")*AND(D640="")),"",(D639-D640)*2)</f>
        <v>2237.7399999999998</v>
      </c>
      <c r="E641" s="107">
        <f t="shared" ref="E641:T641" si="328">IF(((E639="")*AND(E640="")),"",(E639-E640)*2)</f>
        <v>2224.58</v>
      </c>
      <c r="F641" s="107">
        <f t="shared" si="328"/>
        <v>2185.96</v>
      </c>
      <c r="G641" s="107">
        <f t="shared" si="328"/>
        <v>2159.2200000000003</v>
      </c>
      <c r="H641" s="107">
        <f t="shared" si="328"/>
        <v>2144.16</v>
      </c>
      <c r="I641" s="107">
        <f t="shared" si="328"/>
        <v>2131.7800000000002</v>
      </c>
      <c r="J641" s="107">
        <f t="shared" si="328"/>
        <v>2126.38</v>
      </c>
      <c r="K641" s="107">
        <f t="shared" si="328"/>
        <v>2115.3199999999997</v>
      </c>
      <c r="L641" s="107">
        <f t="shared" si="328"/>
        <v>2079.4000000000005</v>
      </c>
      <c r="M641" s="107">
        <f t="shared" si="328"/>
        <v>2155.94</v>
      </c>
      <c r="N641" s="107">
        <f t="shared" si="328"/>
        <v>2164.42</v>
      </c>
      <c r="O641" s="107">
        <f t="shared" si="328"/>
        <v>2154.8599999999997</v>
      </c>
      <c r="P641" s="107">
        <f t="shared" si="328"/>
        <v>2142.04</v>
      </c>
      <c r="Q641" s="107">
        <f t="shared" si="328"/>
        <v>2145.7399999999998</v>
      </c>
      <c r="R641" s="107">
        <f t="shared" si="328"/>
        <v>2156.9799999999996</v>
      </c>
      <c r="S641" s="107">
        <f t="shared" si="328"/>
        <v>2168.8599999999997</v>
      </c>
      <c r="T641" s="107">
        <f t="shared" si="328"/>
        <v>2150.1800000000003</v>
      </c>
      <c r="U641" s="109"/>
      <c r="V641" s="107"/>
      <c r="W641" s="107"/>
      <c r="X641" s="110"/>
      <c r="Y641" s="107"/>
      <c r="Z641" s="107"/>
      <c r="AA641" s="111"/>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53" priority="1751" stopIfTrue="1" operator="equal">
      <formula>"Fail"</formula>
    </cfRule>
    <cfRule type="cellIs" dxfId="152" priority="1752" stopIfTrue="1" operator="equal">
      <formula>"Pass"</formula>
    </cfRule>
  </conditionalFormatting>
  <conditionalFormatting sqref="Y537:Z538">
    <cfRule type="cellIs" dxfId="151" priority="151" stopIfTrue="1" operator="equal">
      <formula>"Fail"</formula>
    </cfRule>
    <cfRule type="cellIs" dxfId="150" priority="152" stopIfTrue="1" operator="equal">
      <formula>"Pass"</formula>
    </cfRule>
  </conditionalFormatting>
  <conditionalFormatting sqref="Y540:Z541">
    <cfRule type="cellIs" dxfId="149" priority="149" stopIfTrue="1" operator="equal">
      <formula>"Fail"</formula>
    </cfRule>
    <cfRule type="cellIs" dxfId="148" priority="150" stopIfTrue="1" operator="equal">
      <formula>"Pass"</formula>
    </cfRule>
  </conditionalFormatting>
  <conditionalFormatting sqref="Y543:Z544">
    <cfRule type="cellIs" dxfId="147" priority="147" stopIfTrue="1" operator="equal">
      <formula>"Fail"</formula>
    </cfRule>
    <cfRule type="cellIs" dxfId="146" priority="148" stopIfTrue="1" operator="equal">
      <formula>"Pass"</formula>
    </cfRule>
  </conditionalFormatting>
  <conditionalFormatting sqref="Y546:Z547">
    <cfRule type="cellIs" dxfId="145" priority="145" stopIfTrue="1" operator="equal">
      <formula>"Fail"</formula>
    </cfRule>
    <cfRule type="cellIs" dxfId="144" priority="146" stopIfTrue="1" operator="equal">
      <formula>"Pass"</formula>
    </cfRule>
  </conditionalFormatting>
  <conditionalFormatting sqref="Y549:Z550">
    <cfRule type="cellIs" dxfId="143" priority="143" stopIfTrue="1" operator="equal">
      <formula>"Fail"</formula>
    </cfRule>
    <cfRule type="cellIs" dxfId="142" priority="144" stopIfTrue="1" operator="equal">
      <formula>"Pass"</formula>
    </cfRule>
  </conditionalFormatting>
  <conditionalFormatting sqref="Y552:Z553">
    <cfRule type="cellIs" dxfId="141" priority="141" stopIfTrue="1" operator="equal">
      <formula>"Fail"</formula>
    </cfRule>
    <cfRule type="cellIs" dxfId="140" priority="142" stopIfTrue="1" operator="equal">
      <formula>"Pass"</formula>
    </cfRule>
  </conditionalFormatting>
  <conditionalFormatting sqref="Y555:Z556">
    <cfRule type="cellIs" dxfId="139" priority="139" stopIfTrue="1" operator="equal">
      <formula>"Fail"</formula>
    </cfRule>
    <cfRule type="cellIs" dxfId="138" priority="140" stopIfTrue="1" operator="equal">
      <formula>"Pass"</formula>
    </cfRule>
  </conditionalFormatting>
  <conditionalFormatting sqref="Y558:Z559">
    <cfRule type="cellIs" dxfId="137" priority="137" stopIfTrue="1" operator="equal">
      <formula>"Fail"</formula>
    </cfRule>
    <cfRule type="cellIs" dxfId="136" priority="138" stopIfTrue="1" operator="equal">
      <formula>"Pass"</formula>
    </cfRule>
  </conditionalFormatting>
  <conditionalFormatting sqref="Y537:Z537">
    <cfRule type="cellIs" dxfId="135" priority="135" stopIfTrue="1" operator="equal">
      <formula>"Fail"</formula>
    </cfRule>
    <cfRule type="cellIs" dxfId="134" priority="136" stopIfTrue="1" operator="equal">
      <formula>"Pass"</formula>
    </cfRule>
  </conditionalFormatting>
  <conditionalFormatting sqref="Y540:Z540">
    <cfRule type="cellIs" dxfId="133" priority="133" stopIfTrue="1" operator="equal">
      <formula>"Fail"</formula>
    </cfRule>
    <cfRule type="cellIs" dxfId="132" priority="134" stopIfTrue="1" operator="equal">
      <formula>"Pass"</formula>
    </cfRule>
  </conditionalFormatting>
  <conditionalFormatting sqref="Y543:Z543">
    <cfRule type="cellIs" dxfId="131" priority="131" stopIfTrue="1" operator="equal">
      <formula>"Fail"</formula>
    </cfRule>
    <cfRule type="cellIs" dxfId="130" priority="132" stopIfTrue="1" operator="equal">
      <formula>"Pass"</formula>
    </cfRule>
  </conditionalFormatting>
  <conditionalFormatting sqref="Y546:Z546">
    <cfRule type="cellIs" dxfId="129" priority="129" stopIfTrue="1" operator="equal">
      <formula>"Fail"</formula>
    </cfRule>
    <cfRule type="cellIs" dxfId="128" priority="130" stopIfTrue="1" operator="equal">
      <formula>"Pass"</formula>
    </cfRule>
  </conditionalFormatting>
  <conditionalFormatting sqref="Y549:Z549">
    <cfRule type="cellIs" dxfId="127" priority="127" stopIfTrue="1" operator="equal">
      <formula>"Fail"</formula>
    </cfRule>
    <cfRule type="cellIs" dxfId="126" priority="128" stopIfTrue="1" operator="equal">
      <formula>"Pass"</formula>
    </cfRule>
  </conditionalFormatting>
  <conditionalFormatting sqref="Y552:Z552">
    <cfRule type="cellIs" dxfId="125" priority="125" stopIfTrue="1" operator="equal">
      <formula>"Fail"</formula>
    </cfRule>
    <cfRule type="cellIs" dxfId="124" priority="126" stopIfTrue="1" operator="equal">
      <formula>"Pass"</formula>
    </cfRule>
  </conditionalFormatting>
  <conditionalFormatting sqref="Y555:Z555">
    <cfRule type="cellIs" dxfId="123" priority="123" stopIfTrue="1" operator="equal">
      <formula>"Fail"</formula>
    </cfRule>
    <cfRule type="cellIs" dxfId="122" priority="124" stopIfTrue="1" operator="equal">
      <formula>"Pass"</formula>
    </cfRule>
  </conditionalFormatting>
  <conditionalFormatting sqref="Y558:Z558">
    <cfRule type="cellIs" dxfId="121" priority="121" stopIfTrue="1" operator="equal">
      <formula>"Fail"</formula>
    </cfRule>
    <cfRule type="cellIs" dxfId="120" priority="122" stopIfTrue="1" operator="equal">
      <formula>"Pass"</formula>
    </cfRule>
  </conditionalFormatting>
  <conditionalFormatting sqref="Y561:Z562">
    <cfRule type="cellIs" dxfId="119" priority="119" stopIfTrue="1" operator="equal">
      <formula>"Fail"</formula>
    </cfRule>
    <cfRule type="cellIs" dxfId="118" priority="120" stopIfTrue="1" operator="equal">
      <formula>"Pass"</formula>
    </cfRule>
  </conditionalFormatting>
  <conditionalFormatting sqref="Y561:Z561">
    <cfRule type="cellIs" dxfId="117" priority="117" stopIfTrue="1" operator="equal">
      <formula>"Fail"</formula>
    </cfRule>
    <cfRule type="cellIs" dxfId="116" priority="118" stopIfTrue="1" operator="equal">
      <formula>"Pass"</formula>
    </cfRule>
  </conditionalFormatting>
  <conditionalFormatting sqref="Y564:Z565">
    <cfRule type="cellIs" dxfId="115" priority="115" stopIfTrue="1" operator="equal">
      <formula>"Fail"</formula>
    </cfRule>
    <cfRule type="cellIs" dxfId="114" priority="116" stopIfTrue="1" operator="equal">
      <formula>"Pass"</formula>
    </cfRule>
  </conditionalFormatting>
  <conditionalFormatting sqref="Y564:Z564">
    <cfRule type="cellIs" dxfId="113" priority="113" stopIfTrue="1" operator="equal">
      <formula>"Fail"</formula>
    </cfRule>
    <cfRule type="cellIs" dxfId="112" priority="114" stopIfTrue="1" operator="equal">
      <formula>"Pass"</formula>
    </cfRule>
  </conditionalFormatting>
  <conditionalFormatting sqref="Y567:Z568">
    <cfRule type="cellIs" dxfId="111" priority="111" stopIfTrue="1" operator="equal">
      <formula>"Fail"</formula>
    </cfRule>
    <cfRule type="cellIs" dxfId="110" priority="112" stopIfTrue="1" operator="equal">
      <formula>"Pass"</formula>
    </cfRule>
  </conditionalFormatting>
  <conditionalFormatting sqref="Y567:Z567">
    <cfRule type="cellIs" dxfId="109" priority="109" stopIfTrue="1" operator="equal">
      <formula>"Fail"</formula>
    </cfRule>
    <cfRule type="cellIs" dxfId="108" priority="110" stopIfTrue="1" operator="equal">
      <formula>"Pass"</formula>
    </cfRule>
  </conditionalFormatting>
  <conditionalFormatting sqref="Y570:Z571">
    <cfRule type="cellIs" dxfId="107" priority="107" stopIfTrue="1" operator="equal">
      <formula>"Fail"</formula>
    </cfRule>
    <cfRule type="cellIs" dxfId="106" priority="108" stopIfTrue="1" operator="equal">
      <formula>"Pass"</formula>
    </cfRule>
  </conditionalFormatting>
  <conditionalFormatting sqref="Y570:Z570">
    <cfRule type="cellIs" dxfId="105" priority="105" stopIfTrue="1" operator="equal">
      <formula>"Fail"</formula>
    </cfRule>
    <cfRule type="cellIs" dxfId="104" priority="106" stopIfTrue="1" operator="equal">
      <formula>"Pass"</formula>
    </cfRule>
  </conditionalFormatting>
  <conditionalFormatting sqref="Y573:Z574">
    <cfRule type="cellIs" dxfId="103" priority="103" stopIfTrue="1" operator="equal">
      <formula>"Fail"</formula>
    </cfRule>
    <cfRule type="cellIs" dxfId="102" priority="104" stopIfTrue="1" operator="equal">
      <formula>"Pass"</formula>
    </cfRule>
  </conditionalFormatting>
  <conditionalFormatting sqref="Y573:Z573">
    <cfRule type="cellIs" dxfId="101" priority="101" stopIfTrue="1" operator="equal">
      <formula>"Fail"</formula>
    </cfRule>
    <cfRule type="cellIs" dxfId="100" priority="102" stopIfTrue="1" operator="equal">
      <formula>"Pass"</formula>
    </cfRule>
  </conditionalFormatting>
  <conditionalFormatting sqref="Y576:Z577">
    <cfRule type="cellIs" dxfId="99" priority="99" stopIfTrue="1" operator="equal">
      <formula>"Fail"</formula>
    </cfRule>
    <cfRule type="cellIs" dxfId="98" priority="100" stopIfTrue="1" operator="equal">
      <formula>"Pass"</formula>
    </cfRule>
  </conditionalFormatting>
  <conditionalFormatting sqref="Y576:Z576">
    <cfRule type="cellIs" dxfId="97" priority="97" stopIfTrue="1" operator="equal">
      <formula>"Fail"</formula>
    </cfRule>
    <cfRule type="cellIs" dxfId="96" priority="98" stopIfTrue="1" operator="equal">
      <formula>"Pass"</formula>
    </cfRule>
  </conditionalFormatting>
  <conditionalFormatting sqref="Y579:Z580">
    <cfRule type="cellIs" dxfId="95" priority="95" stopIfTrue="1" operator="equal">
      <formula>"Fail"</formula>
    </cfRule>
    <cfRule type="cellIs" dxfId="94" priority="96" stopIfTrue="1" operator="equal">
      <formula>"Pass"</formula>
    </cfRule>
  </conditionalFormatting>
  <conditionalFormatting sqref="Y579:Z579">
    <cfRule type="cellIs" dxfId="93" priority="93" stopIfTrue="1" operator="equal">
      <formula>"Fail"</formula>
    </cfRule>
    <cfRule type="cellIs" dxfId="92" priority="94" stopIfTrue="1" operator="equal">
      <formula>"Pass"</formula>
    </cfRule>
  </conditionalFormatting>
  <conditionalFormatting sqref="Z576">
    <cfRule type="cellIs" dxfId="91" priority="91" stopIfTrue="1" operator="equal">
      <formula>"Fail"</formula>
    </cfRule>
    <cfRule type="cellIs" dxfId="90" priority="92" stopIfTrue="1" operator="equal">
      <formula>"Pass"</formula>
    </cfRule>
  </conditionalFormatting>
  <conditionalFormatting sqref="Z576">
    <cfRule type="cellIs" dxfId="89" priority="89" stopIfTrue="1" operator="equal">
      <formula>"Fail"</formula>
    </cfRule>
    <cfRule type="cellIs" dxfId="88" priority="90" stopIfTrue="1" operator="equal">
      <formula>"Pass"</formula>
    </cfRule>
  </conditionalFormatting>
  <conditionalFormatting sqref="Y582:Z583">
    <cfRule type="cellIs" dxfId="87" priority="87" stopIfTrue="1" operator="equal">
      <formula>"Fail"</formula>
    </cfRule>
    <cfRule type="cellIs" dxfId="86" priority="88" stopIfTrue="1" operator="equal">
      <formula>"Pass"</formula>
    </cfRule>
  </conditionalFormatting>
  <conditionalFormatting sqref="Y582:Z582">
    <cfRule type="cellIs" dxfId="85" priority="85" stopIfTrue="1" operator="equal">
      <formula>"Fail"</formula>
    </cfRule>
    <cfRule type="cellIs" dxfId="84" priority="86" stopIfTrue="1" operator="equal">
      <formula>"Pass"</formula>
    </cfRule>
  </conditionalFormatting>
  <conditionalFormatting sqref="Y585:Z586">
    <cfRule type="cellIs" dxfId="83" priority="83" stopIfTrue="1" operator="equal">
      <formula>"Fail"</formula>
    </cfRule>
    <cfRule type="cellIs" dxfId="82" priority="84" stopIfTrue="1" operator="equal">
      <formula>"Pass"</formula>
    </cfRule>
  </conditionalFormatting>
  <conditionalFormatting sqref="Y585:Z585">
    <cfRule type="cellIs" dxfId="81" priority="81" stopIfTrue="1" operator="equal">
      <formula>"Fail"</formula>
    </cfRule>
    <cfRule type="cellIs" dxfId="80" priority="82" stopIfTrue="1" operator="equal">
      <formula>"Pass"</formula>
    </cfRule>
  </conditionalFormatting>
  <conditionalFormatting sqref="Y588:Z589">
    <cfRule type="cellIs" dxfId="79" priority="79" stopIfTrue="1" operator="equal">
      <formula>"Fail"</formula>
    </cfRule>
    <cfRule type="cellIs" dxfId="78" priority="80" stopIfTrue="1" operator="equal">
      <formula>"Pass"</formula>
    </cfRule>
  </conditionalFormatting>
  <conditionalFormatting sqref="Y588:Z588">
    <cfRule type="cellIs" dxfId="77" priority="77" stopIfTrue="1" operator="equal">
      <formula>"Fail"</formula>
    </cfRule>
    <cfRule type="cellIs" dxfId="76" priority="78" stopIfTrue="1" operator="equal">
      <formula>"Pass"</formula>
    </cfRule>
  </conditionalFormatting>
  <conditionalFormatting sqref="Y591:Z592">
    <cfRule type="cellIs" dxfId="75" priority="75" stopIfTrue="1" operator="equal">
      <formula>"Fail"</formula>
    </cfRule>
    <cfRule type="cellIs" dxfId="74" priority="76" stopIfTrue="1" operator="equal">
      <formula>"Pass"</formula>
    </cfRule>
  </conditionalFormatting>
  <conditionalFormatting sqref="Y591:Z591">
    <cfRule type="cellIs" dxfId="73" priority="73" stopIfTrue="1" operator="equal">
      <formula>"Fail"</formula>
    </cfRule>
    <cfRule type="cellIs" dxfId="72" priority="74" stopIfTrue="1" operator="equal">
      <formula>"Pass"</formula>
    </cfRule>
  </conditionalFormatting>
  <conditionalFormatting sqref="Y594:Z595">
    <cfRule type="cellIs" dxfId="71" priority="71" stopIfTrue="1" operator="equal">
      <formula>"Fail"</formula>
    </cfRule>
    <cfRule type="cellIs" dxfId="70" priority="72" stopIfTrue="1" operator="equal">
      <formula>"Pass"</formula>
    </cfRule>
  </conditionalFormatting>
  <conditionalFormatting sqref="Y594:Z594">
    <cfRule type="cellIs" dxfId="69" priority="69" stopIfTrue="1" operator="equal">
      <formula>"Fail"</formula>
    </cfRule>
    <cfRule type="cellIs" dxfId="68" priority="70" stopIfTrue="1" operator="equal">
      <formula>"Pass"</formula>
    </cfRule>
  </conditionalFormatting>
  <conditionalFormatting sqref="Y597:Z598 Z598:Z600">
    <cfRule type="cellIs" dxfId="67" priority="67" stopIfTrue="1" operator="equal">
      <formula>"Fail"</formula>
    </cfRule>
    <cfRule type="cellIs" dxfId="66" priority="68" stopIfTrue="1" operator="equal">
      <formula>"Pass"</formula>
    </cfRule>
  </conditionalFormatting>
  <conditionalFormatting sqref="Y597:Z597 Z598:Z600">
    <cfRule type="cellIs" dxfId="65" priority="65" stopIfTrue="1" operator="equal">
      <formula>"Fail"</formula>
    </cfRule>
    <cfRule type="cellIs" dxfId="64" priority="66" stopIfTrue="1" operator="equal">
      <formula>"Pass"</formula>
    </cfRule>
  </conditionalFormatting>
  <conditionalFormatting sqref="Y603:Z604">
    <cfRule type="cellIs" dxfId="63" priority="63" stopIfTrue="1" operator="equal">
      <formula>"Fail"</formula>
    </cfRule>
    <cfRule type="cellIs" dxfId="62" priority="64" stopIfTrue="1" operator="equal">
      <formula>"Pass"</formula>
    </cfRule>
  </conditionalFormatting>
  <conditionalFormatting sqref="Y603:Z603">
    <cfRule type="cellIs" dxfId="61" priority="61" stopIfTrue="1" operator="equal">
      <formula>"Fail"</formula>
    </cfRule>
    <cfRule type="cellIs" dxfId="60" priority="62" stopIfTrue="1" operator="equal">
      <formula>"Pass"</formula>
    </cfRule>
  </conditionalFormatting>
  <conditionalFormatting sqref="Y606:Z607">
    <cfRule type="cellIs" dxfId="59" priority="59" stopIfTrue="1" operator="equal">
      <formula>"Fail"</formula>
    </cfRule>
    <cfRule type="cellIs" dxfId="58" priority="60" stopIfTrue="1" operator="equal">
      <formula>"Pass"</formula>
    </cfRule>
  </conditionalFormatting>
  <conditionalFormatting sqref="Y606:Z606">
    <cfRule type="cellIs" dxfId="57" priority="57" stopIfTrue="1" operator="equal">
      <formula>"Fail"</formula>
    </cfRule>
    <cfRule type="cellIs" dxfId="56" priority="58" stopIfTrue="1" operator="equal">
      <formula>"Pass"</formula>
    </cfRule>
  </conditionalFormatting>
  <conditionalFormatting sqref="Y609:Z610">
    <cfRule type="cellIs" dxfId="55" priority="55" stopIfTrue="1" operator="equal">
      <formula>"Fail"</formula>
    </cfRule>
    <cfRule type="cellIs" dxfId="54" priority="56" stopIfTrue="1" operator="equal">
      <formula>"Pass"</formula>
    </cfRule>
  </conditionalFormatting>
  <conditionalFormatting sqref="Y609:Z609">
    <cfRule type="cellIs" dxfId="53" priority="53" stopIfTrue="1" operator="equal">
      <formula>"Fail"</formula>
    </cfRule>
    <cfRule type="cellIs" dxfId="52" priority="54" stopIfTrue="1" operator="equal">
      <formula>"Pass"</formula>
    </cfRule>
  </conditionalFormatting>
  <conditionalFormatting sqref="Y612:Z613">
    <cfRule type="cellIs" dxfId="51" priority="51" stopIfTrue="1" operator="equal">
      <formula>"Fail"</formula>
    </cfRule>
    <cfRule type="cellIs" dxfId="50" priority="52" stopIfTrue="1" operator="equal">
      <formula>"Pass"</formula>
    </cfRule>
  </conditionalFormatting>
  <conditionalFormatting sqref="Y612:Z612">
    <cfRule type="cellIs" dxfId="49" priority="49" stopIfTrue="1" operator="equal">
      <formula>"Fail"</formula>
    </cfRule>
    <cfRule type="cellIs" dxfId="48" priority="50" stopIfTrue="1" operator="equal">
      <formula>"Pass"</formula>
    </cfRule>
  </conditionalFormatting>
  <conditionalFormatting sqref="Y615:Z616">
    <cfRule type="cellIs" dxfId="47" priority="47" stopIfTrue="1" operator="equal">
      <formula>"Fail"</formula>
    </cfRule>
    <cfRule type="cellIs" dxfId="46" priority="48" stopIfTrue="1" operator="equal">
      <formula>"Pass"</formula>
    </cfRule>
  </conditionalFormatting>
  <conditionalFormatting sqref="Y615:Z615">
    <cfRule type="cellIs" dxfId="45" priority="45" stopIfTrue="1" operator="equal">
      <formula>"Fail"</formula>
    </cfRule>
    <cfRule type="cellIs" dxfId="44" priority="46" stopIfTrue="1" operator="equal">
      <formula>"Pass"</formula>
    </cfRule>
  </conditionalFormatting>
  <conditionalFormatting sqref="Y618:Z619">
    <cfRule type="cellIs" dxfId="43" priority="43" stopIfTrue="1" operator="equal">
      <formula>"Fail"</formula>
    </cfRule>
    <cfRule type="cellIs" dxfId="42" priority="44" stopIfTrue="1" operator="equal">
      <formula>"Pass"</formula>
    </cfRule>
  </conditionalFormatting>
  <conditionalFormatting sqref="Y618:Z618">
    <cfRule type="cellIs" dxfId="41" priority="41" stopIfTrue="1" operator="equal">
      <formula>"Fail"</formula>
    </cfRule>
    <cfRule type="cellIs" dxfId="40" priority="42" stopIfTrue="1" operator="equal">
      <formula>"Pass"</formula>
    </cfRule>
  </conditionalFormatting>
  <conditionalFormatting sqref="Y621:Z622">
    <cfRule type="cellIs" dxfId="39" priority="39" stopIfTrue="1" operator="equal">
      <formula>"Fail"</formula>
    </cfRule>
    <cfRule type="cellIs" dxfId="38" priority="40" stopIfTrue="1" operator="equal">
      <formula>"Pass"</formula>
    </cfRule>
  </conditionalFormatting>
  <conditionalFormatting sqref="Y621:Z621">
    <cfRule type="cellIs" dxfId="37" priority="37" stopIfTrue="1" operator="equal">
      <formula>"Fail"</formula>
    </cfRule>
    <cfRule type="cellIs" dxfId="36" priority="38" stopIfTrue="1" operator="equal">
      <formula>"Pass"</formula>
    </cfRule>
  </conditionalFormatting>
  <conditionalFormatting sqref="Y624:Z625">
    <cfRule type="cellIs" dxfId="35" priority="35" stopIfTrue="1" operator="equal">
      <formula>"Fail"</formula>
    </cfRule>
    <cfRule type="cellIs" dxfId="34" priority="36" stopIfTrue="1" operator="equal">
      <formula>"Pass"</formula>
    </cfRule>
  </conditionalFormatting>
  <conditionalFormatting sqref="Y624:Z624">
    <cfRule type="cellIs" dxfId="33" priority="33" stopIfTrue="1" operator="equal">
      <formula>"Fail"</formula>
    </cfRule>
    <cfRule type="cellIs" dxfId="32" priority="34" stopIfTrue="1" operator="equal">
      <formula>"Pass"</formula>
    </cfRule>
  </conditionalFormatting>
  <conditionalFormatting sqref="Y627:Z628">
    <cfRule type="cellIs" dxfId="31" priority="31" stopIfTrue="1" operator="equal">
      <formula>"Fail"</formula>
    </cfRule>
    <cfRule type="cellIs" dxfId="30" priority="32" stopIfTrue="1" operator="equal">
      <formula>"Pass"</formula>
    </cfRule>
  </conditionalFormatting>
  <conditionalFormatting sqref="Y627:Z627">
    <cfRule type="cellIs" dxfId="29" priority="29" stopIfTrue="1" operator="equal">
      <formula>"Fail"</formula>
    </cfRule>
    <cfRule type="cellIs" dxfId="28" priority="30" stopIfTrue="1" operator="equal">
      <formula>"Pass"</formula>
    </cfRule>
  </conditionalFormatting>
  <conditionalFormatting sqref="Y630:Z631">
    <cfRule type="cellIs" dxfId="27" priority="27" stopIfTrue="1" operator="equal">
      <formula>"Fail"</formula>
    </cfRule>
    <cfRule type="cellIs" dxfId="26" priority="28" stopIfTrue="1" operator="equal">
      <formula>"Pass"</formula>
    </cfRule>
  </conditionalFormatting>
  <conditionalFormatting sqref="Y630:Z630">
    <cfRule type="cellIs" dxfId="25" priority="25" stopIfTrue="1" operator="equal">
      <formula>"Fail"</formula>
    </cfRule>
    <cfRule type="cellIs" dxfId="24" priority="26" stopIfTrue="1" operator="equal">
      <formula>"Pass"</formula>
    </cfRule>
  </conditionalFormatting>
  <conditionalFormatting sqref="Y633:Z634">
    <cfRule type="cellIs" dxfId="23" priority="23" stopIfTrue="1" operator="equal">
      <formula>"Fail"</formula>
    </cfRule>
    <cfRule type="cellIs" dxfId="22" priority="24" stopIfTrue="1" operator="equal">
      <formula>"Pass"</formula>
    </cfRule>
  </conditionalFormatting>
  <conditionalFormatting sqref="Y633:Z633">
    <cfRule type="cellIs" dxfId="21" priority="21" stopIfTrue="1" operator="equal">
      <formula>"Fail"</formula>
    </cfRule>
    <cfRule type="cellIs" dxfId="20" priority="22" stopIfTrue="1" operator="equal">
      <formula>"Pass"</formula>
    </cfRule>
  </conditionalFormatting>
  <conditionalFormatting sqref="Y633:Z634">
    <cfRule type="cellIs" dxfId="19" priority="19" stopIfTrue="1" operator="equal">
      <formula>"Fail"</formula>
    </cfRule>
    <cfRule type="cellIs" dxfId="18" priority="20" stopIfTrue="1" operator="equal">
      <formula>"Pass"</formula>
    </cfRule>
  </conditionalFormatting>
  <conditionalFormatting sqref="Y633:Z633">
    <cfRule type="cellIs" dxfId="17" priority="17" stopIfTrue="1" operator="equal">
      <formula>"Fail"</formula>
    </cfRule>
    <cfRule type="cellIs" dxfId="16" priority="18" stopIfTrue="1" operator="equal">
      <formula>"Pass"</formula>
    </cfRule>
  </conditionalFormatting>
  <conditionalFormatting sqref="Y636:Z637">
    <cfRule type="cellIs" dxfId="15" priority="15" stopIfTrue="1" operator="equal">
      <formula>"Fail"</formula>
    </cfRule>
    <cfRule type="cellIs" dxfId="14" priority="16" stopIfTrue="1" operator="equal">
      <formula>"Pass"</formula>
    </cfRule>
  </conditionalFormatting>
  <conditionalFormatting sqref="Y636:Z636">
    <cfRule type="cellIs" dxfId="13" priority="13" stopIfTrue="1" operator="equal">
      <formula>"Fail"</formula>
    </cfRule>
    <cfRule type="cellIs" dxfId="12" priority="14" stopIfTrue="1" operator="equal">
      <formula>"Pass"</formula>
    </cfRule>
  </conditionalFormatting>
  <conditionalFormatting sqref="Y636:Z637">
    <cfRule type="cellIs" dxfId="11" priority="11" stopIfTrue="1" operator="equal">
      <formula>"Fail"</formula>
    </cfRule>
    <cfRule type="cellIs" dxfId="10" priority="12" stopIfTrue="1" operator="equal">
      <formula>"Pass"</formula>
    </cfRule>
  </conditionalFormatting>
  <conditionalFormatting sqref="Y636:Z636">
    <cfRule type="cellIs" dxfId="9" priority="9" stopIfTrue="1" operator="equal">
      <formula>"Fail"</formula>
    </cfRule>
    <cfRule type="cellIs" dxfId="8" priority="10" stopIfTrue="1" operator="equal">
      <formula>"Pass"</formula>
    </cfRule>
  </conditionalFormatting>
  <conditionalFormatting sqref="Y639:Z640">
    <cfRule type="cellIs" dxfId="7" priority="7" stopIfTrue="1" operator="equal">
      <formula>"Fail"</formula>
    </cfRule>
    <cfRule type="cellIs" dxfId="6" priority="8" stopIfTrue="1" operator="equal">
      <formula>"Pass"</formula>
    </cfRule>
  </conditionalFormatting>
  <conditionalFormatting sqref="Y639:Z639">
    <cfRule type="cellIs" dxfId="5" priority="5" stopIfTrue="1" operator="equal">
      <formula>"Fail"</formula>
    </cfRule>
    <cfRule type="cellIs" dxfId="4" priority="6" stopIfTrue="1" operator="equal">
      <formula>"Pass"</formula>
    </cfRule>
  </conditionalFormatting>
  <conditionalFormatting sqref="Y639:Z640">
    <cfRule type="cellIs" dxfId="3" priority="3" stopIfTrue="1" operator="equal">
      <formula>"Fail"</formula>
    </cfRule>
    <cfRule type="cellIs" dxfId="2" priority="4" stopIfTrue="1" operator="equal">
      <formula>"Pass"</formula>
    </cfRule>
  </conditionalFormatting>
  <conditionalFormatting sqref="Y639:Z639">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2021-03-15T05:05:24Z</dcterms:modified>
</cp:coreProperties>
</file>