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TEOS'!$A$13:$AD$2789</definedName>
    <definedName name="_xlnm._FilterDatabase" localSheetId="0" hidden="1">'RESP1B-CP'!$A$10:$Q$526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N2792" i="5"/>
  <c r="M2792"/>
  <c r="L2792"/>
  <c r="K2792"/>
  <c r="J2792"/>
  <c r="I2792"/>
  <c r="H2792"/>
  <c r="G2792"/>
  <c r="F2792"/>
  <c r="P966" i="6"/>
  <c r="O966"/>
  <c r="N966"/>
  <c r="M966"/>
  <c r="L966"/>
  <c r="K966"/>
  <c r="J966"/>
  <c r="I966"/>
  <c r="H966"/>
  <c r="G966"/>
  <c r="F966"/>
  <c r="E966"/>
  <c r="U964" s="1"/>
  <c r="D966"/>
  <c r="R964"/>
  <c r="N2789" i="5"/>
  <c r="M2789"/>
  <c r="L2789"/>
  <c r="K2789"/>
  <c r="J2789"/>
  <c r="I2789"/>
  <c r="H2789"/>
  <c r="G2789"/>
  <c r="F2789"/>
  <c r="N2786"/>
  <c r="M2786"/>
  <c r="L2786"/>
  <c r="K2786"/>
  <c r="J2786"/>
  <c r="I2786"/>
  <c r="H2786"/>
  <c r="G2786"/>
  <c r="F2786"/>
  <c r="N2783"/>
  <c r="M2783"/>
  <c r="L2783"/>
  <c r="K2783"/>
  <c r="J2783"/>
  <c r="I2783"/>
  <c r="H2783"/>
  <c r="G2783"/>
  <c r="F2783"/>
  <c r="K539" i="15"/>
  <c r="H539"/>
  <c r="E539"/>
  <c r="N539" s="1"/>
  <c r="K538"/>
  <c r="H538"/>
  <c r="E538"/>
  <c r="N538" s="1"/>
  <c r="K537"/>
  <c r="H537"/>
  <c r="E537"/>
  <c r="N537" s="1"/>
  <c r="K536"/>
  <c r="H536"/>
  <c r="E536"/>
  <c r="N536" s="1"/>
  <c r="K535"/>
  <c r="H535"/>
  <c r="E535"/>
  <c r="N535" s="1"/>
  <c r="K534"/>
  <c r="H534"/>
  <c r="E534"/>
  <c r="N534" s="1"/>
  <c r="K533"/>
  <c r="H533"/>
  <c r="E533"/>
  <c r="N533" s="1"/>
  <c r="P963" i="6"/>
  <c r="O963"/>
  <c r="N963"/>
  <c r="M963"/>
  <c r="L963"/>
  <c r="K963"/>
  <c r="J963"/>
  <c r="I963"/>
  <c r="H963"/>
  <c r="G963"/>
  <c r="F963"/>
  <c r="E963"/>
  <c r="U961" s="1"/>
  <c r="D963"/>
  <c r="R961"/>
  <c r="K532" i="15"/>
  <c r="H532"/>
  <c r="E532"/>
  <c r="N532" s="1"/>
  <c r="K531"/>
  <c r="H531"/>
  <c r="E531"/>
  <c r="N531" s="1"/>
  <c r="N2780" i="5"/>
  <c r="M2780"/>
  <c r="L2780"/>
  <c r="K2780"/>
  <c r="J2780"/>
  <c r="I2780"/>
  <c r="H2780"/>
  <c r="G2780"/>
  <c r="F2780"/>
  <c r="P2778" s="1"/>
  <c r="N2777"/>
  <c r="M2777"/>
  <c r="L2777"/>
  <c r="K2777"/>
  <c r="J2777"/>
  <c r="I2777"/>
  <c r="H2777"/>
  <c r="G2777"/>
  <c r="F2777"/>
  <c r="N2774"/>
  <c r="M2774"/>
  <c r="L2774"/>
  <c r="K2774"/>
  <c r="J2774"/>
  <c r="I2774"/>
  <c r="H2774"/>
  <c r="G2774"/>
  <c r="F2774"/>
  <c r="K530" i="15"/>
  <c r="H530"/>
  <c r="E530"/>
  <c r="N530" s="1"/>
  <c r="K529"/>
  <c r="H529"/>
  <c r="E529"/>
  <c r="N529" s="1"/>
  <c r="K528"/>
  <c r="H528"/>
  <c r="E528"/>
  <c r="N528" s="1"/>
  <c r="K527"/>
  <c r="H527"/>
  <c r="E527"/>
  <c r="N527" s="1"/>
  <c r="D960" i="6"/>
  <c r="P960"/>
  <c r="O960"/>
  <c r="N960"/>
  <c r="M960"/>
  <c r="L960"/>
  <c r="K960"/>
  <c r="J960"/>
  <c r="I960"/>
  <c r="H960"/>
  <c r="G960"/>
  <c r="F960"/>
  <c r="E960"/>
  <c r="N2771" i="5"/>
  <c r="M2771"/>
  <c r="L2771"/>
  <c r="K2771"/>
  <c r="J2771"/>
  <c r="I2771"/>
  <c r="H2771"/>
  <c r="G2771"/>
  <c r="F2771"/>
  <c r="N2768"/>
  <c r="M2768"/>
  <c r="L2768"/>
  <c r="K2768"/>
  <c r="J2768"/>
  <c r="I2768"/>
  <c r="H2768"/>
  <c r="G2768"/>
  <c r="F2768"/>
  <c r="N2765"/>
  <c r="M2765"/>
  <c r="L2765"/>
  <c r="K2765"/>
  <c r="J2765"/>
  <c r="I2765"/>
  <c r="H2765"/>
  <c r="G2765"/>
  <c r="F2765"/>
  <c r="K526" i="15"/>
  <c r="H526"/>
  <c r="E526"/>
  <c r="N526" s="1"/>
  <c r="K525"/>
  <c r="H525"/>
  <c r="E525"/>
  <c r="N525" s="1"/>
  <c r="K524"/>
  <c r="H524"/>
  <c r="E524"/>
  <c r="N524" s="1"/>
  <c r="K523"/>
  <c r="H523"/>
  <c r="E523"/>
  <c r="N523" s="1"/>
  <c r="P957" i="6"/>
  <c r="O957"/>
  <c r="N957"/>
  <c r="M957"/>
  <c r="L957"/>
  <c r="K957"/>
  <c r="J957"/>
  <c r="I957"/>
  <c r="H957"/>
  <c r="G957"/>
  <c r="F957"/>
  <c r="E957"/>
  <c r="D957"/>
  <c r="N2762" i="5"/>
  <c r="M2762"/>
  <c r="L2762"/>
  <c r="K2762"/>
  <c r="J2762"/>
  <c r="I2762"/>
  <c r="H2762"/>
  <c r="G2762"/>
  <c r="F2762"/>
  <c r="N2759"/>
  <c r="M2759"/>
  <c r="L2759"/>
  <c r="K2759"/>
  <c r="J2759"/>
  <c r="I2759"/>
  <c r="H2759"/>
  <c r="G2759"/>
  <c r="F2759"/>
  <c r="N2756"/>
  <c r="M2756"/>
  <c r="L2756"/>
  <c r="K2756"/>
  <c r="J2756"/>
  <c r="I2756"/>
  <c r="H2756"/>
  <c r="G2756"/>
  <c r="F2756"/>
  <c r="O2790" l="1"/>
  <c r="S2790"/>
  <c r="P2790"/>
  <c r="R2790" s="1"/>
  <c r="Q2790"/>
  <c r="S964" i="6"/>
  <c r="Q964"/>
  <c r="T964" s="1"/>
  <c r="P2787" i="5"/>
  <c r="Q2787"/>
  <c r="Q2781"/>
  <c r="S2766"/>
  <c r="P2772"/>
  <c r="S2787"/>
  <c r="Q2757"/>
  <c r="P2769"/>
  <c r="O2781"/>
  <c r="O2787"/>
  <c r="S2754"/>
  <c r="Q2754"/>
  <c r="Q2763"/>
  <c r="O2772"/>
  <c r="R2772" s="1"/>
  <c r="P2781"/>
  <c r="O2784"/>
  <c r="P2784"/>
  <c r="Q2784"/>
  <c r="S2781"/>
  <c r="S2784"/>
  <c r="O2778"/>
  <c r="R2778" s="1"/>
  <c r="S2778"/>
  <c r="Q2778"/>
  <c r="Q2775"/>
  <c r="P2775"/>
  <c r="S2775"/>
  <c r="S2772"/>
  <c r="S961" i="6"/>
  <c r="V961" s="1"/>
  <c r="Q961"/>
  <c r="T961" s="1"/>
  <c r="O2775" i="5"/>
  <c r="R2775" s="1"/>
  <c r="Q2772"/>
  <c r="R958" i="6"/>
  <c r="U958"/>
  <c r="S958"/>
  <c r="Q958"/>
  <c r="S2769" i="5"/>
  <c r="O2769"/>
  <c r="Q2766"/>
  <c r="P2763"/>
  <c r="O2763"/>
  <c r="S2763"/>
  <c r="P2766"/>
  <c r="Q2769"/>
  <c r="O2766"/>
  <c r="S2760"/>
  <c r="Q2760"/>
  <c r="O2760"/>
  <c r="S2757"/>
  <c r="S955" i="6"/>
  <c r="R955"/>
  <c r="Q955"/>
  <c r="U955"/>
  <c r="P2754" i="5"/>
  <c r="O2754"/>
  <c r="R2754" s="1"/>
  <c r="T2754" s="1"/>
  <c r="P2757"/>
  <c r="O2757"/>
  <c r="P2760"/>
  <c r="K522" i="15"/>
  <c r="H522"/>
  <c r="E522"/>
  <c r="N522" s="1"/>
  <c r="K521"/>
  <c r="H521"/>
  <c r="E521"/>
  <c r="N521" s="1"/>
  <c r="T2790" i="5" l="1"/>
  <c r="R2787"/>
  <c r="T2787" s="1"/>
  <c r="V964" i="6"/>
  <c r="R2760" i="5"/>
  <c r="T2760"/>
  <c r="R2769"/>
  <c r="R2781"/>
  <c r="T2781" s="1"/>
  <c r="T2772"/>
  <c r="R2784"/>
  <c r="T2784" s="1"/>
  <c r="T2778"/>
  <c r="T2775"/>
  <c r="T958" i="6"/>
  <c r="V958"/>
  <c r="T2769" i="5"/>
  <c r="R2766"/>
  <c r="T2766" s="1"/>
  <c r="R2763"/>
  <c r="T2763" s="1"/>
  <c r="T955" i="6"/>
  <c r="V955" s="1"/>
  <c r="R2757" i="5"/>
  <c r="T2757" s="1"/>
  <c r="K520" i="15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N2750"/>
  <c r="M2750"/>
  <c r="L2750"/>
  <c r="K2750"/>
  <c r="J2750"/>
  <c r="I2750"/>
  <c r="H2750"/>
  <c r="G2750"/>
  <c r="F2750"/>
  <c r="N2747"/>
  <c r="M2747"/>
  <c r="L2747"/>
  <c r="K2747"/>
  <c r="J2747"/>
  <c r="I2747"/>
  <c r="H2747"/>
  <c r="G2747"/>
  <c r="F2747"/>
  <c r="K518" i="15"/>
  <c r="H518"/>
  <c r="E518"/>
  <c r="N518" s="1"/>
  <c r="K517"/>
  <c r="H517"/>
  <c r="E517"/>
  <c r="N517" s="1"/>
  <c r="P2745" i="5" l="1"/>
  <c r="S2751"/>
  <c r="S2745"/>
  <c r="Q2745"/>
  <c r="S2748"/>
  <c r="S952" i="6"/>
  <c r="V952" s="1"/>
  <c r="Q952"/>
  <c r="T952" s="1"/>
  <c r="Q2751" i="5"/>
  <c r="O2745"/>
  <c r="R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T2745" i="5" l="1"/>
  <c r="R2748"/>
  <c r="T2748" s="1"/>
  <c r="R2751"/>
  <c r="T2751" s="1"/>
  <c r="K509" i="15"/>
  <c r="H509"/>
  <c r="E509"/>
  <c r="N509" s="1"/>
  <c r="K508"/>
  <c r="H508"/>
  <c r="E508"/>
  <c r="N508" s="1"/>
  <c r="K507"/>
  <c r="H507"/>
  <c r="E507"/>
  <c r="N507" s="1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F2744"/>
  <c r="N2741"/>
  <c r="M2741"/>
  <c r="L2741"/>
  <c r="K2741"/>
  <c r="J2741"/>
  <c r="I2741"/>
  <c r="H2741"/>
  <c r="G2741"/>
  <c r="F2741"/>
  <c r="N2738"/>
  <c r="M2738"/>
  <c r="L2738"/>
  <c r="K2738"/>
  <c r="J2738"/>
  <c r="I2738"/>
  <c r="H2738"/>
  <c r="G2738"/>
  <c r="F2738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N2732"/>
  <c r="M2732"/>
  <c r="L2732"/>
  <c r="K2732"/>
  <c r="J2732"/>
  <c r="I2732"/>
  <c r="H2732"/>
  <c r="G2732"/>
  <c r="F2732"/>
  <c r="N2729"/>
  <c r="M2729"/>
  <c r="L2729"/>
  <c r="K2729"/>
  <c r="J2729"/>
  <c r="I2729"/>
  <c r="H2729"/>
  <c r="G2729"/>
  <c r="F2729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F2726"/>
  <c r="N2723"/>
  <c r="M2723"/>
  <c r="L2723"/>
  <c r="K2723"/>
  <c r="J2723"/>
  <c r="I2723"/>
  <c r="H2723"/>
  <c r="G2723"/>
  <c r="F2723"/>
  <c r="N2720"/>
  <c r="M2720"/>
  <c r="L2720"/>
  <c r="K2720"/>
  <c r="J2720"/>
  <c r="I2720"/>
  <c r="H2720"/>
  <c r="G2720"/>
  <c r="F2720"/>
  <c r="S2724" l="1"/>
  <c r="S2742"/>
  <c r="O2724"/>
  <c r="P2739"/>
  <c r="P2730"/>
  <c r="S2736"/>
  <c r="S2721"/>
  <c r="P2724"/>
  <c r="O2730"/>
  <c r="R2730" s="1"/>
  <c r="S2718"/>
  <c r="Q2727"/>
  <c r="Q2730"/>
  <c r="O2733"/>
  <c r="O2739"/>
  <c r="S949" i="6"/>
  <c r="U949"/>
  <c r="R949"/>
  <c r="Q949"/>
  <c r="P2742" i="5"/>
  <c r="Q2736"/>
  <c r="S2739"/>
  <c r="P2736"/>
  <c r="Q2739"/>
  <c r="O2736"/>
  <c r="Q2742"/>
  <c r="O2742"/>
  <c r="Q2733"/>
  <c r="S2733"/>
  <c r="P2733"/>
  <c r="S946" i="6"/>
  <c r="U946"/>
  <c r="Q946"/>
  <c r="T946" s="1"/>
  <c r="V946" s="1"/>
  <c r="S2730" i="5"/>
  <c r="P2727"/>
  <c r="O2727"/>
  <c r="S2727"/>
  <c r="U943" i="6"/>
  <c r="S943"/>
  <c r="V943" s="1"/>
  <c r="Q943"/>
  <c r="T943" s="1"/>
  <c r="Q2718" i="5"/>
  <c r="P2718"/>
  <c r="Q2721"/>
  <c r="O2718"/>
  <c r="P2721"/>
  <c r="Q2724"/>
  <c r="O272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K494" i="15"/>
  <c r="H494"/>
  <c r="E494"/>
  <c r="N494" s="1"/>
  <c r="K493"/>
  <c r="H493"/>
  <c r="E493"/>
  <c r="N493" s="1"/>
  <c r="R2721" i="5" l="1"/>
  <c r="T2721" s="1"/>
  <c r="R2724"/>
  <c r="P2706"/>
  <c r="Q2709"/>
  <c r="T2730"/>
  <c r="R2742"/>
  <c r="R2739"/>
  <c r="T2739" s="1"/>
  <c r="T2724"/>
  <c r="R2736"/>
  <c r="T2736" s="1"/>
  <c r="R2733"/>
  <c r="T2733" s="1"/>
  <c r="T949" i="6"/>
  <c r="V949" s="1"/>
  <c r="T2742" i="5"/>
  <c r="R2727"/>
  <c r="T2727" s="1"/>
  <c r="R2718"/>
  <c r="T2718" s="1"/>
  <c r="P2709"/>
  <c r="R940" i="6"/>
  <c r="U940"/>
  <c r="P2715" i="5"/>
  <c r="Q2715"/>
  <c r="P2712"/>
  <c r="Q2712"/>
  <c r="S940" i="6"/>
  <c r="Q940"/>
  <c r="S2715" i="5"/>
  <c r="O2715"/>
  <c r="O2709"/>
  <c r="S2709"/>
  <c r="O2712"/>
  <c r="S2712"/>
  <c r="S937" i="6"/>
  <c r="R937"/>
  <c r="Q937"/>
  <c r="S2700" i="5"/>
  <c r="S2706"/>
  <c r="Q2700"/>
  <c r="P2703"/>
  <c r="Q2703"/>
  <c r="O2703"/>
  <c r="S2703"/>
  <c r="P2700"/>
  <c r="O2700"/>
  <c r="Q2706"/>
  <c r="O2706"/>
  <c r="R2706" l="1"/>
  <c r="T2706" s="1"/>
  <c r="R2703"/>
  <c r="T2703" s="1"/>
  <c r="R2709"/>
  <c r="T2709" s="1"/>
  <c r="V940" i="6"/>
  <c r="T940"/>
  <c r="R2715" i="5"/>
  <c r="T2715" s="1"/>
  <c r="R2712"/>
  <c r="T2712" s="1"/>
  <c r="T937" i="6"/>
  <c r="V937" s="1"/>
  <c r="R2700" i="5"/>
  <c r="T2700" s="1"/>
  <c r="P936" i="6" l="1"/>
  <c r="O936"/>
  <c r="N936"/>
  <c r="M936"/>
  <c r="L936"/>
  <c r="K936"/>
  <c r="J936"/>
  <c r="I936"/>
  <c r="H936"/>
  <c r="G936"/>
  <c r="F936"/>
  <c r="E936"/>
  <c r="U934" s="1"/>
  <c r="D936"/>
  <c r="N2699" i="5"/>
  <c r="M2699"/>
  <c r="L2699"/>
  <c r="K2699"/>
  <c r="J2699"/>
  <c r="I2699"/>
  <c r="H2699"/>
  <c r="G2699"/>
  <c r="F2699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M2690"/>
  <c r="L2690"/>
  <c r="K2690"/>
  <c r="J2690"/>
  <c r="I2690"/>
  <c r="H2690"/>
  <c r="G2690"/>
  <c r="F2690"/>
  <c r="N2687"/>
  <c r="M2687"/>
  <c r="L2687"/>
  <c r="K2687"/>
  <c r="J2687"/>
  <c r="I2687"/>
  <c r="H2687"/>
  <c r="G2687"/>
  <c r="F2687"/>
  <c r="N2684"/>
  <c r="M2684"/>
  <c r="L2684"/>
  <c r="K2684"/>
  <c r="J2684"/>
  <c r="I2684"/>
  <c r="H2684"/>
  <c r="G2684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488" s="1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N2669"/>
  <c r="M2669"/>
  <c r="L2669"/>
  <c r="K2669"/>
  <c r="J2669"/>
  <c r="I2669"/>
  <c r="H2669"/>
  <c r="G2669"/>
  <c r="F2669"/>
  <c r="N2666"/>
  <c r="M2666"/>
  <c r="L2666"/>
  <c r="K2666"/>
  <c r="J2666"/>
  <c r="I2666"/>
  <c r="H2666"/>
  <c r="G2666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O2697" i="5" l="1"/>
  <c r="P2661"/>
  <c r="S2685"/>
  <c r="P2670"/>
  <c r="Q2682"/>
  <c r="P2697"/>
  <c r="Q2697"/>
  <c r="Q2664"/>
  <c r="P2688"/>
  <c r="O2667"/>
  <c r="Q2688"/>
  <c r="P2682"/>
  <c r="S2694"/>
  <c r="S2697"/>
  <c r="O2688"/>
  <c r="Q2667"/>
  <c r="Q2685"/>
  <c r="P2655"/>
  <c r="P2667"/>
  <c r="Q2676"/>
  <c r="R934" i="6"/>
  <c r="S934"/>
  <c r="Q934"/>
  <c r="T934" s="1"/>
  <c r="O2694" i="5"/>
  <c r="P2694"/>
  <c r="Q2694"/>
  <c r="Q2691"/>
  <c r="P2691"/>
  <c r="O2691"/>
  <c r="S2691"/>
  <c r="R931" i="6"/>
  <c r="Q931"/>
  <c r="U931"/>
  <c r="O2685" i="5"/>
  <c r="P2685"/>
  <c r="S2688"/>
  <c r="O2682"/>
  <c r="S2682"/>
  <c r="S931" i="6"/>
  <c r="Q2673" i="5"/>
  <c r="S2673"/>
  <c r="P2676"/>
  <c r="S2676"/>
  <c r="O2676"/>
  <c r="S2679"/>
  <c r="P2679"/>
  <c r="P2673"/>
  <c r="O2673"/>
  <c r="Q2679"/>
  <c r="O2679"/>
  <c r="S928" i="6"/>
  <c r="R928"/>
  <c r="T928" s="1"/>
  <c r="R925"/>
  <c r="U925"/>
  <c r="S2664" i="5"/>
  <c r="Q2670"/>
  <c r="S925" i="6"/>
  <c r="Q925"/>
  <c r="S2670" i="5"/>
  <c r="S2667"/>
  <c r="O2670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70" i="5" l="1"/>
  <c r="R2697"/>
  <c r="T2697" s="1"/>
  <c r="R2667"/>
  <c r="T2667" s="1"/>
  <c r="R2685"/>
  <c r="T2685" s="1"/>
  <c r="T2670"/>
  <c r="R2676"/>
  <c r="T2676" s="1"/>
  <c r="R2694"/>
  <c r="T2694" s="1"/>
  <c r="R2682"/>
  <c r="T2682" s="1"/>
  <c r="R2688"/>
  <c r="T2688" s="1"/>
  <c r="R2655"/>
  <c r="T2655" s="1"/>
  <c r="R2658"/>
  <c r="T2658" s="1"/>
  <c r="V934" i="6"/>
  <c r="R2691" i="5"/>
  <c r="T2691" s="1"/>
  <c r="T931" i="6"/>
  <c r="V931"/>
  <c r="R2679" i="5"/>
  <c r="T2679" s="1"/>
  <c r="R2673"/>
  <c r="T2673" s="1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Q2637" i="5" l="1"/>
  <c r="P2631"/>
  <c r="P2625"/>
  <c r="P2634"/>
  <c r="P2637"/>
  <c r="S2634"/>
  <c r="O2637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Q2628"/>
  <c r="S913" i="6"/>
  <c r="V913" s="1"/>
  <c r="Q913"/>
  <c r="T913" s="1"/>
  <c r="O2625" i="5"/>
  <c r="R2625" s="1"/>
  <c r="S2625"/>
  <c r="P2628"/>
  <c r="O2628"/>
  <c r="S2628"/>
  <c r="Q2634"/>
  <c r="Q2625"/>
  <c r="O2634"/>
  <c r="N2623"/>
  <c r="M2623"/>
  <c r="L2623"/>
  <c r="K2623"/>
  <c r="J2623"/>
  <c r="I2623"/>
  <c r="H2623"/>
  <c r="G2623"/>
  <c r="F2623"/>
  <c r="R2631" l="1"/>
  <c r="R2634"/>
  <c r="T2634" s="1"/>
  <c r="R2637"/>
  <c r="T2637" s="1"/>
  <c r="R2643"/>
  <c r="T2643" s="1"/>
  <c r="T2625"/>
  <c r="R2640"/>
  <c r="T2640" s="1"/>
  <c r="V916" i="6"/>
  <c r="R2628" i="5"/>
  <c r="T2628" s="1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Q2600"/>
  <c r="O2597"/>
  <c r="O2600"/>
  <c r="O2591"/>
  <c r="Q2591"/>
  <c r="P2591"/>
  <c r="S2591"/>
  <c r="R2597" l="1"/>
  <c r="R2618"/>
  <c r="R2594"/>
  <c r="T2594" s="1"/>
  <c r="R2603"/>
  <c r="T2603" s="1"/>
  <c r="R2612"/>
  <c r="T2612" s="1"/>
  <c r="R2600"/>
  <c r="T2600" s="1"/>
  <c r="T2618"/>
  <c r="R2615"/>
  <c r="T2615" s="1"/>
  <c r="R2609"/>
  <c r="T2609" s="1"/>
  <c r="T907" i="6"/>
  <c r="V907" s="1"/>
  <c r="V904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T2474" s="1"/>
  <c r="R2471"/>
  <c r="T2471" s="1"/>
  <c r="R2477"/>
  <c r="T2477" s="1"/>
  <c r="T871" i="6"/>
  <c r="V871" s="1"/>
  <c r="S2465" i="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R2288" l="1"/>
  <c r="T820" i="6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<sst xmlns="http://schemas.openxmlformats.org/spreadsheetml/2006/main" count="9204" uniqueCount="784">
  <si>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</si>
  <si>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</si>
  <si>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</si>
  <si>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</si>
  <si>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</si>
  <si>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</si>
  <si>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</si>
  <si>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</si>
  <si>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</si>
  <si>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</si>
  <si>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</si>
  <si>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</si>
  <si>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</si>
  <si>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</si>
  <si>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</si>
  <si>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</si>
  <si>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</si>
  <si>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</si>
  <si>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</si>
  <si>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</si>
  <si>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</si>
  <si>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</si>
  <si>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</si>
  <si>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</si>
  <si>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</si>
  <si>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</si>
  <si>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</si>
  <si>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</si>
  <si>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</si>
  <si>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</si>
  <si>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</si>
  <si>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</si>
  <si>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</si>
  <si>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</si>
  <si>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</si>
  <si>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</si>
  <si>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</si>
  <si>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</si>
  <si>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</si>
  <si>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</si>
  <si>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</si>
  <si>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</si>
  <si>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</si>
  <si>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</si>
  <si>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</si>
  <si>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</si>
  <si>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</si>
  <si>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</si>
  <si>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</si>
  <si>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</si>
  <si>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</si>
  <si>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</si>
  <si>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</si>
  <si>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</si>
  <si>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</si>
  <si>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</si>
  <si>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</si>
  <si>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</si>
  <si>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</si>
  <si>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</si>
  <si>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</si>
  <si>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</si>
  <si>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</si>
  <si>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</si>
  <si>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</si>
  <si>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</si>
  <si>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</si>
  <si>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</si>
  <si>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</si>
  <si>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</si>
  <si>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</si>
  <si>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</si>
  <si>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</si>
  <si>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</si>
  <si>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</si>
  <si>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</si>
  <si>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</si>
  <si>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</si>
  <si>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</si>
  <si>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</si>
  <si>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</si>
  <si>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</si>
  <si>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</si>
  <si>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</si>
  <si>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</si>
  <si>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</si>
  <si>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</si>
  <si>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</si>
  <si>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</si>
  <si>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</si>
  <si>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</si>
  <si>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</si>
  <si>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</si>
  <si>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</si>
  <si>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</si>
  <si>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</si>
  <si>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</si>
  <si>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</si>
  <si>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</si>
  <si>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</si>
  <si>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</si>
  <si>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</si>
  <si>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</si>
  <si>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</si>
  <si>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</si>
  <si>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</si>
  <si>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</si>
  <si>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</si>
  <si>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</si>
  <si>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</si>
  <si>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</si>
  <si>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</si>
  <si>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</si>
  <si>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</si>
  <si>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</si>
  <si>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</si>
  <si>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</si>
  <si>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</si>
  <si>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</si>
  <si>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</si>
  <si>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</si>
  <si>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</si>
  <si>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</si>
  <si>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</si>
  <si>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</si>
  <si>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</si>
  <si>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</si>
  <si>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</si>
  <si>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</si>
  <si>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</si>
  <si>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</si>
  <si>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</si>
  <si>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</si>
  <si>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</si>
  <si>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</si>
  <si>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</si>
  <si>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</si>
  <si>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</si>
  <si>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</si>
  <si>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</si>
  <si>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</si>
  <si>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</si>
  <si>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</si>
  <si>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</si>
  <si>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</si>
  <si>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</si>
  <si>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</si>
  <si>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</si>
  <si>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</si>
  <si>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</si>
  <si>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</si>
  <si>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</si>
  <si>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</si>
  <si>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</si>
  <si>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</si>
  <si>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</si>
  <si>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</si>
  <si>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</si>
  <si>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</si>
  <si>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</si>
  <si>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</si>
  <si>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</si>
  <si>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</si>
  <si>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</si>
  <si>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</si>
  <si>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</si>
  <si>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</si>
  <si>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</si>
  <si>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</si>
  <si>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</si>
  <si>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</si>
  <si>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</si>
  <si>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</si>
  <si>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</si>
  <si>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</si>
  <si>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</si>
  <si>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</si>
  <si>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</si>
  <si>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</si>
  <si>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</si>
  <si>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</si>
  <si>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</si>
  <si>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</si>
  <si>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</si>
  <si>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</si>
  <si>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</si>
  <si>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</si>
  <si>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</si>
  <si>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</si>
  <si>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</si>
  <si>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</si>
  <si>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</si>
  <si>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</si>
  <si>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</si>
  <si>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</si>
  <si>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</si>
  <si>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</si>
  <si>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</si>
  <si>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</si>
  <si>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</si>
  <si>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</si>
  <si>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</si>
  <si>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</si>
  <si>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</si>
  <si>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</si>
  <si>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</si>
  <si>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</si>
  <si>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</si>
  <si>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</si>
  <si>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</si>
  <si>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</si>
  <si>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</si>
  <si>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</si>
  <si>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</si>
  <si>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</si>
  <si>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</si>
  <si>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</si>
  <si>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</si>
  <si>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</si>
  <si>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</si>
  <si>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</si>
  <si>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</si>
  <si>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</si>
  <si>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</si>
  <si>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</si>
  <si>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</si>
  <si>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</si>
  <si>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</si>
  <si>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</si>
  <si>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</si>
  <si>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</si>
  <si>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</si>
  <si>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</si>
  <si>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</si>
  <si>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</si>
  <si>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</si>
  <si>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</si>
  <si>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</si>
  <si>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</si>
  <si>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</si>
  <si>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</si>
  <si>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</si>
  <si>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</si>
  <si>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</si>
  <si>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</si>
  <si>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</si>
  <si>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</si>
  <si>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</si>
  <si>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</si>
  <si>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</si>
  <si>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</si>
  <si>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</si>
  <si>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</si>
  <si>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</si>
  <si>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</si>
  <si>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</si>
  <si>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</si>
  <si>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</si>
  <si>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</si>
  <si>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</si>
  <si>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</si>
  <si>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</si>
  <si>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</si>
  <si>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</si>
  <si>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</si>
  <si>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</si>
  <si>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</si>
  <si>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</si>
  <si>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</si>
  <si>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</si>
  <si>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</si>
  <si>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</si>
  <si>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</si>
  <si>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</si>
  <si>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</si>
  <si>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</si>
  <si>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</si>
  <si>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</si>
  <si>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</si>
  <si>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</si>
  <si>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</si>
  <si>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</si>
  <si>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</si>
  <si>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</si>
  <si>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</si>
  <si>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</si>
  <si>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</si>
  <si>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</si>
  <si>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</si>
  <si>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</si>
  <si>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</si>
  <si>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</si>
  <si>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</si>
  <si>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</si>
  <si>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</si>
  <si>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</si>
  <si>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</si>
  <si>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</si>
  <si>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</si>
  <si>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</si>
  <si>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</si>
  <si>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</si>
  <si>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</si>
  <si>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</si>
  <si>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</si>
  <si>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</si>
  <si>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</si>
  <si>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</si>
  <si>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</si>
  <si>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</si>
  <si>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</si>
  <si>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</si>
  <si>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</si>
  <si>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</si>
  <si>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</si>
  <si>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</si>
  <si>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</si>
  <si>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</si>
  <si>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</si>
  <si>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</si>
  <si>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</si>
  <si>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</si>
  <si>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</si>
  <si>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</si>
  <si>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</si>
  <si>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</si>
  <si>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</si>
  <si>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</si>
  <si>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</si>
  <si>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</si>
  <si>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</si>
  <si>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</si>
  <si>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</si>
  <si>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</si>
  <si>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</si>
  <si>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</si>
  <si>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</si>
  <si>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</si>
  <si>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</si>
  <si>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</si>
  <si>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</si>
  <si>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</si>
  <si>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</si>
  <si>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</si>
  <si>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</si>
  <si>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</si>
  <si>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</si>
  <si>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</si>
  <si>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</si>
  <si>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</si>
  <si>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</si>
  <si>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</si>
  <si>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</si>
  <si>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</si>
  <si>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</si>
  <si>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</si>
  <si>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</si>
  <si>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</si>
  <si>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</si>
  <si>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</si>
  <si>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</si>
  <si>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</si>
  <si>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</si>
  <si>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</si>
  <si>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</si>
  <si>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</si>
  <si>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</si>
  <si>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</si>
  <si>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</si>
  <si>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</si>
  <si>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</si>
  <si>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</si>
  <si>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</si>
  <si>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</si>
  <si>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</si>
  <si>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</si>
  <si>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</si>
  <si>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</si>
  <si>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</si>
  <si>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</si>
  <si>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</si>
  <si>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</si>
  <si>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</si>
  <si>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</si>
  <si>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</si>
  <si>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</si>
  <si>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</si>
  <si>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</si>
  <si>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</si>
  <si>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</si>
  <si>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</si>
  <si>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</si>
  <si>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</si>
  <si>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</si>
  <si>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</si>
  <si>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</si>
  <si>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</si>
  <si>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</si>
  <si>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</si>
  <si>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</si>
  <si>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</si>
  <si>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</si>
  <si>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</si>
  <si>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</si>
  <si>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</si>
  <si>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</si>
  <si>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</si>
  <si>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</si>
  <si>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</si>
  <si>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</si>
  <si>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</si>
  <si>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</si>
  <si>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</si>
  <si>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</si>
  <si>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</si>
  <si>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</si>
  <si>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</si>
  <si>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</si>
  <si>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</si>
  <si>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</si>
  <si>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</si>
  <si>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</si>
  <si>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</si>
  <si>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</si>
  <si>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</si>
  <si>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</si>
  <si>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</si>
  <si>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</si>
  <si>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</si>
  <si>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</si>
  <si>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</si>
  <si>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</si>
  <si>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</si>
  <si>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</si>
  <si>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</si>
  <si>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</si>
  <si>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</si>
  <si>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</si>
  <si>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</si>
  <si>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</si>
  <si>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</si>
  <si>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</si>
  <si>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</si>
  <si>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</si>
  <si>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</si>
  <si>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</si>
  <si>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</si>
  <si>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</si>
  <si>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</si>
  <si>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</si>
  <si>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</si>
  <si>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</si>
  <si>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</si>
  <si>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</si>
  <si>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</si>
  <si>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</si>
  <si>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</si>
  <si>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</si>
  <si>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</si>
  <si>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</si>
  <si>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</si>
  <si>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</si>
  <si>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</si>
  <si>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</si>
  <si>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</si>
  <si>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</si>
  <si>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</si>
  <si>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</si>
  <si>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</si>
  <si>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</si>
  <si>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</si>
  <si>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</si>
  <si>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</si>
  <si>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</si>
  <si>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</si>
  <si>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</si>
  <si>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</si>
  <si>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</si>
  <si>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</si>
  <si>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</si>
  <si>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</si>
  <si>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</si>
  <si>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</si>
  <si>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</si>
  <si>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</si>
  <si>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</si>
  <si>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</si>
  <si>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</si>
  <si>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</si>
  <si>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</si>
  <si>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</si>
  <si>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</si>
  <si>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</si>
  <si>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</si>
  <si>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</si>
  <si>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</si>
  <si>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</si>
  <si>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</si>
  <si>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</si>
  <si>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</si>
  <si>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</si>
  <si>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</si>
  <si>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</si>
  <si>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</si>
  <si>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</si>
  <si>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</si>
  <si>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</si>
  <si>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</si>
  <si>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</si>
  <si>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</si>
  <si>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</si>
  <si>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</si>
  <si>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</si>
  <si>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</si>
  <si>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</si>
  <si>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</si>
  <si>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</si>
  <si>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</si>
  <si>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</si>
  <si>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</si>
  <si>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</si>
  <si>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</si>
  <si>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</si>
  <si>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</si>
  <si>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</si>
  <si>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</si>
  <si>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</si>
  <si>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</si>
  <si>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</si>
  <si>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</si>
  <si>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</si>
  <si>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</si>
  <si>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</si>
  <si>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</si>
  <si>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</si>
  <si>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</si>
  <si>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</si>
  <si>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</si>
  <si>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</si>
  <si>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</si>
  <si>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</si>
  <si>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</si>
  <si>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</si>
  <si>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</si>
  <si>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</si>
  <si>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</si>
  <si>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</si>
  <si>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</si>
  <si>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</si>
  <si>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</si>
  <si>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</si>
  <si>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</si>
  <si>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</si>
  <si>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</si>
  <si>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</si>
  <si>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</si>
  <si>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</si>
  <si>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</si>
  <si>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</si>
  <si>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</si>
  <si>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</si>
  <si>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</si>
  <si>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</si>
  <si>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</si>
  <si>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</si>
  <si>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</si>
  <si>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</si>
  <si>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</si>
  <si>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</si>
  <si>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</si>
  <si>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</si>
  <si>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</si>
  <si>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</si>
  <si>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</si>
  <si>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</si>
  <si>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</si>
  <si>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</si>
  <si>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</si>
  <si>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</si>
  <si>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</si>
  <si>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</si>
  <si>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</si>
  <si>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</si>
  <si>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</si>
  <si>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</si>
  <si>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</si>
  <si>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</si>
  <si>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</si>
  <si>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</si>
  <si>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</si>
  <si>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</si>
  <si>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</si>
  <si>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</si>
  <si>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</si>
  <si>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</si>
  <si>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</si>
  <si>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</si>
  <si>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</si>
  <si>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</si>
  <si>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</si>
  <si>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</si>
  <si>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</si>
  <si>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</si>
  <si>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</si>
  <si>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</si>
  <si>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</si>
  <si>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</si>
  <si>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</si>
  <si>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</si>
  <si>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</si>
  <si>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</si>
  <si>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</si>
  <si>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</si>
  <si>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</si>
  <si>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</si>
  <si>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</si>
  <si>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</si>
  <si>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</si>
  <si>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</si>
  <si>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</si>
  <si>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</si>
  <si>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</si>
  <si>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</si>
  <si>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</si>
  <si>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</si>
  <si>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</si>
  <si>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</si>
  <si>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</si>
  <si>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</si>
  <si>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</si>
  <si>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</si>
  <si>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</si>
  <si>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</si>
  <si>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</si>
  <si>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</si>
  <si>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</si>
  <si>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</si>
  <si>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</si>
  <si>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</si>
  <si>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</si>
  <si>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</si>
  <si>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</si>
  <si>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</si>
  <si>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</si>
  <si>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</si>
  <si>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</si>
  <si>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</si>
  <si>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</si>
  <si>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</si>
  <si>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</si>
  <si>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</si>
  <si>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</si>
  <si>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</si>
  <si>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</si>
  <si>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</si>
  <si>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</si>
  <si>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</si>
  <si>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</si>
  <si>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</si>
  <si>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</si>
  <si>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</si>
  <si>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</si>
  <si>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</si>
  <si>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</si>
  <si>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</si>
  <si>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</si>
  <si>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</si>
  <si>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</si>
  <si>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</si>
  <si>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</si>
  <si>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</si>
  <si>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</si>
  <si>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</si>
  <si>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</si>
  <si>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</si>
  <si>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</si>
  <si>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</si>
  <si>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</si>
  <si>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</si>
  <si>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</si>
  <si>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</si>
  <si>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</si>
  <si>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</si>
  <si>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</si>
  <si>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</si>
  <si>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</si>
  <si>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</si>
  <si>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</si>
  <si>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</si>
  <si>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</si>
  <si>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</si>
  <si>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</si>
  <si>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</si>
  <si>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</si>
  <si>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</si>
  <si>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</si>
  <si>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</si>
  <si>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</si>
  <si>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</si>
  <si>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</si>
  <si>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</si>
  <si>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</si>
  <si>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</si>
  <si>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</si>
  <si>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</si>
  <si>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</si>
  <si>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</si>
  <si>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</si>
  <si>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</si>
  <si>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</si>
  <si>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</si>
  <si>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</si>
  <si>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</si>
  <si>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</si>
  <si>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</si>
  <si>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</si>
  <si>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</si>
  <si>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</si>
  <si>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</si>
  <si>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</si>
  <si>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</si>
  <si>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</si>
  <si>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</si>
  <si>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</si>
  <si>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</si>
  <si>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</si>
  <si>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</si>
  <si>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</si>
  <si>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</si>
  <si>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</si>
  <si>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</si>
  <si>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</si>
  <si>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</si>
  <si>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</si>
  <si>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</si>
  <si>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</si>
  <si>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</si>
  <si>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</si>
  <si>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</si>
  <si>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</si>
  <si>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</si>
  <si>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</si>
  <si>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</si>
  <si>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</si>
  <si>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</si>
  <si>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</si>
  <si>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</si>
  <si>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</si>
  <si>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</si>
  <si>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</si>
  <si>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</si>
  <si>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</si>
  <si>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</si>
  <si>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</si>
  <si>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</si>
  <si>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</si>
  <si>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</si>
  <si>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</si>
  <si>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</si>
  <si>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</si>
  <si>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</si>
  <si>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</si>
  <si>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</si>
  <si>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</si>
  <si>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</si>
  <si>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</si>
  <si>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</si>
  <si>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</si>
  <si>
    <t>CPX(LPDN pre-2 post-0)</t>
  </si>
  <si>
    <t>Q21100069.F1</t>
  </si>
  <si>
    <t>CPX(LPDN pre-0 post-10)</t>
  </si>
  <si>
    <t>CPX(LPDN pre-2 post-)</t>
  </si>
  <si>
    <t>CPX(LPDN pre-0 post-)</t>
  </si>
  <si>
    <t>BARC CP, CP DONE AFTER RUNNING BACKSIDE CONT. LOT MP20</t>
  </si>
  <si>
    <t>CONV CP, CP DONE AFTER RUNNING BACKSIDE CONT. LOT MP20</t>
  </si>
  <si>
    <t>Q21110002.F1</t>
  </si>
  <si>
    <t>CPX(LPDN pre-0 post-1)</t>
  </si>
  <si>
    <t>CPX(LPDN pre-0 post-4)</t>
  </si>
  <si>
    <t>Q21110108.F1</t>
  </si>
  <si>
    <t>CPX(LPDN pre-2 post-1)</t>
  </si>
  <si>
    <t>CPX(LPDN pre-0 post-0)</t>
  </si>
  <si>
    <t xml:space="preserve">BARC CP, AFTER 2.5HR OF CH PURGE </t>
  </si>
  <si>
    <t xml:space="preserve">CONV CP, AFTER 2.5HR OF CH PURGE </t>
  </si>
  <si>
    <t>Q21120020.F1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</si>
</sst>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99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0" xfId="1" applyFont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52242432"/>
        <c:axId val="157787648"/>
      </c:lineChart>
      <c:catAx>
        <c:axId val="152242432"/>
        <c:scaling>
          <c:orientation val="minMax"/>
        </c:scaling>
        <c:axPos val="b"/>
        <c:tickLblPos val="nextTo"/>
        <c:crossAx val="157787648"/>
        <c:crosses val="autoZero"/>
        <c:auto val="1"/>
        <c:lblAlgn val="ctr"/>
        <c:lblOffset val="100"/>
      </c:catAx>
      <c:valAx>
        <c:axId val="157787648"/>
        <c:scaling>
          <c:orientation val="minMax"/>
        </c:scaling>
        <c:axPos val="l"/>
        <c:majorGridlines/>
        <c:numFmt formatCode="General" sourceLinked="1"/>
        <c:tickLblPos val="nextTo"/>
        <c:crossAx val="15224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52251776"/>
        <c:axId val="152261760"/>
      </c:lineChart>
      <c:catAx>
        <c:axId val="152251776"/>
        <c:scaling>
          <c:orientation val="minMax"/>
        </c:scaling>
        <c:axPos val="b"/>
        <c:numFmt formatCode="mm\/dd\/yyyy" sourceLinked="1"/>
        <c:tickLblPos val="nextTo"/>
        <c:crossAx val="152261760"/>
        <c:crossesAt val="-4"/>
        <c:lblAlgn val="ctr"/>
        <c:lblOffset val="100"/>
      </c:catAx>
      <c:valAx>
        <c:axId val="152261760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5225177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39"/>
  <sheetViews>
    <sheetView tabSelected="1" zoomScale="85" zoomScaleNormal="85" workbookViewId="0">
      <pane ySplit="10" topLeftCell="A523" activePane="bottomLeft" state="frozen"/>
      <selection pane="bottomLeft" activeCell="O540" sqref="O540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7.125" style="7" customWidth="1"/>
    <col min="18" max="16384" width="8.75" style="7"/>
  </cols>
  <sheetData>
    <row r="1" spans="1:17" s="110" customFormat="1" ht="14.1" customHeight="1">
      <c r="A1" s="1138" t="s">
        <v>11</v>
      </c>
      <c r="B1" s="1138"/>
      <c r="C1" s="1138"/>
      <c r="D1" s="1138"/>
      <c r="E1" s="1138"/>
      <c r="F1" s="1138"/>
      <c r="G1" s="1138"/>
      <c r="H1" s="1138"/>
      <c r="I1" s="1138"/>
      <c r="J1" s="1138"/>
      <c r="K1" s="1138"/>
      <c r="L1" s="1138"/>
      <c r="M1" s="1138"/>
      <c r="N1" s="1138"/>
      <c r="O1" s="1138"/>
      <c r="P1" s="1139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140" t="s">
        <v>15</v>
      </c>
      <c r="O3" s="1140"/>
      <c r="P3" s="1141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142" t="s">
        <v>20</v>
      </c>
      <c r="D8" s="1143"/>
      <c r="E8" s="1143"/>
      <c r="F8" s="1143"/>
      <c r="G8" s="1143"/>
      <c r="H8" s="1143"/>
      <c r="I8" s="1143"/>
      <c r="J8" s="1143"/>
      <c r="K8" s="1144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142" t="s">
        <v>612</v>
      </c>
      <c r="D9" s="1143"/>
      <c r="E9" s="1144"/>
      <c r="F9" s="1142" t="s">
        <v>613</v>
      </c>
      <c r="G9" s="1143"/>
      <c r="H9" s="1144"/>
      <c r="I9" s="1142" t="s">
        <v>614</v>
      </c>
      <c r="J9" s="1143"/>
      <c r="K9" s="1144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2.75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  <row r="521" spans="1:17" ht="14.1" customHeight="1">
      <c r="A521" s="107">
        <v>44256</v>
      </c>
      <c r="B521" s="5" t="s">
        <v>716</v>
      </c>
      <c r="C521" s="5">
        <v>6</v>
      </c>
      <c r="D521" s="5">
        <v>19</v>
      </c>
      <c r="E521" s="5">
        <f t="shared" ref="E521:E522" si="186">IF(D521="","",(D521-C521))</f>
        <v>13</v>
      </c>
      <c r="F521" s="5">
        <v>3</v>
      </c>
      <c r="G521" s="5">
        <v>4</v>
      </c>
      <c r="H521" s="5">
        <f t="shared" ref="H521:H522" si="187">G521-F521</f>
        <v>1</v>
      </c>
      <c r="I521" s="5">
        <v>1</v>
      </c>
      <c r="J521" s="5">
        <v>1</v>
      </c>
      <c r="K521" s="5">
        <f t="shared" ref="K521:K522" si="188">J521-I521</f>
        <v>0</v>
      </c>
      <c r="L521" s="398">
        <v>35</v>
      </c>
      <c r="M521" s="5">
        <v>50</v>
      </c>
      <c r="N521" s="109" t="str">
        <f t="shared" ref="N521:N522" si="189">IF(E521="","",IF(E521&lt;=L521,"Pass","Fail"))</f>
        <v>Pass</v>
      </c>
      <c r="O521" s="5">
        <v>1159</v>
      </c>
      <c r="P521" s="362" t="s">
        <v>768</v>
      </c>
      <c r="Q521" s="7" t="s">
        <v>759</v>
      </c>
    </row>
    <row r="522" spans="1:17" ht="12.75" customHeight="1">
      <c r="A522" s="107">
        <v>44256</v>
      </c>
      <c r="B522" s="5" t="s">
        <v>716</v>
      </c>
      <c r="C522" s="5">
        <v>1</v>
      </c>
      <c r="D522" s="5">
        <v>3</v>
      </c>
      <c r="E522" s="5">
        <f t="shared" si="186"/>
        <v>2</v>
      </c>
      <c r="F522" s="5">
        <v>1</v>
      </c>
      <c r="G522" s="5">
        <v>3</v>
      </c>
      <c r="H522" s="5">
        <f t="shared" si="187"/>
        <v>2</v>
      </c>
      <c r="I522" s="5">
        <v>1</v>
      </c>
      <c r="J522" s="5">
        <v>2</v>
      </c>
      <c r="K522" s="5">
        <f t="shared" si="188"/>
        <v>1</v>
      </c>
      <c r="L522" s="398">
        <v>35</v>
      </c>
      <c r="M522" s="5">
        <v>50</v>
      </c>
      <c r="N522" s="109" t="str">
        <f t="shared" si="189"/>
        <v>Pass</v>
      </c>
      <c r="O522" s="7">
        <v>1159</v>
      </c>
      <c r="P522" s="362" t="s">
        <v>744</v>
      </c>
      <c r="Q522" s="7" t="s">
        <v>676</v>
      </c>
    </row>
    <row r="523" spans="1:17" ht="14.1" customHeight="1">
      <c r="A523" s="107">
        <v>44258</v>
      </c>
      <c r="B523" s="5" t="s">
        <v>716</v>
      </c>
      <c r="C523" s="5">
        <v>11</v>
      </c>
      <c r="D523" s="5">
        <v>35</v>
      </c>
      <c r="E523" s="5">
        <f t="shared" ref="E523:E524" si="190">IF(D523="","",(D523-C523))</f>
        <v>24</v>
      </c>
      <c r="F523" s="5">
        <v>0</v>
      </c>
      <c r="G523" s="5">
        <v>6</v>
      </c>
      <c r="H523" s="5">
        <f t="shared" ref="H523:H524" si="191">G523-F523</f>
        <v>6</v>
      </c>
      <c r="I523" s="5">
        <v>0</v>
      </c>
      <c r="J523" s="5">
        <v>4</v>
      </c>
      <c r="K523" s="5">
        <f t="shared" ref="K523:K524" si="192">J523-I523</f>
        <v>4</v>
      </c>
      <c r="L523" s="398">
        <v>35</v>
      </c>
      <c r="M523" s="5">
        <v>50</v>
      </c>
      <c r="N523" s="109" t="str">
        <f t="shared" ref="N523:N524" si="193">IF(E523="","",IF(E523&lt;=L523,"Pass","Fail"))</f>
        <v>Pass</v>
      </c>
      <c r="O523" s="5">
        <v>1428</v>
      </c>
      <c r="P523" s="362" t="s">
        <v>770</v>
      </c>
      <c r="Q523" s="7" t="s">
        <v>759</v>
      </c>
    </row>
    <row r="524" spans="1:17" ht="12.75" customHeight="1">
      <c r="A524" s="107">
        <v>44258</v>
      </c>
      <c r="B524" s="5" t="s">
        <v>716</v>
      </c>
      <c r="C524" s="5">
        <v>15</v>
      </c>
      <c r="D524" s="5">
        <v>25</v>
      </c>
      <c r="E524" s="5">
        <f t="shared" si="190"/>
        <v>10</v>
      </c>
      <c r="F524" s="5">
        <v>1</v>
      </c>
      <c r="G524" s="5">
        <v>5</v>
      </c>
      <c r="H524" s="5">
        <f t="shared" si="191"/>
        <v>4</v>
      </c>
      <c r="I524" s="5">
        <v>1</v>
      </c>
      <c r="J524" s="5">
        <v>4</v>
      </c>
      <c r="K524" s="5">
        <f t="shared" si="192"/>
        <v>3</v>
      </c>
      <c r="L524" s="398">
        <v>35</v>
      </c>
      <c r="M524" s="5">
        <v>50</v>
      </c>
      <c r="N524" s="109" t="str">
        <f t="shared" si="193"/>
        <v>Pass</v>
      </c>
      <c r="O524" s="7">
        <v>1428</v>
      </c>
      <c r="P524" s="362" t="s">
        <v>681</v>
      </c>
      <c r="Q524" s="7" t="s">
        <v>676</v>
      </c>
    </row>
    <row r="525" spans="1:17" ht="14.1" customHeight="1">
      <c r="A525" s="107">
        <v>44258</v>
      </c>
      <c r="B525" s="5" t="s">
        <v>716</v>
      </c>
      <c r="C525" s="5">
        <v>3</v>
      </c>
      <c r="D525" s="5">
        <v>34</v>
      </c>
      <c r="E525" s="5">
        <f t="shared" ref="E525:E528" si="194">IF(D525="","",(D525-C525))</f>
        <v>31</v>
      </c>
      <c r="F525" s="5">
        <v>1</v>
      </c>
      <c r="G525" s="5">
        <v>11</v>
      </c>
      <c r="H525" s="5">
        <f t="shared" ref="H525:H528" si="195">G525-F525</f>
        <v>10</v>
      </c>
      <c r="I525" s="5">
        <v>1</v>
      </c>
      <c r="J525" s="5">
        <v>6</v>
      </c>
      <c r="K525" s="5">
        <f t="shared" ref="K525:K528" si="196">J525-I525</f>
        <v>5</v>
      </c>
      <c r="L525" s="398">
        <v>35</v>
      </c>
      <c r="M525" s="5">
        <v>50</v>
      </c>
      <c r="N525" s="109" t="str">
        <f t="shared" ref="N525:N528" si="197">IF(E525="","",IF(E525&lt;=L525,"Pass","Fail"))</f>
        <v>Pass</v>
      </c>
      <c r="O525" s="5">
        <v>1519</v>
      </c>
      <c r="P525" s="362" t="s">
        <v>771</v>
      </c>
      <c r="Q525" s="7" t="s">
        <v>774</v>
      </c>
    </row>
    <row r="526" spans="1:17" ht="12.75" customHeight="1">
      <c r="A526" s="107">
        <v>44258</v>
      </c>
      <c r="B526" s="5" t="s">
        <v>716</v>
      </c>
      <c r="C526" s="5">
        <v>8</v>
      </c>
      <c r="D526" s="5">
        <v>37</v>
      </c>
      <c r="E526" s="5">
        <f t="shared" si="194"/>
        <v>29</v>
      </c>
      <c r="F526" s="5">
        <v>0</v>
      </c>
      <c r="G526" s="5">
        <v>9</v>
      </c>
      <c r="H526" s="5">
        <f t="shared" si="195"/>
        <v>9</v>
      </c>
      <c r="I526" s="5">
        <v>0</v>
      </c>
      <c r="J526" s="5">
        <v>2</v>
      </c>
      <c r="K526" s="5">
        <f t="shared" si="196"/>
        <v>2</v>
      </c>
      <c r="L526" s="398">
        <v>35</v>
      </c>
      <c r="M526" s="5">
        <v>50</v>
      </c>
      <c r="N526" s="109" t="str">
        <f t="shared" si="197"/>
        <v>Pass</v>
      </c>
      <c r="O526" s="7">
        <v>1519</v>
      </c>
      <c r="P526" s="362" t="s">
        <v>772</v>
      </c>
      <c r="Q526" s="7" t="s">
        <v>773</v>
      </c>
    </row>
    <row r="527" spans="1:17" ht="14.1" customHeight="1">
      <c r="A527" s="107">
        <v>44262</v>
      </c>
      <c r="B527" s="5" t="s">
        <v>716</v>
      </c>
      <c r="C527" s="5">
        <v>3</v>
      </c>
      <c r="D527" s="5">
        <v>18</v>
      </c>
      <c r="E527" s="5">
        <f t="shared" si="194"/>
        <v>15</v>
      </c>
      <c r="F527" s="5">
        <v>1</v>
      </c>
      <c r="G527" s="5">
        <v>3</v>
      </c>
      <c r="H527" s="5">
        <f t="shared" si="195"/>
        <v>2</v>
      </c>
      <c r="I527" s="5">
        <v>1</v>
      </c>
      <c r="J527" s="5">
        <v>2</v>
      </c>
      <c r="K527" s="5">
        <f t="shared" si="196"/>
        <v>1</v>
      </c>
      <c r="L527" s="398">
        <v>35</v>
      </c>
      <c r="M527" s="5">
        <v>50</v>
      </c>
      <c r="N527" s="109" t="str">
        <f t="shared" si="197"/>
        <v>Pass</v>
      </c>
      <c r="O527" s="5">
        <v>74</v>
      </c>
      <c r="P527" s="362" t="s">
        <v>770</v>
      </c>
      <c r="Q527" s="7" t="s">
        <v>759</v>
      </c>
    </row>
    <row r="528" spans="1:17" ht="12.75" customHeight="1">
      <c r="A528" s="107">
        <v>44262</v>
      </c>
      <c r="B528" s="5" t="s">
        <v>716</v>
      </c>
      <c r="C528" s="5">
        <v>5</v>
      </c>
      <c r="D528" s="5">
        <v>27</v>
      </c>
      <c r="E528" s="5">
        <f t="shared" si="194"/>
        <v>22</v>
      </c>
      <c r="F528" s="5">
        <v>0</v>
      </c>
      <c r="G528" s="5">
        <v>9</v>
      </c>
      <c r="H528" s="5">
        <f t="shared" si="195"/>
        <v>9</v>
      </c>
      <c r="I528" s="5">
        <v>0</v>
      </c>
      <c r="J528" s="5">
        <v>4</v>
      </c>
      <c r="K528" s="5">
        <f t="shared" si="196"/>
        <v>4</v>
      </c>
      <c r="L528" s="398">
        <v>35</v>
      </c>
      <c r="M528" s="5">
        <v>50</v>
      </c>
      <c r="N528" s="109" t="str">
        <f t="shared" si="197"/>
        <v>Pass</v>
      </c>
      <c r="O528" s="5">
        <v>74</v>
      </c>
      <c r="P528" s="362" t="s">
        <v>681</v>
      </c>
      <c r="Q528" s="7" t="s">
        <v>676</v>
      </c>
    </row>
    <row r="529" spans="1:17" ht="14.1" customHeight="1">
      <c r="A529" s="107">
        <v>44263</v>
      </c>
      <c r="B529" s="5" t="s">
        <v>716</v>
      </c>
      <c r="C529" s="5">
        <v>7</v>
      </c>
      <c r="D529" s="5">
        <v>14</v>
      </c>
      <c r="E529" s="5">
        <f t="shared" ref="E529:E530" si="198">IF(D529="","",(D529-C529))</f>
        <v>7</v>
      </c>
      <c r="F529" s="5">
        <v>0</v>
      </c>
      <c r="G529" s="5">
        <v>1</v>
      </c>
      <c r="H529" s="5">
        <f t="shared" ref="H529:H530" si="199">G529-F529</f>
        <v>1</v>
      </c>
      <c r="I529" s="5">
        <v>0</v>
      </c>
      <c r="J529" s="5">
        <v>1</v>
      </c>
      <c r="K529" s="5">
        <f t="shared" ref="K529:K530" si="200">J529-I529</f>
        <v>1</v>
      </c>
      <c r="L529" s="398">
        <v>35</v>
      </c>
      <c r="M529" s="5">
        <v>50</v>
      </c>
      <c r="N529" s="109" t="str">
        <f t="shared" ref="N529:N530" si="201">IF(E529="","",IF(E529&lt;=L529,"Pass","Fail"))</f>
        <v>Pass</v>
      </c>
      <c r="O529" s="5">
        <v>1159</v>
      </c>
      <c r="P529" s="362" t="s">
        <v>776</v>
      </c>
      <c r="Q529" s="7" t="s">
        <v>759</v>
      </c>
    </row>
    <row r="530" spans="1:17" ht="12.75" customHeight="1">
      <c r="A530" s="107">
        <v>44263</v>
      </c>
      <c r="B530" s="5" t="s">
        <v>716</v>
      </c>
      <c r="C530" s="5">
        <v>3</v>
      </c>
      <c r="D530" s="5">
        <v>28</v>
      </c>
      <c r="E530" s="5">
        <f t="shared" si="198"/>
        <v>25</v>
      </c>
      <c r="F530" s="5">
        <v>0</v>
      </c>
      <c r="G530" s="5">
        <v>6</v>
      </c>
      <c r="H530" s="5">
        <f t="shared" si="199"/>
        <v>6</v>
      </c>
      <c r="I530" s="5">
        <v>0</v>
      </c>
      <c r="J530" s="5">
        <v>1</v>
      </c>
      <c r="K530" s="5">
        <f t="shared" si="200"/>
        <v>1</v>
      </c>
      <c r="L530" s="398">
        <v>35</v>
      </c>
      <c r="M530" s="5">
        <v>50</v>
      </c>
      <c r="N530" s="109" t="str">
        <f t="shared" si="201"/>
        <v>Pass</v>
      </c>
      <c r="O530" s="5">
        <v>1159</v>
      </c>
      <c r="P530" s="362" t="s">
        <v>777</v>
      </c>
      <c r="Q530" s="7" t="s">
        <v>676</v>
      </c>
    </row>
    <row r="531" spans="1:17" ht="14.1" customHeight="1">
      <c r="A531" s="107">
        <v>44265</v>
      </c>
      <c r="B531" s="5" t="s">
        <v>723</v>
      </c>
      <c r="C531" s="5">
        <v>3</v>
      </c>
      <c r="D531" s="5">
        <v>10</v>
      </c>
      <c r="E531" s="5">
        <f t="shared" ref="E531:E532" si="202">IF(D531="","",(D531-C531))</f>
        <v>7</v>
      </c>
      <c r="F531" s="5">
        <v>1</v>
      </c>
      <c r="G531" s="5">
        <v>4</v>
      </c>
      <c r="H531" s="5">
        <f t="shared" ref="H531:H532" si="203">G531-F531</f>
        <v>3</v>
      </c>
      <c r="I531" s="5">
        <v>1</v>
      </c>
      <c r="J531" s="5">
        <v>5</v>
      </c>
      <c r="K531" s="5">
        <f t="shared" ref="K531:K532" si="204">J531-I531</f>
        <v>4</v>
      </c>
      <c r="L531" s="398">
        <v>35</v>
      </c>
      <c r="M531" s="5">
        <v>50</v>
      </c>
      <c r="N531" s="109" t="str">
        <f t="shared" ref="N531:N532" si="205">IF(E531="","",IF(E531&lt;=L531,"Pass","Fail"))</f>
        <v>Pass</v>
      </c>
      <c r="O531" s="5">
        <v>64</v>
      </c>
      <c r="P531" s="362"/>
      <c r="Q531" s="7" t="s">
        <v>759</v>
      </c>
    </row>
    <row r="532" spans="1:17" ht="12.75" customHeight="1">
      <c r="A532" s="107">
        <v>44265</v>
      </c>
      <c r="B532" s="5" t="s">
        <v>723</v>
      </c>
      <c r="C532" s="5">
        <v>1</v>
      </c>
      <c r="D532" s="5">
        <v>13</v>
      </c>
      <c r="E532" s="5">
        <f t="shared" si="202"/>
        <v>12</v>
      </c>
      <c r="F532" s="5">
        <v>0</v>
      </c>
      <c r="G532" s="5">
        <v>2</v>
      </c>
      <c r="H532" s="5">
        <f t="shared" si="203"/>
        <v>2</v>
      </c>
      <c r="I532" s="5">
        <v>0</v>
      </c>
      <c r="J532" s="5">
        <v>2</v>
      </c>
      <c r="K532" s="5">
        <f t="shared" si="204"/>
        <v>2</v>
      </c>
      <c r="L532" s="398">
        <v>35</v>
      </c>
      <c r="M532" s="5">
        <v>50</v>
      </c>
      <c r="N532" s="109" t="str">
        <f t="shared" si="205"/>
        <v>Pass</v>
      </c>
      <c r="O532" s="5">
        <v>64</v>
      </c>
      <c r="P532" s="362"/>
      <c r="Q532" s="7" t="s">
        <v>676</v>
      </c>
    </row>
    <row r="533" spans="1:17" ht="14.1" customHeight="1">
      <c r="A533" s="107">
        <v>44267</v>
      </c>
      <c r="B533" s="5" t="s">
        <v>716</v>
      </c>
      <c r="C533" s="5">
        <v>21</v>
      </c>
      <c r="D533" s="5">
        <v>76</v>
      </c>
      <c r="E533" s="5">
        <f t="shared" ref="E533:E534" si="206">IF(D533="","",(D533-C533))</f>
        <v>55</v>
      </c>
      <c r="F533" s="5">
        <v>1</v>
      </c>
      <c r="G533" s="5">
        <v>19</v>
      </c>
      <c r="H533" s="5">
        <f t="shared" ref="H533:H534" si="207">G533-F533</f>
        <v>18</v>
      </c>
      <c r="I533" s="5">
        <v>0</v>
      </c>
      <c r="J533" s="5">
        <v>9</v>
      </c>
      <c r="K533" s="5">
        <f t="shared" ref="K533:K534" si="208">J533-I533</f>
        <v>9</v>
      </c>
      <c r="L533" s="398">
        <v>35</v>
      </c>
      <c r="M533" s="5">
        <v>50</v>
      </c>
      <c r="N533" s="109" t="str">
        <f t="shared" ref="N533:N534" si="209">IF(E533="","",IF(E533&lt;=L533,"Pass","Fail"))</f>
        <v>Fail</v>
      </c>
      <c r="O533" s="5">
        <v>121</v>
      </c>
      <c r="P533" s="362" t="s">
        <v>739</v>
      </c>
      <c r="Q533" s="7" t="s">
        <v>759</v>
      </c>
    </row>
    <row r="534" spans="1:17" ht="12.75" customHeight="1">
      <c r="A534" s="107">
        <v>44267</v>
      </c>
      <c r="B534" s="5" t="s">
        <v>716</v>
      </c>
      <c r="C534" s="5">
        <v>3</v>
      </c>
      <c r="D534" s="5">
        <v>7</v>
      </c>
      <c r="E534" s="5">
        <f t="shared" si="206"/>
        <v>4</v>
      </c>
      <c r="F534" s="5">
        <v>0</v>
      </c>
      <c r="G534" s="5">
        <v>1</v>
      </c>
      <c r="H534" s="5">
        <f t="shared" si="207"/>
        <v>1</v>
      </c>
      <c r="I534" s="5">
        <v>0</v>
      </c>
      <c r="J534" s="5">
        <v>0</v>
      </c>
      <c r="K534" s="5">
        <f t="shared" si="208"/>
        <v>0</v>
      </c>
      <c r="L534" s="398">
        <v>35</v>
      </c>
      <c r="M534" s="5">
        <v>50</v>
      </c>
      <c r="N534" s="109" t="str">
        <f t="shared" si="209"/>
        <v>Pass</v>
      </c>
      <c r="O534" s="5">
        <v>121</v>
      </c>
      <c r="P534" s="362" t="s">
        <v>779</v>
      </c>
      <c r="Q534" s="7" t="s">
        <v>676</v>
      </c>
    </row>
    <row r="535" spans="1:17" ht="14.1" customHeight="1">
      <c r="A535" s="107">
        <v>44267</v>
      </c>
      <c r="B535" s="5" t="s">
        <v>723</v>
      </c>
      <c r="C535" s="5">
        <v>8</v>
      </c>
      <c r="D535" s="5">
        <v>12</v>
      </c>
      <c r="E535" s="5">
        <f t="shared" ref="E535:E539" si="210">IF(D535="","",(D535-C535))</f>
        <v>4</v>
      </c>
      <c r="F535" s="5">
        <v>0</v>
      </c>
      <c r="G535" s="5">
        <v>2</v>
      </c>
      <c r="H535" s="5">
        <f t="shared" ref="H535:H539" si="211">G535-F535</f>
        <v>2</v>
      </c>
      <c r="I535" s="5">
        <v>0</v>
      </c>
      <c r="J535" s="5">
        <v>1</v>
      </c>
      <c r="K535" s="5">
        <f t="shared" ref="K535:K539" si="212">J535-I535</f>
        <v>1</v>
      </c>
      <c r="L535" s="398">
        <v>35</v>
      </c>
      <c r="M535" s="5">
        <v>50</v>
      </c>
      <c r="N535" s="109" t="str">
        <f t="shared" ref="N535:N539" si="213">IF(E535="","",IF(E535&lt;=L535,"Pass","Fail"))</f>
        <v>Pass</v>
      </c>
      <c r="O535" s="5">
        <v>1335</v>
      </c>
      <c r="P535" s="362" t="s">
        <v>780</v>
      </c>
      <c r="Q535" s="7" t="s">
        <v>782</v>
      </c>
    </row>
    <row r="536" spans="1:17" ht="12.75" customHeight="1">
      <c r="A536" s="107">
        <v>44267</v>
      </c>
      <c r="B536" s="5" t="s">
        <v>723</v>
      </c>
      <c r="C536" s="5">
        <v>1</v>
      </c>
      <c r="D536" s="5">
        <v>11</v>
      </c>
      <c r="E536" s="5">
        <f t="shared" si="210"/>
        <v>10</v>
      </c>
      <c r="F536" s="5">
        <v>0</v>
      </c>
      <c r="G536" s="5">
        <v>2</v>
      </c>
      <c r="H536" s="5">
        <f t="shared" si="211"/>
        <v>2</v>
      </c>
      <c r="I536" s="5">
        <v>0</v>
      </c>
      <c r="J536" s="5">
        <v>0</v>
      </c>
      <c r="K536" s="5">
        <f t="shared" si="212"/>
        <v>0</v>
      </c>
      <c r="L536" s="398">
        <v>35</v>
      </c>
      <c r="M536" s="5">
        <v>50</v>
      </c>
      <c r="N536" s="109" t="str">
        <f t="shared" si="213"/>
        <v>Pass</v>
      </c>
      <c r="O536" s="5">
        <v>1335</v>
      </c>
      <c r="P536" s="362" t="s">
        <v>666</v>
      </c>
      <c r="Q536" s="7" t="s">
        <v>781</v>
      </c>
    </row>
    <row r="537" spans="1:17" ht="14.1" customHeight="1">
      <c r="A537" s="107">
        <v>44268</v>
      </c>
      <c r="B537" s="5" t="s">
        <v>716</v>
      </c>
      <c r="C537" s="5">
        <v>14</v>
      </c>
      <c r="D537" s="5">
        <v>26</v>
      </c>
      <c r="E537" s="5">
        <f t="shared" si="210"/>
        <v>12</v>
      </c>
      <c r="F537" s="5">
        <v>0</v>
      </c>
      <c r="G537" s="5">
        <v>2</v>
      </c>
      <c r="H537" s="5">
        <f t="shared" si="211"/>
        <v>2</v>
      </c>
      <c r="I537" s="5">
        <v>0</v>
      </c>
      <c r="J537" s="5">
        <v>1</v>
      </c>
      <c r="K537" s="5">
        <f t="shared" si="212"/>
        <v>1</v>
      </c>
      <c r="L537" s="398">
        <v>35</v>
      </c>
      <c r="M537" s="5">
        <v>50</v>
      </c>
      <c r="N537" s="109" t="str">
        <f t="shared" si="213"/>
        <v>Pass</v>
      </c>
      <c r="O537" s="5">
        <v>121</v>
      </c>
      <c r="P537" s="362" t="s">
        <v>682</v>
      </c>
      <c r="Q537" s="7" t="s">
        <v>759</v>
      </c>
    </row>
    <row r="538" spans="1:17" ht="14.1" customHeight="1">
      <c r="A538" s="107">
        <v>44270</v>
      </c>
      <c r="B538" s="5" t="s">
        <v>723</v>
      </c>
      <c r="C538" s="5">
        <v>3</v>
      </c>
      <c r="D538" s="5">
        <v>10</v>
      </c>
      <c r="E538" s="5">
        <f t="shared" si="210"/>
        <v>7</v>
      </c>
      <c r="F538" s="5">
        <v>0</v>
      </c>
      <c r="G538" s="5">
        <v>1</v>
      </c>
      <c r="H538" s="5">
        <f t="shared" si="211"/>
        <v>1</v>
      </c>
      <c r="I538" s="5">
        <v>0</v>
      </c>
      <c r="J538" s="5">
        <v>0</v>
      </c>
      <c r="K538" s="5">
        <f t="shared" si="212"/>
        <v>0</v>
      </c>
      <c r="L538" s="398">
        <v>35</v>
      </c>
      <c r="M538" s="5">
        <v>50</v>
      </c>
      <c r="N538" s="109" t="str">
        <f t="shared" si="213"/>
        <v>Pass</v>
      </c>
      <c r="O538" s="5">
        <v>74</v>
      </c>
      <c r="P538" s="362" t="s">
        <v>779</v>
      </c>
      <c r="Q538" s="7" t="s">
        <v>759</v>
      </c>
    </row>
    <row r="539" spans="1:17" ht="12.75" customHeight="1">
      <c r="A539" s="107">
        <v>44270</v>
      </c>
      <c r="B539" s="5" t="s">
        <v>723</v>
      </c>
      <c r="C539" s="5">
        <v>3</v>
      </c>
      <c r="D539" s="5">
        <v>39</v>
      </c>
      <c r="E539" s="5">
        <f t="shared" si="210"/>
        <v>36</v>
      </c>
      <c r="F539" s="5">
        <v>1</v>
      </c>
      <c r="G539" s="5">
        <v>9</v>
      </c>
      <c r="H539" s="5">
        <f t="shared" si="211"/>
        <v>8</v>
      </c>
      <c r="I539" s="5">
        <v>1</v>
      </c>
      <c r="J539" s="5">
        <v>5</v>
      </c>
      <c r="K539" s="5">
        <f t="shared" si="212"/>
        <v>4</v>
      </c>
      <c r="L539" s="398">
        <v>35</v>
      </c>
      <c r="M539" s="5">
        <v>50</v>
      </c>
      <c r="N539" s="109" t="str">
        <f t="shared" si="213"/>
        <v>Fail</v>
      </c>
      <c r="O539" s="5">
        <v>74</v>
      </c>
      <c r="P539" s="362" t="s">
        <v>681</v>
      </c>
      <c r="Q539" s="7" t="s">
        <v>676</v>
      </c>
    </row>
  </sheetData>
  <autoFilter ref="A10:Q52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92"/>
  <sheetViews>
    <sheetView zoomScale="60" zoomScaleNormal="60" workbookViewId="0">
      <pane ySplit="13" topLeftCell="A2775" activePane="bottomLeft" state="frozen"/>
      <selection pane="bottomLeft" activeCell="W2792" sqref="W2792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153" t="s">
        <v>261</v>
      </c>
      <c r="F6" s="1154"/>
      <c r="G6" s="1154"/>
      <c r="H6" s="1154"/>
      <c r="I6" s="1154"/>
      <c r="J6" s="1154"/>
      <c r="K6" s="1154"/>
      <c r="L6" s="1154"/>
      <c r="M6" s="1154"/>
      <c r="N6" s="1154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49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50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49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51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52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51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155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156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157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58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58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58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58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58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58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58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58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58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58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58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58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58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58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58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58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58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58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58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58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58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58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58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58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58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58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58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58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58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58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58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58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58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58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58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58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48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48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48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48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48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48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48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48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48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48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48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48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48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48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48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48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48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48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48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48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48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48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48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48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48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48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48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145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146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147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145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146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147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145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146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147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145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146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147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145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146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147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145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146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147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145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146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147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145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146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147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145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146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147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145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146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147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145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146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147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145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146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147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145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146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147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145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146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147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145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146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147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145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146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147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145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146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147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145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146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147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145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146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147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145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146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147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145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146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147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145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146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147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145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146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147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145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146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147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145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146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147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145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146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147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145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146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147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  <row r="2754" spans="1:30" ht="15.75">
      <c r="A2754" s="268">
        <v>44258</v>
      </c>
      <c r="B2754" s="554" t="s">
        <v>172</v>
      </c>
      <c r="C2754" s="657" t="s">
        <v>174</v>
      </c>
      <c r="D2754" s="657" t="s">
        <v>173</v>
      </c>
      <c r="E2754" s="605" t="s">
        <v>184</v>
      </c>
      <c r="F2754">
        <v>6794.33</v>
      </c>
      <c r="G2754">
        <v>6722.2</v>
      </c>
      <c r="H2754">
        <v>6830.69</v>
      </c>
      <c r="I2754">
        <v>6749.14</v>
      </c>
      <c r="J2754">
        <v>6771.1</v>
      </c>
      <c r="K2754">
        <v>6784.9</v>
      </c>
      <c r="L2754">
        <v>6767.8</v>
      </c>
      <c r="M2754">
        <v>6764.5</v>
      </c>
      <c r="N2754">
        <v>6823.66</v>
      </c>
      <c r="O2754" s="605">
        <f>IF((N2755=""),"",MAX(F2756:N2756))</f>
        <v>3754.5400000000009</v>
      </c>
      <c r="P2754" s="605">
        <f>IF(N2755="","",MIN(F2756:N2756))</f>
        <v>3447.8199999999997</v>
      </c>
      <c r="Q2754" s="658">
        <f>IF((N2756=""),"",AVERAGE(F2756:N2756))</f>
        <v>3657.5999999999995</v>
      </c>
      <c r="R2754" s="658">
        <f>IF((N2755=""),"",(O2754-P2754)/(O2754+P2754)*100)</f>
        <v>4.2586041242037496</v>
      </c>
      <c r="S2754" s="725">
        <f>STDEV(F2756:N2756)</f>
        <v>102.224760210055</v>
      </c>
      <c r="T2754" s="600" t="str">
        <f>IF(N2755="","",IF(Q2754&gt;AA2754,IF(R2754&lt;AD2754,IF(Q2754&lt;AB2754,"Pass","Fail"),"Fail"),"Fail"))</f>
        <v>Pass</v>
      </c>
      <c r="U2754" s="271">
        <v>64</v>
      </c>
      <c r="V2754" s="325" t="s">
        <v>769</v>
      </c>
      <c r="W2754" s="743" t="s">
        <v>640</v>
      </c>
      <c r="X2754" s="726" t="s">
        <v>767</v>
      </c>
      <c r="Y2754" s="819">
        <v>3350</v>
      </c>
      <c r="Z2754" s="819">
        <v>4450</v>
      </c>
      <c r="AA2754" s="819">
        <v>3350</v>
      </c>
      <c r="AB2754" s="819">
        <v>3950</v>
      </c>
      <c r="AC2754" s="820">
        <v>7</v>
      </c>
      <c r="AD2754" s="820">
        <v>6.5</v>
      </c>
    </row>
    <row r="2755" spans="1:30" ht="15.75">
      <c r="A2755" s="729"/>
      <c r="B2755" s="554"/>
      <c r="C2755" s="657"/>
      <c r="D2755" s="657"/>
      <c r="E2755" s="605" t="s">
        <v>185</v>
      </c>
      <c r="F2755">
        <v>4951.21</v>
      </c>
      <c r="G2755">
        <v>4870.3999999999996</v>
      </c>
      <c r="H2755">
        <v>5032.84</v>
      </c>
      <c r="I2755">
        <v>4969.82</v>
      </c>
      <c r="J2755">
        <v>4901.71</v>
      </c>
      <c r="K2755">
        <v>4923.18</v>
      </c>
      <c r="L2755">
        <v>4890.53</v>
      </c>
      <c r="M2755">
        <v>4909.68</v>
      </c>
      <c r="N2755">
        <v>5099.75</v>
      </c>
      <c r="O2755" s="605"/>
      <c r="P2755" s="605"/>
      <c r="Q2755" s="658"/>
      <c r="R2755" s="658"/>
      <c r="S2755" s="659"/>
      <c r="T2755" s="600"/>
      <c r="U2755" s="1013"/>
      <c r="V2755" s="1014"/>
      <c r="W2755" s="731"/>
      <c r="X2755" s="731"/>
      <c r="Y2755" s="732"/>
      <c r="Z2755" s="732"/>
      <c r="AA2755" s="732"/>
      <c r="AB2755" s="732"/>
      <c r="AC2755" s="1086"/>
      <c r="AD2755" s="1086"/>
    </row>
    <row r="2756" spans="1:30" ht="28.5">
      <c r="A2756" s="738"/>
      <c r="B2756" s="554"/>
      <c r="C2756" s="657"/>
      <c r="D2756" s="657"/>
      <c r="E2756" s="605" t="s">
        <v>704</v>
      </c>
      <c r="F2756" s="605">
        <f t="shared" ref="F2756:N2756" si="913">IF(((F2754="")*AND(F2755="")),"",(F2754-F2755)*2)</f>
        <v>3686.24</v>
      </c>
      <c r="G2756" s="605">
        <f t="shared" si="913"/>
        <v>3703.6000000000004</v>
      </c>
      <c r="H2756" s="605">
        <f t="shared" si="913"/>
        <v>3595.6999999999989</v>
      </c>
      <c r="I2756" s="605">
        <f t="shared" si="913"/>
        <v>3558.6400000000012</v>
      </c>
      <c r="J2756" s="605">
        <f t="shared" si="913"/>
        <v>3738.7800000000007</v>
      </c>
      <c r="K2756" s="605">
        <f t="shared" si="913"/>
        <v>3723.4399999999987</v>
      </c>
      <c r="L2756" s="605">
        <f t="shared" si="913"/>
        <v>3754.5400000000009</v>
      </c>
      <c r="M2756" s="605">
        <f t="shared" si="913"/>
        <v>3709.6399999999994</v>
      </c>
      <c r="N2756" s="605">
        <f t="shared" si="913"/>
        <v>3447.8199999999997</v>
      </c>
      <c r="O2756" s="605"/>
      <c r="P2756" s="605"/>
      <c r="Q2756" s="658"/>
      <c r="R2756" s="658"/>
      <c r="S2756" s="659"/>
      <c r="T2756" s="600"/>
      <c r="U2756" s="1013"/>
      <c r="V2756" s="1015"/>
      <c r="W2756" s="731"/>
      <c r="X2756" s="731"/>
      <c r="Y2756" s="732"/>
      <c r="Z2756" s="732"/>
      <c r="AA2756" s="732"/>
      <c r="AB2756" s="732"/>
      <c r="AC2756" s="1086"/>
      <c r="AD2756" s="1086"/>
    </row>
    <row r="2757" spans="1:30" ht="15.75">
      <c r="A2757" s="268">
        <v>44258</v>
      </c>
      <c r="B2757" s="554" t="s">
        <v>183</v>
      </c>
      <c r="C2757" s="657" t="s">
        <v>171</v>
      </c>
      <c r="D2757" s="657" t="s">
        <v>170</v>
      </c>
      <c r="E2757" s="605" t="s">
        <v>184</v>
      </c>
      <c r="F2757">
        <v>26978.85</v>
      </c>
      <c r="G2757">
        <v>26903.58</v>
      </c>
      <c r="H2757">
        <v>27011.19</v>
      </c>
      <c r="I2757">
        <v>26892.63</v>
      </c>
      <c r="J2757">
        <v>26966.76</v>
      </c>
      <c r="K2757">
        <v>26954.78</v>
      </c>
      <c r="L2757">
        <v>26886.21</v>
      </c>
      <c r="M2757">
        <v>26885.56</v>
      </c>
      <c r="N2757">
        <v>26956.5</v>
      </c>
      <c r="O2757" s="605">
        <f>IF((N2758=""),"",MAX(F2759:N2759))</f>
        <v>4836</v>
      </c>
      <c r="P2757" s="605">
        <f>IF(N2758="","",MIN(F2759:N2759))</f>
        <v>4181.3999999999978</v>
      </c>
      <c r="Q2757" s="658">
        <f>IF((N2759=""),"",AVERAGE(F2759:N2759))</f>
        <v>4435.3633333333328</v>
      </c>
      <c r="R2757" s="658">
        <f>IF((N2758=""),"",(O2757-P2757)/(O2757+P2757)*100)</f>
        <v>7.2592986892009046</v>
      </c>
      <c r="S2757" s="659">
        <f>STDEV(F2759:N2759)</f>
        <v>285.13053764898882</v>
      </c>
      <c r="T2757" s="600" t="str">
        <f>IF(N2758="","",IF(Q2757&gt;AA2757,IF(R2757&lt;AD2757,IF(Q2757&lt;AB2757,"Pass","Fail"),"Fail"),"Fail"))</f>
        <v>Pass</v>
      </c>
      <c r="U2757" s="271">
        <v>64</v>
      </c>
      <c r="V2757" s="325" t="s">
        <v>769</v>
      </c>
      <c r="W2757" s="743" t="s">
        <v>640</v>
      </c>
      <c r="X2757" s="549" t="s">
        <v>767</v>
      </c>
      <c r="Y2757" s="733">
        <v>3940</v>
      </c>
      <c r="Z2757" s="733">
        <v>5500</v>
      </c>
      <c r="AA2757" s="733">
        <v>3940</v>
      </c>
      <c r="AB2757" s="733">
        <v>4985</v>
      </c>
      <c r="AC2757" s="604">
        <v>16</v>
      </c>
      <c r="AD2757" s="604">
        <v>10.24</v>
      </c>
    </row>
    <row r="2758" spans="1:30" ht="15.75">
      <c r="A2758" s="729"/>
      <c r="B2758" s="554"/>
      <c r="C2758" s="657"/>
      <c r="D2758" s="657"/>
      <c r="E2758" s="605" t="s">
        <v>185</v>
      </c>
      <c r="F2758">
        <v>25406.58</v>
      </c>
      <c r="G2758">
        <v>25498.73</v>
      </c>
      <c r="H2758">
        <v>25617.39</v>
      </c>
      <c r="I2758">
        <v>25494.43</v>
      </c>
      <c r="J2758">
        <v>25354.76</v>
      </c>
      <c r="K2758">
        <v>25370.36</v>
      </c>
      <c r="L2758">
        <v>25477.119999999999</v>
      </c>
      <c r="M2758">
        <v>25491.39</v>
      </c>
      <c r="N2758">
        <v>25419.21</v>
      </c>
      <c r="O2758" s="1086"/>
      <c r="P2758" s="605"/>
      <c r="Q2758" s="658"/>
      <c r="R2758" s="658"/>
      <c r="S2758" s="659"/>
      <c r="T2758" s="600"/>
      <c r="U2758" s="1013"/>
      <c r="V2758" s="1014"/>
      <c r="W2758" s="731"/>
      <c r="X2758" s="731"/>
      <c r="Y2758" s="732"/>
      <c r="Z2758" s="732"/>
      <c r="AA2758" s="732"/>
      <c r="AB2758" s="732"/>
      <c r="AC2758" s="1086"/>
      <c r="AD2758" s="1086"/>
    </row>
    <row r="2759" spans="1:30" ht="29.25" thickBot="1">
      <c r="A2759" s="734"/>
      <c r="B2759" s="554"/>
      <c r="C2759" s="657"/>
      <c r="D2759" s="657"/>
      <c r="E2759" s="605" t="s">
        <v>704</v>
      </c>
      <c r="F2759" s="605">
        <f t="shared" ref="F2759:N2759" si="914">IF(((F2757="")*AND(F2758="")),"",(F2757-F2758)*3)</f>
        <v>4716.8099999999904</v>
      </c>
      <c r="G2759" s="605">
        <f t="shared" si="914"/>
        <v>4214.5500000000065</v>
      </c>
      <c r="H2759" s="605">
        <f t="shared" si="914"/>
        <v>4181.3999999999978</v>
      </c>
      <c r="I2759" s="605">
        <f t="shared" si="914"/>
        <v>4194.6000000000022</v>
      </c>
      <c r="J2759" s="605">
        <f t="shared" si="914"/>
        <v>4836</v>
      </c>
      <c r="K2759" s="605">
        <f t="shared" si="914"/>
        <v>4753.2599999999948</v>
      </c>
      <c r="L2759" s="605">
        <f t="shared" si="914"/>
        <v>4227.2700000000004</v>
      </c>
      <c r="M2759" s="605">
        <f t="shared" si="914"/>
        <v>4182.5100000000057</v>
      </c>
      <c r="N2759" s="605">
        <f t="shared" si="914"/>
        <v>4611.8700000000026</v>
      </c>
      <c r="O2759" s="605"/>
      <c r="P2759" s="605"/>
      <c r="Q2759" s="658"/>
      <c r="R2759" s="658"/>
      <c r="S2759" s="659"/>
      <c r="T2759" s="600"/>
      <c r="U2759" s="1013"/>
      <c r="V2759" s="1014"/>
      <c r="W2759" s="731"/>
      <c r="X2759" s="735"/>
      <c r="Y2759" s="736"/>
      <c r="Z2759" s="736"/>
      <c r="AA2759" s="736"/>
      <c r="AB2759" s="736"/>
      <c r="AC2759" s="737"/>
      <c r="AD2759" s="737"/>
    </row>
    <row r="2760" spans="1:30" ht="15.75">
      <c r="A2760" s="268">
        <v>44258</v>
      </c>
      <c r="B2760" s="1085" t="s">
        <v>167</v>
      </c>
      <c r="C2760" s="657" t="s">
        <v>169</v>
      </c>
      <c r="D2760" s="657" t="s">
        <v>187</v>
      </c>
      <c r="E2760" s="605" t="s">
        <v>184</v>
      </c>
      <c r="F2760">
        <v>1893.59</v>
      </c>
      <c r="G2760">
        <v>1943.05</v>
      </c>
      <c r="H2760">
        <v>1939.25</v>
      </c>
      <c r="I2760">
        <v>1948.89</v>
      </c>
      <c r="J2760">
        <v>1947.83</v>
      </c>
      <c r="K2760">
        <v>1928.9</v>
      </c>
      <c r="L2760">
        <v>1942.95</v>
      </c>
      <c r="M2760">
        <v>1995.91</v>
      </c>
      <c r="N2760">
        <v>1953.01</v>
      </c>
      <c r="O2760" s="605">
        <f>IF((N2761=""),"",MAX(F2762:N2762))</f>
        <v>2223</v>
      </c>
      <c r="P2760" s="605">
        <f>IF(N2761="","",MIN(F2762:N2762))</f>
        <v>1929.78</v>
      </c>
      <c r="Q2760" s="658">
        <f>IF((N2762=""),"",AVERAGE(F2762:N2762))</f>
        <v>2072.0766666666664</v>
      </c>
      <c r="R2760" s="658">
        <f>IF((N2761=""),"",(O2760-P2760)/(O2760+P2760)*100)</f>
        <v>7.0608122751506226</v>
      </c>
      <c r="S2760" s="659">
        <f>STDEV(F2762:N2762)</f>
        <v>75.480880526129326</v>
      </c>
      <c r="T2760" s="600" t="str">
        <f>IF(N2761="","",IF(Q2760&gt;AA2760,IF(R2760&lt;AD2760,IF(Q2760&lt;AB2760,"Pass","Fail"),"Fail"),"Fail"))</f>
        <v>Pass</v>
      </c>
      <c r="U2760" s="271">
        <v>64</v>
      </c>
      <c r="V2760" s="1033" t="s">
        <v>769</v>
      </c>
      <c r="W2760" s="1030" t="s">
        <v>640</v>
      </c>
      <c r="X2760" s="1084" t="s">
        <v>767</v>
      </c>
      <c r="Y2760" s="733">
        <v>1940</v>
      </c>
      <c r="Z2760" s="733">
        <v>3000</v>
      </c>
      <c r="AA2760" s="733">
        <v>1940</v>
      </c>
      <c r="AB2760" s="733">
        <v>2180</v>
      </c>
      <c r="AC2760" s="604">
        <v>8.3000000000000007</v>
      </c>
      <c r="AD2760" s="604">
        <v>8.3000000000000007</v>
      </c>
    </row>
    <row r="2761" spans="1:30" ht="15.75">
      <c r="A2761" s="738"/>
      <c r="B2761" s="554"/>
      <c r="C2761" s="657"/>
      <c r="D2761" s="657"/>
      <c r="E2761" s="605" t="s">
        <v>185</v>
      </c>
      <c r="F2761">
        <v>1250.33</v>
      </c>
      <c r="G2761">
        <v>1253.93</v>
      </c>
      <c r="H2761">
        <v>1246.56</v>
      </c>
      <c r="I2761">
        <v>1249.97</v>
      </c>
      <c r="J2761">
        <v>1249.02</v>
      </c>
      <c r="K2761">
        <v>1247.3800000000001</v>
      </c>
      <c r="L2761">
        <v>1259.01</v>
      </c>
      <c r="M2761">
        <v>1254.9100000000001</v>
      </c>
      <c r="N2761">
        <v>1266.04</v>
      </c>
      <c r="O2761" s="605"/>
      <c r="P2761" s="605"/>
      <c r="Q2761" s="658"/>
      <c r="R2761" s="658"/>
      <c r="S2761" s="659"/>
      <c r="T2761" s="600"/>
      <c r="U2761" s="271"/>
      <c r="V2761" s="1034"/>
      <c r="W2761" s="1029"/>
      <c r="X2761" s="1082"/>
      <c r="Y2761" s="732"/>
      <c r="Z2761" s="732"/>
      <c r="AA2761" s="732"/>
      <c r="AB2761" s="732"/>
      <c r="AC2761" s="1086"/>
      <c r="AD2761" s="1086"/>
    </row>
    <row r="2762" spans="1:30" ht="29.25" thickBot="1">
      <c r="A2762" s="738"/>
      <c r="B2762" s="554"/>
      <c r="C2762" s="657"/>
      <c r="D2762" s="657"/>
      <c r="E2762" s="605" t="s">
        <v>704</v>
      </c>
      <c r="F2762" s="605">
        <f t="shared" ref="F2762:N2762" si="915">IF(((F2760="")*AND(F2761="")),"",(F2760-F2761)*3)</f>
        <v>1929.78</v>
      </c>
      <c r="G2762" s="605">
        <f t="shared" si="915"/>
        <v>2067.3599999999997</v>
      </c>
      <c r="H2762" s="605">
        <f t="shared" si="915"/>
        <v>2078.0700000000002</v>
      </c>
      <c r="I2762" s="605">
        <f t="shared" si="915"/>
        <v>2096.7600000000002</v>
      </c>
      <c r="J2762" s="605">
        <f t="shared" si="915"/>
        <v>2096.4299999999998</v>
      </c>
      <c r="K2762" s="605">
        <f t="shared" si="915"/>
        <v>2044.56</v>
      </c>
      <c r="L2762" s="605">
        <f t="shared" si="915"/>
        <v>2051.8200000000002</v>
      </c>
      <c r="M2762" s="605">
        <f t="shared" si="915"/>
        <v>2223</v>
      </c>
      <c r="N2762" s="605">
        <f t="shared" si="915"/>
        <v>2060.91</v>
      </c>
      <c r="O2762" s="605"/>
      <c r="P2762" s="605"/>
      <c r="Q2762" s="658"/>
      <c r="R2762" s="658"/>
      <c r="S2762" s="659"/>
      <c r="T2762" s="600"/>
      <c r="U2762" s="271"/>
      <c r="V2762" s="1032"/>
      <c r="W2762" s="1031"/>
      <c r="X2762" s="1083"/>
      <c r="Y2762" s="732"/>
      <c r="Z2762" s="732"/>
      <c r="AA2762" s="732"/>
      <c r="AB2762" s="732"/>
      <c r="AC2762" s="1086"/>
      <c r="AD2762" s="1086"/>
    </row>
    <row r="2763" spans="1:30" ht="15.75">
      <c r="A2763" s="268">
        <v>44262</v>
      </c>
      <c r="B2763" s="554" t="s">
        <v>172</v>
      </c>
      <c r="C2763" s="657" t="s">
        <v>174</v>
      </c>
      <c r="D2763" s="657" t="s">
        <v>173</v>
      </c>
      <c r="E2763" s="605" t="s">
        <v>184</v>
      </c>
      <c r="F2763">
        <v>3116.82</v>
      </c>
      <c r="G2763">
        <v>3000.53</v>
      </c>
      <c r="H2763">
        <v>3257.49</v>
      </c>
      <c r="I2763">
        <v>3167.11</v>
      </c>
      <c r="J2763">
        <v>3021.83</v>
      </c>
      <c r="K2763">
        <v>3062.08</v>
      </c>
      <c r="L2763">
        <v>3002.12</v>
      </c>
      <c r="M2763">
        <v>3052.38</v>
      </c>
      <c r="N2763">
        <v>3085.12</v>
      </c>
      <c r="O2763" s="605">
        <f>IF((N2764=""),"",MAX(F2765:N2765))</f>
        <v>3933.9800000000005</v>
      </c>
      <c r="P2763" s="605">
        <f>IF(N2764="","",MIN(F2765:N2765))</f>
        <v>3528.1999999999994</v>
      </c>
      <c r="Q2763" s="658">
        <f>IF((N2765=""),"",AVERAGE(F2765:N2765))</f>
        <v>3686.1822222222222</v>
      </c>
      <c r="R2763" s="658">
        <f>IF((N2764=""),"",(O2763-P2763)/(O2763+P2763)*100)</f>
        <v>5.4378211192975918</v>
      </c>
      <c r="S2763" s="725">
        <f>STDEV(F2765:N2765)</f>
        <v>107.189714732537</v>
      </c>
      <c r="T2763" s="600" t="str">
        <f>IF(N2764="","",IF(Q2763&gt;AA2763,IF(R2763&lt;AD2763,IF(Q2763&lt;AB2763,"Pass","Fail"),"Fail"),"Fail"))</f>
        <v>Pass</v>
      </c>
      <c r="U2763" s="271">
        <v>74</v>
      </c>
      <c r="V2763" s="325" t="s">
        <v>775</v>
      </c>
      <c r="W2763" s="743" t="s">
        <v>640</v>
      </c>
      <c r="X2763" s="726"/>
      <c r="Y2763" s="819">
        <v>3350</v>
      </c>
      <c r="Z2763" s="819">
        <v>4450</v>
      </c>
      <c r="AA2763" s="819">
        <v>3350</v>
      </c>
      <c r="AB2763" s="819">
        <v>3950</v>
      </c>
      <c r="AC2763" s="820">
        <v>7</v>
      </c>
      <c r="AD2763" s="820">
        <v>6.5</v>
      </c>
    </row>
    <row r="2764" spans="1:30" ht="15.75">
      <c r="A2764" s="729"/>
      <c r="B2764" s="554"/>
      <c r="C2764" s="657"/>
      <c r="D2764" s="657"/>
      <c r="E2764" s="605" t="s">
        <v>185</v>
      </c>
      <c r="F2764">
        <v>1302.17</v>
      </c>
      <c r="G2764">
        <v>1162.8499999999999</v>
      </c>
      <c r="H2764">
        <v>1493.39</v>
      </c>
      <c r="I2764">
        <v>1200.1199999999999</v>
      </c>
      <c r="J2764">
        <v>1176.49</v>
      </c>
      <c r="K2764">
        <v>1230.6600000000001</v>
      </c>
      <c r="L2764">
        <v>1145.5999999999999</v>
      </c>
      <c r="M2764">
        <v>1224.42</v>
      </c>
      <c r="N2764">
        <v>1241.96</v>
      </c>
      <c r="O2764" s="605"/>
      <c r="P2764" s="605"/>
      <c r="Q2764" s="658"/>
      <c r="R2764" s="658"/>
      <c r="S2764" s="659"/>
      <c r="T2764" s="600"/>
      <c r="U2764" s="1013"/>
      <c r="V2764" s="1014"/>
      <c r="W2764" s="731"/>
      <c r="X2764" s="731"/>
      <c r="Y2764" s="732"/>
      <c r="Z2764" s="732"/>
      <c r="AA2764" s="732"/>
      <c r="AB2764" s="732"/>
      <c r="AC2764" s="1099"/>
      <c r="AD2764" s="1099"/>
    </row>
    <row r="2765" spans="1:30" ht="28.5">
      <c r="A2765" s="738"/>
      <c r="B2765" s="554"/>
      <c r="C2765" s="657"/>
      <c r="D2765" s="657"/>
      <c r="E2765" s="605" t="s">
        <v>704</v>
      </c>
      <c r="F2765" s="605">
        <f t="shared" ref="F2765:N2765" si="916">IF(((F2763="")*AND(F2764="")),"",(F2763-F2764)*2)</f>
        <v>3629.3</v>
      </c>
      <c r="G2765" s="605">
        <f t="shared" si="916"/>
        <v>3675.3600000000006</v>
      </c>
      <c r="H2765" s="605">
        <f t="shared" si="916"/>
        <v>3528.1999999999994</v>
      </c>
      <c r="I2765" s="605">
        <f t="shared" si="916"/>
        <v>3933.9800000000005</v>
      </c>
      <c r="J2765" s="605">
        <f t="shared" si="916"/>
        <v>3690.68</v>
      </c>
      <c r="K2765" s="605">
        <f t="shared" si="916"/>
        <v>3662.8399999999997</v>
      </c>
      <c r="L2765" s="605">
        <f t="shared" si="916"/>
        <v>3713.04</v>
      </c>
      <c r="M2765" s="605">
        <f t="shared" si="916"/>
        <v>3655.92</v>
      </c>
      <c r="N2765" s="605">
        <f t="shared" si="916"/>
        <v>3686.3199999999997</v>
      </c>
      <c r="O2765" s="605"/>
      <c r="P2765" s="605"/>
      <c r="Q2765" s="658"/>
      <c r="R2765" s="658"/>
      <c r="S2765" s="659"/>
      <c r="T2765" s="600"/>
      <c r="U2765" s="1013"/>
      <c r="V2765" s="1015"/>
      <c r="W2765" s="731"/>
      <c r="X2765" s="731"/>
      <c r="Y2765" s="732"/>
      <c r="Z2765" s="732"/>
      <c r="AA2765" s="732"/>
      <c r="AB2765" s="732"/>
      <c r="AC2765" s="1099"/>
      <c r="AD2765" s="1099"/>
    </row>
    <row r="2766" spans="1:30" ht="15.75">
      <c r="A2766" s="268">
        <v>44262</v>
      </c>
      <c r="B2766" s="554" t="s">
        <v>183</v>
      </c>
      <c r="C2766" s="657" t="s">
        <v>171</v>
      </c>
      <c r="D2766" s="657" t="s">
        <v>170</v>
      </c>
      <c r="E2766" s="605" t="s">
        <v>184</v>
      </c>
      <c r="F2766">
        <v>27824.65</v>
      </c>
      <c r="G2766">
        <v>27802.87</v>
      </c>
      <c r="H2766">
        <v>27775.22</v>
      </c>
      <c r="I2766">
        <v>27767.31</v>
      </c>
      <c r="J2766">
        <v>27761.69</v>
      </c>
      <c r="K2766">
        <v>27724.38</v>
      </c>
      <c r="L2766">
        <v>27733.14</v>
      </c>
      <c r="M2766">
        <v>27799.69</v>
      </c>
      <c r="N2766">
        <v>27830.05</v>
      </c>
      <c r="O2766" s="605">
        <f>IF((N2767=""),"",MAX(F2768:N2768))</f>
        <v>4767.0299999999952</v>
      </c>
      <c r="P2766" s="605">
        <f>IF(N2767="","",MIN(F2768:N2768))</f>
        <v>3896.5200000000004</v>
      </c>
      <c r="Q2766" s="658">
        <f>IF((N2768=""),"",AVERAGE(F2768:N2768))</f>
        <v>4289.5433333333331</v>
      </c>
      <c r="R2766" s="658">
        <f>IF((N2767=""),"",(O2766-P2766)/(O2766+P2766)*100)</f>
        <v>10.047959554685956</v>
      </c>
      <c r="S2766" s="659">
        <f>STDEV(F2768:N2768)</f>
        <v>328.32173922844311</v>
      </c>
      <c r="T2766" s="600" t="str">
        <f>IF(N2767="","",IF(Q2766&gt;AA2766,IF(R2766&lt;AD2766,IF(Q2766&lt;AB2766,"Pass","Fail"),"Fail"),"Fail"))</f>
        <v>Pass</v>
      </c>
      <c r="U2766" s="271">
        <v>74</v>
      </c>
      <c r="V2766" s="325" t="s">
        <v>775</v>
      </c>
      <c r="W2766" s="743" t="s">
        <v>640</v>
      </c>
      <c r="Y2766" s="733">
        <v>3940</v>
      </c>
      <c r="Z2766" s="733">
        <v>5500</v>
      </c>
      <c r="AA2766" s="733">
        <v>3940</v>
      </c>
      <c r="AB2766" s="733">
        <v>4985</v>
      </c>
      <c r="AC2766" s="604">
        <v>16</v>
      </c>
      <c r="AD2766" s="604">
        <v>10.24</v>
      </c>
    </row>
    <row r="2767" spans="1:30" ht="15.75">
      <c r="A2767" s="729"/>
      <c r="B2767" s="554"/>
      <c r="C2767" s="657"/>
      <c r="D2767" s="657"/>
      <c r="E2767" s="605" t="s">
        <v>185</v>
      </c>
      <c r="F2767">
        <v>26261.01</v>
      </c>
      <c r="G2767">
        <v>26431.79</v>
      </c>
      <c r="H2767">
        <v>26476.38</v>
      </c>
      <c r="I2767">
        <v>26426.57</v>
      </c>
      <c r="J2767">
        <v>26172.68</v>
      </c>
      <c r="K2767">
        <v>26184.560000000001</v>
      </c>
      <c r="L2767">
        <v>26396.560000000001</v>
      </c>
      <c r="M2767">
        <v>26422.39</v>
      </c>
      <c r="N2767">
        <v>26378.43</v>
      </c>
      <c r="O2767" s="1099"/>
      <c r="P2767" s="605"/>
      <c r="Q2767" s="658"/>
      <c r="R2767" s="658"/>
      <c r="S2767" s="659"/>
      <c r="T2767" s="600"/>
      <c r="U2767" s="1013"/>
      <c r="V2767" s="1014"/>
      <c r="W2767" s="731"/>
      <c r="X2767" s="731"/>
      <c r="Y2767" s="732"/>
      <c r="Z2767" s="732"/>
      <c r="AA2767" s="732"/>
      <c r="AB2767" s="732"/>
      <c r="AC2767" s="1099"/>
      <c r="AD2767" s="1099"/>
    </row>
    <row r="2768" spans="1:30" ht="29.25" thickBot="1">
      <c r="A2768" s="734"/>
      <c r="B2768" s="554"/>
      <c r="C2768" s="657"/>
      <c r="D2768" s="657"/>
      <c r="E2768" s="605" t="s">
        <v>704</v>
      </c>
      <c r="F2768" s="605">
        <f t="shared" ref="F2768:N2768" si="917">IF(((F2766="")*AND(F2767="")),"",(F2766-F2767)*3)</f>
        <v>4690.9200000000092</v>
      </c>
      <c r="G2768" s="605">
        <f t="shared" si="917"/>
        <v>4113.2399999999943</v>
      </c>
      <c r="H2768" s="605">
        <f t="shared" si="917"/>
        <v>3896.5200000000004</v>
      </c>
      <c r="I2768" s="605">
        <f t="shared" si="917"/>
        <v>4022.2200000000048</v>
      </c>
      <c r="J2768" s="605">
        <f t="shared" si="917"/>
        <v>4767.0299999999952</v>
      </c>
      <c r="K2768" s="605">
        <f t="shared" si="917"/>
        <v>4619.4599999999991</v>
      </c>
      <c r="L2768" s="605">
        <f t="shared" si="917"/>
        <v>4009.7399999999943</v>
      </c>
      <c r="M2768" s="605">
        <f t="shared" si="917"/>
        <v>4131.8999999999978</v>
      </c>
      <c r="N2768" s="605">
        <f t="shared" si="917"/>
        <v>4354.8599999999969</v>
      </c>
      <c r="O2768" s="605"/>
      <c r="P2768" s="605"/>
      <c r="Q2768" s="658"/>
      <c r="R2768" s="658"/>
      <c r="S2768" s="659"/>
      <c r="T2768" s="600"/>
      <c r="U2768" s="1013"/>
      <c r="V2768" s="1014"/>
      <c r="W2768" s="731"/>
      <c r="X2768" s="735"/>
      <c r="Y2768" s="736"/>
      <c r="Z2768" s="736"/>
      <c r="AA2768" s="736"/>
      <c r="AB2768" s="736"/>
      <c r="AC2768" s="737"/>
      <c r="AD2768" s="737"/>
    </row>
    <row r="2769" spans="1:30" ht="15.75">
      <c r="A2769" s="268">
        <v>44262</v>
      </c>
      <c r="B2769" s="1098" t="s">
        <v>167</v>
      </c>
      <c r="C2769" s="657" t="s">
        <v>169</v>
      </c>
      <c r="D2769" s="657" t="s">
        <v>187</v>
      </c>
      <c r="E2769" s="605" t="s">
        <v>184</v>
      </c>
      <c r="F2769">
        <v>1252.79</v>
      </c>
      <c r="G2769">
        <v>1249.83</v>
      </c>
      <c r="H2769">
        <v>1247.55</v>
      </c>
      <c r="I2769">
        <v>1246.27</v>
      </c>
      <c r="J2769">
        <v>1254.17</v>
      </c>
      <c r="K2769">
        <v>1253.73</v>
      </c>
      <c r="L2769">
        <v>1243.04</v>
      </c>
      <c r="M2769">
        <v>1251.6600000000001</v>
      </c>
      <c r="N2769">
        <v>1276.1099999999999</v>
      </c>
      <c r="O2769" s="605">
        <f>IF((N2770=""),"",MAX(F2771:N2771))</f>
        <v>2196.42</v>
      </c>
      <c r="P2769" s="605">
        <f>IF(N2770="","",MIN(F2771:N2771))</f>
        <v>1881.2399999999998</v>
      </c>
      <c r="Q2769" s="658">
        <f>IF((N2771=""),"",AVERAGE(F2771:N2771))</f>
        <v>1968.0299999999997</v>
      </c>
      <c r="R2769" s="658">
        <f>IF((N2770=""),"",(O2769-P2769)/(O2769+P2769)*100)</f>
        <v>7.7294330571945746</v>
      </c>
      <c r="S2769" s="659">
        <f>STDEV(F2771:N2771)</f>
        <v>91.414255726343086</v>
      </c>
      <c r="T2769" s="600" t="str">
        <f>IF(N2770="","",IF(Q2769&gt;AA2769,IF(R2769&lt;AD2769,IF(Q2769&lt;AB2769,"Pass","Fail"),"Fail"),"Fail"))</f>
        <v>Pass</v>
      </c>
      <c r="U2769" s="271">
        <v>74</v>
      </c>
      <c r="V2769" s="1033" t="s">
        <v>775</v>
      </c>
      <c r="W2769" s="1030" t="s">
        <v>640</v>
      </c>
      <c r="X2769" s="1084"/>
      <c r="Y2769" s="733">
        <v>1940</v>
      </c>
      <c r="Z2769" s="733">
        <v>3000</v>
      </c>
      <c r="AA2769" s="733">
        <v>1940</v>
      </c>
      <c r="AB2769" s="733">
        <v>2180</v>
      </c>
      <c r="AC2769" s="604">
        <v>8.3000000000000007</v>
      </c>
      <c r="AD2769" s="604">
        <v>8.3000000000000007</v>
      </c>
    </row>
    <row r="2770" spans="1:30" ht="15.75">
      <c r="A2770" s="738"/>
      <c r="B2770" s="554"/>
      <c r="C2770" s="657"/>
      <c r="D2770" s="657"/>
      <c r="E2770" s="605" t="s">
        <v>185</v>
      </c>
      <c r="F2770">
        <v>596.97</v>
      </c>
      <c r="G2770">
        <v>589.04</v>
      </c>
      <c r="H2770">
        <v>592.70000000000005</v>
      </c>
      <c r="I2770">
        <v>596.08000000000004</v>
      </c>
      <c r="J2770">
        <v>522.03</v>
      </c>
      <c r="K2770">
        <v>619.29</v>
      </c>
      <c r="L2770">
        <v>599.63</v>
      </c>
      <c r="M2770">
        <v>606.29</v>
      </c>
      <c r="N2770">
        <v>649.03</v>
      </c>
      <c r="O2770" s="605"/>
      <c r="P2770" s="605"/>
      <c r="Q2770" s="658"/>
      <c r="R2770" s="658"/>
      <c r="S2770" s="659"/>
      <c r="T2770" s="600"/>
      <c r="U2770" s="271"/>
      <c r="V2770" s="1034"/>
      <c r="W2770" s="1029"/>
      <c r="X2770" s="1082"/>
      <c r="Y2770" s="732"/>
      <c r="Z2770" s="732"/>
      <c r="AA2770" s="732"/>
      <c r="AB2770" s="732"/>
      <c r="AC2770" s="1099"/>
      <c r="AD2770" s="1099"/>
    </row>
    <row r="2771" spans="1:30" ht="29.25" thickBot="1">
      <c r="A2771" s="738"/>
      <c r="B2771" s="554"/>
      <c r="C2771" s="657"/>
      <c r="D2771" s="657"/>
      <c r="E2771" s="605" t="s">
        <v>704</v>
      </c>
      <c r="F2771" s="605">
        <f t="shared" ref="F2771:N2771" si="918">IF(((F2769="")*AND(F2770="")),"",(F2769-F2770)*3)</f>
        <v>1967.4599999999998</v>
      </c>
      <c r="G2771" s="605">
        <f t="shared" si="918"/>
        <v>1982.37</v>
      </c>
      <c r="H2771" s="605">
        <f t="shared" si="918"/>
        <v>1964.5499999999997</v>
      </c>
      <c r="I2771" s="605">
        <f t="shared" si="918"/>
        <v>1950.5699999999997</v>
      </c>
      <c r="J2771" s="605">
        <f t="shared" si="918"/>
        <v>2196.42</v>
      </c>
      <c r="K2771" s="605">
        <f t="shared" si="918"/>
        <v>1903.3200000000002</v>
      </c>
      <c r="L2771" s="605">
        <f t="shared" si="918"/>
        <v>1930.23</v>
      </c>
      <c r="M2771" s="605">
        <f t="shared" si="918"/>
        <v>1936.1100000000004</v>
      </c>
      <c r="N2771" s="605">
        <f t="shared" si="918"/>
        <v>1881.2399999999998</v>
      </c>
      <c r="O2771" s="605"/>
      <c r="P2771" s="605"/>
      <c r="Q2771" s="658"/>
      <c r="R2771" s="658"/>
      <c r="S2771" s="659"/>
      <c r="T2771" s="600"/>
      <c r="U2771" s="271"/>
      <c r="V2771" s="1032"/>
      <c r="W2771" s="1031"/>
      <c r="X2771" s="1083"/>
      <c r="Y2771" s="732"/>
      <c r="Z2771" s="732"/>
      <c r="AA2771" s="732"/>
      <c r="AB2771" s="732"/>
      <c r="AC2771" s="1099"/>
      <c r="AD2771" s="1099"/>
    </row>
    <row r="2772" spans="1:30" ht="15.75">
      <c r="A2772" s="268">
        <v>44266</v>
      </c>
      <c r="B2772" s="554" t="s">
        <v>172</v>
      </c>
      <c r="C2772" s="657" t="s">
        <v>174</v>
      </c>
      <c r="D2772" s="657" t="s">
        <v>173</v>
      </c>
      <c r="E2772" s="605" t="s">
        <v>184</v>
      </c>
      <c r="F2772">
        <v>6813.22</v>
      </c>
      <c r="G2772">
        <v>6719.82</v>
      </c>
      <c r="H2772">
        <v>6850.23</v>
      </c>
      <c r="I2772">
        <v>6753.22</v>
      </c>
      <c r="J2772">
        <v>6773.3</v>
      </c>
      <c r="K2772">
        <v>6787.34</v>
      </c>
      <c r="L2772">
        <v>6771.83</v>
      </c>
      <c r="M2772">
        <v>6766.66</v>
      </c>
      <c r="N2772">
        <v>6845.04</v>
      </c>
      <c r="O2772" s="605">
        <f>IF((N2773=""),"",MAX(F2774:N2774))</f>
        <v>3677.16</v>
      </c>
      <c r="P2772" s="605">
        <f>IF(N2773="","",MIN(F2774:N2774))</f>
        <v>3287.7199999999993</v>
      </c>
      <c r="Q2772" s="658">
        <f>IF((N2774=""),"",AVERAGE(F2774:N2774))</f>
        <v>3555.037777777778</v>
      </c>
      <c r="R2772" s="658">
        <f>IF((N2773=""),"",(O2772-P2772)/(O2772+P2772)*100)</f>
        <v>5.5914818345757649</v>
      </c>
      <c r="S2772" s="725">
        <f>STDEV(F2774:N2774)</f>
        <v>130.59825054126105</v>
      </c>
      <c r="T2772" s="600" t="str">
        <f>IF(N2773="","",IF(Q2772&gt;AA2772,IF(R2772&lt;AD2772,IF(Q2772&lt;AB2772,"Pass","Fail"),"Fail"),"Fail"))</f>
        <v>Pass</v>
      </c>
      <c r="U2772" s="271">
        <v>121</v>
      </c>
      <c r="V2772" s="325" t="s">
        <v>778</v>
      </c>
      <c r="W2772" s="743"/>
      <c r="X2772" s="726"/>
      <c r="Y2772" s="819">
        <v>3350</v>
      </c>
      <c r="Z2772" s="819">
        <v>4450</v>
      </c>
      <c r="AA2772" s="819">
        <v>3350</v>
      </c>
      <c r="AB2772" s="819">
        <v>3950</v>
      </c>
      <c r="AC2772" s="820">
        <v>7</v>
      </c>
      <c r="AD2772" s="820">
        <v>6.5</v>
      </c>
    </row>
    <row r="2773" spans="1:30" ht="15.75">
      <c r="A2773" s="729"/>
      <c r="B2773" s="554"/>
      <c r="C2773" s="657"/>
      <c r="D2773" s="657"/>
      <c r="E2773" s="605" t="s">
        <v>185</v>
      </c>
      <c r="F2773">
        <v>5015.7700000000004</v>
      </c>
      <c r="G2773">
        <v>4908.97</v>
      </c>
      <c r="H2773">
        <v>5121.34</v>
      </c>
      <c r="I2773">
        <v>5032.79</v>
      </c>
      <c r="J2773">
        <v>4944.29</v>
      </c>
      <c r="K2773">
        <v>4969.2</v>
      </c>
      <c r="L2773">
        <v>4933.25</v>
      </c>
      <c r="M2773">
        <v>4956.2</v>
      </c>
      <c r="N2773">
        <v>5201.18</v>
      </c>
      <c r="O2773" s="605"/>
      <c r="P2773" s="605"/>
      <c r="Q2773" s="658"/>
      <c r="R2773" s="658"/>
      <c r="S2773" s="659"/>
      <c r="T2773" s="600"/>
      <c r="U2773" s="1013"/>
      <c r="V2773" s="1014"/>
      <c r="W2773" s="731"/>
      <c r="X2773" s="731"/>
      <c r="Y2773" s="732"/>
      <c r="Z2773" s="732"/>
      <c r="AA2773" s="732"/>
      <c r="AB2773" s="732"/>
      <c r="AC2773" s="1112"/>
      <c r="AD2773" s="1112"/>
    </row>
    <row r="2774" spans="1:30" ht="28.5">
      <c r="A2774" s="738"/>
      <c r="B2774" s="554"/>
      <c r="C2774" s="657"/>
      <c r="D2774" s="657"/>
      <c r="E2774" s="605" t="s">
        <v>704</v>
      </c>
      <c r="F2774" s="605">
        <f t="shared" ref="F2774:N2774" si="919">IF(((F2772="")*AND(F2773="")),"",(F2772-F2773)*2)</f>
        <v>3594.8999999999996</v>
      </c>
      <c r="G2774" s="605">
        <f t="shared" si="919"/>
        <v>3621.6999999999989</v>
      </c>
      <c r="H2774" s="605">
        <f t="shared" si="919"/>
        <v>3457.7799999999988</v>
      </c>
      <c r="I2774" s="605">
        <f t="shared" si="919"/>
        <v>3440.8600000000006</v>
      </c>
      <c r="J2774" s="605">
        <f t="shared" si="919"/>
        <v>3658.0200000000004</v>
      </c>
      <c r="K2774" s="605">
        <f t="shared" si="919"/>
        <v>3636.2800000000007</v>
      </c>
      <c r="L2774" s="605">
        <f t="shared" si="919"/>
        <v>3677.16</v>
      </c>
      <c r="M2774" s="605">
        <f t="shared" si="919"/>
        <v>3620.92</v>
      </c>
      <c r="N2774" s="605">
        <f t="shared" si="919"/>
        <v>3287.7199999999993</v>
      </c>
      <c r="O2774" s="605"/>
      <c r="P2774" s="605"/>
      <c r="Q2774" s="658"/>
      <c r="R2774" s="658"/>
      <c r="S2774" s="659"/>
      <c r="T2774" s="600"/>
      <c r="U2774" s="1013"/>
      <c r="V2774" s="1015"/>
      <c r="W2774" s="731"/>
      <c r="X2774" s="731"/>
      <c r="Y2774" s="732"/>
      <c r="Z2774" s="732"/>
      <c r="AA2774" s="732"/>
      <c r="AB2774" s="732"/>
      <c r="AC2774" s="1112"/>
      <c r="AD2774" s="1112"/>
    </row>
    <row r="2775" spans="1:30" ht="15.75">
      <c r="A2775" s="268">
        <v>44266</v>
      </c>
      <c r="B2775" s="554" t="s">
        <v>183</v>
      </c>
      <c r="C2775" s="657" t="s">
        <v>171</v>
      </c>
      <c r="D2775" s="657" t="s">
        <v>170</v>
      </c>
      <c r="E2775" s="605" t="s">
        <v>184</v>
      </c>
      <c r="F2775">
        <v>26208.42</v>
      </c>
      <c r="G2775">
        <v>26380.240000000002</v>
      </c>
      <c r="H2775">
        <v>26374.29</v>
      </c>
      <c r="I2775">
        <v>26345.58</v>
      </c>
      <c r="J2775">
        <v>26116.15</v>
      </c>
      <c r="K2775">
        <v>26104.34</v>
      </c>
      <c r="L2775">
        <v>26275.119999999999</v>
      </c>
      <c r="M2775">
        <v>26373.759999999998</v>
      </c>
      <c r="N2775">
        <v>26270.82</v>
      </c>
      <c r="O2775" s="605">
        <f>IF((N2776=""),"",MAX(F2777:N2777))</f>
        <v>4727.1299999999974</v>
      </c>
      <c r="P2775" s="605">
        <f>IF(N2776="","",MIN(F2777:N2777))</f>
        <v>3996.4500000000044</v>
      </c>
      <c r="Q2775" s="658">
        <f>IF((N2777=""),"",AVERAGE(F2777:N2777))</f>
        <v>4300.013333333336</v>
      </c>
      <c r="R2775" s="658">
        <f>IF((N2776=""),"",(O2775-P2775)/(O2775+P2775)*100)</f>
        <v>8.3759190607524978</v>
      </c>
      <c r="S2775" s="659">
        <f>STDEV(F2777:N2777)</f>
        <v>290.48151184713748</v>
      </c>
      <c r="T2775" s="600" t="str">
        <f>IF(N2776="","",IF(Q2775&gt;AA2775,IF(R2775&lt;AD2775,IF(Q2775&lt;AB2775,"Pass","Fail"),"Fail"),"Fail"))</f>
        <v>Pass</v>
      </c>
      <c r="U2775" s="271">
        <v>121</v>
      </c>
      <c r="V2775" s="325" t="s">
        <v>778</v>
      </c>
      <c r="W2775" s="743"/>
      <c r="Y2775" s="733">
        <v>3940</v>
      </c>
      <c r="Z2775" s="733">
        <v>5500</v>
      </c>
      <c r="AA2775" s="733">
        <v>3940</v>
      </c>
      <c r="AB2775" s="733">
        <v>4985</v>
      </c>
      <c r="AC2775" s="604">
        <v>16</v>
      </c>
      <c r="AD2775" s="604">
        <v>10.24</v>
      </c>
    </row>
    <row r="2776" spans="1:30" ht="15.75">
      <c r="A2776" s="729"/>
      <c r="B2776" s="554"/>
      <c r="C2776" s="657"/>
      <c r="D2776" s="657"/>
      <c r="E2776" s="605" t="s">
        <v>185</v>
      </c>
      <c r="F2776">
        <v>24632.71</v>
      </c>
      <c r="G2776">
        <v>24986.05</v>
      </c>
      <c r="H2776">
        <v>25042.14</v>
      </c>
      <c r="I2776">
        <v>24948.92</v>
      </c>
      <c r="J2776">
        <v>24559.19</v>
      </c>
      <c r="K2776">
        <v>24567.63</v>
      </c>
      <c r="L2776">
        <v>24933.37</v>
      </c>
      <c r="M2776">
        <v>25023.85</v>
      </c>
      <c r="N2776">
        <v>24854.82</v>
      </c>
      <c r="O2776" s="1112"/>
      <c r="P2776" s="605"/>
      <c r="Q2776" s="658"/>
      <c r="R2776" s="658"/>
      <c r="S2776" s="659"/>
      <c r="T2776" s="600"/>
      <c r="U2776" s="1013"/>
      <c r="V2776" s="1014"/>
      <c r="W2776" s="731"/>
      <c r="X2776" s="731"/>
      <c r="Y2776" s="732"/>
      <c r="Z2776" s="732"/>
      <c r="AA2776" s="732"/>
      <c r="AB2776" s="732"/>
      <c r="AC2776" s="1112"/>
      <c r="AD2776" s="1112"/>
    </row>
    <row r="2777" spans="1:30" ht="29.25" thickBot="1">
      <c r="A2777" s="734"/>
      <c r="B2777" s="554"/>
      <c r="C2777" s="657"/>
      <c r="D2777" s="657"/>
      <c r="E2777" s="605" t="s">
        <v>704</v>
      </c>
      <c r="F2777" s="605">
        <f t="shared" ref="F2777:N2777" si="920">IF(((F2775="")*AND(F2776="")),"",(F2775-F2776)*3)</f>
        <v>4727.1299999999974</v>
      </c>
      <c r="G2777" s="605">
        <f t="shared" si="920"/>
        <v>4182.570000000007</v>
      </c>
      <c r="H2777" s="605">
        <f t="shared" si="920"/>
        <v>3996.4500000000044</v>
      </c>
      <c r="I2777" s="605">
        <f t="shared" si="920"/>
        <v>4189.9800000000105</v>
      </c>
      <c r="J2777" s="605">
        <f t="shared" si="920"/>
        <v>4670.8800000000083</v>
      </c>
      <c r="K2777" s="605">
        <f t="shared" si="920"/>
        <v>4610.1299999999974</v>
      </c>
      <c r="L2777" s="605">
        <f t="shared" si="920"/>
        <v>4025.25</v>
      </c>
      <c r="M2777" s="605">
        <f t="shared" si="920"/>
        <v>4049.7299999999996</v>
      </c>
      <c r="N2777" s="605">
        <f t="shared" si="920"/>
        <v>4248</v>
      </c>
      <c r="O2777" s="605"/>
      <c r="P2777" s="605"/>
      <c r="Q2777" s="658"/>
      <c r="R2777" s="658"/>
      <c r="S2777" s="659"/>
      <c r="T2777" s="600"/>
      <c r="U2777" s="1013"/>
      <c r="V2777" s="1014"/>
      <c r="W2777" s="731"/>
      <c r="X2777" s="735"/>
      <c r="Y2777" s="736"/>
      <c r="Z2777" s="736"/>
      <c r="AA2777" s="736"/>
      <c r="AB2777" s="736"/>
      <c r="AC2777" s="737"/>
      <c r="AD2777" s="737"/>
    </row>
    <row r="2778" spans="1:30" ht="15.75">
      <c r="A2778" s="268">
        <v>44266</v>
      </c>
      <c r="B2778" s="1111" t="s">
        <v>167</v>
      </c>
      <c r="C2778" s="657" t="s">
        <v>169</v>
      </c>
      <c r="D2778" s="657" t="s">
        <v>187</v>
      </c>
      <c r="E2778" s="605" t="s">
        <v>184</v>
      </c>
      <c r="F2778">
        <v>2011.28</v>
      </c>
      <c r="G2778">
        <v>2006.36</v>
      </c>
      <c r="H2778">
        <v>2009.38</v>
      </c>
      <c r="I2778">
        <v>2007.9</v>
      </c>
      <c r="J2778">
        <v>2013.36</v>
      </c>
      <c r="K2778">
        <v>1916.39</v>
      </c>
      <c r="L2778">
        <v>2007.81</v>
      </c>
      <c r="M2778">
        <v>1999.33</v>
      </c>
      <c r="N2778">
        <v>2022.23</v>
      </c>
      <c r="O2778" s="605">
        <f>IF((N2779=""),"",MAX(F2780:N2780))</f>
        <v>2190.84</v>
      </c>
      <c r="P2778" s="605">
        <f>IF(N2779="","",MIN(F2780:N2780))</f>
        <v>1902.9000000000005</v>
      </c>
      <c r="Q2778" s="658">
        <f>IF((N2780=""),"",AVERAGE(F2780:N2780))</f>
        <v>2143.6066666666666</v>
      </c>
      <c r="R2778" s="658">
        <f>IF((N2779=""),"",(O2778-P2778)/(O2778+P2778)*100)</f>
        <v>7.0336660364361094</v>
      </c>
      <c r="S2778" s="659">
        <f>STDEV(F2780:N2780)</f>
        <v>91.054732304255808</v>
      </c>
      <c r="T2778" s="600" t="str">
        <f>IF(N2779="","",IF(Q2778&gt;AA2778,IF(R2778&lt;AD2778,IF(Q2778&lt;AB2778,"Pass","Fail"),"Fail"),"Fail"))</f>
        <v>Pass</v>
      </c>
      <c r="U2778" s="271">
        <v>121</v>
      </c>
      <c r="V2778" s="1033" t="s">
        <v>778</v>
      </c>
      <c r="W2778" s="1030"/>
      <c r="X2778" s="1084"/>
      <c r="Y2778" s="733">
        <v>1940</v>
      </c>
      <c r="Z2778" s="733">
        <v>3000</v>
      </c>
      <c r="AA2778" s="733">
        <v>1940</v>
      </c>
      <c r="AB2778" s="733">
        <v>2180</v>
      </c>
      <c r="AC2778" s="604">
        <v>8.3000000000000007</v>
      </c>
      <c r="AD2778" s="604">
        <v>8.3000000000000007</v>
      </c>
    </row>
    <row r="2779" spans="1:30" ht="15.75">
      <c r="A2779" s="738"/>
      <c r="B2779" s="554"/>
      <c r="C2779" s="657"/>
      <c r="D2779" s="657"/>
      <c r="E2779" s="605" t="s">
        <v>185</v>
      </c>
      <c r="F2779">
        <v>1281</v>
      </c>
      <c r="G2779">
        <v>1282.72</v>
      </c>
      <c r="H2779">
        <v>1281.69</v>
      </c>
      <c r="I2779">
        <v>1282.44</v>
      </c>
      <c r="J2779">
        <v>1284.3499999999999</v>
      </c>
      <c r="K2779">
        <v>1282.0899999999999</v>
      </c>
      <c r="L2779">
        <v>1286.3499999999999</v>
      </c>
      <c r="M2779">
        <v>1280.9100000000001</v>
      </c>
      <c r="N2779">
        <v>1301.67</v>
      </c>
      <c r="O2779" s="605"/>
      <c r="P2779" s="605"/>
      <c r="Q2779" s="658"/>
      <c r="R2779" s="658"/>
      <c r="S2779" s="659"/>
      <c r="T2779" s="600"/>
      <c r="U2779" s="271"/>
      <c r="V2779" s="1034"/>
      <c r="W2779" s="1029"/>
      <c r="X2779" s="1082"/>
      <c r="Y2779" s="732"/>
      <c r="Z2779" s="732"/>
      <c r="AA2779" s="732"/>
      <c r="AB2779" s="732"/>
      <c r="AC2779" s="1112"/>
      <c r="AD2779" s="1112"/>
    </row>
    <row r="2780" spans="1:30" ht="29.25" thickBot="1">
      <c r="A2780" s="738"/>
      <c r="B2780" s="554"/>
      <c r="C2780" s="657"/>
      <c r="D2780" s="657"/>
      <c r="E2780" s="605" t="s">
        <v>704</v>
      </c>
      <c r="F2780" s="605">
        <f t="shared" ref="F2780:N2780" si="921">IF(((F2778="")*AND(F2779="")),"",(F2778-F2779)*3)</f>
        <v>2190.84</v>
      </c>
      <c r="G2780" s="605">
        <f t="shared" si="921"/>
        <v>2170.9199999999996</v>
      </c>
      <c r="H2780" s="605">
        <f t="shared" si="921"/>
        <v>2183.0700000000002</v>
      </c>
      <c r="I2780" s="605">
        <f t="shared" si="921"/>
        <v>2176.38</v>
      </c>
      <c r="J2780" s="605">
        <f t="shared" si="921"/>
        <v>2187.0299999999997</v>
      </c>
      <c r="K2780" s="605">
        <f t="shared" si="921"/>
        <v>1902.9000000000005</v>
      </c>
      <c r="L2780" s="605">
        <f t="shared" si="921"/>
        <v>2164.38</v>
      </c>
      <c r="M2780" s="605">
        <f t="shared" si="921"/>
        <v>2155.2599999999993</v>
      </c>
      <c r="N2780" s="605">
        <f t="shared" si="921"/>
        <v>2161.6799999999998</v>
      </c>
      <c r="O2780" s="605"/>
      <c r="P2780" s="605"/>
      <c r="Q2780" s="658"/>
      <c r="R2780" s="658"/>
      <c r="S2780" s="659"/>
      <c r="T2780" s="600"/>
      <c r="U2780" s="271"/>
      <c r="V2780" s="1032"/>
      <c r="W2780" s="1031"/>
      <c r="X2780" s="1083"/>
      <c r="Y2780" s="732"/>
      <c r="Z2780" s="732"/>
      <c r="AA2780" s="732"/>
      <c r="AB2780" s="732"/>
      <c r="AC2780" s="1112"/>
      <c r="AD2780" s="1112"/>
    </row>
    <row r="2781" spans="1:30" ht="15.75">
      <c r="A2781" s="268">
        <v>44270</v>
      </c>
      <c r="B2781" s="554" t="s">
        <v>172</v>
      </c>
      <c r="C2781" s="657" t="s">
        <v>174</v>
      </c>
      <c r="D2781" s="657" t="s">
        <v>173</v>
      </c>
      <c r="E2781" s="605" t="s">
        <v>184</v>
      </c>
      <c r="F2781">
        <v>5021.55</v>
      </c>
      <c r="G2781">
        <v>4916.88</v>
      </c>
      <c r="H2781">
        <v>5125.8599999999997</v>
      </c>
      <c r="I2781">
        <v>5043.03</v>
      </c>
      <c r="J2781">
        <v>4951.4399999999996</v>
      </c>
      <c r="K2781">
        <v>4975.45</v>
      </c>
      <c r="L2781">
        <v>4940.2700000000004</v>
      </c>
      <c r="M2781">
        <v>4963.05</v>
      </c>
      <c r="N2781">
        <v>5205.5600000000004</v>
      </c>
      <c r="O2781" s="605">
        <f>IF((N2782=""),"",MAX(F2783:N2783))</f>
        <v>3711.7000000000007</v>
      </c>
      <c r="P2781" s="605">
        <f>IF(N2782="","",MIN(F2783:N2783))</f>
        <v>3399.9400000000005</v>
      </c>
      <c r="Q2781" s="658">
        <f>IF((N2783=""),"",AVERAGE(F2783:N2783))</f>
        <v>3638.0644444444447</v>
      </c>
      <c r="R2781" s="658">
        <f>IF((N2782=""),"",(O2781-P2781)/(O2781+P2781)*100)</f>
        <v>4.3837989549527281</v>
      </c>
      <c r="S2781" s="725">
        <f>STDEV(F2783:N2783)</f>
        <v>101.56223056715292</v>
      </c>
      <c r="T2781" s="600" t="str">
        <f>IF(N2782="","",IF(Q2781&gt;AA2781,IF(R2781&lt;AD2781,IF(Q2781&lt;AB2781,"Pass","Fail"),"Fail"),"Fail"))</f>
        <v>Pass</v>
      </c>
      <c r="U2781" s="271">
        <v>74</v>
      </c>
      <c r="V2781" s="325" t="s">
        <v>783</v>
      </c>
      <c r="W2781" s="743"/>
      <c r="X2781" s="726"/>
      <c r="Y2781" s="819">
        <v>3350</v>
      </c>
      <c r="Z2781" s="819">
        <v>4450</v>
      </c>
      <c r="AA2781" s="819">
        <v>3350</v>
      </c>
      <c r="AB2781" s="819">
        <v>3950</v>
      </c>
      <c r="AC2781" s="820">
        <v>7</v>
      </c>
      <c r="AD2781" s="820">
        <v>6.5</v>
      </c>
    </row>
    <row r="2782" spans="1:30" ht="15.75">
      <c r="A2782" s="729"/>
      <c r="B2782" s="554"/>
      <c r="C2782" s="657"/>
      <c r="D2782" s="657"/>
      <c r="E2782" s="605" t="s">
        <v>185</v>
      </c>
      <c r="F2782">
        <v>3202.14</v>
      </c>
      <c r="G2782">
        <v>3072.09</v>
      </c>
      <c r="H2782">
        <v>3349.58</v>
      </c>
      <c r="I2782">
        <v>3207.12</v>
      </c>
      <c r="J2782">
        <v>3097.71</v>
      </c>
      <c r="K2782">
        <v>3132.39</v>
      </c>
      <c r="L2782">
        <v>3084.42</v>
      </c>
      <c r="M2782">
        <v>3120.76</v>
      </c>
      <c r="N2782">
        <v>3505.59</v>
      </c>
      <c r="O2782" s="605"/>
      <c r="P2782" s="605"/>
      <c r="Q2782" s="658"/>
      <c r="R2782" s="658"/>
      <c r="S2782" s="659"/>
      <c r="T2782" s="600"/>
      <c r="U2782" s="1013"/>
      <c r="V2782" s="1014"/>
      <c r="W2782" s="731"/>
      <c r="X2782" s="731"/>
      <c r="Y2782" s="732"/>
      <c r="Z2782" s="732"/>
      <c r="AA2782" s="732"/>
      <c r="AB2782" s="732"/>
      <c r="AC2782" s="1125"/>
      <c r="AD2782" s="1125"/>
    </row>
    <row r="2783" spans="1:30" ht="28.5">
      <c r="A2783" s="738"/>
      <c r="B2783" s="554"/>
      <c r="C2783" s="657"/>
      <c r="D2783" s="657"/>
      <c r="E2783" s="605" t="s">
        <v>704</v>
      </c>
      <c r="F2783" s="605">
        <f t="shared" ref="F2783:N2783" si="922">IF(((F2781="")*AND(F2782="")),"",(F2781-F2782)*2)</f>
        <v>3638.8200000000006</v>
      </c>
      <c r="G2783" s="605">
        <f t="shared" si="922"/>
        <v>3689.58</v>
      </c>
      <c r="H2783" s="605">
        <f t="shared" si="922"/>
        <v>3552.5599999999995</v>
      </c>
      <c r="I2783" s="605">
        <f t="shared" si="922"/>
        <v>3671.8199999999997</v>
      </c>
      <c r="J2783" s="605">
        <f t="shared" si="922"/>
        <v>3707.4599999999991</v>
      </c>
      <c r="K2783" s="605">
        <f t="shared" si="922"/>
        <v>3686.12</v>
      </c>
      <c r="L2783" s="605">
        <f t="shared" si="922"/>
        <v>3711.7000000000007</v>
      </c>
      <c r="M2783" s="605">
        <f t="shared" si="922"/>
        <v>3684.58</v>
      </c>
      <c r="N2783" s="605">
        <f t="shared" si="922"/>
        <v>3399.9400000000005</v>
      </c>
      <c r="O2783" s="605"/>
      <c r="P2783" s="605"/>
      <c r="Q2783" s="658"/>
      <c r="R2783" s="658"/>
      <c r="S2783" s="659"/>
      <c r="T2783" s="600"/>
      <c r="U2783" s="1013"/>
      <c r="V2783" s="1015"/>
      <c r="W2783" s="731"/>
      <c r="X2783" s="731"/>
      <c r="Y2783" s="732"/>
      <c r="Z2783" s="732"/>
      <c r="AA2783" s="732"/>
      <c r="AB2783" s="732"/>
      <c r="AC2783" s="1125"/>
      <c r="AD2783" s="1125"/>
    </row>
    <row r="2784" spans="1:30" ht="15.75">
      <c r="A2784" s="268">
        <v>44270</v>
      </c>
      <c r="B2784" s="554" t="s">
        <v>183</v>
      </c>
      <c r="C2784" s="657" t="s">
        <v>171</v>
      </c>
      <c r="D2784" s="657" t="s">
        <v>170</v>
      </c>
      <c r="E2784" s="605" t="s">
        <v>184</v>
      </c>
      <c r="F2784">
        <v>24081.7</v>
      </c>
      <c r="G2784">
        <v>24449.82</v>
      </c>
      <c r="H2784">
        <v>24534.47</v>
      </c>
      <c r="I2784">
        <v>24423.22</v>
      </c>
      <c r="J2784">
        <v>23989.94</v>
      </c>
      <c r="K2784">
        <v>24050.04</v>
      </c>
      <c r="L2784">
        <v>24443.4</v>
      </c>
      <c r="M2784">
        <v>24436.18</v>
      </c>
      <c r="N2784">
        <v>24081.55</v>
      </c>
      <c r="O2784" s="605">
        <f>IF((N2785=""),"",MAX(F2786:N2786))</f>
        <v>4956.5400000000009</v>
      </c>
      <c r="P2784" s="605">
        <f>IF(N2785="","",MIN(F2786:N2786))</f>
        <v>4196.1899999999987</v>
      </c>
      <c r="Q2784" s="658">
        <f>IF((N2786=""),"",AVERAGE(F2786:N2786))</f>
        <v>4526.4800000000014</v>
      </c>
      <c r="R2784" s="658">
        <f>IF((N2785=""),"",(O2784-P2784)/(O2784+P2784)*100)</f>
        <v>8.3073574769495249</v>
      </c>
      <c r="S2784" s="659">
        <f>STDEV(F2786:N2786)</f>
        <v>311.50494943901293</v>
      </c>
      <c r="T2784" s="600" t="str">
        <f>IF(N2785="","",IF(Q2784&gt;AA2784,IF(R2784&lt;AD2784,IF(Q2784&lt;AB2784,"Pass","Fail"),"Fail"),"Fail"))</f>
        <v>Pass</v>
      </c>
      <c r="U2784" s="271">
        <v>74</v>
      </c>
      <c r="V2784" s="325" t="s">
        <v>783</v>
      </c>
      <c r="W2784" s="743"/>
      <c r="Y2784" s="733">
        <v>3940</v>
      </c>
      <c r="Z2784" s="733">
        <v>5500</v>
      </c>
      <c r="AA2784" s="733">
        <v>3940</v>
      </c>
      <c r="AB2784" s="733">
        <v>4985</v>
      </c>
      <c r="AC2784" s="604">
        <v>16</v>
      </c>
      <c r="AD2784" s="604">
        <v>10.24</v>
      </c>
    </row>
    <row r="2785" spans="1:30" ht="15.75">
      <c r="A2785" s="729"/>
      <c r="B2785" s="554"/>
      <c r="C2785" s="657"/>
      <c r="D2785" s="657"/>
      <c r="E2785" s="605" t="s">
        <v>185</v>
      </c>
      <c r="F2785">
        <v>22471.78</v>
      </c>
      <c r="G2785">
        <v>23021.63</v>
      </c>
      <c r="H2785">
        <v>23135.74</v>
      </c>
      <c r="I2785">
        <v>22992.53</v>
      </c>
      <c r="J2785">
        <v>22362.63</v>
      </c>
      <c r="K2785">
        <v>22478.03</v>
      </c>
      <c r="L2785">
        <v>23026.639999999999</v>
      </c>
      <c r="M2785">
        <v>22992.53</v>
      </c>
      <c r="N2785">
        <v>22429.37</v>
      </c>
      <c r="O2785" s="1125"/>
      <c r="P2785" s="605"/>
      <c r="Q2785" s="658"/>
      <c r="R2785" s="658"/>
      <c r="S2785" s="659"/>
      <c r="T2785" s="600"/>
      <c r="U2785" s="1013"/>
      <c r="V2785" s="1014"/>
      <c r="W2785" s="731"/>
      <c r="X2785" s="731"/>
      <c r="Y2785" s="732"/>
      <c r="Z2785" s="732"/>
      <c r="AA2785" s="732"/>
      <c r="AB2785" s="732"/>
      <c r="AC2785" s="1125"/>
      <c r="AD2785" s="1125"/>
    </row>
    <row r="2786" spans="1:30" ht="29.25" thickBot="1">
      <c r="A2786" s="734"/>
      <c r="B2786" s="554"/>
      <c r="C2786" s="657"/>
      <c r="D2786" s="657"/>
      <c r="E2786" s="605" t="s">
        <v>704</v>
      </c>
      <c r="F2786" s="605">
        <f t="shared" ref="F2786:N2786" si="923">IF(((F2784="")*AND(F2785="")),"",(F2784-F2785)*3)</f>
        <v>4829.7600000000057</v>
      </c>
      <c r="G2786" s="605">
        <f t="shared" si="923"/>
        <v>4284.5699999999961</v>
      </c>
      <c r="H2786" s="605">
        <f t="shared" si="923"/>
        <v>4196.1899999999987</v>
      </c>
      <c r="I2786" s="605">
        <f t="shared" si="923"/>
        <v>4292.070000000007</v>
      </c>
      <c r="J2786" s="605">
        <f t="shared" si="923"/>
        <v>4881.929999999993</v>
      </c>
      <c r="K2786" s="605">
        <f t="shared" si="923"/>
        <v>4716.0300000000061</v>
      </c>
      <c r="L2786" s="605">
        <f t="shared" si="923"/>
        <v>4250.2800000000061</v>
      </c>
      <c r="M2786" s="605">
        <f t="shared" si="923"/>
        <v>4330.9500000000044</v>
      </c>
      <c r="N2786" s="605">
        <f t="shared" si="923"/>
        <v>4956.5400000000009</v>
      </c>
      <c r="O2786" s="605"/>
      <c r="P2786" s="605"/>
      <c r="Q2786" s="658"/>
      <c r="R2786" s="658"/>
      <c r="S2786" s="659"/>
      <c r="T2786" s="600"/>
      <c r="U2786" s="1013"/>
      <c r="V2786" s="1014"/>
      <c r="W2786" s="731"/>
      <c r="X2786" s="735"/>
      <c r="Y2786" s="736"/>
      <c r="Z2786" s="736"/>
      <c r="AA2786" s="736"/>
      <c r="AB2786" s="736"/>
      <c r="AC2786" s="737"/>
      <c r="AD2786" s="737"/>
    </row>
    <row r="2787" spans="1:30" ht="15.75">
      <c r="A2787" s="268">
        <v>44270</v>
      </c>
      <c r="B2787" s="1124" t="s">
        <v>167</v>
      </c>
      <c r="C2787" s="657" t="s">
        <v>169</v>
      </c>
      <c r="D2787" s="657" t="s">
        <v>187</v>
      </c>
      <c r="E2787" s="605" t="s">
        <v>184</v>
      </c>
      <c r="F2787">
        <v>1286.1400000000001</v>
      </c>
      <c r="G2787">
        <v>1286.17</v>
      </c>
      <c r="H2787">
        <v>1288.45</v>
      </c>
      <c r="I2787">
        <v>1286.43</v>
      </c>
      <c r="J2787">
        <v>1288.3800000000001</v>
      </c>
      <c r="K2787">
        <v>1288.55</v>
      </c>
      <c r="L2787">
        <v>1288.75</v>
      </c>
      <c r="M2787">
        <v>1285.1199999999999</v>
      </c>
      <c r="N2787">
        <v>1304.79</v>
      </c>
      <c r="O2787" s="605">
        <f>IF((N2788=""),"",MAX(F2789:N2789))</f>
        <v>2073.33</v>
      </c>
      <c r="P2787" s="605">
        <f>IF(N2788="","",MIN(F2789:N2789))</f>
        <v>1871.67</v>
      </c>
      <c r="Q2787" s="658">
        <f>IF((N2789=""),"",AVERAGE(F2789:N2789))</f>
        <v>1955.1033333333335</v>
      </c>
      <c r="R2787" s="658">
        <f>IF((N2788=""),"",(O2787-P2787)/(O2787+P2787)*100)</f>
        <v>5.1117870722433425</v>
      </c>
      <c r="S2787" s="659">
        <f>STDEV(F2789:N2789)</f>
        <v>53.798792737387252</v>
      </c>
      <c r="T2787" s="600" t="str">
        <f>IF(N2788="","",IF(Q2787&gt;AA2787,IF(R2787&lt;AD2787,IF(Q2787&lt;AB2787,"Pass","Fail"),"Fail"),"Fail"))</f>
        <v>Pass</v>
      </c>
      <c r="U2787" s="271">
        <v>74</v>
      </c>
      <c r="V2787" s="1033" t="s">
        <v>783</v>
      </c>
      <c r="W2787" s="1030"/>
      <c r="X2787" s="1084"/>
      <c r="Y2787" s="733">
        <v>1940</v>
      </c>
      <c r="Z2787" s="733">
        <v>3000</v>
      </c>
      <c r="AA2787" s="733">
        <v>1940</v>
      </c>
      <c r="AB2787" s="733">
        <v>2180</v>
      </c>
      <c r="AC2787" s="604">
        <v>8.3000000000000007</v>
      </c>
      <c r="AD2787" s="604">
        <v>8.3000000000000007</v>
      </c>
    </row>
    <row r="2788" spans="1:30" ht="15.75">
      <c r="A2788" s="738"/>
      <c r="B2788" s="554"/>
      <c r="C2788" s="657"/>
      <c r="D2788" s="657"/>
      <c r="E2788" s="605" t="s">
        <v>185</v>
      </c>
      <c r="F2788">
        <v>630.24</v>
      </c>
      <c r="G2788">
        <v>628.20000000000005</v>
      </c>
      <c r="H2788">
        <v>638.15</v>
      </c>
      <c r="I2788">
        <v>637.69000000000005</v>
      </c>
      <c r="J2788">
        <v>649.57000000000005</v>
      </c>
      <c r="K2788">
        <v>664.66</v>
      </c>
      <c r="L2788">
        <v>638.83000000000004</v>
      </c>
      <c r="M2788">
        <v>636.45000000000005</v>
      </c>
      <c r="N2788">
        <v>613.67999999999995</v>
      </c>
      <c r="O2788" s="605"/>
      <c r="P2788" s="605"/>
      <c r="Q2788" s="658"/>
      <c r="R2788" s="658"/>
      <c r="S2788" s="659"/>
      <c r="T2788" s="600"/>
      <c r="U2788" s="271"/>
      <c r="V2788" s="1034"/>
      <c r="W2788" s="1029"/>
      <c r="X2788" s="1082"/>
      <c r="Y2788" s="732"/>
      <c r="Z2788" s="732"/>
      <c r="AA2788" s="732"/>
      <c r="AB2788" s="732"/>
      <c r="AC2788" s="1125"/>
      <c r="AD2788" s="1125"/>
    </row>
    <row r="2789" spans="1:30" ht="29.25" thickBot="1">
      <c r="A2789" s="738"/>
      <c r="B2789" s="554"/>
      <c r="C2789" s="657"/>
      <c r="D2789" s="657"/>
      <c r="E2789" s="605" t="s">
        <v>704</v>
      </c>
      <c r="F2789" s="605">
        <f t="shared" ref="F2789:N2789" si="924">IF(((F2787="")*AND(F2788="")),"",(F2787-F2788)*3)</f>
        <v>1967.7000000000003</v>
      </c>
      <c r="G2789" s="605">
        <f t="shared" si="924"/>
        <v>1973.91</v>
      </c>
      <c r="H2789" s="605">
        <f t="shared" si="924"/>
        <v>1950.9</v>
      </c>
      <c r="I2789" s="605">
        <f t="shared" si="924"/>
        <v>1946.22</v>
      </c>
      <c r="J2789" s="605">
        <f t="shared" si="924"/>
        <v>1916.4300000000003</v>
      </c>
      <c r="K2789" s="605">
        <f t="shared" si="924"/>
        <v>1871.67</v>
      </c>
      <c r="L2789" s="605">
        <f t="shared" si="924"/>
        <v>1949.7599999999998</v>
      </c>
      <c r="M2789" s="605">
        <f t="shared" si="924"/>
        <v>1946.0099999999995</v>
      </c>
      <c r="N2789" s="605">
        <f t="shared" si="924"/>
        <v>2073.33</v>
      </c>
      <c r="O2789" s="605"/>
      <c r="P2789" s="605"/>
      <c r="Q2789" s="658"/>
      <c r="R2789" s="658"/>
      <c r="S2789" s="659"/>
      <c r="T2789" s="600"/>
      <c r="U2789" s="271"/>
      <c r="V2789" s="1032"/>
      <c r="W2789" s="1031"/>
      <c r="X2789" s="1083"/>
      <c r="Y2789" s="732"/>
      <c r="Z2789" s="732"/>
      <c r="AA2789" s="732"/>
      <c r="AB2789" s="732"/>
      <c r="AC2789" s="1125"/>
      <c r="AD2789" s="1125"/>
    </row>
    <row r="2790" spans="1:30" ht="15.75">
      <c r="A2790" s="268">
        <v>44270</v>
      </c>
      <c r="B2790" s="554" t="s">
        <v>183</v>
      </c>
      <c r="C2790" s="657" t="s">
        <v>171</v>
      </c>
      <c r="D2790" s="657" t="s">
        <v>170</v>
      </c>
      <c r="E2790" s="605" t="s">
        <v>184</v>
      </c>
      <c r="F2790">
        <v>29288.47</v>
      </c>
      <c r="G2790">
        <v>29133.25</v>
      </c>
      <c r="H2790">
        <v>29089.29</v>
      </c>
      <c r="I2790">
        <v>29097.26</v>
      </c>
      <c r="J2790">
        <v>29191.07</v>
      </c>
      <c r="K2790">
        <v>29201.34</v>
      </c>
      <c r="L2790">
        <v>29092.17</v>
      </c>
      <c r="M2790">
        <v>29121.72</v>
      </c>
      <c r="N2790">
        <v>29261.25</v>
      </c>
      <c r="O2790" s="605">
        <f>IF((N2791=""),"",MAX(F2792:N2792))</f>
        <v>4373.0400000000009</v>
      </c>
      <c r="P2790" s="605">
        <f>IF(N2791="","",MIN(F2792:N2792))</f>
        <v>3783.4799999999996</v>
      </c>
      <c r="Q2790" s="658">
        <f>IF((N2792=""),"",AVERAGE(F2792:N2792))</f>
        <v>4036.5499999999979</v>
      </c>
      <c r="R2790" s="658">
        <f>IF((N2791=""),"",(O2790-P2790)/(O2790+P2790)*100)</f>
        <v>7.2280825646231648</v>
      </c>
      <c r="S2790" s="659">
        <f>STDEV(F2792:N2792)</f>
        <v>228.78313678022997</v>
      </c>
      <c r="T2790" s="600" t="str">
        <f>IF(N2791="","",IF(Q2790&gt;AA2790,IF(R2790&lt;AD2790,IF(Q2790&lt;AB2790,"Pass","Fail"),"Fail"),"Fail"))</f>
        <v>Pass</v>
      </c>
      <c r="U2790" s="271">
        <v>74</v>
      </c>
      <c r="V2790" s="325" t="s">
        <v>783</v>
      </c>
      <c r="W2790" s="743"/>
      <c r="Y2790" s="733">
        <v>3940</v>
      </c>
      <c r="Z2790" s="733">
        <v>5500</v>
      </c>
      <c r="AA2790" s="733">
        <v>3940</v>
      </c>
      <c r="AB2790" s="733">
        <v>4985</v>
      </c>
      <c r="AC2790" s="604">
        <v>16</v>
      </c>
      <c r="AD2790" s="604">
        <v>10.24</v>
      </c>
    </row>
    <row r="2791" spans="1:30" ht="15.75">
      <c r="A2791" s="729"/>
      <c r="B2791" s="554"/>
      <c r="C2791" s="657"/>
      <c r="D2791" s="657"/>
      <c r="E2791" s="605" t="s">
        <v>185</v>
      </c>
      <c r="F2791">
        <v>27844.58</v>
      </c>
      <c r="G2791">
        <v>27826.06</v>
      </c>
      <c r="H2791">
        <v>27820.85</v>
      </c>
      <c r="I2791">
        <v>27811.9</v>
      </c>
      <c r="J2791">
        <v>27773.75</v>
      </c>
      <c r="K2791">
        <v>27743.66</v>
      </c>
      <c r="L2791">
        <v>27776.79</v>
      </c>
      <c r="M2791">
        <v>27860.560000000001</v>
      </c>
      <c r="N2791">
        <v>27908.02</v>
      </c>
      <c r="O2791" s="1137"/>
      <c r="P2791" s="605"/>
      <c r="Q2791" s="658"/>
      <c r="R2791" s="658"/>
      <c r="S2791" s="659"/>
      <c r="T2791" s="600"/>
      <c r="U2791" s="1013"/>
      <c r="V2791" s="1014"/>
      <c r="W2791" s="731"/>
      <c r="X2791" s="731"/>
      <c r="Y2791" s="732"/>
      <c r="Z2791" s="732"/>
      <c r="AA2791" s="732"/>
      <c r="AB2791" s="732"/>
      <c r="AC2791" s="1137"/>
      <c r="AD2791" s="1137"/>
    </row>
    <row r="2792" spans="1:30" ht="28.5">
      <c r="A2792" s="734"/>
      <c r="B2792" s="554"/>
      <c r="C2792" s="657"/>
      <c r="D2792" s="657"/>
      <c r="E2792" s="605" t="s">
        <v>704</v>
      </c>
      <c r="F2792" s="605">
        <f t="shared" ref="F2792:N2792" si="925">IF(((F2790="")*AND(F2791="")),"",(F2790-F2791)*3)</f>
        <v>4331.6699999999983</v>
      </c>
      <c r="G2792" s="605">
        <f t="shared" si="925"/>
        <v>3921.5699999999961</v>
      </c>
      <c r="H2792" s="605">
        <f t="shared" si="925"/>
        <v>3805.320000000007</v>
      </c>
      <c r="I2792" s="605">
        <f t="shared" si="925"/>
        <v>3856.0799999999908</v>
      </c>
      <c r="J2792" s="605">
        <f t="shared" si="925"/>
        <v>4251.9599999999991</v>
      </c>
      <c r="K2792" s="605">
        <f t="shared" si="925"/>
        <v>4373.0400000000009</v>
      </c>
      <c r="L2792" s="605">
        <f t="shared" si="925"/>
        <v>3946.1399999999921</v>
      </c>
      <c r="M2792" s="605">
        <f t="shared" si="925"/>
        <v>3783.4799999999996</v>
      </c>
      <c r="N2792" s="605">
        <f t="shared" si="925"/>
        <v>4059.6899999999987</v>
      </c>
      <c r="O2792" s="605"/>
      <c r="P2792" s="605"/>
      <c r="Q2792" s="658"/>
      <c r="R2792" s="658"/>
      <c r="S2792" s="659"/>
      <c r="T2792" s="600"/>
      <c r="U2792" s="1013"/>
      <c r="V2792" s="1014"/>
      <c r="W2792" s="731"/>
      <c r="X2792" s="735"/>
      <c r="Y2792" s="736"/>
      <c r="Z2792" s="736"/>
      <c r="AA2792" s="736"/>
      <c r="AB2792" s="736"/>
      <c r="AC2792" s="737"/>
      <c r="AD2792" s="737"/>
    </row>
  </sheetData>
  <autoFilter ref="A13:AD2789">
    <filterColumn colId="1"/>
    <filterColumn colId="2"/>
    <filterColumn colId="3"/>
    <filterColumn colId="22"/>
  </autoFilter>
  <mergeCells count="39"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E6:N6"/>
    <mergeCell ref="V365:V367"/>
    <mergeCell ref="V767:V775"/>
    <mergeCell ref="V776:V784"/>
    <mergeCell ref="V749:V757"/>
    <mergeCell ref="V758:V766"/>
    <mergeCell ref="X2555:X2557"/>
    <mergeCell ref="D7:D8"/>
    <mergeCell ref="D9:D10"/>
    <mergeCell ref="D11:D12"/>
    <mergeCell ref="X956:X964"/>
    <mergeCell ref="X1022:X1030"/>
    <mergeCell ref="X2546:X2548"/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46" activePane="bottomLeft" state="frozen"/>
      <selection activeCell="I145" sqref="I145"/>
      <selection pane="bottomLeft" activeCell="W961" sqref="W961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96" t="s">
        <v>261</v>
      </c>
      <c r="E6" s="1197"/>
      <c r="F6" s="1197"/>
      <c r="G6" s="1197"/>
      <c r="H6" s="1197"/>
      <c r="I6" s="1197"/>
      <c r="J6" s="1197"/>
      <c r="K6" s="1197"/>
      <c r="L6" s="1197"/>
      <c r="M6" s="1197"/>
      <c r="N6" s="1197"/>
      <c r="O6" s="1197"/>
      <c r="P6" s="1197"/>
      <c r="Q6" s="1198"/>
      <c r="R6" s="1198"/>
      <c r="S6" s="1198"/>
      <c r="T6" s="1198"/>
      <c r="U6" s="1198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77">
        <f>IF((P11=""),"",MAX(D12:P12))</f>
        <v>365.98</v>
      </c>
      <c r="R10" s="1177">
        <f>IF(P11="","",MIN(D12:P12))</f>
        <v>313.61000000000013</v>
      </c>
      <c r="S10" s="1169">
        <f>IF((P12=""),"",AVERAGE(D12:P12))</f>
        <v>338.40846153846155</v>
      </c>
      <c r="T10" s="1169">
        <f>IF((P11=""),"",(Q10-R10)/(Q10+R10)*100)</f>
        <v>7.7061169234391143</v>
      </c>
      <c r="U10" s="1169">
        <f>STDEV(D12:P12)</f>
        <v>19.094805509244622</v>
      </c>
      <c r="V10" s="154" t="str">
        <f>IF(P11="","",IF(S10&gt;300,IF(T10&lt;14,IF(S10&lt;390,"Pass","Fail"),"Fail"),"Fail"))</f>
        <v>Pass</v>
      </c>
      <c r="W10" s="1174"/>
      <c r="X10" s="1183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77"/>
      <c r="R11" s="1177"/>
      <c r="S11" s="1169"/>
      <c r="T11" s="1169"/>
      <c r="U11" s="1171"/>
      <c r="V11" s="154"/>
      <c r="W11" s="1174"/>
      <c r="X11" s="1183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78"/>
      <c r="R12" s="1178"/>
      <c r="S12" s="1170"/>
      <c r="T12" s="1170"/>
      <c r="U12" s="1172"/>
      <c r="V12" s="154"/>
      <c r="W12" s="1175"/>
      <c r="X12" s="1184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76">
        <f>IF((P14=""),"",MAX(D15:P15))</f>
        <v>370.87999999999965</v>
      </c>
      <c r="R13" s="1176">
        <f>IF(P14="","",MIN(D15:P15))</f>
        <v>316.66000000000031</v>
      </c>
      <c r="S13" s="1168">
        <f>IF((P15=""),"",AVERAGE(D15:P15))</f>
        <v>344.1476923076923</v>
      </c>
      <c r="T13" s="1168">
        <f>IF((P14=""),"",(Q13-R13)/(Q13+R13)*100)</f>
        <v>7.8860866276870212</v>
      </c>
      <c r="U13" s="1168">
        <f>STDEV(D15:P15)</f>
        <v>20.202388123620732</v>
      </c>
      <c r="V13" s="154" t="str">
        <f>IF(P14="","",IF(S13&gt;300,IF(T13&lt;14,IF(S13&lt;390,"Pass","Fail"),"Fail"),"Fail"))</f>
        <v>Pass</v>
      </c>
      <c r="W13" s="1179" t="s">
        <v>189</v>
      </c>
      <c r="X13" s="1182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77"/>
      <c r="R14" s="1177"/>
      <c r="S14" s="1169"/>
      <c r="T14" s="1169"/>
      <c r="U14" s="1171"/>
      <c r="V14" s="154"/>
      <c r="W14" s="1180"/>
      <c r="X14" s="1183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78"/>
      <c r="R15" s="1178"/>
      <c r="S15" s="1170"/>
      <c r="T15" s="1170"/>
      <c r="U15" s="1172"/>
      <c r="V15" s="154"/>
      <c r="W15" s="1181"/>
      <c r="X15" s="1184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76">
        <f>IF((P17=""),"",MAX(D18:P18))</f>
        <v>371.85999999999967</v>
      </c>
      <c r="R16" s="1176">
        <f>IF(P17="","",MIN(D18:P18))</f>
        <v>315.64000000000033</v>
      </c>
      <c r="S16" s="1168">
        <f>IF((P18=""),"",AVERAGE(D18:P18))</f>
        <v>340.3523076923077</v>
      </c>
      <c r="T16" s="1168">
        <f>IF((P17=""),"",(Q16-R16)/(Q16+R16)*100)</f>
        <v>8.1774545454544505</v>
      </c>
      <c r="U16" s="1168">
        <f>STDEV(D18:P18)</f>
        <v>22.219105200197735</v>
      </c>
      <c r="V16" s="154" t="str">
        <f>IF(P17="","",IF(S16&gt;300,IF(T16&lt;14,IF(S16&lt;390,"Pass","Fail"),"Fail"),"Fail"))</f>
        <v>Pass</v>
      </c>
      <c r="W16" s="1173" t="s">
        <v>97</v>
      </c>
      <c r="X16" s="1182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77"/>
      <c r="R17" s="1177"/>
      <c r="S17" s="1169"/>
      <c r="T17" s="1169"/>
      <c r="U17" s="1171"/>
      <c r="V17" s="154"/>
      <c r="W17" s="1174"/>
      <c r="X17" s="1183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78"/>
      <c r="R18" s="1178"/>
      <c r="S18" s="1170"/>
      <c r="T18" s="1170"/>
      <c r="U18" s="1172"/>
      <c r="V18" s="154"/>
      <c r="W18" s="1175"/>
      <c r="X18" s="1184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76">
        <f>IF((P20=""),"",MAX(D21:P21))</f>
        <v>373.67000000000007</v>
      </c>
      <c r="R19" s="1176">
        <f>IF(P20="","",MIN(D21:P21))</f>
        <v>322.44000000000005</v>
      </c>
      <c r="S19" s="1168">
        <f>IF((P21=""),"",AVERAGE(D21:P21))</f>
        <v>345.98384615384606</v>
      </c>
      <c r="T19" s="1168">
        <f>IF((P20=""),"",(Q19-R19)/(Q19+R19)*100)</f>
        <v>7.3594690494318442</v>
      </c>
      <c r="U19" s="1168">
        <f>STDEV(D21:P21)</f>
        <v>18.60360383476953</v>
      </c>
      <c r="V19" s="154" t="str">
        <f>IF(P20="","",IF(S19&gt;300,IF(T19&lt;14,IF(S19&lt;390,"Pass","Fail"),"Fail"),"Fail"))</f>
        <v>Pass</v>
      </c>
      <c r="W19" s="1173">
        <v>121</v>
      </c>
      <c r="X19" s="1182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77"/>
      <c r="R20" s="1177"/>
      <c r="S20" s="1169"/>
      <c r="T20" s="1169"/>
      <c r="U20" s="1171"/>
      <c r="V20" s="154"/>
      <c r="W20" s="1174"/>
      <c r="X20" s="1183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78"/>
      <c r="R21" s="1178"/>
      <c r="S21" s="1170"/>
      <c r="T21" s="1170"/>
      <c r="U21" s="1172"/>
      <c r="V21" s="154"/>
      <c r="W21" s="1175"/>
      <c r="X21" s="1184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76">
        <f>IF((P23=""),"",MAX(D24:P24))</f>
        <v>366.09999999999991</v>
      </c>
      <c r="R22" s="1176">
        <f>IF(P23="","",MIN(D24:P24))</f>
        <v>319.15000000000009</v>
      </c>
      <c r="S22" s="1168">
        <f>IF((P24=""),"",AVERAGE(D24:P24))</f>
        <v>338.36153846153843</v>
      </c>
      <c r="T22" s="1168">
        <f>IF((P23=""),"",(Q22-R22)/(Q22+R22)*100)</f>
        <v>6.8515140459685986</v>
      </c>
      <c r="U22" s="1168">
        <f>STDEV(D24:P24)</f>
        <v>17.575635998997225</v>
      </c>
      <c r="V22" s="154" t="str">
        <f>IF(P23="","",IF(S22&gt;300,IF(T22&lt;14,IF(S22&lt;390,"Pass","Fail"),"Fail"),"Fail"))</f>
        <v>Pass</v>
      </c>
      <c r="W22" s="1173">
        <v>1428</v>
      </c>
      <c r="X22" s="1182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77"/>
      <c r="R23" s="1177"/>
      <c r="S23" s="1169"/>
      <c r="T23" s="1169"/>
      <c r="U23" s="1171"/>
      <c r="V23" s="154"/>
      <c r="W23" s="1174"/>
      <c r="X23" s="1183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78"/>
      <c r="R24" s="1178"/>
      <c r="S24" s="1170"/>
      <c r="T24" s="1170"/>
      <c r="U24" s="1172"/>
      <c r="V24" s="154"/>
      <c r="W24" s="1175"/>
      <c r="X24" s="1184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76">
        <f>IF((P26=""),"",MAX(D27:P27))</f>
        <v>380.90000000000009</v>
      </c>
      <c r="R25" s="1176">
        <f>IF(P26="","",MIN(D27:P27))</f>
        <v>312.59999999999991</v>
      </c>
      <c r="S25" s="1168">
        <f>IF((P27=""),"",AVERAGE(D27:P27))</f>
        <v>344.53307692307681</v>
      </c>
      <c r="T25" s="1168">
        <f>IF((P26=""),"",(Q25-R25)/(Q25+R25)*100)</f>
        <v>9.8485940879596523</v>
      </c>
      <c r="U25" s="1168">
        <f>STDEV(D27:P27)</f>
        <v>21.775117062301963</v>
      </c>
      <c r="V25" s="154" t="str">
        <f>IF(P26="","",IF(S25&gt;300,IF(T25&lt;14,IF(S25&lt;390,"Pass","Fail"),"Fail"),"Fail"))</f>
        <v>Pass</v>
      </c>
      <c r="W25" s="1173">
        <v>1428</v>
      </c>
      <c r="X25" s="1182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77"/>
      <c r="R26" s="1177"/>
      <c r="S26" s="1169"/>
      <c r="T26" s="1169"/>
      <c r="U26" s="1171"/>
      <c r="V26" s="154"/>
      <c r="W26" s="1174"/>
      <c r="X26" s="1183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78"/>
      <c r="R27" s="1178"/>
      <c r="S27" s="1170"/>
      <c r="T27" s="1170"/>
      <c r="U27" s="1172"/>
      <c r="V27" s="154"/>
      <c r="W27" s="1175"/>
      <c r="X27" s="1184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76">
        <f>IF((P29=""),"",MAX(D30:P30))</f>
        <v>341.04999999999973</v>
      </c>
      <c r="R28" s="1176">
        <f>IF(P29="","",MIN(D30:P30))</f>
        <v>297.98</v>
      </c>
      <c r="S28" s="1168">
        <f>IF((P30=""),"",AVERAGE(D30:P30))</f>
        <v>315.78307692307692</v>
      </c>
      <c r="T28" s="1168">
        <f>IF((P29=""),"",(Q28-R28)/(Q28+R28)*100)</f>
        <v>6.7399026649765617</v>
      </c>
      <c r="U28" s="1168">
        <f>STDEV(D30:P30)</f>
        <v>17.192777739802811</v>
      </c>
      <c r="V28" s="154" t="str">
        <f>IF(P29="","",IF(S28&gt;300,IF(T28&lt;14,IF(S28&lt;390,"Pass","Fail"),"Fail"),"Fail"))</f>
        <v>Pass</v>
      </c>
      <c r="W28" s="1173">
        <v>1428</v>
      </c>
      <c r="X28" s="1182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77"/>
      <c r="R29" s="1177"/>
      <c r="S29" s="1169"/>
      <c r="T29" s="1169"/>
      <c r="U29" s="1171"/>
      <c r="V29" s="154"/>
      <c r="W29" s="1174"/>
      <c r="X29" s="1183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78"/>
      <c r="R30" s="1178"/>
      <c r="S30" s="1170"/>
      <c r="T30" s="1170"/>
      <c r="U30" s="1172"/>
      <c r="V30" s="154"/>
      <c r="W30" s="1175"/>
      <c r="X30" s="1184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76">
        <f>IF((P32=""),"",MAX(D33:P33))</f>
        <v>373.27999999999975</v>
      </c>
      <c r="R31" s="1176">
        <f>IF(P32="","",MIN(D33:P33))</f>
        <v>312.65000000000009</v>
      </c>
      <c r="S31" s="1168">
        <f>IF((P33=""),"",AVERAGE(D33:P33))</f>
        <v>343.9507692307692</v>
      </c>
      <c r="T31" s="1168">
        <f>IF((P32=""),"",(Q31-R31)/(Q31+R31)*100)</f>
        <v>8.8390943682299472</v>
      </c>
      <c r="U31" s="1168">
        <f>STDEV(D33:P33)</f>
        <v>21.492938554146853</v>
      </c>
      <c r="V31" s="154" t="str">
        <f>IF(P32="","",IF(S31&gt;300,IF(T31&lt;14,IF(S31&lt;390,"Pass","Fail"),"Fail"),"Fail"))</f>
        <v>Pass</v>
      </c>
      <c r="W31" s="1173">
        <v>1519</v>
      </c>
      <c r="X31" s="1185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77"/>
      <c r="R32" s="1177"/>
      <c r="S32" s="1169"/>
      <c r="T32" s="1169"/>
      <c r="U32" s="1171"/>
      <c r="V32" s="154"/>
      <c r="W32" s="1174"/>
      <c r="X32" s="1186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78"/>
      <c r="R33" s="1178"/>
      <c r="S33" s="1170"/>
      <c r="T33" s="1170"/>
      <c r="U33" s="1172"/>
      <c r="V33" s="154"/>
      <c r="W33" s="1175"/>
      <c r="X33" s="1187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76">
        <f>IF((P35=""),"",MAX(D36:P36))</f>
        <v>369.75999999999976</v>
      </c>
      <c r="R34" s="1176">
        <f>IF(P35="","",MIN(D36:P36))</f>
        <v>319.44000000000005</v>
      </c>
      <c r="S34" s="1168">
        <f>IF((P36=""),"",AVERAGE(D36:P36))</f>
        <v>339.88</v>
      </c>
      <c r="T34" s="1168">
        <f>IF((P35=""),"",(Q34-R34)/(Q34+R34)*100)</f>
        <v>7.3012188044108708</v>
      </c>
      <c r="U34" s="1168">
        <f>STDEV(D36:P36)</f>
        <v>19.417399413928035</v>
      </c>
      <c r="V34" s="154" t="str">
        <f>IF(P35="","",IF(S34&gt;300,IF(T34&lt;14,IF(S34&lt;390,"Pass","Fail"),"Fail"),"Fail"))</f>
        <v>Pass</v>
      </c>
      <c r="W34" s="1173">
        <v>1335</v>
      </c>
      <c r="X34" s="1182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77"/>
      <c r="R35" s="1177"/>
      <c r="S35" s="1169"/>
      <c r="T35" s="1169"/>
      <c r="U35" s="1171"/>
      <c r="V35" s="154"/>
      <c r="W35" s="1174"/>
      <c r="X35" s="1183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78"/>
      <c r="R36" s="1178"/>
      <c r="S36" s="1170"/>
      <c r="T36" s="1170"/>
      <c r="U36" s="1172"/>
      <c r="V36" s="154"/>
      <c r="W36" s="1175"/>
      <c r="X36" s="1184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76">
        <f>IF((P38=""),"",MAX(D39:P39))</f>
        <v>369.74000000000024</v>
      </c>
      <c r="R37" s="1176">
        <f>IF(P38="","",MIN(D39:P39))</f>
        <v>325.32000000000016</v>
      </c>
      <c r="S37" s="1168">
        <f>IF((P39=""),"",AVERAGE(D39:P39))</f>
        <v>348.34307692307686</v>
      </c>
      <c r="T37" s="1168">
        <f>IF((P38=""),"",(Q37-R37)/(Q37+R37)*100)</f>
        <v>6.3908151814231928</v>
      </c>
      <c r="U37" s="1168">
        <f>STDEV(D39:P39)</f>
        <v>15.502765013924659</v>
      </c>
      <c r="V37" s="154" t="str">
        <f>IF(P38="","",IF(S37&gt;300,IF(T37&lt;14,IF(S37&lt;390,"Pass","Fail"),"Fail"),"Fail"))</f>
        <v>Pass</v>
      </c>
      <c r="W37" s="1173">
        <v>1335</v>
      </c>
      <c r="X37" s="1182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77"/>
      <c r="R38" s="1177"/>
      <c r="S38" s="1169"/>
      <c r="T38" s="1169"/>
      <c r="U38" s="1171"/>
      <c r="V38" s="154"/>
      <c r="W38" s="1174"/>
      <c r="X38" s="1183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78"/>
      <c r="R39" s="1178"/>
      <c r="S39" s="1170"/>
      <c r="T39" s="1170"/>
      <c r="U39" s="1172"/>
      <c r="V39" s="154"/>
      <c r="W39" s="1175"/>
      <c r="X39" s="1184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76">
        <f>IF((P41=""),"",MAX(D42:P42))</f>
        <v>366.12000000000035</v>
      </c>
      <c r="R40" s="1176">
        <f>IF(P41="","",MIN(D42:P42))</f>
        <v>316.5</v>
      </c>
      <c r="S40" s="1168">
        <f>IF((P42=""),"",AVERAGE(D42:P42))</f>
        <v>338.0461538461538</v>
      </c>
      <c r="T40" s="1168">
        <f>IF((P41=""),"",(Q40-R40)/(Q40+R40)*100)</f>
        <v>7.2690515953239458</v>
      </c>
      <c r="U40" s="1168">
        <f>STDEV(D42:P42)</f>
        <v>17.6943840141736</v>
      </c>
      <c r="V40" s="154" t="str">
        <f>IF(P41="","",IF(S40&gt;300,IF(T40&lt;14,IF(S40&lt;390,"Pass","Fail"),"Fail"),"Fail"))</f>
        <v>Pass</v>
      </c>
      <c r="W40" s="1173"/>
      <c r="X40" s="1182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77"/>
      <c r="R41" s="1177"/>
      <c r="S41" s="1169"/>
      <c r="T41" s="1169"/>
      <c r="U41" s="1171"/>
      <c r="V41" s="154"/>
      <c r="W41" s="1174"/>
      <c r="X41" s="1183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78"/>
      <c r="R42" s="1178"/>
      <c r="S42" s="1170"/>
      <c r="T42" s="1170"/>
      <c r="U42" s="1172"/>
      <c r="V42" s="154"/>
      <c r="W42" s="1175"/>
      <c r="X42" s="1184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76">
        <f>IF((P44=""),"",MAX(D45:P45))</f>
        <v>375.52</v>
      </c>
      <c r="R43" s="1176">
        <f>IF(P44="","",MIN(D45:P45))</f>
        <v>328.52</v>
      </c>
      <c r="S43" s="1168">
        <f>IF((P45=""),"",AVERAGE(D45:P45))</f>
        <v>347.3238461538462</v>
      </c>
      <c r="T43" s="1168">
        <f>IF((P44=""),"",(Q43-R43)/(Q43+R43)*100)</f>
        <v>6.6757570592579976</v>
      </c>
      <c r="U43" s="1168">
        <f>STDEV(D45:P45)</f>
        <v>17.717301590281391</v>
      </c>
      <c r="V43" s="154" t="str">
        <f>IF(P44="","",IF(S43&gt;300,IF(T43&lt;14,IF(S43&lt;390,"Pass","Fail"),"Fail"),"Fail"))</f>
        <v>Pass</v>
      </c>
      <c r="W43" s="1173"/>
      <c r="X43" s="1182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77"/>
      <c r="R44" s="1177"/>
      <c r="S44" s="1169"/>
      <c r="T44" s="1169"/>
      <c r="U44" s="1171"/>
      <c r="V44" s="154"/>
      <c r="W44" s="1174"/>
      <c r="X44" s="1183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78"/>
      <c r="R45" s="1178"/>
      <c r="S45" s="1170"/>
      <c r="T45" s="1170"/>
      <c r="U45" s="1172"/>
      <c r="V45" s="154"/>
      <c r="W45" s="1175"/>
      <c r="X45" s="1184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76">
        <f>IF((P47=""),"",MAX(D48:P48))</f>
        <v>376.15999999999985</v>
      </c>
      <c r="R46" s="1176">
        <f>IF(P47="","",MIN(D48:P48))</f>
        <v>319.32999999999993</v>
      </c>
      <c r="S46" s="1168">
        <f>IF((P48=""),"",AVERAGE(D48:P48))</f>
        <v>342.43999999999994</v>
      </c>
      <c r="T46" s="1168">
        <f>IF((P47=""),"",(Q46-R46)/(Q46+R46)*100)</f>
        <v>8.1712174150598784</v>
      </c>
      <c r="U46" s="1168">
        <f>STDEV(D48:P48)</f>
        <v>22.545535773924513</v>
      </c>
      <c r="V46" s="154" t="str">
        <f>IF(P47="","",IF(S46&gt;300,IF(T46&lt;14,IF(S46&lt;390,"Pass","Fail"),"Fail"),"Fail"))</f>
        <v>Pass</v>
      </c>
      <c r="W46" s="1173"/>
      <c r="X46" s="1182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77"/>
      <c r="R47" s="1177"/>
      <c r="S47" s="1169"/>
      <c r="T47" s="1169"/>
      <c r="U47" s="1171"/>
      <c r="V47" s="154"/>
      <c r="W47" s="1174"/>
      <c r="X47" s="1183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78"/>
      <c r="R48" s="1178"/>
      <c r="S48" s="1170"/>
      <c r="T48" s="1170"/>
      <c r="U48" s="1172"/>
      <c r="V48" s="154"/>
      <c r="W48" s="1175"/>
      <c r="X48" s="1184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76">
        <f>IF((P50=""),"",MAX(D51:P51))</f>
        <v>404.09000000000015</v>
      </c>
      <c r="R49" s="1176">
        <f>IF(P50="","",MIN(D51:P51))</f>
        <v>320.61000000000013</v>
      </c>
      <c r="S49" s="1168">
        <f>IF((P51=""),"",AVERAGE(D51:P51))</f>
        <v>347.02923076923071</v>
      </c>
      <c r="T49" s="1168">
        <f>IF((P50=""),"",(Q49-R49)/(Q49+R49)*100)</f>
        <v>11.519249344556366</v>
      </c>
      <c r="U49" s="1168">
        <f>STDEV(D51:P51)</f>
        <v>23.615287231488399</v>
      </c>
      <c r="V49" s="154" t="str">
        <f>IF(P50="","",IF(S49&gt;300,IF(T49&lt;14,IF(S49&lt;390,"Pass","Fail"),"Fail"),"Fail"))</f>
        <v>Pass</v>
      </c>
      <c r="W49" s="1173"/>
      <c r="X49" s="1182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77"/>
      <c r="R50" s="1177"/>
      <c r="S50" s="1169"/>
      <c r="T50" s="1169"/>
      <c r="U50" s="1171"/>
      <c r="V50" s="154"/>
      <c r="W50" s="1174"/>
      <c r="X50" s="1183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78"/>
      <c r="R51" s="1178"/>
      <c r="S51" s="1170"/>
      <c r="T51" s="1170"/>
      <c r="U51" s="1172"/>
      <c r="V51" s="154"/>
      <c r="W51" s="1175"/>
      <c r="X51" s="1184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76">
        <f>IF((P53=""),"",MAX(D54:P54))</f>
        <v>376.54999999999973</v>
      </c>
      <c r="R52" s="1176">
        <f>IF(P53="","",MIN(D54:P54))</f>
        <v>320.19999999999982</v>
      </c>
      <c r="S52" s="1168">
        <f>IF((P54=""),"",AVERAGE(D54:P54))</f>
        <v>342.31307692307689</v>
      </c>
      <c r="T52" s="1168">
        <f>IF((P53=""),"",(Q52-R52)/(Q52+R52)*100)</f>
        <v>8.0875493362037965</v>
      </c>
      <c r="U52" s="1168">
        <f>STDEV(D54:P54)</f>
        <v>21.236429150798923</v>
      </c>
      <c r="V52" s="154" t="str">
        <f>IF(P53="","",IF(S52&gt;300,IF(T52&lt;14,IF(S52&lt;390,"Pass","Fail"),"Fail"),"Fail"))</f>
        <v>Pass</v>
      </c>
      <c r="W52" s="1173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77"/>
      <c r="R53" s="1177"/>
      <c r="S53" s="1169"/>
      <c r="T53" s="1169"/>
      <c r="U53" s="1171"/>
      <c r="V53" s="154"/>
      <c r="W53" s="1174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78"/>
      <c r="R54" s="1178"/>
      <c r="S54" s="1170"/>
      <c r="T54" s="1170"/>
      <c r="U54" s="1172"/>
      <c r="V54" s="154"/>
      <c r="W54" s="1175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76">
        <f>IF((P56=""),"",MAX(D57:P57))</f>
        <v>439.57999999999993</v>
      </c>
      <c r="R55" s="1176">
        <f>IF(P56="","",MIN(D57:P57))</f>
        <v>332.09000000000015</v>
      </c>
      <c r="S55" s="1168">
        <f>IF((P57=""),"",AVERAGE(D57:P57))</f>
        <v>359.6838461538461</v>
      </c>
      <c r="T55" s="1168">
        <f>IF((P56=""),"",(Q55-R55)/(Q55+R55)*100)</f>
        <v>13.929529462075729</v>
      </c>
      <c r="U55" s="1168">
        <f>STDEV(D57:P57)</f>
        <v>31.158310164507714</v>
      </c>
      <c r="V55" s="154" t="str">
        <f>IF(P56="","",IF(S55&gt;300,IF(T55&lt;14,IF(S55&lt;390,"Pass","Fail"),"Fail"),"Fail"))</f>
        <v>Pass</v>
      </c>
      <c r="W55" s="1173">
        <v>121</v>
      </c>
      <c r="X55" s="1182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77"/>
      <c r="R56" s="1177"/>
      <c r="S56" s="1169"/>
      <c r="T56" s="1169"/>
      <c r="U56" s="1171"/>
      <c r="V56" s="154"/>
      <c r="W56" s="1174"/>
      <c r="X56" s="1183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78"/>
      <c r="R57" s="1178"/>
      <c r="S57" s="1170"/>
      <c r="T57" s="1170"/>
      <c r="U57" s="1172"/>
      <c r="V57" s="154"/>
      <c r="W57" s="1175"/>
      <c r="X57" s="1184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76">
        <f>IF((P59=""),"",MAX(D60:P60))</f>
        <v>362.11999999999989</v>
      </c>
      <c r="R58" s="1176">
        <f>IF(P59="","",MIN(D60:P60))</f>
        <v>306.80999999999995</v>
      </c>
      <c r="S58" s="1168">
        <f>IF((P60=""),"",AVERAGE(D60:P60))</f>
        <v>330.07230769230773</v>
      </c>
      <c r="T58" s="1168">
        <f>IF((P59=""),"",(Q58-R58)/(Q58+R58)*100)</f>
        <v>8.2684286846157242</v>
      </c>
      <c r="U58" s="1168">
        <f>STDEV(D60:P60)</f>
        <v>19.267800927041097</v>
      </c>
      <c r="V58" s="154" t="str">
        <f>IF(P59="","",IF(S58&gt;300,IF(T58&lt;14,IF(S58&lt;390,"Pass","Fail"),"Fail"),"Fail"))</f>
        <v>Pass</v>
      </c>
      <c r="W58" s="1173">
        <v>121</v>
      </c>
      <c r="X58" s="1182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77"/>
      <c r="R59" s="1177"/>
      <c r="S59" s="1169"/>
      <c r="T59" s="1169"/>
      <c r="U59" s="1171"/>
      <c r="V59" s="154"/>
      <c r="W59" s="1174"/>
      <c r="X59" s="1183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78"/>
      <c r="R60" s="1178"/>
      <c r="S60" s="1170"/>
      <c r="T60" s="1170"/>
      <c r="U60" s="1172"/>
      <c r="V60" s="154"/>
      <c r="W60" s="1175"/>
      <c r="X60" s="1184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76">
        <f>IF((P62=""),"",MAX(D63:P63))</f>
        <v>406.70000000000005</v>
      </c>
      <c r="R61" s="1176">
        <f>IF(P62="","",MIN(D63:P63))</f>
        <v>345.10000000000014</v>
      </c>
      <c r="S61" s="1168">
        <f>IF((P63=""),"",AVERAGE(D63:P63))</f>
        <v>375.83153846153851</v>
      </c>
      <c r="T61" s="1168">
        <f>IF((P62=""),"",(Q61-R61)/(Q61+R61)*100)</f>
        <v>8.1936685288640447</v>
      </c>
      <c r="U61" s="1168">
        <f>STDEV(D63:P63)</f>
        <v>22.151990823307287</v>
      </c>
      <c r="V61" s="154" t="str">
        <f>IF(P62="","",IF(S61&gt;300,IF(T61&lt;14,IF(S61&lt;390,"Pass","Fail"),"Fail"),"Fail"))</f>
        <v>Pass</v>
      </c>
      <c r="W61" s="1173">
        <v>1335</v>
      </c>
      <c r="X61" s="1182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77"/>
      <c r="R62" s="1177"/>
      <c r="S62" s="1169"/>
      <c r="T62" s="1169"/>
      <c r="U62" s="1171"/>
      <c r="V62" s="154"/>
      <c r="W62" s="1174"/>
      <c r="X62" s="1183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78"/>
      <c r="R63" s="1178"/>
      <c r="S63" s="1170"/>
      <c r="T63" s="1170"/>
      <c r="U63" s="1172"/>
      <c r="V63" s="154"/>
      <c r="W63" s="1175"/>
      <c r="X63" s="1184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76">
        <f>IF((P65=""),"",MAX(D66:P66))</f>
        <v>376</v>
      </c>
      <c r="R64" s="1176">
        <f>IF(P65="","",MIN(D66:P66))</f>
        <v>329</v>
      </c>
      <c r="S64" s="1168">
        <f>IF((P66=""),"",AVERAGE(D66:P66))</f>
        <v>350.15384615384613</v>
      </c>
      <c r="T64" s="1168">
        <f>IF((P65=""),"",(Q64-R64)/(Q64+R64)*100)</f>
        <v>6.666666666666667</v>
      </c>
      <c r="U64" s="1168">
        <f>STDEV(D66:P66)</f>
        <v>18.402201652004067</v>
      </c>
      <c r="V64" s="154" t="str">
        <f>IF(P65="","",IF(S64&gt;300,IF(T64&lt;14,IF(S64&lt;390,"Pass","Fail"),"Fail"),"Fail"))</f>
        <v>Pass</v>
      </c>
      <c r="W64" s="1173"/>
      <c r="X64" s="1182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77"/>
      <c r="R65" s="1177"/>
      <c r="S65" s="1169"/>
      <c r="T65" s="1169"/>
      <c r="U65" s="1171"/>
      <c r="V65" s="154"/>
      <c r="W65" s="1174"/>
      <c r="X65" s="1183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78"/>
      <c r="R66" s="1178"/>
      <c r="S66" s="1170"/>
      <c r="T66" s="1170"/>
      <c r="U66" s="1172"/>
      <c r="V66" s="154"/>
      <c r="W66" s="1175"/>
      <c r="X66" s="1184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76">
        <f>IF((P68=""),"",MAX(D69:P69))</f>
        <v>365.84000000000015</v>
      </c>
      <c r="R67" s="1176">
        <f>IF(P68="","",MIN(D69:P69))</f>
        <v>310.02</v>
      </c>
      <c r="S67" s="1168">
        <f>IF((P69=""),"",AVERAGE(D69:P69))</f>
        <v>333.26538461538451</v>
      </c>
      <c r="T67" s="1168">
        <f>IF((P68=""),"",(Q67-R67)/(Q67+R67)*100)</f>
        <v>8.2591069156334385</v>
      </c>
      <c r="U67" s="1168">
        <f>STDEV(D69:P69)</f>
        <v>21.208421525181063</v>
      </c>
      <c r="V67" s="154" t="str">
        <f>IF(P68="","",IF(S67&gt;300,IF(T67&lt;14,IF(S67&lt;390,"Pass","Fail"),"Fail"),"Fail"))</f>
        <v>Pass</v>
      </c>
      <c r="W67" s="1173"/>
      <c r="X67" s="1182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77"/>
      <c r="R68" s="1177"/>
      <c r="S68" s="1169"/>
      <c r="T68" s="1169"/>
      <c r="U68" s="1171"/>
      <c r="V68" s="154"/>
      <c r="W68" s="1174"/>
      <c r="X68" s="1183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78"/>
      <c r="R69" s="1178"/>
      <c r="S69" s="1170"/>
      <c r="T69" s="1170"/>
      <c r="U69" s="1172"/>
      <c r="V69" s="154"/>
      <c r="W69" s="1175"/>
      <c r="X69" s="1184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76">
        <f>IF((P71=""),"",MAX(D72:P72))</f>
        <v>389.40999999999985</v>
      </c>
      <c r="R70" s="1176">
        <f>IF(P71="","",MIN(D72:P72))</f>
        <v>343.80000000000018</v>
      </c>
      <c r="S70" s="1168">
        <f>IF((P72=""),"",AVERAGE(D72:P72))</f>
        <v>364.1476923076923</v>
      </c>
      <c r="T70" s="1168">
        <f>IF((P71=""),"",(Q70-R70)/(Q70+R70)*100)</f>
        <v>6.2205916449584251</v>
      </c>
      <c r="U70" s="1168">
        <f>STDEV(D72:P72)</f>
        <v>16.863165555853723</v>
      </c>
      <c r="V70" s="154" t="str">
        <f>IF(P71="","",IF(S70&gt;300,IF(T70&lt;14,IF(S70&lt;390,"Pass","Fail"),"Fail"),"Fail"))</f>
        <v>Pass</v>
      </c>
      <c r="W70" s="1173">
        <v>1428</v>
      </c>
      <c r="X70" s="1182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77"/>
      <c r="R71" s="1177"/>
      <c r="S71" s="1169"/>
      <c r="T71" s="1169"/>
      <c r="U71" s="1171"/>
      <c r="V71" s="154"/>
      <c r="W71" s="1174"/>
      <c r="X71" s="1183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78"/>
      <c r="R72" s="1178"/>
      <c r="S72" s="1170"/>
      <c r="T72" s="1170"/>
      <c r="U72" s="1172"/>
      <c r="V72" s="154"/>
      <c r="W72" s="1175"/>
      <c r="X72" s="1184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76">
        <f>IF((P74=""),"",MAX(D75:P75))</f>
        <v>365.65000000000009</v>
      </c>
      <c r="R73" s="1176">
        <f>IF(P74="","",MIN(D75:P75))</f>
        <v>317.52999999999975</v>
      </c>
      <c r="S73" s="1168">
        <f>IF((P75=""),"",AVERAGE(D75:P75))</f>
        <v>338.32230769230767</v>
      </c>
      <c r="T73" s="1168">
        <f>IF((P74=""),"",(Q73-R73)/(Q73+R73)*100)</f>
        <v>7.0435317193126785</v>
      </c>
      <c r="U73" s="1168">
        <f>STDEV(D75:P75)</f>
        <v>17.749723544254092</v>
      </c>
      <c r="V73" s="154" t="str">
        <f>IF(P74="","",IF(S73&gt;300,IF(T73&lt;14,IF(S73&lt;390,"Pass","Fail"),"Fail"),"Fail"))</f>
        <v>Pass</v>
      </c>
      <c r="W73" s="1173">
        <v>74</v>
      </c>
      <c r="X73" s="1182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77"/>
      <c r="R74" s="1177"/>
      <c r="S74" s="1169"/>
      <c r="T74" s="1169"/>
      <c r="U74" s="1171"/>
      <c r="V74" s="154"/>
      <c r="W74" s="1174"/>
      <c r="X74" s="1183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78"/>
      <c r="R75" s="1178"/>
      <c r="S75" s="1170"/>
      <c r="T75" s="1170"/>
      <c r="U75" s="1172"/>
      <c r="V75" s="154"/>
      <c r="W75" s="1175"/>
      <c r="X75" s="1184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76">
        <f>IF((P77=""),"",MAX(D78:P78))</f>
        <v>388.19999999999982</v>
      </c>
      <c r="R76" s="1176">
        <f>IF(P77="","",MIN(D78:P78))</f>
        <v>326.88999999999987</v>
      </c>
      <c r="S76" s="1168">
        <f>IF((P78=""),"",AVERAGE(D78:P78))</f>
        <v>362.11153846153837</v>
      </c>
      <c r="T76" s="1168">
        <f>IF((P77=""),"",(Q76-R76)/(Q76+R76)*100)</f>
        <v>8.5737459620467327</v>
      </c>
      <c r="U76" s="1168">
        <f>STDEV(D78:P78)</f>
        <v>19.480544502209391</v>
      </c>
      <c r="V76" s="154" t="str">
        <f>IF(P77="","",IF(S76&gt;300,IF(T76&lt;14,IF(S76&lt;390,"Pass","Fail"),"Fail"),"Fail"))</f>
        <v>Pass</v>
      </c>
      <c r="W76" s="1173">
        <v>121</v>
      </c>
      <c r="X76" s="1182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77"/>
      <c r="R77" s="1177"/>
      <c r="S77" s="1169"/>
      <c r="T77" s="1169"/>
      <c r="U77" s="1171"/>
      <c r="V77" s="154"/>
      <c r="W77" s="1174"/>
      <c r="X77" s="1183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78"/>
      <c r="R78" s="1178"/>
      <c r="S78" s="1170"/>
      <c r="T78" s="1170"/>
      <c r="U78" s="1172"/>
      <c r="V78" s="154"/>
      <c r="W78" s="1175"/>
      <c r="X78" s="1184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76">
        <f>IF((P80=""),"",MAX(D81:P81))</f>
        <v>386.95000000000005</v>
      </c>
      <c r="R79" s="1176">
        <f>IF(P80="","",MIN(D81:P81))</f>
        <v>300.03999999999996</v>
      </c>
      <c r="S79" s="1168">
        <f>IF((P81=""),"",AVERAGE(D81:P81))</f>
        <v>330.84999999999997</v>
      </c>
      <c r="T79" s="1168">
        <f>IF((P80=""),"",(Q79-R79)/(Q79+R79)*100)</f>
        <v>12.650839167964612</v>
      </c>
      <c r="U79" s="1168">
        <f>STDEV(D81:P81)</f>
        <v>31.023578130189932</v>
      </c>
      <c r="V79" s="154" t="str">
        <f>IF(P80="","",IF(S79&gt;300,IF(T79&lt;14,IF(S79&lt;390,"Pass","Fail"),"Fail"),"Fail"))</f>
        <v>Pass</v>
      </c>
      <c r="W79" s="1173"/>
      <c r="X79" s="1182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77"/>
      <c r="R80" s="1177"/>
      <c r="S80" s="1169"/>
      <c r="T80" s="1169"/>
      <c r="U80" s="1171"/>
      <c r="V80" s="154"/>
      <c r="W80" s="1174"/>
      <c r="X80" s="1183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78"/>
      <c r="R81" s="1178"/>
      <c r="S81" s="1170"/>
      <c r="T81" s="1170"/>
      <c r="U81" s="1172"/>
      <c r="V81" s="154"/>
      <c r="W81" s="1175"/>
      <c r="X81" s="1184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76">
        <f>IF((P83=""),"",MAX(D84:P84))</f>
        <v>366.45000000000027</v>
      </c>
      <c r="R82" s="1176">
        <f>IF(P83="","",MIN(D84:P84))</f>
        <v>318.42000000000007</v>
      </c>
      <c r="S82" s="1168">
        <f>IF((P84=""),"",AVERAGE(D84:P84))</f>
        <v>338.40692307692314</v>
      </c>
      <c r="T82" s="1168">
        <f>IF((P83=""),"",(Q82-R82)/(Q82+R82)*100)</f>
        <v>7.0130097682772172</v>
      </c>
      <c r="U82" s="1168">
        <f>STDEV(D84:P84)</f>
        <v>18.509506289389126</v>
      </c>
      <c r="V82" s="154" t="str">
        <f>IF(P83="","",IF(S82&gt;300,IF(T82&lt;14,IF(S82&lt;390,"Pass","Fail"),"Fail"),"Fail"))</f>
        <v>Pass</v>
      </c>
      <c r="W82" s="1173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77"/>
      <c r="R83" s="1177"/>
      <c r="S83" s="1169"/>
      <c r="T83" s="1169"/>
      <c r="U83" s="1171"/>
      <c r="V83" s="154"/>
      <c r="W83" s="1174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78"/>
      <c r="R84" s="1178"/>
      <c r="S84" s="1170"/>
      <c r="T84" s="1170"/>
      <c r="U84" s="1172"/>
      <c r="V84" s="154"/>
      <c r="W84" s="1175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76">
        <f>IF((P86=""),"",MAX(D87:P87))</f>
        <v>369.57999999999993</v>
      </c>
      <c r="R85" s="1176">
        <f>IF(P86="","",MIN(D87:P87))</f>
        <v>316.59000000000015</v>
      </c>
      <c r="S85" s="1168">
        <f>IF((P87=""),"",AVERAGE(D87:P87))</f>
        <v>339.59615384615387</v>
      </c>
      <c r="T85" s="1168">
        <f>IF((P86=""),"",(Q85-R85)/(Q85+R85)*100)</f>
        <v>7.7225760380080413</v>
      </c>
      <c r="U85" s="1168">
        <f>STDEV(D87:P87)</f>
        <v>20.201015873159989</v>
      </c>
      <c r="V85" s="154" t="str">
        <f>IF(P86="","",IF(S85&gt;300,IF(T85&lt;14,IF(S85&lt;390,"Pass","Fail"),"Fail"),"Fail"))</f>
        <v>Pass</v>
      </c>
      <c r="W85" s="1173">
        <v>1335</v>
      </c>
      <c r="X85" s="1182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77"/>
      <c r="R86" s="1177"/>
      <c r="S86" s="1169"/>
      <c r="T86" s="1169"/>
      <c r="U86" s="1171"/>
      <c r="V86" s="154"/>
      <c r="W86" s="1174"/>
      <c r="X86" s="1183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78"/>
      <c r="R87" s="1178"/>
      <c r="S87" s="1170"/>
      <c r="T87" s="1170"/>
      <c r="U87" s="1172"/>
      <c r="V87" s="154"/>
      <c r="W87" s="1175"/>
      <c r="X87" s="1184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76">
        <f>IF((P89=""),"",MAX(D90:P90))</f>
        <v>407.74000000000024</v>
      </c>
      <c r="R88" s="1176">
        <f>IF(P89="","",MIN(D90:P90))</f>
        <v>308.68000000000029</v>
      </c>
      <c r="S88" s="1168">
        <f>IF((P90=""),"",AVERAGE(D90:P90))</f>
        <v>342.54153846153866</v>
      </c>
      <c r="T88" s="1168">
        <f>IF((P89=""),"",(Q88-R88)/(Q88+R88)*100)</f>
        <v>13.827084671003027</v>
      </c>
      <c r="U88" s="1168">
        <f>STDEV(D90:P90)</f>
        <v>25.742173194375152</v>
      </c>
      <c r="V88" s="154" t="str">
        <f>IF(P89="","",IF(S88&gt;300,IF(T88&lt;14,IF(S88&lt;390,"Pass","Fail"),"Fail"),"Fail"))</f>
        <v>Pass</v>
      </c>
      <c r="W88" s="1173">
        <v>1335</v>
      </c>
      <c r="X88" s="1182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77"/>
      <c r="R89" s="1177"/>
      <c r="S89" s="1169"/>
      <c r="T89" s="1169"/>
      <c r="U89" s="1171"/>
      <c r="V89" s="154"/>
      <c r="W89" s="1174"/>
      <c r="X89" s="1183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78"/>
      <c r="R90" s="1178"/>
      <c r="S90" s="1170"/>
      <c r="T90" s="1170"/>
      <c r="U90" s="1172"/>
      <c r="V90" s="154"/>
      <c r="W90" s="1175"/>
      <c r="X90" s="1184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76">
        <f>IF((P92=""),"",MAX(D93:P93))</f>
        <v>370.82000000000016</v>
      </c>
      <c r="R91" s="1176">
        <f>IF(P92="","",MIN(D93:P93))</f>
        <v>317.82999999999993</v>
      </c>
      <c r="S91" s="1168">
        <f>IF((P93=""),"",AVERAGE(D93:P93))</f>
        <v>341</v>
      </c>
      <c r="T91" s="1168">
        <f>IF((P92=""),"",(Q91-R91)/(Q91+R91)*100)</f>
        <v>7.6947651201626703</v>
      </c>
      <c r="U91" s="1168">
        <f>STDEV(D93:P93)</f>
        <v>19.144031707035342</v>
      </c>
      <c r="V91" s="154" t="str">
        <f>IF(P92="","",IF(S91&gt;300,IF(T91&lt;14,IF(S91&lt;390,"Pass","Fail"),"Fail"),"Fail"))</f>
        <v>Pass</v>
      </c>
      <c r="W91" s="1173">
        <v>1335</v>
      </c>
      <c r="X91" s="1182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77"/>
      <c r="R92" s="1177"/>
      <c r="S92" s="1169"/>
      <c r="T92" s="1169"/>
      <c r="U92" s="1171"/>
      <c r="V92" s="154"/>
      <c r="W92" s="1174"/>
      <c r="X92" s="1183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78"/>
      <c r="R93" s="1178"/>
      <c r="S93" s="1170"/>
      <c r="T93" s="1170"/>
      <c r="U93" s="1172"/>
      <c r="V93" s="154"/>
      <c r="W93" s="1175"/>
      <c r="X93" s="1184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76">
        <f>IF((P95=""),"",MAX(D96:P96))</f>
        <v>387</v>
      </c>
      <c r="R94" s="1176">
        <f>IF(P95="","",MIN(D96:P96))</f>
        <v>337</v>
      </c>
      <c r="S94" s="1168">
        <f>IF((P96=""),"",AVERAGE(D96:P96))</f>
        <v>361.15384615384613</v>
      </c>
      <c r="T94" s="1168">
        <f>IF((P95=""),"",(Q94-R94)/(Q94+R94)*100)</f>
        <v>6.9060773480662991</v>
      </c>
      <c r="U94" s="1168">
        <f>STDEV(D96:P96)</f>
        <v>20.210748600048305</v>
      </c>
      <c r="V94" s="154" t="str">
        <f>IF(P95="","",IF(S94&gt;300,IF(T94&lt;14,IF(S94&lt;390,"Pass","Fail"),"Fail"),"Fail"))</f>
        <v>Pass</v>
      </c>
      <c r="W94" s="1173">
        <v>121</v>
      </c>
      <c r="X94" s="1182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77"/>
      <c r="R95" s="1177"/>
      <c r="S95" s="1169"/>
      <c r="T95" s="1169"/>
      <c r="U95" s="1171"/>
      <c r="V95" s="154"/>
      <c r="W95" s="1174"/>
      <c r="X95" s="1183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78"/>
      <c r="R96" s="1178"/>
      <c r="S96" s="1170"/>
      <c r="T96" s="1170"/>
      <c r="U96" s="1172"/>
      <c r="V96" s="154"/>
      <c r="W96" s="1175"/>
      <c r="X96" s="1184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76">
        <f>IF((P98=""),"",MAX(D99:P99))</f>
        <v>369.59999999999991</v>
      </c>
      <c r="R97" s="1176">
        <f>IF(P98="","",MIN(D99:P99))</f>
        <v>322.44999999999982</v>
      </c>
      <c r="S97" s="1168">
        <f>IF((P99=""),"",AVERAGE(D99:P99))</f>
        <v>344.60615384615386</v>
      </c>
      <c r="T97" s="1168">
        <f>IF((P98=""),"",(Q97-R97)/(Q97+R97)*100)</f>
        <v>6.8130915396286555</v>
      </c>
      <c r="U97" s="1168">
        <f>STDEV(D99:P99)</f>
        <v>17.35010256379848</v>
      </c>
      <c r="V97" s="154" t="str">
        <f>IF(P98="","",IF(S97&gt;300,IF(T97&lt;14,IF(S97&lt;390,"Pass","Fail"),"Fail"),"Fail"))</f>
        <v>Pass</v>
      </c>
      <c r="W97" s="1173">
        <v>102</v>
      </c>
      <c r="X97" s="1182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77"/>
      <c r="R98" s="1177"/>
      <c r="S98" s="1169"/>
      <c r="T98" s="1169"/>
      <c r="U98" s="1171"/>
      <c r="V98" s="154"/>
      <c r="W98" s="1174"/>
      <c r="X98" s="1183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78"/>
      <c r="R99" s="1178"/>
      <c r="S99" s="1170"/>
      <c r="T99" s="1170"/>
      <c r="U99" s="1172"/>
      <c r="V99" s="154"/>
      <c r="W99" s="1175"/>
      <c r="X99" s="1184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76">
        <f>IF((P101=""),"",MAX(D102:P102))</f>
        <v>400.32999999999993</v>
      </c>
      <c r="R100" s="1176">
        <f>IF(P101="","",MIN(D102:P102))</f>
        <v>308.21000000000004</v>
      </c>
      <c r="S100" s="1168">
        <f>IF((P102=""),"",AVERAGE(D102:P102))</f>
        <v>349.48461538461532</v>
      </c>
      <c r="T100" s="1168">
        <f>IF((P101=""),"",(Q100-R100)/(Q100+R100)*100)</f>
        <v>13.001383125864438</v>
      </c>
      <c r="U100" s="1168">
        <f>STDEV(D102:P102)</f>
        <v>31.272820365130212</v>
      </c>
      <c r="V100" s="154" t="str">
        <f>IF(P101="","",IF(S100&gt;300,IF(T100&lt;14,IF(S100&lt;390,"Pass","Fail"),"Fail"),"Fail"))</f>
        <v>Pass</v>
      </c>
      <c r="W100" s="1173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77"/>
      <c r="R101" s="1177"/>
      <c r="S101" s="1169"/>
      <c r="T101" s="1169"/>
      <c r="U101" s="1171"/>
      <c r="V101" s="154"/>
      <c r="W101" s="1174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78"/>
      <c r="R102" s="1178"/>
      <c r="S102" s="1170"/>
      <c r="T102" s="1170"/>
      <c r="U102" s="1172"/>
      <c r="V102" s="154"/>
      <c r="W102" s="1175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76">
        <f>IF((P104=""),"",MAX(D105:P105))</f>
        <v>357.78</v>
      </c>
      <c r="R103" s="1176">
        <f>IF(P104="","",MIN(D105:P105))</f>
        <v>281.08999999999992</v>
      </c>
      <c r="S103" s="1168">
        <f>IF((P105=""),"",AVERAGE(D105:P105))</f>
        <v>314.34999999999997</v>
      </c>
      <c r="T103" s="1168">
        <f>IF((P104=""),"",(Q103-R103)/(Q103+R103)*100)</f>
        <v>12.004007074991794</v>
      </c>
      <c r="U103" s="1168">
        <f>STDEV(D105:P105)</f>
        <v>23.721760404039617</v>
      </c>
      <c r="V103" s="154" t="str">
        <f>IF(P104="","",IF(S103&gt;300,IF(T103&lt;14,IF(S103&lt;390,"Pass","Fail"),"Fail"),"Fail"))</f>
        <v>Pass</v>
      </c>
      <c r="W103" s="1173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77"/>
      <c r="R104" s="1177"/>
      <c r="S104" s="1169"/>
      <c r="T104" s="1169"/>
      <c r="U104" s="1171"/>
      <c r="V104" s="154"/>
      <c r="W104" s="1174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78"/>
      <c r="R105" s="1178"/>
      <c r="S105" s="1170"/>
      <c r="T105" s="1170"/>
      <c r="U105" s="1172"/>
      <c r="V105" s="154"/>
      <c r="W105" s="1175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76">
        <f>IF((P107=""),"",MAX(D108:P108))</f>
        <v>386.59999999999991</v>
      </c>
      <c r="R106" s="1176">
        <f>IF(P107="","",MIN(D108:P108))</f>
        <v>293.62000000000012</v>
      </c>
      <c r="S106" s="1168">
        <f>IF((P108=""),"",AVERAGE(D108:P108))</f>
        <v>334.19153846153847</v>
      </c>
      <c r="T106" s="1168">
        <f>IF((P107=""),"",(Q106-R106)/(Q106+R106)*100)</f>
        <v>13.669107053600275</v>
      </c>
      <c r="U106" s="1168">
        <f>STDEV(D108:P108)</f>
        <v>33.561055765613283</v>
      </c>
      <c r="V106" s="154" t="str">
        <f>IF(P107="","",IF(S106&gt;300,IF(T106&lt;14,IF(S106&lt;390,"Pass","Fail"),"Fail"),"Fail"))</f>
        <v>Pass</v>
      </c>
      <c r="W106" s="1173">
        <v>1428</v>
      </c>
      <c r="X106" s="1182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77"/>
      <c r="R107" s="1177"/>
      <c r="S107" s="1169"/>
      <c r="T107" s="1169"/>
      <c r="U107" s="1171"/>
      <c r="V107" s="154"/>
      <c r="W107" s="1174"/>
      <c r="X107" s="1183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78"/>
      <c r="R108" s="1178"/>
      <c r="S108" s="1170"/>
      <c r="T108" s="1170"/>
      <c r="U108" s="1172"/>
      <c r="V108" s="154"/>
      <c r="W108" s="1175"/>
      <c r="X108" s="1184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76">
        <f>IF((P110=""),"",MAX(D111:P111))</f>
        <v>381.46000000000004</v>
      </c>
      <c r="R109" s="1176">
        <f>IF(P110="","",MIN(D111:P111))</f>
        <v>322.05999999999995</v>
      </c>
      <c r="S109" s="1168">
        <f>IF((P111=""),"",AVERAGE(D111:P111))</f>
        <v>344.30000000000007</v>
      </c>
      <c r="T109" s="1168">
        <f>IF((P110=""),"",(Q109-R109)/(Q109+R109)*100)</f>
        <v>8.4432567659768161</v>
      </c>
      <c r="U109" s="1168">
        <f>STDEV(D111:P111)</f>
        <v>23.338256861499406</v>
      </c>
      <c r="V109" s="154" t="str">
        <f>IF(P110="","",IF(S109&gt;300,IF(T109&lt;14,IF(S109&lt;390,"Pass","Fail"),"Fail"),"Fail"))</f>
        <v>Pass</v>
      </c>
      <c r="W109" s="1173">
        <v>1335</v>
      </c>
      <c r="X109" s="1182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77"/>
      <c r="R110" s="1177"/>
      <c r="S110" s="1169"/>
      <c r="T110" s="1169"/>
      <c r="U110" s="1171"/>
      <c r="V110" s="154"/>
      <c r="W110" s="1174"/>
      <c r="X110" s="1183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78"/>
      <c r="R111" s="1178"/>
      <c r="S111" s="1170"/>
      <c r="T111" s="1170"/>
      <c r="U111" s="1172"/>
      <c r="V111" s="154"/>
      <c r="W111" s="1175"/>
      <c r="X111" s="1184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76">
        <f>IF((P113=""),"",MAX(D114:P114))</f>
        <v>440.44000000000005</v>
      </c>
      <c r="R112" s="1176">
        <f>IF(P113="","",MIN(D114:P114))</f>
        <v>332.77999999999975</v>
      </c>
      <c r="S112" s="1168">
        <f>IF((P114=""),"",AVERAGE(D114:P114))</f>
        <v>376.3776923076922</v>
      </c>
      <c r="T112" s="1168">
        <f>IF((P113=""),"",(Q112-R112)/(Q112+R112)*100)</f>
        <v>13.923592250588493</v>
      </c>
      <c r="U112" s="1168">
        <f>STDEV(D114:P114)</f>
        <v>34.208652695345897</v>
      </c>
      <c r="V112" s="154" t="str">
        <f>IF(P113="","",IF(S112&gt;300,IF(T112&lt;14,IF(S112&lt;390,"Pass","Fail"),"Fail"),"Fail"))</f>
        <v>Pass</v>
      </c>
      <c r="W112" s="1173">
        <v>1335</v>
      </c>
      <c r="X112" s="1182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77"/>
      <c r="R113" s="1177"/>
      <c r="S113" s="1169"/>
      <c r="T113" s="1169"/>
      <c r="U113" s="1171"/>
      <c r="V113" s="154"/>
      <c r="W113" s="1174"/>
      <c r="X113" s="1183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78"/>
      <c r="R114" s="1178"/>
      <c r="S114" s="1170"/>
      <c r="T114" s="1170"/>
      <c r="U114" s="1172"/>
      <c r="V114" s="154"/>
      <c r="W114" s="1175"/>
      <c r="X114" s="1184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76">
        <f>IF((P116=""),"",MAX(D117:P117))</f>
        <v>392.87999999999988</v>
      </c>
      <c r="R115" s="1176">
        <f>IF(P116="","",MIN(D117:P117))</f>
        <v>300.47000000000003</v>
      </c>
      <c r="S115" s="1168">
        <f>IF((P117=""),"",AVERAGE(D117:P117))</f>
        <v>338.32923076923078</v>
      </c>
      <c r="T115" s="1168">
        <f>IF((P116=""),"",(Q115-R115)/(Q115+R115)*100)</f>
        <v>13.328044998918276</v>
      </c>
      <c r="U115" s="1168">
        <f>STDEV(D117:P117)</f>
        <v>27.985388289111075</v>
      </c>
      <c r="V115" s="154" t="str">
        <f>IF(P116="","",IF(S115&gt;300,IF(T115&lt;14,IF(S115&lt;390,"Pass","Fail"),"Fail"),"Fail"))</f>
        <v>Pass</v>
      </c>
      <c r="W115" s="1173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77"/>
      <c r="R116" s="1177"/>
      <c r="S116" s="1169"/>
      <c r="T116" s="1169"/>
      <c r="U116" s="1171"/>
      <c r="V116" s="154"/>
      <c r="W116" s="1174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78"/>
      <c r="R117" s="1178"/>
      <c r="S117" s="1170"/>
      <c r="T117" s="1170"/>
      <c r="U117" s="1172"/>
      <c r="V117" s="154"/>
      <c r="W117" s="1175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76">
        <f>IF((P119=""),"",MAX(D120:P120))</f>
        <v>373.80999999999995</v>
      </c>
      <c r="R118" s="1176">
        <f>IF(P119="","",MIN(D120:P120))</f>
        <v>316.90000000000009</v>
      </c>
      <c r="S118" s="1168">
        <f>IF((P120=""),"",AVERAGE(D120:P120))</f>
        <v>340.47384615384613</v>
      </c>
      <c r="T118" s="1168">
        <f>IF((P119=""),"",(Q118-R118)/(Q118+R118)*100)</f>
        <v>8.2393479173603765</v>
      </c>
      <c r="U118" s="1168">
        <f>STDEV(D120:P120)</f>
        <v>22.324235910202358</v>
      </c>
      <c r="V118" s="154" t="str">
        <f>IF(P119="","",IF(S118&gt;300,IF(T118&lt;14,IF(S118&lt;390,"Pass","Fail"),"Fail"),"Fail"))</f>
        <v>Pass</v>
      </c>
      <c r="W118" s="1173">
        <v>121</v>
      </c>
      <c r="X118" s="1182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77"/>
      <c r="R119" s="1177"/>
      <c r="S119" s="1169"/>
      <c r="T119" s="1169"/>
      <c r="U119" s="1171"/>
      <c r="V119" s="154"/>
      <c r="W119" s="1174"/>
      <c r="X119" s="1183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78"/>
      <c r="R120" s="1178"/>
      <c r="S120" s="1170"/>
      <c r="T120" s="1170"/>
      <c r="U120" s="1172"/>
      <c r="V120" s="154"/>
      <c r="W120" s="1175"/>
      <c r="X120" s="1184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76">
        <f>IF((P122=""),"",MAX(D123:P123))</f>
        <v>442.97000000000025</v>
      </c>
      <c r="R121" s="1176">
        <f>IF(P122="","",MIN(D123:P123))</f>
        <v>380.07999999999993</v>
      </c>
      <c r="S121" s="1168">
        <f>IF((P123=""),"",AVERAGE(D123:P123))</f>
        <v>403.62076923076927</v>
      </c>
      <c r="T121" s="1168">
        <f>IF((P122=""),"",(Q121-R121)/(Q121+R121)*100)</f>
        <v>7.6410910637264209</v>
      </c>
      <c r="U121" s="1168">
        <f>STDEV(D123:P123)</f>
        <v>21.801141201604423</v>
      </c>
      <c r="V121" s="154" t="str">
        <f>IF(P122="","",IF(S121&gt;300,IF(T121&lt;14,IF(S121&lt;390,"Pass","Fail"),"Fail"),"Fail"))</f>
        <v>Fail</v>
      </c>
      <c r="W121" s="1188">
        <v>1159</v>
      </c>
      <c r="X121" s="1182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77"/>
      <c r="R122" s="1177"/>
      <c r="S122" s="1169"/>
      <c r="T122" s="1169"/>
      <c r="U122" s="1171"/>
      <c r="V122" s="154"/>
      <c r="W122" s="1174"/>
      <c r="X122" s="1183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78"/>
      <c r="R123" s="1178"/>
      <c r="S123" s="1170"/>
      <c r="T123" s="1170"/>
      <c r="U123" s="1172"/>
      <c r="V123" s="154"/>
      <c r="W123" s="1175"/>
      <c r="X123" s="1184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76">
        <f>IF((P125=""),"",MAX(D126:P126))</f>
        <v>357.82999999999993</v>
      </c>
      <c r="R124" s="1176">
        <f>IF(P125="","",MIN(D126:P126))</f>
        <v>274.1400000000001</v>
      </c>
      <c r="S124" s="1168">
        <f>IF((P126=""),"",AVERAGE(D126:P126))</f>
        <v>308.73923076923074</v>
      </c>
      <c r="T124" s="1168">
        <f>IF((P125=""),"",(Q124-R124)/(Q124+R124)*100)</f>
        <v>13.242717217589414</v>
      </c>
      <c r="U124" s="1168">
        <f>STDEV(D126:P126)</f>
        <v>33.035353653709556</v>
      </c>
      <c r="V124" s="154" t="str">
        <f>IF(P125="","",IF(S124&gt;300,IF(T124&lt;14,IF(S124&lt;390,"Pass","Fail"),"Fail"),"Fail"))</f>
        <v>Pass</v>
      </c>
      <c r="W124" s="1173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77"/>
      <c r="R125" s="1177"/>
      <c r="S125" s="1169"/>
      <c r="T125" s="1169"/>
      <c r="U125" s="1171"/>
      <c r="V125" s="154"/>
      <c r="W125" s="1174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78"/>
      <c r="R126" s="1178"/>
      <c r="S126" s="1170"/>
      <c r="T126" s="1170"/>
      <c r="U126" s="1172"/>
      <c r="V126" s="154"/>
      <c r="W126" s="1175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76">
        <f>IF((P128=""),"",MAX(D129:P129))</f>
        <v>408.21000000000004</v>
      </c>
      <c r="R127" s="1176">
        <f>IF(P128="","",MIN(D129:P129))</f>
        <v>315.14000000000033</v>
      </c>
      <c r="S127" s="1168">
        <f>IF((P129=""),"",AVERAGE(D129:P129))</f>
        <v>352.6938461538461</v>
      </c>
      <c r="T127" s="1168">
        <f>IF((P128=""),"",(Q127-R127)/(Q127+R127)*100)</f>
        <v>12.866523812815325</v>
      </c>
      <c r="U127" s="1168">
        <f>STDEV(D129:P129)</f>
        <v>31.862432042156659</v>
      </c>
      <c r="V127" s="154" t="str">
        <f>IF(P128="","",IF(S127&gt;300,IF(T127&lt;14,IF(S127&lt;390,"Pass","Fail"),"Fail"),"Fail"))</f>
        <v>Pass</v>
      </c>
      <c r="W127" s="1173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77"/>
      <c r="R128" s="1177"/>
      <c r="S128" s="1169"/>
      <c r="T128" s="1169"/>
      <c r="U128" s="1171"/>
      <c r="V128" s="154"/>
      <c r="W128" s="1174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78"/>
      <c r="R129" s="1178"/>
      <c r="S129" s="1170"/>
      <c r="T129" s="1170"/>
      <c r="U129" s="1172"/>
      <c r="V129" s="154"/>
      <c r="W129" s="1175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76">
        <f>IF((P131=""),"",MAX(D132:P132))</f>
        <v>415.57999999999993</v>
      </c>
      <c r="R130" s="1176">
        <f>IF(P131="","",MIN(D132:P132))</f>
        <v>314.98</v>
      </c>
      <c r="S130" s="1168">
        <f>IF((P132=""),"",AVERAGE(D132:P132))</f>
        <v>354.23769230769233</v>
      </c>
      <c r="T130" s="1168">
        <f>IF((P131=""),"",(Q130-R130)/(Q130+R130)*100)</f>
        <v>13.770258431887855</v>
      </c>
      <c r="U130" s="1168">
        <f>STDEV(D132:P132)</f>
        <v>35.752295533257673</v>
      </c>
      <c r="V130" s="154" t="str">
        <f>IF(P131="","",IF(S130&gt;300,IF(T130&lt;14,IF(S130&lt;390,"Pass","Fail"),"Fail"),"Fail"))</f>
        <v>Pass</v>
      </c>
      <c r="W130" s="1173"/>
      <c r="X130" s="1182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77"/>
      <c r="R131" s="1177"/>
      <c r="S131" s="1169"/>
      <c r="T131" s="1169"/>
      <c r="U131" s="1171"/>
      <c r="V131" s="154"/>
      <c r="W131" s="1174"/>
      <c r="X131" s="1183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78"/>
      <c r="R132" s="1178"/>
      <c r="S132" s="1170"/>
      <c r="T132" s="1170"/>
      <c r="U132" s="1172"/>
      <c r="V132" s="154"/>
      <c r="W132" s="1175"/>
      <c r="X132" s="1184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76">
        <f>IF((P134=""),"",MAX(D135:P135))</f>
        <v>376.16000000000008</v>
      </c>
      <c r="R133" s="1176">
        <f>IF(P134="","",MIN(D135:P135))</f>
        <v>314.49</v>
      </c>
      <c r="S133" s="1168">
        <f>IF((P135=""),"",AVERAGE(D135:P135))</f>
        <v>337.55230769230764</v>
      </c>
      <c r="T133" s="1168">
        <f>IF((P134=""),"",(Q133-R133)/(Q133+R133)*100)</f>
        <v>8.9292695287048538</v>
      </c>
      <c r="U133" s="1168">
        <f>STDEV(D135:P135)</f>
        <v>21.733898313406574</v>
      </c>
      <c r="V133" s="154" t="str">
        <f>IF(P134="","",IF(S133&gt;300,IF(T133&lt;14,IF(S133&lt;390,"Pass","Fail"),"Fail"),"Fail"))</f>
        <v>Pass</v>
      </c>
      <c r="W133" s="1173">
        <v>1340</v>
      </c>
      <c r="X133" s="1182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77"/>
      <c r="R134" s="1177"/>
      <c r="S134" s="1169"/>
      <c r="T134" s="1169"/>
      <c r="U134" s="1171"/>
      <c r="V134" s="154"/>
      <c r="W134" s="1174"/>
      <c r="X134" s="1183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78"/>
      <c r="R135" s="1178"/>
      <c r="S135" s="1170"/>
      <c r="T135" s="1170"/>
      <c r="U135" s="1172"/>
      <c r="V135" s="154"/>
      <c r="W135" s="1175"/>
      <c r="X135" s="1184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76">
        <f>IF((P137=""),"",MAX(D138:P138))</f>
        <v>382.06999999999971</v>
      </c>
      <c r="R136" s="1176">
        <f>IF(P137="","",MIN(D138:P138))</f>
        <v>312.34999999999991</v>
      </c>
      <c r="S136" s="1168">
        <f>IF((P138=""),"",AVERAGE(D138:P138))</f>
        <v>339.17923076923063</v>
      </c>
      <c r="T136" s="1168">
        <f>IF((P137=""),"",(Q136-R136)/(Q136+R136)*100)</f>
        <v>10.04003340917598</v>
      </c>
      <c r="U136" s="1168">
        <f>STDEV(D138:P138)</f>
        <v>23.651440569776611</v>
      </c>
      <c r="V136" s="154" t="str">
        <f>IF(P137="","",IF(S136&gt;300,IF(T136&lt;14,IF(S136&lt;390,"Pass","Fail"),"Fail"),"Fail"))</f>
        <v>Pass</v>
      </c>
      <c r="W136" s="1173">
        <v>121</v>
      </c>
      <c r="X136" s="1182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77"/>
      <c r="R137" s="1177"/>
      <c r="S137" s="1169"/>
      <c r="T137" s="1169"/>
      <c r="U137" s="1171"/>
      <c r="V137" s="154"/>
      <c r="W137" s="1174"/>
      <c r="X137" s="1183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78"/>
      <c r="R138" s="1178"/>
      <c r="S138" s="1170"/>
      <c r="T138" s="1170"/>
      <c r="U138" s="1172"/>
      <c r="V138" s="154"/>
      <c r="W138" s="1175"/>
      <c r="X138" s="1184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76">
        <f>IF((P140=""),"",MAX(D141:P141))</f>
        <v>367.37999999999988</v>
      </c>
      <c r="R139" s="1176">
        <f>IF(P140="","",MIN(D141:P141))</f>
        <v>289.73</v>
      </c>
      <c r="S139" s="1168">
        <f>IF((P141=""),"",AVERAGE(D141:P141))</f>
        <v>325.65076923076924</v>
      </c>
      <c r="T139" s="1168">
        <f>IF((P140=""),"",(Q139-R139)/(Q139+R139)*100)</f>
        <v>11.816895192585697</v>
      </c>
      <c r="U139" s="1168">
        <f>STDEV(D141:P141)</f>
        <v>28.451063677110266</v>
      </c>
      <c r="V139" s="154" t="str">
        <f>IF(P140="","",IF(S139&gt;300,IF(T139&lt;14,IF(S139&lt;390,"Pass","Fail"),"Fail"),"Fail"))</f>
        <v>Pass</v>
      </c>
      <c r="W139" s="1173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77"/>
      <c r="R140" s="1177"/>
      <c r="S140" s="1169"/>
      <c r="T140" s="1169"/>
      <c r="U140" s="1171"/>
      <c r="V140" s="154"/>
      <c r="W140" s="1174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78"/>
      <c r="R141" s="1178"/>
      <c r="S141" s="1170"/>
      <c r="T141" s="1170"/>
      <c r="U141" s="1172"/>
      <c r="V141" s="154"/>
      <c r="W141" s="1175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76">
        <f>IF((P143=""),"",MAX(D144:P144))</f>
        <v>356.23</v>
      </c>
      <c r="R142" s="1176">
        <f>IF(P143="","",MIN(D144:P144))</f>
        <v>310.30000000000018</v>
      </c>
      <c r="S142" s="1168">
        <f>IF((P144=""),"",AVERAGE(D144:P144))</f>
        <v>328.53230769230771</v>
      </c>
      <c r="T142" s="1168">
        <f>IF((P143=""),"",(Q142-R142)/(Q142+R142)*100)</f>
        <v>6.8909126370905769</v>
      </c>
      <c r="U142" s="1168">
        <f>STDEV(D144:P144)</f>
        <v>15.347452640881317</v>
      </c>
      <c r="V142" s="154" t="str">
        <f>IF(P143="","",IF(S142&gt;300,IF(T142&lt;14,IF(S142&lt;390,"Pass","Fail"),"Fail"),"Fail"))</f>
        <v>Pass</v>
      </c>
      <c r="W142" s="1173">
        <v>1335</v>
      </c>
      <c r="X142" s="1182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77"/>
      <c r="R143" s="1177"/>
      <c r="S143" s="1169"/>
      <c r="T143" s="1169"/>
      <c r="U143" s="1171"/>
      <c r="V143" s="154"/>
      <c r="W143" s="1174"/>
      <c r="X143" s="1183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78"/>
      <c r="R144" s="1178"/>
      <c r="S144" s="1170"/>
      <c r="T144" s="1170"/>
      <c r="U144" s="1172"/>
      <c r="V144" s="154"/>
      <c r="W144" s="1175"/>
      <c r="X144" s="1184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76">
        <f>IF((P146=""),"",MAX(D147:P147))</f>
        <v>377.88000000000011</v>
      </c>
      <c r="R145" s="1176">
        <f>IF(P146="","",MIN(D147:P147))</f>
        <v>316.14000000000033</v>
      </c>
      <c r="S145" s="1168">
        <f>IF((P147=""),"",AVERAGE(D147:P147))</f>
        <v>338.86230769230764</v>
      </c>
      <c r="T145" s="1168">
        <f>IF((P146=""),"",(Q145-R145)/(Q145+R145)*100)</f>
        <v>8.8959972335090836</v>
      </c>
      <c r="U145" s="1168">
        <f>STDEV(D147:P147)</f>
        <v>23.79450327066067</v>
      </c>
      <c r="V145" s="154" t="str">
        <f>IF(P146="","",IF(S145&gt;300,IF(T145&lt;14,IF(S145&lt;390,"Pass","Fail"),"Fail"),"Fail"))</f>
        <v>Pass</v>
      </c>
      <c r="W145" s="1173">
        <v>1335</v>
      </c>
      <c r="X145" s="1182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77"/>
      <c r="R146" s="1177"/>
      <c r="S146" s="1169"/>
      <c r="T146" s="1169"/>
      <c r="U146" s="1171"/>
      <c r="V146" s="154"/>
      <c r="W146" s="1174"/>
      <c r="X146" s="1183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78"/>
      <c r="R147" s="1178"/>
      <c r="S147" s="1170"/>
      <c r="T147" s="1170"/>
      <c r="U147" s="1172"/>
      <c r="V147" s="154"/>
      <c r="W147" s="1175"/>
      <c r="X147" s="1184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76">
        <f>IF((P149=""),"",MAX(D150:P150))</f>
        <v>421.38999999999987</v>
      </c>
      <c r="R148" s="1176">
        <f>IF(P149="","",MIN(D150:P150))</f>
        <v>369.72000000000025</v>
      </c>
      <c r="S148" s="1168">
        <f>IF((P150=""),"",AVERAGE(D150:P150))</f>
        <v>389.63846153846163</v>
      </c>
      <c r="T148" s="1168">
        <f>IF((P149=""),"",(Q148-R148)/(Q148+R148)*100)</f>
        <v>6.5313293979344991</v>
      </c>
      <c r="U148" s="1168">
        <f>STDEV(D150:P150)</f>
        <v>16.410502656404191</v>
      </c>
      <c r="V148" s="154" t="str">
        <f>IF(P149="","",IF(S148&gt;300,IF(T148&lt;14,IF(S148&lt;390,"Pass","Fail"),"Fail"),"Fail"))</f>
        <v>Pass</v>
      </c>
      <c r="W148" s="1173">
        <v>1340</v>
      </c>
      <c r="X148" s="1182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77"/>
      <c r="R149" s="1177"/>
      <c r="S149" s="1169"/>
      <c r="T149" s="1169"/>
      <c r="U149" s="1171"/>
      <c r="V149" s="154"/>
      <c r="W149" s="1174"/>
      <c r="X149" s="1183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78"/>
      <c r="R150" s="1178"/>
      <c r="S150" s="1170"/>
      <c r="T150" s="1170"/>
      <c r="U150" s="1172"/>
      <c r="V150" s="154"/>
      <c r="W150" s="1175"/>
      <c r="X150" s="1184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76">
        <f>IF((P152=""),"",MAX(D153:P153))</f>
        <v>380.07999999999993</v>
      </c>
      <c r="R151" s="1176">
        <f>IF(P152="","",MIN(D153:P153))</f>
        <v>319.6899999999996</v>
      </c>
      <c r="S151" s="1168">
        <f>IF((P153=""),"",AVERAGE(D153:P153))</f>
        <v>343.07</v>
      </c>
      <c r="T151" s="1168">
        <f>IF((P152=""),"",(Q151-R151)/(Q151+R151)*100)</f>
        <v>8.6299784214813968</v>
      </c>
      <c r="U151" s="1168">
        <f>STDEV(D153:P153)</f>
        <v>22.602214493274992</v>
      </c>
      <c r="V151" s="154" t="str">
        <f>IF(P152="","",IF(S151&gt;300,IF(T151&lt;14,IF(S151&lt;390,"Pass","Fail"),"Fail"),"Fail"))</f>
        <v>Pass</v>
      </c>
      <c r="W151" s="1173">
        <v>1335</v>
      </c>
      <c r="X151" s="1182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77"/>
      <c r="R152" s="1177"/>
      <c r="S152" s="1169"/>
      <c r="T152" s="1169"/>
      <c r="U152" s="1171"/>
      <c r="V152" s="154"/>
      <c r="W152" s="1174"/>
      <c r="X152" s="1183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78"/>
      <c r="R153" s="1178"/>
      <c r="S153" s="1170"/>
      <c r="T153" s="1170"/>
      <c r="U153" s="1172"/>
      <c r="V153" s="154"/>
      <c r="W153" s="1175"/>
      <c r="X153" s="1184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76">
        <f>IF((P155=""),"",MAX(D156:P156))</f>
        <v>443.99000000000024</v>
      </c>
      <c r="R154" s="1176">
        <f>IF(P155="","",MIN(D156:P156))</f>
        <v>377.27</v>
      </c>
      <c r="S154" s="1168">
        <f>IF((P156=""),"",AVERAGE(D156:P156))</f>
        <v>395.53230769230771</v>
      </c>
      <c r="T154" s="1168">
        <f>IF((P155=""),"",(Q154-R154)/(Q154+R154)*100)</f>
        <v>8.1241019896257267</v>
      </c>
      <c r="U154" s="1168">
        <f>STDEV(D156:P156)</f>
        <v>20.733785292707715</v>
      </c>
      <c r="V154" s="154" t="str">
        <f>IF(P155="","",IF(S154&gt;300,IF(T154&lt;14,IF(S154&lt;390,"Pass","Fail"),"Fail"),"Fail"))</f>
        <v>Fail</v>
      </c>
      <c r="W154" s="1188"/>
      <c r="X154" s="1182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77"/>
      <c r="R155" s="1177"/>
      <c r="S155" s="1169"/>
      <c r="T155" s="1169"/>
      <c r="U155" s="1171"/>
      <c r="V155" s="154"/>
      <c r="W155" s="1174"/>
      <c r="X155" s="1183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78"/>
      <c r="R156" s="1178"/>
      <c r="S156" s="1170"/>
      <c r="T156" s="1170"/>
      <c r="U156" s="1172"/>
      <c r="V156" s="154"/>
      <c r="W156" s="1175"/>
      <c r="X156" s="1184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76">
        <f>IF((P158=""),"",MAX(D159:P159))</f>
        <v>396.10999999999967</v>
      </c>
      <c r="R157" s="1176">
        <f>IF(P158="","",MIN(D159:P159))</f>
        <v>313.2199999999998</v>
      </c>
      <c r="S157" s="1168">
        <f>IF((P159=""),"",AVERAGE(D159:P159))</f>
        <v>343.2676923076923</v>
      </c>
      <c r="T157" s="1168">
        <f>IF((P158=""),"",(Q157-R157)/(Q157+R157)*100)</f>
        <v>11.685675214639158</v>
      </c>
      <c r="U157" s="1168">
        <f>STDEV(D159:P159)</f>
        <v>29.281744071989078</v>
      </c>
      <c r="V157" s="154" t="str">
        <f>IF(P158="","",IF(S157&gt;300,IF(T157&lt;14,IF(S157&lt;390,"Pass","Fail"),"Fail"),"Fail"))</f>
        <v>Pass</v>
      </c>
      <c r="W157" s="1173"/>
      <c r="X157" s="1182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77"/>
      <c r="R158" s="1177"/>
      <c r="S158" s="1169"/>
      <c r="T158" s="1169"/>
      <c r="U158" s="1171"/>
      <c r="V158" s="154"/>
      <c r="W158" s="1174"/>
      <c r="X158" s="1183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78"/>
      <c r="R159" s="1178"/>
      <c r="S159" s="1170"/>
      <c r="T159" s="1170"/>
      <c r="U159" s="1172"/>
      <c r="V159" s="154"/>
      <c r="W159" s="1175"/>
      <c r="X159" s="1184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76">
        <f>IF((P161=""),"",MAX(D162:P162))</f>
        <v>416.69999999999982</v>
      </c>
      <c r="R160" s="1176">
        <f>IF(P161="","",MIN(D162:P162))</f>
        <v>362.65999999999985</v>
      </c>
      <c r="S160" s="1168">
        <f>IF((P162=""),"",AVERAGE(D162:P162))</f>
        <v>381.61307692307685</v>
      </c>
      <c r="T160" s="1168">
        <f>IF((P161=""),"",(Q160-R160)/(Q160+R160)*100)</f>
        <v>6.9338944775200142</v>
      </c>
      <c r="U160" s="1168">
        <f>STDEV(D162:P162)</f>
        <v>15.71705834680774</v>
      </c>
      <c r="V160" s="154" t="str">
        <f>IF(P161="","",IF(S160&gt;300,IF(T160&lt;14,IF(S160&lt;390,"Pass","Fail"),"Fail"),"Fail"))</f>
        <v>Pass</v>
      </c>
      <c r="W160" s="1173"/>
      <c r="X160" s="1182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77"/>
      <c r="R161" s="1177"/>
      <c r="S161" s="1169"/>
      <c r="T161" s="1169"/>
      <c r="U161" s="1171"/>
      <c r="V161" s="154"/>
      <c r="W161" s="1174"/>
      <c r="X161" s="1183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78"/>
      <c r="R162" s="1178"/>
      <c r="S162" s="1170"/>
      <c r="T162" s="1170"/>
      <c r="U162" s="1172"/>
      <c r="V162" s="154"/>
      <c r="W162" s="1175"/>
      <c r="X162" s="1184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76">
        <f>IF((P164=""),"",MAX(D165:P165))</f>
        <v>380.15999999999985</v>
      </c>
      <c r="R163" s="1176">
        <f>IF(P164="","",MIN(D165:P165))</f>
        <v>320.77999999999975</v>
      </c>
      <c r="S163" s="1168">
        <f>IF((P165=""),"",AVERAGE(D165:P165))</f>
        <v>340.61769230769221</v>
      </c>
      <c r="T163" s="1168">
        <f>IF((P164=""),"",(Q163-R163)/(Q163+R163)*100)</f>
        <v>8.4714811538790968</v>
      </c>
      <c r="U163" s="1168">
        <f>STDEV(D165:P165)</f>
        <v>22.059637407810975</v>
      </c>
      <c r="V163" s="154" t="str">
        <f>IF(P164="","",IF(S163&gt;300,IF(T163&lt;14,IF(S163&lt;390,"Pass","Fail"),"Fail"),"Fail"))</f>
        <v>Pass</v>
      </c>
      <c r="W163" s="1189">
        <v>1340</v>
      </c>
      <c r="X163" s="1192"/>
      <c r="Y163" s="62"/>
      <c r="Z163" s="1193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77"/>
      <c r="R164" s="1177"/>
      <c r="S164" s="1169"/>
      <c r="T164" s="1169"/>
      <c r="U164" s="1171"/>
      <c r="V164" s="154"/>
      <c r="W164" s="1190"/>
      <c r="X164" s="1183"/>
      <c r="Y164" s="63"/>
      <c r="Z164" s="1194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78"/>
      <c r="R165" s="1178"/>
      <c r="S165" s="1170"/>
      <c r="T165" s="1170"/>
      <c r="U165" s="1172"/>
      <c r="V165" s="154"/>
      <c r="W165" s="1191"/>
      <c r="X165" s="1184"/>
      <c r="Y165" s="64"/>
      <c r="Z165" s="1195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76">
        <f>IF((P167=""),"",MAX(D168:P168))</f>
        <v>401</v>
      </c>
      <c r="R166" s="1176">
        <f>IF(P167="","",MIN(D168:P168))</f>
        <v>334.83999999999969</v>
      </c>
      <c r="S166" s="1168">
        <f>IF((P168=""),"",AVERAGE(D168:P168))</f>
        <v>360.94384615384621</v>
      </c>
      <c r="T166" s="1168">
        <f>IF((P167=""),"",(Q166-R166)/(Q166+R166)*100)</f>
        <v>8.9910850184823232</v>
      </c>
      <c r="U166" s="1168">
        <f>STDEV(D168:P168)</f>
        <v>20.465314778286057</v>
      </c>
      <c r="V166" s="154" t="str">
        <f>IF(P167="","",IF(S166&gt;300,IF(T166&lt;14,IF(S166&lt;390,"Pass","Fail"),"Fail"),"Fail"))</f>
        <v>Pass</v>
      </c>
      <c r="W166" s="1189">
        <v>1340</v>
      </c>
      <c r="X166" s="1182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77"/>
      <c r="R167" s="1177"/>
      <c r="S167" s="1169"/>
      <c r="T167" s="1169"/>
      <c r="U167" s="1171"/>
      <c r="V167" s="154"/>
      <c r="W167" s="1190"/>
      <c r="X167" s="1183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78"/>
      <c r="R168" s="1178"/>
      <c r="S168" s="1170"/>
      <c r="T168" s="1170"/>
      <c r="U168" s="1172"/>
      <c r="V168" s="154"/>
      <c r="W168" s="1191"/>
      <c r="X168" s="1184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76">
        <f>IF((P170=""),"",MAX(D171:P171))</f>
        <v>370.4699999999998</v>
      </c>
      <c r="R169" s="1176">
        <f>IF(P170="","",MIN(D171:P171))</f>
        <v>322.26000000000022</v>
      </c>
      <c r="S169" s="1168">
        <f>IF((P171=""),"",AVERAGE(D171:P171))</f>
        <v>339.26923076923077</v>
      </c>
      <c r="T169" s="1168">
        <f>IF((P170=""),"",(Q169-R169)/(Q169+R169)*100)</f>
        <v>6.9594214196006492</v>
      </c>
      <c r="U169" s="1168">
        <f>STDEV(D171:P171)</f>
        <v>19.57756090593648</v>
      </c>
      <c r="V169" s="154" t="str">
        <f>IF(P170="","",IF(S169&gt;300,IF(T169&lt;14,IF(S169&lt;390,"Pass","Fail"),"Fail"),"Fail"))</f>
        <v>Pass</v>
      </c>
      <c r="W169" s="1189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77"/>
      <c r="R170" s="1177"/>
      <c r="S170" s="1169"/>
      <c r="T170" s="1169"/>
      <c r="U170" s="1171"/>
      <c r="V170" s="154"/>
      <c r="W170" s="1190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78"/>
      <c r="R171" s="1178"/>
      <c r="S171" s="1170"/>
      <c r="T171" s="1170"/>
      <c r="U171" s="1172"/>
      <c r="V171" s="154"/>
      <c r="W171" s="1191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76">
        <f>IF((P173=""),"",MAX(D174:P174))</f>
        <v>414.5</v>
      </c>
      <c r="R172" s="1176">
        <f>IF(P173="","",MIN(D174:P174))</f>
        <v>353.19000000000005</v>
      </c>
      <c r="S172" s="1168">
        <f>IF((P174=""),"",AVERAGE(D174:P174))</f>
        <v>374.51692307692315</v>
      </c>
      <c r="T172" s="1168">
        <f>IF((P173=""),"",(Q172-R172)/(Q172+R172)*100)</f>
        <v>7.9862965519936351</v>
      </c>
      <c r="U172" s="1168">
        <f>STDEV(D174:P174)</f>
        <v>18.288495192611968</v>
      </c>
      <c r="V172" s="154" t="str">
        <f>IF(P173="","",IF(S172&gt;300,IF(T172&lt;14,IF(S172&lt;390,"Pass","Fail"),"Fail"),"Fail"))</f>
        <v>Pass</v>
      </c>
      <c r="W172" s="1173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77"/>
      <c r="R173" s="1177"/>
      <c r="S173" s="1169"/>
      <c r="T173" s="1169"/>
      <c r="U173" s="1171"/>
      <c r="V173" s="154"/>
      <c r="W173" s="1174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78"/>
      <c r="R174" s="1178"/>
      <c r="S174" s="1170"/>
      <c r="T174" s="1170"/>
      <c r="U174" s="1172"/>
      <c r="V174" s="154"/>
      <c r="W174" s="1175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76">
        <f>IF((P176=""),"",MAX(D177:P177))</f>
        <v>372.46000000000004</v>
      </c>
      <c r="R175" s="1176">
        <f>IF(P176="","",MIN(D177:P177))</f>
        <v>318.62999999999965</v>
      </c>
      <c r="S175" s="1168">
        <f>IF((P177=""),"",AVERAGE(D177:P177))</f>
        <v>336.11846153846147</v>
      </c>
      <c r="T175" s="1168">
        <f>IF((P176=""),"",(Q175-R175)/(Q175+R175)*100)</f>
        <v>7.7891446844839898</v>
      </c>
      <c r="U175" s="1168">
        <f>STDEV(D177:P177)</f>
        <v>21.19442923905352</v>
      </c>
      <c r="V175" s="154" t="str">
        <f>IF(P176="","",IF(S175&gt;300,IF(T175&lt;14,IF(S175&lt;390,"Pass","Fail"),"Fail"),"Fail"))</f>
        <v>Pass</v>
      </c>
      <c r="W175" s="1173">
        <v>1335</v>
      </c>
      <c r="X175" s="1182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77"/>
      <c r="R176" s="1177"/>
      <c r="S176" s="1169"/>
      <c r="T176" s="1169"/>
      <c r="U176" s="1171"/>
      <c r="V176" s="154"/>
      <c r="W176" s="1174"/>
      <c r="X176" s="1183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78"/>
      <c r="R177" s="1178"/>
      <c r="S177" s="1170"/>
      <c r="T177" s="1170"/>
      <c r="U177" s="1172"/>
      <c r="V177" s="154"/>
      <c r="W177" s="1175"/>
      <c r="X177" s="1184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76">
        <f>IF((P179=""),"",MAX(D180:P180))</f>
        <v>430.61000000000013</v>
      </c>
      <c r="R178" s="1176">
        <f>IF(P179="","",MIN(D180:P180))</f>
        <v>354.10000000000036</v>
      </c>
      <c r="S178" s="1168">
        <f>IF((P180=""),"",AVERAGE(D180:P180))</f>
        <v>378.94461538461542</v>
      </c>
      <c r="T178" s="1168">
        <f>IF((P179=""),"",(Q178-R178)/(Q178+R178)*100)</f>
        <v>9.7500987626001603</v>
      </c>
      <c r="U178" s="1168">
        <f>STDEV(D180:P180)</f>
        <v>21.668073524344248</v>
      </c>
      <c r="V178" s="154" t="str">
        <f>IF(P179="","",IF(S178&gt;300,IF(T178&lt;14,IF(S178&lt;390,"Pass","Fail"),"Fail"),"Fail"))</f>
        <v>Pass</v>
      </c>
      <c r="W178" s="1173">
        <v>1340</v>
      </c>
      <c r="X178" s="1182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77"/>
      <c r="R179" s="1177"/>
      <c r="S179" s="1169"/>
      <c r="T179" s="1169"/>
      <c r="U179" s="1171"/>
      <c r="V179" s="154"/>
      <c r="W179" s="1174"/>
      <c r="X179" s="1183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78"/>
      <c r="R180" s="1178"/>
      <c r="S180" s="1170"/>
      <c r="T180" s="1170"/>
      <c r="U180" s="1172"/>
      <c r="V180" s="154"/>
      <c r="W180" s="1175"/>
      <c r="X180" s="1184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76">
        <f>IF((P182=""),"",MAX(D183:P183))</f>
        <v>371</v>
      </c>
      <c r="R181" s="1176">
        <f>IF(P182="","",MIN(D183:P183))</f>
        <v>324</v>
      </c>
      <c r="S181" s="1168">
        <f>IF((P183=""),"",AVERAGE(D183:P183))</f>
        <v>340.23076923076923</v>
      </c>
      <c r="T181" s="1168">
        <f>IF((P182=""),"",(Q181-R181)/(Q181+R181)*100)</f>
        <v>6.7625899280575537</v>
      </c>
      <c r="U181" s="1168">
        <f>STDEV(D183:P183)</f>
        <v>20.203769640646573</v>
      </c>
      <c r="V181" s="154" t="str">
        <f>IF(P182="","",IF(S181&gt;300,IF(T181&lt;14,IF(S181&lt;390,"Pass","Fail"),"Fail"),"Fail"))</f>
        <v>Pass</v>
      </c>
      <c r="W181" s="1173">
        <v>1340</v>
      </c>
      <c r="X181" s="1182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77"/>
      <c r="R182" s="1177"/>
      <c r="S182" s="1169"/>
      <c r="T182" s="1169"/>
      <c r="U182" s="1171"/>
      <c r="V182" s="154"/>
      <c r="W182" s="1174"/>
      <c r="X182" s="1183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78"/>
      <c r="R183" s="1178"/>
      <c r="S183" s="1170"/>
      <c r="T183" s="1170"/>
      <c r="U183" s="1172"/>
      <c r="V183" s="154"/>
      <c r="W183" s="1175"/>
      <c r="X183" s="1184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76">
        <f>IF((P185=""),"",MAX(D186:P186))</f>
        <v>420.33999999999992</v>
      </c>
      <c r="R184" s="1176">
        <f>IF(P185="","",MIN(D186:P186))</f>
        <v>319.71000000000004</v>
      </c>
      <c r="S184" s="1168">
        <f>IF((P186=""),"",AVERAGE(D186:P186))</f>
        <v>348.14692307692309</v>
      </c>
      <c r="T184" s="1168">
        <f>IF((P185=""),"",(Q184-R184)/(Q184+R184)*100)</f>
        <v>13.597729883115992</v>
      </c>
      <c r="U184" s="1168">
        <f>STDEV(D186:P186)</f>
        <v>28.341255672198841</v>
      </c>
      <c r="V184" s="154" t="str">
        <f>IF(P185="","",IF(S184&gt;300,IF(T184&lt;14,IF(S184&lt;390,"Pass","Fail"),"Fail"),"Fail"))</f>
        <v>Pass</v>
      </c>
      <c r="W184" s="1173">
        <v>102</v>
      </c>
      <c r="X184" s="1182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77"/>
      <c r="R185" s="1177"/>
      <c r="S185" s="1169"/>
      <c r="T185" s="1169"/>
      <c r="U185" s="1171"/>
      <c r="V185" s="154"/>
      <c r="W185" s="1174"/>
      <c r="X185" s="1183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78"/>
      <c r="R186" s="1178"/>
      <c r="S186" s="1170"/>
      <c r="T186" s="1170"/>
      <c r="U186" s="1172"/>
      <c r="V186" s="154"/>
      <c r="W186" s="1175"/>
      <c r="X186" s="1184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76">
        <f>IF((P188=""),"",MAX(D189:P189))</f>
        <v>429.09999999999991</v>
      </c>
      <c r="R187" s="1176">
        <f>IF(P188="","",MIN(D189:P189))</f>
        <v>333.08999999999992</v>
      </c>
      <c r="S187" s="1168">
        <f>IF((P189=""),"",AVERAGE(D189:P189))</f>
        <v>363.50923076923067</v>
      </c>
      <c r="T187" s="1168">
        <f>IF((P188=""),"",(Q187-R187)/(Q187+R187)*100)</f>
        <v>12.596596649129484</v>
      </c>
      <c r="U187" s="1168">
        <f>STDEV(D189:P189)</f>
        <v>27.129560587896819</v>
      </c>
      <c r="V187" s="154" t="str">
        <f>IF(P188="","",IF(S187&gt;300,IF(T187&lt;14,IF(S187&lt;390,"Pass","Fail"),"Fail"),"Fail"))</f>
        <v>Pass</v>
      </c>
      <c r="W187" s="1173">
        <v>121</v>
      </c>
      <c r="X187" s="1182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77"/>
      <c r="R188" s="1177"/>
      <c r="S188" s="1169"/>
      <c r="T188" s="1169"/>
      <c r="U188" s="1171"/>
      <c r="V188" s="154"/>
      <c r="W188" s="1174"/>
      <c r="X188" s="1183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78"/>
      <c r="R189" s="1178"/>
      <c r="S189" s="1170"/>
      <c r="T189" s="1170"/>
      <c r="U189" s="1172"/>
      <c r="V189" s="154"/>
      <c r="W189" s="1175"/>
      <c r="X189" s="1184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76">
        <f>IF((P191=""),"",MAX(D192:P192))</f>
        <v>417.09999999999991</v>
      </c>
      <c r="R190" s="1176">
        <f>IF(P191="","",MIN(D192:P192))</f>
        <v>340.52</v>
      </c>
      <c r="S190" s="1168">
        <f>IF((P192=""),"",AVERAGE(D192:P192))</f>
        <v>360.67384615384617</v>
      </c>
      <c r="T190" s="1168">
        <f>IF((P191=""),"",(Q190-R190)/(Q190+R190)*100)</f>
        <v>10.10796969456983</v>
      </c>
      <c r="U190" s="1168">
        <f>STDEV(D192:P192)</f>
        <v>19.204050153748376</v>
      </c>
      <c r="V190" s="154" t="str">
        <f>IF(P191="","",IF(S190&gt;300,IF(T190&lt;14,IF(S190&lt;390,"Pass","Fail"),"Fail"),"Fail"))</f>
        <v>Pass</v>
      </c>
      <c r="W190" s="1173">
        <v>1335</v>
      </c>
      <c r="X190" s="1182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77"/>
      <c r="R191" s="1177"/>
      <c r="S191" s="1169"/>
      <c r="T191" s="1169"/>
      <c r="U191" s="1171"/>
      <c r="V191" s="154"/>
      <c r="W191" s="1174"/>
      <c r="X191" s="1183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78"/>
      <c r="R192" s="1178"/>
      <c r="S192" s="1170"/>
      <c r="T192" s="1170"/>
      <c r="U192" s="1172"/>
      <c r="V192" s="154"/>
      <c r="W192" s="1175"/>
      <c r="X192" s="1184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76">
        <f>IF((P194=""),"",MAX(D195:P195))</f>
        <v>410.89999999999986</v>
      </c>
      <c r="R193" s="1176">
        <f>IF(P194="","",MIN(D195:P195))</f>
        <v>316.11999999999989</v>
      </c>
      <c r="S193" s="1168">
        <f>IF((P195=""),"",AVERAGE(D195:P195))</f>
        <v>350.06461538461542</v>
      </c>
      <c r="T193" s="1168">
        <f>IF((P194=""),"",(Q193-R193)/(Q193+R193)*100)</f>
        <v>13.036780281147701</v>
      </c>
      <c r="U193" s="1168">
        <f>STDEV(D195:P195)</f>
        <v>31.672558736596248</v>
      </c>
      <c r="V193" s="154" t="str">
        <f>IF(P194="","",IF(S193&gt;300,IF(T193&lt;14,IF(S193&lt;390,"Pass","Fail"),"Fail"),"Fail"))</f>
        <v>Pass</v>
      </c>
      <c r="W193" s="1173"/>
      <c r="X193" s="1182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77"/>
      <c r="R194" s="1177"/>
      <c r="S194" s="1169"/>
      <c r="T194" s="1169"/>
      <c r="U194" s="1171"/>
      <c r="V194" s="154"/>
      <c r="W194" s="1174"/>
      <c r="X194" s="1183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78"/>
      <c r="R195" s="1178"/>
      <c r="S195" s="1170"/>
      <c r="T195" s="1170"/>
      <c r="U195" s="1172"/>
      <c r="V195" s="154"/>
      <c r="W195" s="1175"/>
      <c r="X195" s="1184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76">
        <f>IF((P197=""),"",MAX(D198:P198))</f>
        <v>431.64999999999986</v>
      </c>
      <c r="R196" s="1176">
        <f>IF(P197="","",MIN(D198:P198))</f>
        <v>376.04999999999995</v>
      </c>
      <c r="S196" s="1168">
        <f>IF((P198=""),"",AVERAGE(D198:P198))</f>
        <v>388.12846153846152</v>
      </c>
      <c r="T196" s="1168">
        <f>IF((P197=""),"",(Q196-R196)/(Q196+R196)*100)</f>
        <v>6.8837439643431866</v>
      </c>
      <c r="U196" s="1168">
        <f>STDEV(D198:P198)</f>
        <v>14.686452286691008</v>
      </c>
      <c r="V196" s="154" t="str">
        <f>IF(P197="","",IF(S196&gt;300,IF(T196&lt;14,IF(S196&lt;390,"Pass","Fail"),"Fail"),"Fail"))</f>
        <v>Pass</v>
      </c>
      <c r="W196" s="1173" t="s">
        <v>238</v>
      </c>
      <c r="X196" s="1182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77"/>
      <c r="R197" s="1177"/>
      <c r="S197" s="1169"/>
      <c r="T197" s="1169"/>
      <c r="U197" s="1171"/>
      <c r="V197" s="154"/>
      <c r="W197" s="1174"/>
      <c r="X197" s="1183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78"/>
      <c r="R198" s="1178"/>
      <c r="S198" s="1170"/>
      <c r="T198" s="1170"/>
      <c r="U198" s="1172"/>
      <c r="V198" s="154"/>
      <c r="W198" s="1175"/>
      <c r="X198" s="1184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76">
        <f>IF((P200=""),"",MAX(D201:P201))</f>
        <v>370</v>
      </c>
      <c r="R199" s="1176">
        <f>IF(P200="","",MIN(D201:P201))</f>
        <v>286</v>
      </c>
      <c r="S199" s="1168">
        <f>IF((P201=""),"",AVERAGE(D201:P201))</f>
        <v>311.61538461538464</v>
      </c>
      <c r="T199" s="1168">
        <f>IF((P200=""),"",(Q199-R199)/(Q199+R199)*100)</f>
        <v>12.804878048780488</v>
      </c>
      <c r="U199" s="1168">
        <f>STDEV(D201:P201)</f>
        <v>33.302999017952565</v>
      </c>
      <c r="V199" s="154" t="str">
        <f>IF(P200="","",IF(S199&gt;300,IF(T199&lt;14,IF(S199&lt;390,"Pass","Fail"),"Fail"),"Fail"))</f>
        <v>Pass</v>
      </c>
      <c r="W199" s="1173" t="s">
        <v>238</v>
      </c>
      <c r="X199" s="1182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77"/>
      <c r="R200" s="1177"/>
      <c r="S200" s="1169"/>
      <c r="T200" s="1169"/>
      <c r="U200" s="1171"/>
      <c r="V200" s="154"/>
      <c r="W200" s="1174"/>
      <c r="X200" s="1183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78"/>
      <c r="R201" s="1178"/>
      <c r="S201" s="1170"/>
      <c r="T201" s="1170"/>
      <c r="U201" s="1172"/>
      <c r="V201" s="154"/>
      <c r="W201" s="1175"/>
      <c r="X201" s="1184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76">
        <f>IF((P203=""),"",MAX(D204:P204))</f>
        <v>438.44999999999982</v>
      </c>
      <c r="R202" s="1176">
        <f>IF(P203="","",MIN(D204:P204))</f>
        <v>381.96000000000004</v>
      </c>
      <c r="S202" s="1168">
        <f>IF((P204=""),"",AVERAGE(D204:P204))</f>
        <v>395.62307692307695</v>
      </c>
      <c r="T202" s="1168">
        <f>IF((P203=""),"",(Q202-R202)/(Q202+R202)*100)</f>
        <v>6.885581599444154</v>
      </c>
      <c r="U202" s="1168">
        <f>STDEV(D204:P204)</f>
        <v>15.009239590227683</v>
      </c>
      <c r="V202" s="154" t="str">
        <f>IF(P203="","",IF(S202&gt;300,IF(T202&lt;14,IF(S202&lt;390,"Pass","Fail"),"Fail"),"Fail"))</f>
        <v>Fail</v>
      </c>
      <c r="W202" s="1173">
        <v>1335</v>
      </c>
      <c r="X202" s="1182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77"/>
      <c r="R203" s="1177"/>
      <c r="S203" s="1169"/>
      <c r="T203" s="1169"/>
      <c r="U203" s="1171"/>
      <c r="V203" s="154"/>
      <c r="W203" s="1174"/>
      <c r="X203" s="1183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78"/>
      <c r="R204" s="1178"/>
      <c r="S204" s="1170"/>
      <c r="T204" s="1170"/>
      <c r="U204" s="1172"/>
      <c r="V204" s="154"/>
      <c r="W204" s="1175"/>
      <c r="X204" s="1184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76">
        <f>IF((P206=""),"",MAX(D207:P207))</f>
        <v>376.98</v>
      </c>
      <c r="R205" s="1176">
        <f>IF(P206="","",MIN(D207:P207))</f>
        <v>293.57000000000016</v>
      </c>
      <c r="S205" s="1168">
        <f>IF((P207=""),"",AVERAGE(D207:P207))</f>
        <v>320.95615384615388</v>
      </c>
      <c r="T205" s="1168">
        <f>IF((P206=""),"",(Q205-R205)/(Q205+R205)*100)</f>
        <v>12.439042576989014</v>
      </c>
      <c r="U205" s="1168">
        <f>STDEV(D207:P207)</f>
        <v>34.650322398322707</v>
      </c>
      <c r="V205" s="154" t="str">
        <f>IF(P206="","",IF(S205&gt;300,IF(T205&lt;14,IF(S205&lt;390,"Pass","Fail"),"Fail"),"Fail"))</f>
        <v>Pass</v>
      </c>
      <c r="W205" s="1173">
        <v>121</v>
      </c>
      <c r="X205" s="1182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77"/>
      <c r="R206" s="1177"/>
      <c r="S206" s="1169"/>
      <c r="T206" s="1169"/>
      <c r="U206" s="1171"/>
      <c r="V206" s="154"/>
      <c r="W206" s="1174"/>
      <c r="X206" s="1183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78"/>
      <c r="R207" s="1178"/>
      <c r="S207" s="1170"/>
      <c r="T207" s="1170"/>
      <c r="U207" s="1172"/>
      <c r="V207" s="154"/>
      <c r="W207" s="1175"/>
      <c r="X207" s="1184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76">
        <f>IF((P209=""),"",MAX(D210:P210))</f>
        <v>434.35000000000014</v>
      </c>
      <c r="R208" s="1176">
        <f>IF(P209="","",MIN(D210:P210))</f>
        <v>377.51999999999975</v>
      </c>
      <c r="S208" s="1168">
        <f>IF((P210=""),"",AVERAGE(D210:P210))</f>
        <v>398.8692307692308</v>
      </c>
      <c r="T208" s="1168">
        <f>IF((P209=""),"",(Q208-R208)/(Q208+R208)*100)</f>
        <v>6.9998891448138725</v>
      </c>
      <c r="U208" s="1168">
        <f>STDEV(D210:P210)</f>
        <v>18.235305253607873</v>
      </c>
      <c r="V208" s="154" t="str">
        <f>IF(P209="","",IF(S208&gt;300,IF(T208&lt;14,IF(S208&lt;390,"Pass","Fail"),"Fail"),"Fail"))</f>
        <v>Fail</v>
      </c>
      <c r="W208" s="1173">
        <v>1340</v>
      </c>
      <c r="X208" s="1182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77"/>
      <c r="R209" s="1177"/>
      <c r="S209" s="1169"/>
      <c r="T209" s="1169"/>
      <c r="U209" s="1171"/>
      <c r="V209" s="154"/>
      <c r="W209" s="1174"/>
      <c r="X209" s="1183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78"/>
      <c r="R210" s="1178"/>
      <c r="S210" s="1170"/>
      <c r="T210" s="1170"/>
      <c r="U210" s="1172"/>
      <c r="V210" s="154"/>
      <c r="W210" s="1175"/>
      <c r="X210" s="1184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76">
        <f>IF((P212=""),"",MAX(D213:P213))</f>
        <v>356.75</v>
      </c>
      <c r="R211" s="1176">
        <f>IF(P212="","",MIN(D213:P213))</f>
        <v>286.32000000000016</v>
      </c>
      <c r="S211" s="1168">
        <f>IF((P213=""),"",AVERAGE(D213:P213))</f>
        <v>312.36846153846159</v>
      </c>
      <c r="T211" s="1168">
        <f>IF((P212=""),"",(Q211-R211)/(Q211+R211)*100)</f>
        <v>10.95215139875905</v>
      </c>
      <c r="U211" s="1168">
        <f>STDEV(D213:P213)</f>
        <v>27.37504454978194</v>
      </c>
      <c r="V211" s="154" t="str">
        <f>IF(P212="","",IF(S211&gt;300,IF(T211&lt;14,IF(S211&lt;390,"Pass","Fail"),"Fail"),"Fail"))</f>
        <v>Pass</v>
      </c>
      <c r="W211" s="1173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77"/>
      <c r="R212" s="1177"/>
      <c r="S212" s="1169"/>
      <c r="T212" s="1169"/>
      <c r="U212" s="1171"/>
      <c r="V212" s="154"/>
      <c r="W212" s="1174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78"/>
      <c r="R213" s="1178"/>
      <c r="S213" s="1170"/>
      <c r="T213" s="1170"/>
      <c r="U213" s="1172"/>
      <c r="V213" s="154"/>
      <c r="W213" s="1175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76">
        <f>IF((P215=""),"",MAX(D216:P216))</f>
        <v>437.83999999999992</v>
      </c>
      <c r="R214" s="1176">
        <f>IF(P215="","",MIN(D216:P216))</f>
        <v>383.33999999999969</v>
      </c>
      <c r="S214" s="1168">
        <f>IF((P216=""),"",AVERAGE(D216:P216))</f>
        <v>399.36999999999989</v>
      </c>
      <c r="T214" s="1168">
        <f>IF((P215=""),"",(Q214-R214)/(Q214+R214)*100)</f>
        <v>6.6367909593512087</v>
      </c>
      <c r="U214" s="1168">
        <f>STDEV(D216:P216)</f>
        <v>19.829420482372065</v>
      </c>
      <c r="V214" s="154" t="str">
        <f>IF(P215="","",IF(S214&gt;300,IF(T214&lt;14,IF(S214&lt;390,"Pass","Fail"),"Fail"),"Fail"))</f>
        <v>Fail</v>
      </c>
      <c r="W214" s="1173">
        <v>1340</v>
      </c>
      <c r="X214" s="1182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77"/>
      <c r="R215" s="1177"/>
      <c r="S215" s="1169"/>
      <c r="T215" s="1169"/>
      <c r="U215" s="1171"/>
      <c r="V215" s="154"/>
      <c r="W215" s="1174"/>
      <c r="X215" s="1183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78"/>
      <c r="R216" s="1178"/>
      <c r="S216" s="1170"/>
      <c r="T216" s="1170"/>
      <c r="U216" s="1172"/>
      <c r="V216" s="154"/>
      <c r="W216" s="1175"/>
      <c r="X216" s="1184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76">
        <f>IF((P218=""),"",MAX(D219:P219))</f>
        <v>346.8900000000001</v>
      </c>
      <c r="R217" s="1176">
        <f>IF(P218="","",MIN(D219:P219))</f>
        <v>291.55999999999995</v>
      </c>
      <c r="S217" s="1168">
        <f>IF((P219=""),"",AVERAGE(D219:P219))</f>
        <v>311.76538461538462</v>
      </c>
      <c r="T217" s="1168">
        <f>IF((P218=""),"",(Q217-R217)/(Q217+R217)*100)</f>
        <v>8.6663011982144482</v>
      </c>
      <c r="U217" s="1168">
        <f>STDEV(D219:P219)</f>
        <v>23.059483810132559</v>
      </c>
      <c r="V217" s="154" t="str">
        <f>IF(P218="","",IF(S217&gt;300,IF(T217&lt;14,IF(S217&lt;390,"Pass","Fail"),"Fail"),"Fail"))</f>
        <v>Pass</v>
      </c>
      <c r="W217" s="1173">
        <v>1340</v>
      </c>
      <c r="X217" s="1182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77"/>
      <c r="R218" s="1177"/>
      <c r="S218" s="1169"/>
      <c r="T218" s="1169"/>
      <c r="U218" s="1171"/>
      <c r="V218" s="154"/>
      <c r="W218" s="1174"/>
      <c r="X218" s="1183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78"/>
      <c r="R219" s="1178"/>
      <c r="S219" s="1170"/>
      <c r="T219" s="1170"/>
      <c r="U219" s="1172"/>
      <c r="V219" s="154"/>
      <c r="W219" s="1175"/>
      <c r="X219" s="1184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76">
        <f>IF((P221=""),"",MAX(D222:P222))</f>
        <v>426</v>
      </c>
      <c r="R220" s="1176">
        <f>IF(P221="","",MIN(D222:P222))</f>
        <v>366</v>
      </c>
      <c r="S220" s="1168">
        <f>IF((P222=""),"",AVERAGE(D222:P222))</f>
        <v>382.15384615384613</v>
      </c>
      <c r="T220" s="1168">
        <f>IF((P221=""),"",(Q220-R220)/(Q220+R220)*100)</f>
        <v>7.5757575757575761</v>
      </c>
      <c r="U220" s="1168">
        <f>STDEV(D222:P222)</f>
        <v>15.043526591450817</v>
      </c>
      <c r="V220" s="154" t="str">
        <f>IF(P221="","",IF(S220&gt;300,IF(T220&lt;14,IF(S220&lt;390,"Pass","Fail"),"Fail"),"Fail"))</f>
        <v>Pass</v>
      </c>
      <c r="W220" s="1173">
        <v>1340</v>
      </c>
      <c r="X220" s="1182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77"/>
      <c r="R221" s="1177"/>
      <c r="S221" s="1169"/>
      <c r="T221" s="1169"/>
      <c r="U221" s="1171"/>
      <c r="V221" s="154"/>
      <c r="W221" s="1174"/>
      <c r="X221" s="1183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78"/>
      <c r="R222" s="1178"/>
      <c r="S222" s="1170"/>
      <c r="T222" s="1170"/>
      <c r="U222" s="1172"/>
      <c r="V222" s="154"/>
      <c r="W222" s="1175"/>
      <c r="X222" s="1184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76">
        <f>IF((P224=""),"",MAX(D225:P225))</f>
        <v>141.15000000000009</v>
      </c>
      <c r="R223" s="1176">
        <f>IF(P224="","",MIN(D225:P225))</f>
        <v>99.319999999999936</v>
      </c>
      <c r="S223" s="1168">
        <f>IF((P225=""),"",AVERAGE(D225:P225))</f>
        <v>125.04846153846152</v>
      </c>
      <c r="T223" s="1168">
        <f>IF((P224=""),"",(Q223-R223)/(Q223+R223)*100)</f>
        <v>17.395101260032501</v>
      </c>
      <c r="U223" s="1168">
        <f>STDEV(D225:P225)</f>
        <v>11.265327962494604</v>
      </c>
      <c r="V223" s="154" t="str">
        <f>IF(P224="","",IF(S223&gt;300,IF(T223&lt;14,IF(S223&lt;390,"Pass","Fail"),"Fail"),"Fail"))</f>
        <v>Fail</v>
      </c>
      <c r="W223" s="1173">
        <v>1340</v>
      </c>
      <c r="X223" s="1182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77"/>
      <c r="R224" s="1177"/>
      <c r="S224" s="1169"/>
      <c r="T224" s="1169"/>
      <c r="U224" s="1171"/>
      <c r="V224" s="154"/>
      <c r="W224" s="1174"/>
      <c r="X224" s="1183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78"/>
      <c r="R225" s="1178"/>
      <c r="S225" s="1170"/>
      <c r="T225" s="1170"/>
      <c r="U225" s="1172"/>
      <c r="V225" s="154"/>
      <c r="W225" s="1175"/>
      <c r="X225" s="1184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76">
        <f>IF((P227=""),"",MAX(D228:P228))</f>
        <v>443.31999999999994</v>
      </c>
      <c r="R226" s="1176">
        <f>IF(P227="","",MIN(D228:P228))</f>
        <v>379.5300000000002</v>
      </c>
      <c r="S226" s="1168">
        <f>IF((P228=""),"",AVERAGE(D228:P228))</f>
        <v>398.89307692307682</v>
      </c>
      <c r="T226" s="1168">
        <f>IF((P227=""),"",(Q226-R226)/(Q226+R226)*100)</f>
        <v>7.7523242389256524</v>
      </c>
      <c r="U226" s="1168">
        <f>STDEV(D228:P228)</f>
        <v>21.296376602846994</v>
      </c>
      <c r="V226" s="154" t="str">
        <f>IF(P227="","",IF(S226&gt;300,IF(T226&lt;14,IF(S226&lt;390,"Pass","Fail"),"Fail"),"Fail"))</f>
        <v>Fail</v>
      </c>
      <c r="W226" s="1173">
        <v>1340</v>
      </c>
      <c r="X226" s="1182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77"/>
      <c r="R227" s="1177"/>
      <c r="S227" s="1169"/>
      <c r="T227" s="1169"/>
      <c r="U227" s="1171"/>
      <c r="V227" s="154"/>
      <c r="W227" s="1174"/>
      <c r="X227" s="1183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78"/>
      <c r="R228" s="1178"/>
      <c r="S228" s="1170"/>
      <c r="T228" s="1170"/>
      <c r="U228" s="1172"/>
      <c r="V228" s="154"/>
      <c r="W228" s="1175"/>
      <c r="X228" s="1184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76">
        <f>IF((P230=""),"",MAX(D231:P231))</f>
        <v>356.25</v>
      </c>
      <c r="R229" s="1176">
        <f>IF(P230="","",MIN(D231:P231))</f>
        <v>289.06999999999994</v>
      </c>
      <c r="S229" s="1168">
        <f>IF((P231=""),"",AVERAGE(D231:P231))</f>
        <v>310.89538461538461</v>
      </c>
      <c r="T229" s="1168">
        <f>IF((P230=""),"",(Q229-R229)/(Q229+R229)*100)</f>
        <v>10.41033905659209</v>
      </c>
      <c r="U229" s="1168">
        <f>STDEV(D231:P231)</f>
        <v>26.181476790339328</v>
      </c>
      <c r="V229" s="154" t="str">
        <f>IF(P230="","",IF(S229&gt;300,IF(T229&lt;14,IF(S229&lt;390,"Pass","Fail"),"Fail"),"Fail"))</f>
        <v>Pass</v>
      </c>
      <c r="W229" s="1173">
        <v>1335</v>
      </c>
      <c r="X229" s="1182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77"/>
      <c r="R230" s="1177"/>
      <c r="S230" s="1169"/>
      <c r="T230" s="1169"/>
      <c r="U230" s="1171"/>
      <c r="V230" s="154"/>
      <c r="W230" s="1174"/>
      <c r="X230" s="1183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78"/>
      <c r="R231" s="1178"/>
      <c r="S231" s="1170"/>
      <c r="T231" s="1170"/>
      <c r="U231" s="1172"/>
      <c r="V231" s="154"/>
      <c r="W231" s="1175"/>
      <c r="X231" s="1184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76">
        <f>IF((P233=""),"",MAX(D234:P234))</f>
        <v>445.50000000000023</v>
      </c>
      <c r="R232" s="1176">
        <f>IF(P233="","",MIN(D234:P234))</f>
        <v>385.27</v>
      </c>
      <c r="S232" s="1168">
        <f>IF((P234=""),"",AVERAGE(D234:P234))</f>
        <v>402.95000000000005</v>
      </c>
      <c r="T232" s="1168">
        <f>IF((P233=""),"",(Q232-R232)/(Q232+R232)*100)</f>
        <v>7.2499006945364224</v>
      </c>
      <c r="U232" s="1168">
        <f>STDEV(D234:P234)</f>
        <v>20.9747177176077</v>
      </c>
      <c r="V232" s="154" t="str">
        <f>IF(P233="","",IF(S232&gt;300,IF(T232&lt;14,IF(S232&lt;390,"Pass","Fail"),"Fail"),"Fail"))</f>
        <v>Fail</v>
      </c>
      <c r="W232" s="1173">
        <v>74</v>
      </c>
      <c r="X232" s="1182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77"/>
      <c r="R233" s="1177"/>
      <c r="S233" s="1169"/>
      <c r="T233" s="1169"/>
      <c r="U233" s="1171"/>
      <c r="V233" s="154"/>
      <c r="W233" s="1174"/>
      <c r="X233" s="1183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78"/>
      <c r="R234" s="1178"/>
      <c r="S234" s="1170"/>
      <c r="T234" s="1170"/>
      <c r="U234" s="1172"/>
      <c r="V234" s="154"/>
      <c r="W234" s="1175"/>
      <c r="X234" s="1184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76">
        <f>IF((P236=""),"",MAX(D237:P237))</f>
        <v>347.62000000000012</v>
      </c>
      <c r="R235" s="1176">
        <f>IF(P236="","",MIN(D237:P237))</f>
        <v>288.17000000000007</v>
      </c>
      <c r="S235" s="1168">
        <f>IF((P237=""),"",AVERAGE(D237:P237))</f>
        <v>310.15615384615381</v>
      </c>
      <c r="T235" s="1168">
        <f>IF((P236=""),"",(Q235-R235)/(Q235+R235)*100)</f>
        <v>9.3505717296591691</v>
      </c>
      <c r="U235" s="1168">
        <f>STDEV(D237:P237)</f>
        <v>20.644528951783585</v>
      </c>
      <c r="V235" s="154" t="str">
        <f>IF(P236="","",IF(S235&gt;300,IF(T235&lt;14,IF(S235&lt;390,"Pass","Fail"),"Fail"),"Fail"))</f>
        <v>Pass</v>
      </c>
      <c r="W235" s="1173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77"/>
      <c r="R236" s="1177"/>
      <c r="S236" s="1169"/>
      <c r="T236" s="1169"/>
      <c r="U236" s="1171"/>
      <c r="V236" s="154"/>
      <c r="W236" s="1174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78"/>
      <c r="R237" s="1178"/>
      <c r="S237" s="1170"/>
      <c r="T237" s="1170"/>
      <c r="U237" s="1172"/>
      <c r="V237" s="154"/>
      <c r="W237" s="1175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76">
        <f>IF((P239=""),"",MAX(D240:P240))</f>
        <v>381.28</v>
      </c>
      <c r="R238" s="1176">
        <f>IF(P239="","",MIN(D240:P240))</f>
        <v>303.13000000000011</v>
      </c>
      <c r="S238" s="1168">
        <f>IF((P240=""),"",AVERAGE(D240:P240))</f>
        <v>333.11615384615379</v>
      </c>
      <c r="T238" s="1168">
        <f>IF((P239=""),"",(Q238-R238)/(Q238+R238)*100)</f>
        <v>11.41859411756109</v>
      </c>
      <c r="U238" s="1168">
        <f>STDEV(D240:P240)</f>
        <v>27.294910862180597</v>
      </c>
      <c r="V238" s="154" t="str">
        <f>IF(P239="","",IF(S238&gt;300,IF(T238&lt;14,IF(S238&lt;390,"Pass","Fail"),"Fail"),"Fail"))</f>
        <v>Pass</v>
      </c>
      <c r="W238" s="1173">
        <v>1428</v>
      </c>
      <c r="X238" s="1182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77"/>
      <c r="R239" s="1177"/>
      <c r="S239" s="1169"/>
      <c r="T239" s="1169"/>
      <c r="U239" s="1171"/>
      <c r="V239" s="154"/>
      <c r="W239" s="1174"/>
      <c r="X239" s="1183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78"/>
      <c r="R240" s="1178"/>
      <c r="S240" s="1170"/>
      <c r="T240" s="1170"/>
      <c r="U240" s="1172"/>
      <c r="V240" s="154"/>
      <c r="W240" s="1175"/>
      <c r="X240" s="1184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76">
        <f>IF((P242=""),"",MAX(D243:P243))</f>
        <v>379.76000000000022</v>
      </c>
      <c r="R241" s="1176">
        <f>IF(P242="","",MIN(D243:P243))</f>
        <v>332.23999999999978</v>
      </c>
      <c r="S241" s="1168">
        <f>IF((P243=""),"",AVERAGE(D243:P243))</f>
        <v>347.82</v>
      </c>
      <c r="T241" s="1168">
        <f>IF((P242=""),"",(Q241-R241)/(Q241+R241)*100)</f>
        <v>6.6741573033708477</v>
      </c>
      <c r="U241" s="1168">
        <f>STDEV(D243:P243)</f>
        <v>21.165119497260516</v>
      </c>
      <c r="V241" s="154" t="str">
        <f>IF(P242="","",IF(S241&gt;300,IF(T241&lt;14,IF(S241&lt;390,"Pass","Fail"),"Fail"),"Fail"))</f>
        <v>Pass</v>
      </c>
      <c r="W241" s="1173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77"/>
      <c r="R242" s="1177"/>
      <c r="S242" s="1169"/>
      <c r="T242" s="1169"/>
      <c r="U242" s="1171"/>
      <c r="V242" s="154"/>
      <c r="W242" s="1174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78"/>
      <c r="R243" s="1178"/>
      <c r="S243" s="1170"/>
      <c r="T243" s="1170"/>
      <c r="U243" s="1172"/>
      <c r="V243" s="154"/>
      <c r="W243" s="1175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76">
        <f>IF((P245=""),"",MAX(D246:P246))</f>
        <v>382.96000000000004</v>
      </c>
      <c r="R244" s="1176">
        <f>IF(P245="","",MIN(D246:P246))</f>
        <v>329.83999999999969</v>
      </c>
      <c r="S244" s="1168">
        <v>348.82</v>
      </c>
      <c r="T244" s="1168">
        <f>IF((P245=""),"",(Q244-R244)/(Q244+R244)*100)</f>
        <v>7.4523007856341712</v>
      </c>
      <c r="U244" s="1168">
        <f>STDEV(D246:P246)</f>
        <v>21.78098208918113</v>
      </c>
      <c r="V244" s="154" t="str">
        <f>IF(P245="","",IF(S244&gt;300,IF(T244&lt;14,IF(S244&lt;390,"Pass","Fail"),"Fail"),"Fail"))</f>
        <v>Pass</v>
      </c>
      <c r="W244" s="1173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77"/>
      <c r="R245" s="1177"/>
      <c r="S245" s="1169"/>
      <c r="T245" s="1169"/>
      <c r="U245" s="1171"/>
      <c r="V245" s="154"/>
      <c r="W245" s="1174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78"/>
      <c r="R246" s="1178"/>
      <c r="S246" s="1170"/>
      <c r="T246" s="1170"/>
      <c r="U246" s="1172"/>
      <c r="V246" s="154"/>
      <c r="W246" s="1175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76">
        <f>IF((P248=""),"",MAX(D249:P249))</f>
        <v>430.52</v>
      </c>
      <c r="R247" s="1176">
        <f>IF(P248="","",MIN(D249:P249))</f>
        <v>336.27</v>
      </c>
      <c r="S247" s="1168">
        <f>IF((P249=""),"",AVERAGE(D249:P249))</f>
        <v>387.41076923076929</v>
      </c>
      <c r="T247" s="1168">
        <f>IF((P248=""),"",(Q247-R247)/(Q247+R247)*100)</f>
        <v>12.291500932458693</v>
      </c>
      <c r="U247" s="1168">
        <f>STDEV(D249:P249)</f>
        <v>25.342602951531102</v>
      </c>
      <c r="V247" s="154" t="str">
        <f>IF(P248="","",IF(S247&gt;300,IF(T247&lt;14,IF(S247&lt;390,"Pass","Fail"),"Fail"),"Fail"))</f>
        <v>Pass</v>
      </c>
      <c r="W247" s="1173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77"/>
      <c r="R248" s="1177"/>
      <c r="S248" s="1169"/>
      <c r="T248" s="1169"/>
      <c r="U248" s="1171"/>
      <c r="V248" s="154"/>
      <c r="W248" s="1174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78"/>
      <c r="R249" s="1178"/>
      <c r="S249" s="1170"/>
      <c r="T249" s="1170"/>
      <c r="U249" s="1172"/>
      <c r="V249" s="154"/>
      <c r="W249" s="1175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76">
        <f>IF((P251=""),"",MAX(D252:P252))</f>
        <v>360.29999999999995</v>
      </c>
      <c r="R250" s="1176">
        <f>IF(P251="","",MIN(D252:P252))</f>
        <v>295.58000000000015</v>
      </c>
      <c r="S250" s="1168">
        <f>IF((P252=""),"",AVERAGE(D252:P252))</f>
        <v>323.80615384615379</v>
      </c>
      <c r="T250" s="1168">
        <f>IF((P251=""),"",(Q250-R250)/(Q250+R250)*100)</f>
        <v>9.8676587180581485</v>
      </c>
      <c r="U250" s="1168">
        <f>STDEV(D252:P252)</f>
        <v>25.384122510755454</v>
      </c>
      <c r="V250" s="154" t="str">
        <f>IF(P251="","",IF(S250&gt;300,IF(T250&lt;14,IF(S250&lt;390,"Pass","Fail"),"Fail"),"Fail"))</f>
        <v>Pass</v>
      </c>
      <c r="W250" s="1173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77"/>
      <c r="R251" s="1177"/>
      <c r="S251" s="1169"/>
      <c r="T251" s="1169"/>
      <c r="U251" s="1171"/>
      <c r="V251" s="154"/>
      <c r="W251" s="1174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78"/>
      <c r="R252" s="1178"/>
      <c r="S252" s="1170"/>
      <c r="T252" s="1170"/>
      <c r="U252" s="1172"/>
      <c r="V252" s="154"/>
      <c r="W252" s="1175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76">
        <f>IF((P254=""),"",MAX(D255:P255))</f>
        <v>381.36000000000013</v>
      </c>
      <c r="R253" s="1176">
        <f>IF(P254="","",MIN(D255:P255))</f>
        <v>330.54999999999973</v>
      </c>
      <c r="S253" s="1168">
        <f>IF((P255=""),"",AVERAGE(D255:P255))</f>
        <v>347.63538461538462</v>
      </c>
      <c r="T253" s="1168">
        <f>IF((P254=""),"",(Q253-R253)/(Q253+R253)*100)</f>
        <v>7.1371381213918061</v>
      </c>
      <c r="U253" s="1168">
        <f>STDEV(D255:P255)</f>
        <v>19.608845204560019</v>
      </c>
      <c r="V253" s="154" t="str">
        <f>IF(P254="","",IF(S253&gt;300,IF(T253&lt;14,IF(S253&lt;390,"Pass","Fail"),"Fail"),"Fail"))</f>
        <v>Pass</v>
      </c>
      <c r="W253" s="1173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77"/>
      <c r="R254" s="1177"/>
      <c r="S254" s="1169"/>
      <c r="T254" s="1169"/>
      <c r="U254" s="1171"/>
      <c r="V254" s="154"/>
      <c r="W254" s="1174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78"/>
      <c r="R255" s="1178"/>
      <c r="S255" s="1170"/>
      <c r="T255" s="1170"/>
      <c r="U255" s="1172"/>
      <c r="V255" s="154"/>
      <c r="W255" s="1175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76">
        <f>IF((P257=""),"",MAX(D258:P258))</f>
        <v>445.54999999999973</v>
      </c>
      <c r="R256" s="1176">
        <f>IF(P257="","",MIN(D258:P258))</f>
        <v>378.23999999999978</v>
      </c>
      <c r="S256" s="1168">
        <f>IF((P258=""),"",AVERAGE(D258:P258))</f>
        <v>403.03</v>
      </c>
      <c r="T256" s="1168">
        <f>IF((P257=""),"",(Q256-R256)/(Q256+R256)*100)</f>
        <v>8.1707716772478403</v>
      </c>
      <c r="U256" s="1168">
        <f>STDEV(D258:P258)</f>
        <v>20.55619330842503</v>
      </c>
      <c r="V256" s="154" t="str">
        <f>IF(P257="","",IF(S256&gt;300,IF(T256&lt;14,IF(S256&lt;390,"Pass","Fail"),"Fail"),"Fail"))</f>
        <v>Fail</v>
      </c>
      <c r="W256" s="1173">
        <v>1335</v>
      </c>
      <c r="X256" s="1182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77"/>
      <c r="R257" s="1177"/>
      <c r="S257" s="1169"/>
      <c r="T257" s="1169"/>
      <c r="U257" s="1171"/>
      <c r="V257" s="154"/>
      <c r="W257" s="1174"/>
      <c r="X257" s="1183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78"/>
      <c r="R258" s="1178"/>
      <c r="S258" s="1170"/>
      <c r="T258" s="1170"/>
      <c r="U258" s="1172"/>
      <c r="V258" s="154"/>
      <c r="W258" s="1175"/>
      <c r="X258" s="1184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76">
        <f>IF((P260=""),"",MAX(D261:P261))</f>
        <v>396.62999999999965</v>
      </c>
      <c r="R259" s="1176">
        <f>IF(P260="","",MIN(D261:P261))</f>
        <v>331.94000000000005</v>
      </c>
      <c r="S259" s="1168">
        <f>IF((P261=""),"",AVERAGE(D261:P261))</f>
        <v>354.94769230769231</v>
      </c>
      <c r="T259" s="1168">
        <f>IF((P260=""),"",(Q259-R259)/(Q259+R259)*100)</f>
        <v>8.8790370177195914</v>
      </c>
      <c r="U259" s="1168">
        <f>STDEV(D261:P261)</f>
        <v>27.700847506242354</v>
      </c>
      <c r="V259" s="154" t="str">
        <f>IF(P260="","",IF(S259&gt;300,IF(T259&lt;14,IF(S259&lt;390,"Pass","Fail"),"Fail"),"Fail"))</f>
        <v>Pass</v>
      </c>
      <c r="W259" s="1173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77"/>
      <c r="R260" s="1177"/>
      <c r="S260" s="1169"/>
      <c r="T260" s="1169"/>
      <c r="U260" s="1171"/>
      <c r="V260" s="154"/>
      <c r="W260" s="1174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78"/>
      <c r="R261" s="1178"/>
      <c r="S261" s="1170"/>
      <c r="T261" s="1170"/>
      <c r="U261" s="1172"/>
      <c r="V261" s="154"/>
      <c r="W261" s="1175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76">
        <f>IF((P263=""),"",MAX(D264:P264))</f>
        <v>422.5300000000002</v>
      </c>
      <c r="R262" s="1176">
        <f>IF(P263="","",MIN(D264:P264))</f>
        <v>387.08000000000038</v>
      </c>
      <c r="S262" s="1168">
        <f>IF((P264=""),"",AVERAGE(D264:P264))</f>
        <v>397.41384615384607</v>
      </c>
      <c r="T262" s="1168">
        <f>IF((P263=""),"",(Q262-R262)/(Q262+R262)*100)</f>
        <v>4.3786514494632964</v>
      </c>
      <c r="U262" s="1168">
        <f>STDEV(D264:P264)</f>
        <v>9.9050782753625501</v>
      </c>
      <c r="V262" s="154" t="str">
        <f>IF(P263="","",IF(S262&gt;300,IF(T262&lt;14,IF(S262&lt;390,"Pass","Fail"),"Fail"),"Fail"))</f>
        <v>Fail</v>
      </c>
      <c r="W262" s="1173">
        <v>64</v>
      </c>
      <c r="X262" s="1182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77"/>
      <c r="R263" s="1177"/>
      <c r="S263" s="1169"/>
      <c r="T263" s="1169"/>
      <c r="U263" s="1171"/>
      <c r="V263" s="154"/>
      <c r="W263" s="1174"/>
      <c r="X263" s="1183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78"/>
      <c r="R264" s="1178"/>
      <c r="S264" s="1170"/>
      <c r="T264" s="1170"/>
      <c r="U264" s="1172"/>
      <c r="V264" s="154"/>
      <c r="W264" s="1175"/>
      <c r="X264" s="1184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76">
        <f>IF((P266=""),"",MAX(D267:P267))</f>
        <v>392.75</v>
      </c>
      <c r="R265" s="1176">
        <f>IF(P266="","",MIN(D267:P267))</f>
        <v>334.11999999999989</v>
      </c>
      <c r="S265" s="1168">
        <f>IF((P267=""),"",AVERAGE(D267:P267))</f>
        <v>354.87615384615378</v>
      </c>
      <c r="T265" s="1168">
        <f>IF((P266=""),"",(Q265-R265)/(Q265+R265)*100)</f>
        <v>8.0660915982225312</v>
      </c>
      <c r="U265" s="1168">
        <f>STDEV(D267:P267)</f>
        <v>24.868508043462036</v>
      </c>
      <c r="V265" s="154" t="str">
        <f>IF(P266="","",IF(S265&gt;300,IF(T265&lt;14,IF(S265&lt;390,"Pass","Fail"),"Fail"),"Fail"))</f>
        <v>Pass</v>
      </c>
      <c r="W265" s="1173">
        <v>64</v>
      </c>
      <c r="X265" s="1182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77"/>
      <c r="R266" s="1177"/>
      <c r="S266" s="1169"/>
      <c r="T266" s="1169"/>
      <c r="U266" s="1171"/>
      <c r="V266" s="154"/>
      <c r="W266" s="1174"/>
      <c r="X266" s="1183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78"/>
      <c r="R267" s="1178"/>
      <c r="S267" s="1170"/>
      <c r="T267" s="1170"/>
      <c r="U267" s="1172"/>
      <c r="V267" s="154"/>
      <c r="W267" s="1175"/>
      <c r="X267" s="1184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76">
        <f>IF((P269=""),"",MAX(D270:P270))</f>
        <v>389.49</v>
      </c>
      <c r="R268" s="1176">
        <f>IF(P269="","",MIN(D270:P270))</f>
        <v>294.26</v>
      </c>
      <c r="S268" s="1168">
        <f>IF((P270=""),"",AVERAGE(D270:P270))</f>
        <v>340.5992307692307</v>
      </c>
      <c r="T268" s="1168">
        <f>IF((P269=""),"",(Q268-R268)/(Q268+R268)*100)</f>
        <v>13.927605118829984</v>
      </c>
      <c r="U268" s="1168">
        <f>STDEV(D270:P270)</f>
        <v>37.184360391061915</v>
      </c>
      <c r="V268" s="154" t="str">
        <f>IF(P269="","",IF(S268&gt;300,IF(T268&lt;14,IF(S268&lt;390,"Pass","Fail"),"Fail"),"Fail"))</f>
        <v>Pass</v>
      </c>
      <c r="W268" s="1173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77"/>
      <c r="R269" s="1177"/>
      <c r="S269" s="1169"/>
      <c r="T269" s="1169"/>
      <c r="U269" s="1171"/>
      <c r="V269" s="154"/>
      <c r="W269" s="1174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78"/>
      <c r="R270" s="1178"/>
      <c r="S270" s="1170"/>
      <c r="T270" s="1170"/>
      <c r="U270" s="1172"/>
      <c r="V270" s="154"/>
      <c r="W270" s="1175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76">
        <f>IF((P272=""),"",MAX(D273:P273))</f>
        <v>377.7800000000002</v>
      </c>
      <c r="R271" s="1176">
        <f>IF(P272="","",MIN(D273:P273))</f>
        <v>331.42000000000007</v>
      </c>
      <c r="S271" s="1168">
        <f>IF((P273=""),"",AVERAGE(D273:P273))</f>
        <v>349.14230769230778</v>
      </c>
      <c r="T271" s="1168">
        <f>IF((P272=""),"",(Q271-R271)/(Q271+R271)*100)</f>
        <v>6.5369430344049784</v>
      </c>
      <c r="U271" s="1168">
        <f>STDEV(D273:P273)</f>
        <v>18.704226418042847</v>
      </c>
      <c r="V271" s="154" t="str">
        <f>IF(P272="","",IF(S271&gt;300,IF(T271&lt;14,IF(S271&lt;390,"Pass","Fail"),"Fail"),"Fail"))</f>
        <v>Pass</v>
      </c>
      <c r="W271" s="1173">
        <v>1335</v>
      </c>
      <c r="X271" s="1182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77"/>
      <c r="R272" s="1177"/>
      <c r="S272" s="1169"/>
      <c r="T272" s="1169"/>
      <c r="U272" s="1171"/>
      <c r="V272" s="154"/>
      <c r="W272" s="1174"/>
      <c r="X272" s="1183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78"/>
      <c r="R273" s="1178"/>
      <c r="S273" s="1170"/>
      <c r="T273" s="1170"/>
      <c r="U273" s="1172"/>
      <c r="V273" s="154"/>
      <c r="W273" s="1175"/>
      <c r="X273" s="1184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76">
        <f>IF((P275=""),"",MAX(D276:P276))</f>
        <v>424.15999999999985</v>
      </c>
      <c r="R274" s="1176">
        <f>IF(P275="","",MIN(D276:P276))</f>
        <v>331.2199999999998</v>
      </c>
      <c r="S274" s="1168">
        <f>IF((P276=""),"",AVERAGE(D276:P276))</f>
        <v>365.59307692307686</v>
      </c>
      <c r="T274" s="1168">
        <f>IF((P275=""),"",(Q274-R274)/(Q274+R274)*100)</f>
        <v>12.303741163387977</v>
      </c>
      <c r="U274" s="1168">
        <f>STDEV(D276:P276)</f>
        <v>28.275412577189943</v>
      </c>
      <c r="V274" s="154" t="str">
        <f>IF(P275="","",IF(S274&gt;300,IF(T274&lt;14,IF(S274&lt;390,"Pass","Fail"),"Fail"),"Fail"))</f>
        <v>Pass</v>
      </c>
      <c r="W274" s="1173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77"/>
      <c r="R275" s="1177"/>
      <c r="S275" s="1169"/>
      <c r="T275" s="1169"/>
      <c r="U275" s="1171"/>
      <c r="V275" s="154"/>
      <c r="W275" s="1174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78"/>
      <c r="R276" s="1178"/>
      <c r="S276" s="1170"/>
      <c r="T276" s="1170"/>
      <c r="U276" s="1172"/>
      <c r="V276" s="154"/>
      <c r="W276" s="1175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76">
        <f>IF((P278=""),"",MAX(D279:P279))</f>
        <v>404.41000000000031</v>
      </c>
      <c r="R277" s="1176">
        <f>IF(P278="","",MIN(D279:P279))</f>
        <v>306.08999999999992</v>
      </c>
      <c r="S277" s="1168">
        <f>IF((P279=""),"",AVERAGE(D279:P279))</f>
        <v>347.6438461538462</v>
      </c>
      <c r="T277" s="1168">
        <f>IF((P278=""),"",(Q277-R277)/(Q277+R277)*100)</f>
        <v>13.838142153413141</v>
      </c>
      <c r="U277" s="1168">
        <f>STDEV(D279:P279)</f>
        <v>27.414085047185871</v>
      </c>
      <c r="V277" s="154" t="str">
        <f>IF(P278="","",IF(S277&gt;300,IF(T277&lt;14,IF(S277&lt;390,"Pass","Fail"),"Fail"),"Fail"))</f>
        <v>Pass</v>
      </c>
      <c r="W277" s="1173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77"/>
      <c r="R278" s="1177"/>
      <c r="S278" s="1169"/>
      <c r="T278" s="1169"/>
      <c r="U278" s="1171"/>
      <c r="V278" s="154"/>
      <c r="W278" s="1174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78"/>
      <c r="R279" s="1178"/>
      <c r="S279" s="1170"/>
      <c r="T279" s="1170"/>
      <c r="U279" s="1172"/>
      <c r="V279" s="154"/>
      <c r="W279" s="1175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76">
        <f>IF((P281=""),"",MAX(D282:P282))</f>
        <v>381.40000000000009</v>
      </c>
      <c r="R280" s="1176">
        <f>IF(P281="","",MIN(D282:P282))</f>
        <v>334.25</v>
      </c>
      <c r="S280" s="1168">
        <f>IF((P282=""),"",AVERAGE(D282:P282))</f>
        <v>351.10846153846154</v>
      </c>
      <c r="T280" s="1168">
        <f>IF((P281=""),"",(Q280-R280)/(Q280+R280)*100)</f>
        <v>6.5884161252008786</v>
      </c>
      <c r="U280" s="1168">
        <f>STDEV(D282:P282)</f>
        <v>19.990716531327923</v>
      </c>
      <c r="V280" s="154" t="str">
        <f>IF(P281="","",IF(S280&gt;300,IF(T280&lt;14,IF(S280&lt;390,"Pass","Fail"),"Fail"),"Fail"))</f>
        <v>Pass</v>
      </c>
      <c r="W280" s="1173">
        <v>1340</v>
      </c>
      <c r="X280" s="1182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77"/>
      <c r="R281" s="1177"/>
      <c r="S281" s="1169"/>
      <c r="T281" s="1169"/>
      <c r="U281" s="1171"/>
      <c r="V281" s="154"/>
      <c r="W281" s="1174"/>
      <c r="X281" s="1183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78"/>
      <c r="R282" s="1178"/>
      <c r="S282" s="1170"/>
      <c r="T282" s="1170"/>
      <c r="U282" s="1172"/>
      <c r="V282" s="154"/>
      <c r="W282" s="1175"/>
      <c r="X282" s="1184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76">
        <f>IF((P284=""),"",MAX(D285:P285))</f>
        <v>415.61999999999989</v>
      </c>
      <c r="R283" s="1176">
        <f>IF(P284="","",MIN(D285:P285))</f>
        <v>369.28999999999996</v>
      </c>
      <c r="S283" s="1168">
        <f>IF((P285=""),"",AVERAGE(D285:P285))</f>
        <v>389.30615384615379</v>
      </c>
      <c r="T283" s="1168">
        <f>IF((P284=""),"",(Q283-R283)/(Q283+R283)*100)</f>
        <v>5.9025875578091673</v>
      </c>
      <c r="U283" s="1168">
        <f>STDEV(D285:P285)</f>
        <v>12.520960119245196</v>
      </c>
      <c r="V283" s="154" t="str">
        <f>IF(P284="","",IF(S283&gt;300,IF(T283&lt;14,IF(S283&lt;390,"Pass","Fail"),"Fail"),"Fail"))</f>
        <v>Pass</v>
      </c>
      <c r="W283" s="1173">
        <v>74</v>
      </c>
      <c r="X283" s="1182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77"/>
      <c r="R284" s="1177"/>
      <c r="S284" s="1169"/>
      <c r="T284" s="1169"/>
      <c r="U284" s="1171"/>
      <c r="V284" s="154"/>
      <c r="W284" s="1174"/>
      <c r="X284" s="1183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78"/>
      <c r="R285" s="1178"/>
      <c r="S285" s="1170"/>
      <c r="T285" s="1170"/>
      <c r="U285" s="1172"/>
      <c r="V285" s="154"/>
      <c r="W285" s="1175"/>
      <c r="X285" s="1184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76">
        <f>IF((P287=""),"",MAX(D288:P288))</f>
        <v>372.57999999999993</v>
      </c>
      <c r="R286" s="1176">
        <f>IF(P287="","",MIN(D288:P288))</f>
        <v>313.19000000000005</v>
      </c>
      <c r="S286" s="1168">
        <f>IF((P288=""),"",AVERAGE(D288:P288))</f>
        <v>332.80923076923079</v>
      </c>
      <c r="T286" s="1168">
        <f>IF((P287=""),"",(Q286-R286)/(Q286+R286)*100)</f>
        <v>8.6603380142029938</v>
      </c>
      <c r="U286" s="1168">
        <f>STDEV(D288:P288)</f>
        <v>22.905303411196307</v>
      </c>
      <c r="V286" s="154" t="str">
        <f>IF(P287="","",IF(S286&gt;300,IF(T286&lt;14,IF(S286&lt;390,"Pass","Fail"),"Fail"),"Fail"))</f>
        <v>Pass</v>
      </c>
      <c r="W286" s="1173" t="s">
        <v>215</v>
      </c>
      <c r="X286" s="1182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77"/>
      <c r="R287" s="1177"/>
      <c r="S287" s="1169"/>
      <c r="T287" s="1169"/>
      <c r="U287" s="1171"/>
      <c r="V287" s="154"/>
      <c r="W287" s="1174"/>
      <c r="X287" s="1183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78"/>
      <c r="R288" s="1178"/>
      <c r="S288" s="1170"/>
      <c r="T288" s="1170"/>
      <c r="U288" s="1172"/>
      <c r="V288" s="154"/>
      <c r="W288" s="1175"/>
      <c r="X288" s="1184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76">
        <f>IF((P290=""),"",MAX(D291:P291))</f>
        <v>364</v>
      </c>
      <c r="R289" s="1176">
        <f>IF(P290="","",MIN(D291:P291))</f>
        <v>309</v>
      </c>
      <c r="S289" s="1168">
        <f>IF((P291=""),"",AVERAGE(D291:P291))</f>
        <v>330.15384615384613</v>
      </c>
      <c r="T289" s="1168">
        <f>IF((P290=""),"",(Q289-R289)/(Q289+R289)*100)</f>
        <v>8.1723625557206532</v>
      </c>
      <c r="U289" s="1168">
        <f>STDEV(D291:P291)</f>
        <v>22.659972616363738</v>
      </c>
      <c r="V289" s="154" t="str">
        <f>IF(P290="","",IF(S289&gt;300,IF(T289&lt;14,IF(S289&lt;390,"Pass","Fail"),"Fail"),"Fail"))</f>
        <v>Pass</v>
      </c>
      <c r="W289" s="1173" t="s">
        <v>215</v>
      </c>
      <c r="X289" s="1182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77"/>
      <c r="R290" s="1177"/>
      <c r="S290" s="1169"/>
      <c r="T290" s="1169"/>
      <c r="U290" s="1171"/>
      <c r="V290" s="154"/>
      <c r="W290" s="1174"/>
      <c r="X290" s="1183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78"/>
      <c r="R291" s="1178"/>
      <c r="S291" s="1170"/>
      <c r="T291" s="1170"/>
      <c r="U291" s="1172"/>
      <c r="V291" s="154"/>
      <c r="W291" s="1175"/>
      <c r="X291" s="1184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76">
        <f>IF((P293=""),"",MAX(D294:P294))</f>
        <v>417.9699999999998</v>
      </c>
      <c r="R292" s="1176">
        <f>IF(P293="","",MIN(D294:P294))</f>
        <v>328.5300000000002</v>
      </c>
      <c r="S292" s="1168">
        <f>IF((P294=""),"",AVERAGE(D294:P294))</f>
        <v>361.55153846153848</v>
      </c>
      <c r="T292" s="1168">
        <f>IF((P293=""),"",(Q292-R292)/(Q292+R292)*100)</f>
        <v>11.981245813797671</v>
      </c>
      <c r="U292" s="1168">
        <f>STDEV(D294:P294)</f>
        <v>28.490204996967421</v>
      </c>
      <c r="V292" s="154" t="str">
        <f>IF(P293="","",IF(S292&gt;300,IF(T292&lt;14,IF(S292&lt;390,"Pass","Fail"),"Fail"),"Fail"))</f>
        <v>Pass</v>
      </c>
      <c r="W292" s="1173">
        <v>74</v>
      </c>
      <c r="X292" s="1182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77"/>
      <c r="R293" s="1177"/>
      <c r="S293" s="1169"/>
      <c r="T293" s="1169"/>
      <c r="U293" s="1171"/>
      <c r="V293" s="154"/>
      <c r="W293" s="1174"/>
      <c r="X293" s="1183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78"/>
      <c r="R294" s="1178"/>
      <c r="S294" s="1170"/>
      <c r="T294" s="1170"/>
      <c r="U294" s="1172"/>
      <c r="V294" s="154"/>
      <c r="W294" s="1175"/>
      <c r="X294" s="1184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76">
        <f>IF((P296=""),"",MAX(D297:P297))</f>
        <v>431.96000000000004</v>
      </c>
      <c r="R295" s="1176">
        <f>IF(P296="","",MIN(D297:P297))</f>
        <v>298.91000000000008</v>
      </c>
      <c r="S295" s="1168">
        <f>IF((P297=""),"",AVERAGE(D297:P297))</f>
        <v>339.74076923076922</v>
      </c>
      <c r="T295" s="1168">
        <f>IF((P296=""),"",(Q295-R295)/(Q295+R295)*100)</f>
        <v>18.204331823716931</v>
      </c>
      <c r="U295" s="1168">
        <f>STDEV(D297:P297)</f>
        <v>42.669916307538081</v>
      </c>
      <c r="V295" s="154" t="str">
        <f>IF(P296="","",IF(S295&gt;300,IF(T295&lt;14,IF(S295&lt;390,"Pass","Fail"),"Fail"),"Fail"))</f>
        <v>Fail</v>
      </c>
      <c r="W295" s="1173">
        <v>121</v>
      </c>
      <c r="X295" s="1182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77"/>
      <c r="R296" s="1177"/>
      <c r="S296" s="1169"/>
      <c r="T296" s="1169"/>
      <c r="U296" s="1171"/>
      <c r="V296" s="154"/>
      <c r="W296" s="1174"/>
      <c r="X296" s="1183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78"/>
      <c r="R297" s="1178"/>
      <c r="S297" s="1170"/>
      <c r="T297" s="1170"/>
      <c r="U297" s="1172"/>
      <c r="V297" s="154"/>
      <c r="W297" s="1175"/>
      <c r="X297" s="1184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76">
        <f>IF((P299=""),"",MAX(D300:P300))</f>
        <v>388.47000000000025</v>
      </c>
      <c r="R298" s="1176">
        <f>IF(P299="","",MIN(D300:P300))</f>
        <v>316.13999999999987</v>
      </c>
      <c r="S298" s="1168">
        <f>IF((P300=""),"",AVERAGE(D300:P300))</f>
        <v>341.78461538461545</v>
      </c>
      <c r="T298" s="1168">
        <f>IF((P299=""),"",(Q298-R298)/(Q298+R298)*100)</f>
        <v>10.265253118746594</v>
      </c>
      <c r="U298" s="1168">
        <f>STDEV(D300:P300)</f>
        <v>28.560371033824538</v>
      </c>
      <c r="V298" s="154" t="str">
        <f>IF(P299="","",IF(S298&gt;300,IF(T298&lt;14,IF(S298&lt;390,"Pass","Fail"),"Fail"),"Fail"))</f>
        <v>Pass</v>
      </c>
      <c r="W298" s="1173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77"/>
      <c r="R299" s="1177"/>
      <c r="S299" s="1169"/>
      <c r="T299" s="1169"/>
      <c r="U299" s="1171"/>
      <c r="V299" s="154"/>
      <c r="W299" s="1174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78"/>
      <c r="R300" s="1178"/>
      <c r="S300" s="1170"/>
      <c r="T300" s="1170"/>
      <c r="U300" s="1172"/>
      <c r="V300" s="154"/>
      <c r="W300" s="1175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76">
        <f>IF((P302=""),"",MAX(D303:P303))</f>
        <v>397.86000000000013</v>
      </c>
      <c r="R301" s="1176">
        <f>IF(P302="","",MIN(D303:P303))</f>
        <v>240.28999999999996</v>
      </c>
      <c r="S301" s="1168">
        <f>IF((P303=""),"",AVERAGE(D303:P303))</f>
        <v>279.86769230769227</v>
      </c>
      <c r="T301" s="1168">
        <f>IF((P302=""),"",(Q301-R301)/(Q301+R301)*100)</f>
        <v>24.69168690746692</v>
      </c>
      <c r="U301" s="1168">
        <f>STDEV(D303:P303)</f>
        <v>42.079464935176667</v>
      </c>
      <c r="V301" s="154" t="str">
        <f>IF(P302="","",IF(S301&gt;300,IF(T301&lt;14,IF(S301&lt;390,"Pass","Fail"),"Fail"),"Fail"))</f>
        <v>Fail</v>
      </c>
      <c r="W301" s="1173"/>
      <c r="X301" s="1182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77"/>
      <c r="R302" s="1177"/>
      <c r="S302" s="1169"/>
      <c r="T302" s="1169"/>
      <c r="U302" s="1171"/>
      <c r="V302" s="154"/>
      <c r="W302" s="1174"/>
      <c r="X302" s="1183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78"/>
      <c r="R303" s="1178"/>
      <c r="S303" s="1170"/>
      <c r="T303" s="1170"/>
      <c r="U303" s="1172"/>
      <c r="V303" s="154"/>
      <c r="W303" s="1175"/>
      <c r="X303" s="1184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76">
        <f>IF((P305=""),"",MAX(D306:P306))</f>
        <v>488.83999999999992</v>
      </c>
      <c r="R304" s="1176">
        <f>IF(P305="","",MIN(D306:P306))</f>
        <v>379.07999999999993</v>
      </c>
      <c r="S304" s="1168">
        <f>IF((P306=""),"",AVERAGE(D306:P306))</f>
        <v>426.39923076923071</v>
      </c>
      <c r="T304" s="1168">
        <f>IF((P305=""),"",(Q304-R304)/(Q304+R304)*100)</f>
        <v>12.64632685040096</v>
      </c>
      <c r="U304" s="1168">
        <f>STDEV(D306:P306)</f>
        <v>31.33100287296401</v>
      </c>
      <c r="V304" s="154" t="str">
        <f>IF(P305="","",IF(S304&gt;300,IF(T304&lt;14,IF(S304&lt;390,"Pass","Fail"),"Fail"),"Fail"))</f>
        <v>Fail</v>
      </c>
      <c r="W304" s="1173">
        <v>1340</v>
      </c>
      <c r="X304" s="1182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77"/>
      <c r="R305" s="1177"/>
      <c r="S305" s="1169"/>
      <c r="T305" s="1169"/>
      <c r="U305" s="1171"/>
      <c r="V305" s="154"/>
      <c r="W305" s="1174"/>
      <c r="X305" s="1183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78"/>
      <c r="R306" s="1178"/>
      <c r="S306" s="1170"/>
      <c r="T306" s="1170"/>
      <c r="U306" s="1172"/>
      <c r="V306" s="154"/>
      <c r="W306" s="1175"/>
      <c r="X306" s="1184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76">
        <f>IF((P308=""),"",MAX(D309:P309))</f>
        <v>369.84000000000015</v>
      </c>
      <c r="R307" s="1176">
        <f>IF(P308="","",MIN(D309:P309))</f>
        <v>313.70000000000027</v>
      </c>
      <c r="S307" s="1168">
        <f>IF((P309=""),"",AVERAGE(D309:P309))</f>
        <v>332.48538461538465</v>
      </c>
      <c r="T307" s="1168">
        <f>IF((P308=""),"",(Q307-R307)/(Q307+R307)*100)</f>
        <v>8.2131257863475184</v>
      </c>
      <c r="U307" s="1168">
        <f>STDEV(D309:P309)</f>
        <v>22.033252375815763</v>
      </c>
      <c r="V307" s="154" t="str">
        <f>IF(P308="","",IF(S307&gt;300,IF(T307&lt;14,IF(S307&lt;390,"Pass","Fail"),"Fail"),"Fail"))</f>
        <v>Pass</v>
      </c>
      <c r="W307" s="1173">
        <v>1159</v>
      </c>
      <c r="X307" s="1182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77"/>
      <c r="R308" s="1177"/>
      <c r="S308" s="1169"/>
      <c r="T308" s="1169"/>
      <c r="U308" s="1171"/>
      <c r="V308" s="154"/>
      <c r="W308" s="1174"/>
      <c r="X308" s="1183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78"/>
      <c r="R309" s="1178"/>
      <c r="S309" s="1170"/>
      <c r="T309" s="1170"/>
      <c r="U309" s="1172"/>
      <c r="V309" s="154"/>
      <c r="W309" s="1175"/>
      <c r="X309" s="1184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76">
        <f>IF((P311=""),"",MAX(D312:P312))</f>
        <v>355.70000000000027</v>
      </c>
      <c r="R310" s="1176">
        <f>IF(P311="","",MIN(D312:P312))</f>
        <v>236.35000000000036</v>
      </c>
      <c r="S310" s="1168">
        <f>IF((P312=""),"",AVERAGE(D312:P312))</f>
        <v>271.3630769230769</v>
      </c>
      <c r="T310" s="1168">
        <f>IF((P311=""),"",(Q310-R310)/(Q310+R310)*100)</f>
        <v>20.158770374123769</v>
      </c>
      <c r="U310" s="1168">
        <f>STDEV(D312:P312)</f>
        <v>37.647524572144974</v>
      </c>
      <c r="V310" s="154" t="str">
        <f>IF(P311="","",IF(S310&gt;300,IF(T310&lt;14,IF(S310&lt;390,"Pass","Fail"),"Fail"),"Fail"))</f>
        <v>Fail</v>
      </c>
      <c r="W310" s="1173">
        <v>1428</v>
      </c>
      <c r="X310" s="1182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77"/>
      <c r="R311" s="1177"/>
      <c r="S311" s="1169"/>
      <c r="T311" s="1169"/>
      <c r="U311" s="1171"/>
      <c r="V311" s="154"/>
      <c r="W311" s="1174"/>
      <c r="X311" s="1183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78"/>
      <c r="R312" s="1178"/>
      <c r="S312" s="1170"/>
      <c r="T312" s="1170"/>
      <c r="U312" s="1172"/>
      <c r="V312" s="154"/>
      <c r="W312" s="1175"/>
      <c r="X312" s="1184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76">
        <f>IF((P314=""),"",MAX(D315:P315))</f>
        <v>389.84999999999991</v>
      </c>
      <c r="R313" s="1176">
        <f>IF(P314="","",MIN(D315:P315))</f>
        <v>311.57000000000016</v>
      </c>
      <c r="S313" s="1168">
        <f>IF((P315=""),"",AVERAGE(D315:P315))</f>
        <v>337.61692307692306</v>
      </c>
      <c r="T313" s="1168">
        <f>IF((P314=""),"",(Q313-R313)/(Q313+R313)*100)</f>
        <v>11.160217843802535</v>
      </c>
      <c r="U313" s="1168">
        <f>STDEV(D315:P315)</f>
        <v>32.145008006587751</v>
      </c>
      <c r="V313" s="154" t="str">
        <f>IF(P314="","",IF(S313&gt;300,IF(T313&lt;14,IF(S313&lt;390,"Pass","Fail"),"Fail"),"Fail"))</f>
        <v>Pass</v>
      </c>
      <c r="W313" s="1173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77"/>
      <c r="R314" s="1177"/>
      <c r="S314" s="1169"/>
      <c r="T314" s="1169"/>
      <c r="U314" s="1171"/>
      <c r="V314" s="154"/>
      <c r="W314" s="1174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78"/>
      <c r="R315" s="1178"/>
      <c r="S315" s="1170"/>
      <c r="T315" s="1170"/>
      <c r="U315" s="1172"/>
      <c r="V315" s="154"/>
      <c r="W315" s="1175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76">
        <f>IF((P317=""),"",MAX(D318:P318))</f>
        <v>372.59000000000015</v>
      </c>
      <c r="R316" s="1176">
        <f>IF(P317="","",MIN(D318:P318))</f>
        <v>316.70999999999958</v>
      </c>
      <c r="S316" s="1168">
        <f>IF((P318=""),"",AVERAGE(D318:P318))</f>
        <v>335.55923076923074</v>
      </c>
      <c r="T316" s="1168">
        <f>IF((P317=""),"",(Q316-R316)/(Q316+R316)*100)</f>
        <v>8.1067749891194829</v>
      </c>
      <c r="U316" s="1168">
        <f>STDEV(D318:P318)</f>
        <v>23.306301172836431</v>
      </c>
      <c r="V316" s="154" t="str">
        <f>IF(P317="","",IF(S316&gt;300,IF(T316&lt;14,IF(S316&lt;390,"Pass","Fail"),"Fail"),"Fail"))</f>
        <v>Pass</v>
      </c>
      <c r="W316" s="1173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77"/>
      <c r="R317" s="1177"/>
      <c r="S317" s="1169"/>
      <c r="T317" s="1169"/>
      <c r="U317" s="1171"/>
      <c r="V317" s="154"/>
      <c r="W317" s="1174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78"/>
      <c r="R318" s="1178"/>
      <c r="S318" s="1170"/>
      <c r="T318" s="1170"/>
      <c r="U318" s="1172"/>
      <c r="V318" s="154"/>
      <c r="W318" s="1175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76">
        <f>IF((P320=""),"",MAX(D321:P321))</f>
        <v>371.65999999999985</v>
      </c>
      <c r="R319" s="1176">
        <f>IF(P320="","",MIN(D321:P321))</f>
        <v>232.67000000000007</v>
      </c>
      <c r="S319" s="1168">
        <f>IF((P321=""),"",AVERAGE(D321:P321))</f>
        <v>274.73615384615391</v>
      </c>
      <c r="T319" s="1168">
        <f>IF((P320=""),"",(Q319-R319)/(Q319+R319)*100)</f>
        <v>22.999023712210185</v>
      </c>
      <c r="U319" s="1168">
        <f>STDEV(D321:P321)</f>
        <v>42.759912016291892</v>
      </c>
      <c r="V319" s="154" t="str">
        <f>IF(P320="","",IF(S319&gt;300,IF(T319&lt;14,IF(S319&lt;390,"Pass","Fail"),"Fail"),"Fail"))</f>
        <v>Fail</v>
      </c>
      <c r="W319" s="1173">
        <v>1340</v>
      </c>
      <c r="X319" s="1182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77"/>
      <c r="R320" s="1177"/>
      <c r="S320" s="1169"/>
      <c r="T320" s="1169"/>
      <c r="U320" s="1171"/>
      <c r="V320" s="154"/>
      <c r="W320" s="1174"/>
      <c r="X320" s="1183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78"/>
      <c r="R321" s="1178"/>
      <c r="S321" s="1170"/>
      <c r="T321" s="1170"/>
      <c r="U321" s="1172"/>
      <c r="V321" s="154"/>
      <c r="W321" s="1175"/>
      <c r="X321" s="1184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76">
        <f>IF((P323=""),"",MAX(D324:P324))</f>
        <v>389.39000000000033</v>
      </c>
      <c r="R322" s="1176">
        <f>IF(P323="","",MIN(D324:P324))</f>
        <v>313.57000000000016</v>
      </c>
      <c r="S322" s="1168">
        <f>IF((P324=""),"",AVERAGE(D324:P324))</f>
        <v>339.87692307692311</v>
      </c>
      <c r="T322" s="1168">
        <f>IF((P323=""),"",(Q322-R322)/(Q322+R322)*100)</f>
        <v>10.78581996130649</v>
      </c>
      <c r="U322" s="1168">
        <f>STDEV(D324:P324)</f>
        <v>30.788273033904289</v>
      </c>
      <c r="V322" s="154" t="str">
        <f>IF(P323="","",IF(S322&gt;300,IF(T322&lt;14,IF(S322&lt;390,"Pass","Fail"),"Fail"),"Fail"))</f>
        <v>Pass</v>
      </c>
      <c r="W322" s="1173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77"/>
      <c r="R323" s="1177"/>
      <c r="S323" s="1169"/>
      <c r="T323" s="1169"/>
      <c r="U323" s="1171"/>
      <c r="V323" s="154"/>
      <c r="W323" s="1174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78"/>
      <c r="R324" s="1178"/>
      <c r="S324" s="1170"/>
      <c r="T324" s="1170"/>
      <c r="U324" s="1172"/>
      <c r="V324" s="154"/>
      <c r="W324" s="1175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76">
        <f>IF((P326=""),"",MAX(D327:P327))</f>
        <v>369.55999999999995</v>
      </c>
      <c r="R325" s="1176">
        <f>IF(P326="","",MIN(D327:P327))</f>
        <v>313.77</v>
      </c>
      <c r="S325" s="1168">
        <f>IF((P327=""),"",AVERAGE(D327:P327))</f>
        <v>333.0661538461539</v>
      </c>
      <c r="T325" s="1168">
        <f>IF((P326=""),"",(Q325-R325)/(Q325+R325)*100)</f>
        <v>8.1644300703905834</v>
      </c>
      <c r="U325" s="1168">
        <f>STDEV(D327:P327)</f>
        <v>23.089464241821414</v>
      </c>
      <c r="V325" s="154" t="str">
        <f>IF(P326="","",IF(S325&gt;300,IF(T325&lt;14,IF(S325&lt;390,"Pass","Fail"),"Fail"),"Fail"))</f>
        <v>Pass</v>
      </c>
      <c r="W325" s="1173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77"/>
      <c r="R326" s="1177"/>
      <c r="S326" s="1169"/>
      <c r="T326" s="1169"/>
      <c r="U326" s="1171"/>
      <c r="V326" s="154"/>
      <c r="W326" s="1174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78"/>
      <c r="R327" s="1178"/>
      <c r="S327" s="1170"/>
      <c r="T327" s="1170"/>
      <c r="U327" s="1172"/>
      <c r="V327" s="154"/>
      <c r="W327" s="1175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76">
        <f>IF((P329=""),"",MAX(D330:P330))</f>
        <v>367.23</v>
      </c>
      <c r="R328" s="1176">
        <f>IF(P329="","",MIN(D330:P330))</f>
        <v>306.21000000000004</v>
      </c>
      <c r="S328" s="1168">
        <f>IF((P330=""),"",AVERAGE(D330:P330))</f>
        <v>328.39923076923066</v>
      </c>
      <c r="T328" s="1168">
        <f>IF((P329=""),"",(Q328-R328)/(Q328+R328)*100)</f>
        <v>9.0609408410548795</v>
      </c>
      <c r="U328" s="1168">
        <f>STDEV(D330:P330)</f>
        <v>22.686261430485541</v>
      </c>
      <c r="V328" s="154" t="str">
        <f>IF(P329="","",IF(S328&gt;300,IF(T328&lt;14,IF(S328&lt;390,"Pass","Fail"),"Fail"),"Fail"))</f>
        <v>Pass</v>
      </c>
      <c r="W328" s="1173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77"/>
      <c r="R329" s="1177"/>
      <c r="S329" s="1169"/>
      <c r="T329" s="1169"/>
      <c r="U329" s="1171"/>
      <c r="V329" s="154"/>
      <c r="W329" s="1174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78"/>
      <c r="R330" s="1178"/>
      <c r="S330" s="1170"/>
      <c r="T330" s="1170"/>
      <c r="U330" s="1172"/>
      <c r="V330" s="154"/>
      <c r="W330" s="1175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76">
        <f>IF((P332=""),"",MAX(D333:P333))</f>
        <v>314.38999999999987</v>
      </c>
      <c r="R331" s="1176">
        <f>IF(P332="","",MIN(D333:P333))</f>
        <v>235.44000000000005</v>
      </c>
      <c r="S331" s="1168">
        <f>IF((P333=""),"",AVERAGE(D333:P333))</f>
        <v>265.0884615384615</v>
      </c>
      <c r="T331" s="1168">
        <f>IF((P332=""),"",(Q331-R331)/(Q331+R331)*100)</f>
        <v>14.358983685866509</v>
      </c>
      <c r="U331" s="1168">
        <f>STDEV(D333:P333)</f>
        <v>24.989597784596196</v>
      </c>
      <c r="V331" s="154" t="str">
        <f>IF(P332="","",IF(S331&gt;300,IF(T331&lt;14,IF(S331&lt;390,"Pass","Fail"),"Fail"),"Fail"))</f>
        <v>Fail</v>
      </c>
      <c r="W331" s="1173">
        <v>1159</v>
      </c>
      <c r="X331" s="1182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77"/>
      <c r="R332" s="1177"/>
      <c r="S332" s="1169"/>
      <c r="T332" s="1169"/>
      <c r="U332" s="1171"/>
      <c r="V332" s="154"/>
      <c r="W332" s="1174"/>
      <c r="X332" s="1183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78"/>
      <c r="R333" s="1178"/>
      <c r="S333" s="1170"/>
      <c r="T333" s="1170"/>
      <c r="U333" s="1172"/>
      <c r="V333" s="154"/>
      <c r="W333" s="1175"/>
      <c r="X333" s="1184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76">
        <f>IF((P335=""),"",MAX(D336:P336))</f>
        <v>379.95000000000027</v>
      </c>
      <c r="R334" s="1176">
        <f>IF(P335="","",MIN(D336:P336))</f>
        <v>311.88000000000011</v>
      </c>
      <c r="S334" s="1168">
        <f>IF((P336=""),"",AVERAGE(D336:P336))</f>
        <v>335.15999999999997</v>
      </c>
      <c r="T334" s="1168">
        <f>IF((P335=""),"",(Q334-R334)/(Q334+R334)*100)</f>
        <v>9.8391223277394921</v>
      </c>
      <c r="U334" s="1168">
        <f>STDEV(D336:P336)</f>
        <v>27.721439055960904</v>
      </c>
      <c r="V334" s="154" t="str">
        <f>IF(P335="","",IF(S334&gt;300,IF(T334&lt;14,IF(S334&lt;390,"Pass","Fail"),"Fail"),"Fail"))</f>
        <v>Pass</v>
      </c>
      <c r="W334" s="1173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77"/>
      <c r="R335" s="1177"/>
      <c r="S335" s="1169"/>
      <c r="T335" s="1169"/>
      <c r="U335" s="1171"/>
      <c r="V335" s="154"/>
      <c r="W335" s="1174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78"/>
      <c r="R336" s="1178"/>
      <c r="S336" s="1170"/>
      <c r="T336" s="1170"/>
      <c r="U336" s="1172"/>
      <c r="V336" s="154"/>
      <c r="W336" s="1175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76">
        <f>IF((P338=""),"",MAX(D339:P339))</f>
        <v>356.27000000000044</v>
      </c>
      <c r="R337" s="1176">
        <f>IF(P338="","",MIN(D339:P339))</f>
        <v>299.75</v>
      </c>
      <c r="S337" s="1168">
        <f>IF((P339=""),"",AVERAGE(D339:P339))</f>
        <v>325.31846153846158</v>
      </c>
      <c r="T337" s="1168">
        <f>IF((P338=""),"",(Q337-R337)/(Q337+R337)*100)</f>
        <v>8.6155909880796919</v>
      </c>
      <c r="U337" s="1168">
        <f>STDEV(D339:P339)</f>
        <v>19.740677903825308</v>
      </c>
      <c r="V337" s="154" t="str">
        <f>IF(P338="","",IF(S337&gt;300,IF(T337&lt;14,IF(S337&lt;390,"Pass","Fail"),"Fail"),"Fail"))</f>
        <v>Pass</v>
      </c>
      <c r="W337" s="1173">
        <v>1428</v>
      </c>
      <c r="X337" s="1182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77"/>
      <c r="R338" s="1177"/>
      <c r="S338" s="1169"/>
      <c r="T338" s="1169"/>
      <c r="U338" s="1171"/>
      <c r="V338" s="154"/>
      <c r="W338" s="1174"/>
      <c r="X338" s="1183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78"/>
      <c r="R339" s="1178"/>
      <c r="S339" s="1170"/>
      <c r="T339" s="1170"/>
      <c r="U339" s="1172"/>
      <c r="V339" s="154"/>
      <c r="W339" s="1175"/>
      <c r="X339" s="1184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76">
        <f>IF((P341=""),"",MAX(D342:P342))</f>
        <v>336.25</v>
      </c>
      <c r="R340" s="1176">
        <f>IF(P341="","",MIN(D342:P342))</f>
        <v>258.59999999999991</v>
      </c>
      <c r="S340" s="1168">
        <f>IF((P342=""),"",AVERAGE(D342:P342))</f>
        <v>281.53769230769234</v>
      </c>
      <c r="T340" s="1168">
        <f>IF((P341=""),"",(Q340-R340)/(Q340+R340)*100)</f>
        <v>13.053711019584787</v>
      </c>
      <c r="U340" s="1168">
        <f>STDEV(D342:P342)</f>
        <v>24.639860035399629</v>
      </c>
      <c r="V340" s="154" t="str">
        <f>IF(P341="","",IF(S340&gt;300,IF(T340&lt;14,IF(S340&lt;390,"Pass","Fail"),"Fail"),"Fail"))</f>
        <v>Fail</v>
      </c>
      <c r="W340" s="1173">
        <v>1428</v>
      </c>
      <c r="X340" s="1182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77"/>
      <c r="R341" s="1177"/>
      <c r="S341" s="1169"/>
      <c r="T341" s="1169"/>
      <c r="U341" s="1171"/>
      <c r="V341" s="154"/>
      <c r="W341" s="1174"/>
      <c r="X341" s="1183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78"/>
      <c r="R342" s="1178"/>
      <c r="S342" s="1170"/>
      <c r="T342" s="1170"/>
      <c r="U342" s="1172"/>
      <c r="V342" s="154"/>
      <c r="W342" s="1175"/>
      <c r="X342" s="1184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76">
        <f>IF((P344=""),"",MAX(D345:P345))</f>
        <v>378.26000000000022</v>
      </c>
      <c r="R343" s="1176">
        <f>IF(P344="","",MIN(D345:P345))</f>
        <v>313.40000000000009</v>
      </c>
      <c r="S343" s="1168">
        <f>IF((P345=""),"",AVERAGE(D345:P345))</f>
        <v>336.07615384615389</v>
      </c>
      <c r="T343" s="1168">
        <f>IF((P344=""),"",(Q343-R343)/(Q343+R343)*100)</f>
        <v>9.3774397825521358</v>
      </c>
      <c r="U343" s="1168">
        <f>STDEV(D345:P345)</f>
        <v>26.634633949822231</v>
      </c>
      <c r="V343" s="154" t="str">
        <f>IF(P344="","",IF(S343&gt;300,IF(T343&lt;14,IF(S343&lt;390,"Pass","Fail"),"Fail"),"Fail"))</f>
        <v>Pass</v>
      </c>
      <c r="W343" s="1173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77"/>
      <c r="R344" s="1177"/>
      <c r="S344" s="1169"/>
      <c r="T344" s="1169"/>
      <c r="U344" s="1171"/>
      <c r="V344" s="154"/>
      <c r="W344" s="1174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78"/>
      <c r="R345" s="1178"/>
      <c r="S345" s="1170"/>
      <c r="T345" s="1170"/>
      <c r="U345" s="1172"/>
      <c r="V345" s="154"/>
      <c r="W345" s="1175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76">
        <f>IF((P347=""),"",MAX(D348:P348))</f>
        <v>320.86000000000013</v>
      </c>
      <c r="R346" s="1176">
        <f>IF(P347="","",MIN(D348:P348))</f>
        <v>265.53999999999996</v>
      </c>
      <c r="S346" s="1168">
        <f>IF((P348=""),"",AVERAGE(D348:P348))</f>
        <v>283.18999999999994</v>
      </c>
      <c r="T346" s="1168">
        <f>IF((P347=""),"",(Q346-R346)/(Q346+R346)*100)</f>
        <v>9.4338335607094397</v>
      </c>
      <c r="U346" s="1168">
        <f>STDEV(D348:P348)</f>
        <v>14.64207977030582</v>
      </c>
      <c r="V346" s="154" t="str">
        <f>IF(P347="","",IF(S346&gt;300,IF(T346&lt;14,IF(S346&lt;390,"Pass","Fail"),"Fail"),"Fail"))</f>
        <v>Fail</v>
      </c>
      <c r="W346" s="1173">
        <v>121</v>
      </c>
      <c r="X346" s="1182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77"/>
      <c r="R347" s="1177"/>
      <c r="S347" s="1169"/>
      <c r="T347" s="1169"/>
      <c r="U347" s="1171"/>
      <c r="V347" s="154"/>
      <c r="W347" s="1174"/>
      <c r="X347" s="1183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78"/>
      <c r="R348" s="1178"/>
      <c r="S348" s="1170"/>
      <c r="T348" s="1170"/>
      <c r="U348" s="1172"/>
      <c r="V348" s="154"/>
      <c r="W348" s="1175"/>
      <c r="X348" s="1184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76">
        <f>IF((P350=""),"",MAX(D351:P351))</f>
        <v>381.74000000000024</v>
      </c>
      <c r="R349" s="1176">
        <f>IF(P350="","",MIN(D351:P351))</f>
        <v>313.26000000000022</v>
      </c>
      <c r="S349" s="1168">
        <f>IF((P351=""),"",AVERAGE(D351:P351))</f>
        <v>336.78769230769228</v>
      </c>
      <c r="T349" s="1168">
        <f>IF((P350=""),"",(Q349-R349)/(Q349+R349)*100)</f>
        <v>9.8532374100719391</v>
      </c>
      <c r="U349" s="1168">
        <f>STDEV(D351:P351)</f>
        <v>28.313722866556343</v>
      </c>
      <c r="V349" s="154" t="str">
        <f>IF(P350="","",IF(S349&gt;300,IF(T349&lt;14,IF(S349&lt;390,"Pass","Fail"),"Fail"),"Fail"))</f>
        <v>Pass</v>
      </c>
      <c r="W349" s="1173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77"/>
      <c r="R350" s="1177"/>
      <c r="S350" s="1169"/>
      <c r="T350" s="1169"/>
      <c r="U350" s="1171"/>
      <c r="V350" s="154"/>
      <c r="W350" s="1174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78"/>
      <c r="R351" s="1178"/>
      <c r="S351" s="1170"/>
      <c r="T351" s="1170"/>
      <c r="U351" s="1172"/>
      <c r="V351" s="154"/>
      <c r="W351" s="1175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76">
        <f>IF((P353=""),"",MAX(D354:P354))</f>
        <v>373.17000000000007</v>
      </c>
      <c r="R352" s="1176">
        <f>IF(P353="","",MIN(D354:P354))</f>
        <v>319.69999999999982</v>
      </c>
      <c r="S352" s="1168">
        <f>IF((P354=""),"",AVERAGE(D354:P354))</f>
        <v>337.88538461538457</v>
      </c>
      <c r="T352" s="1168">
        <f>IF((P353=""),"",(Q352-R352)/(Q352+R352)*100)</f>
        <v>7.7171763822939745</v>
      </c>
      <c r="U352" s="1168">
        <f>STDEV(D354:P354)</f>
        <v>20.498719315843502</v>
      </c>
      <c r="V352" s="154" t="str">
        <f>IF(P353="","",IF(S352&gt;300,IF(T352&lt;14,IF(S352&lt;390,"Pass","Fail"),"Fail"),"Fail"))</f>
        <v>Pass</v>
      </c>
      <c r="W352" s="1173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77"/>
      <c r="R353" s="1177"/>
      <c r="S353" s="1169"/>
      <c r="T353" s="1169"/>
      <c r="U353" s="1171"/>
      <c r="V353" s="154"/>
      <c r="W353" s="1174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78"/>
      <c r="R354" s="1178"/>
      <c r="S354" s="1170"/>
      <c r="T354" s="1170"/>
      <c r="U354" s="1172"/>
      <c r="V354" s="154"/>
      <c r="W354" s="1175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76">
        <f>IF((P356=""),"",MAX(D357:P357))</f>
        <v>338.52</v>
      </c>
      <c r="R355" s="1176">
        <f>IF(P356="","",MIN(D357:P357))</f>
        <v>252.43000000000029</v>
      </c>
      <c r="S355" s="1168">
        <f>IF((P357=""),"",AVERAGE(D357:P357))</f>
        <v>276.28307692307692</v>
      </c>
      <c r="T355" s="1168">
        <f>IF((P356=""),"",(Q355-R355)/(Q355+R355)*100)</f>
        <v>14.568068364497783</v>
      </c>
      <c r="U355" s="1168">
        <f>STDEV(D357:P357)</f>
        <v>23.696987988848068</v>
      </c>
      <c r="V355" s="154" t="str">
        <f>IF(P356="","",IF(S355&gt;300,IF(T355&lt;14,IF(S355&lt;390,"Pass","Fail"),"Fail"),"Fail"))</f>
        <v>Fail</v>
      </c>
      <c r="W355" s="1173">
        <v>74</v>
      </c>
      <c r="X355" s="1182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77"/>
      <c r="R356" s="1177"/>
      <c r="S356" s="1169"/>
      <c r="T356" s="1169"/>
      <c r="U356" s="1171"/>
      <c r="V356" s="154"/>
      <c r="W356" s="1174"/>
      <c r="X356" s="1183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78"/>
      <c r="R357" s="1178"/>
      <c r="S357" s="1170"/>
      <c r="T357" s="1170"/>
      <c r="U357" s="1172"/>
      <c r="V357" s="154"/>
      <c r="W357" s="1175"/>
      <c r="X357" s="1184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76">
        <f>IF((P359=""),"",MAX(D360:P360))</f>
        <v>372.95000000000027</v>
      </c>
      <c r="R358" s="1176">
        <f>IF(P359="","",MIN(D360:P360))</f>
        <v>315.92999999999984</v>
      </c>
      <c r="S358" s="1168">
        <f>IF((P360=""),"",AVERAGE(D360:P360))</f>
        <v>335.38076923076926</v>
      </c>
      <c r="T358" s="1168">
        <f>IF((P359=""),"",(Q358-R358)/(Q358+R358)*100)</f>
        <v>8.2772035768204084</v>
      </c>
      <c r="U358" s="1168">
        <f>STDEV(D360:P360)</f>
        <v>24.232359721915529</v>
      </c>
      <c r="V358" s="154" t="str">
        <f>IF(P359="","",IF(S358&gt;300,IF(T358&lt;14,IF(S358&lt;390,"Pass","Fail"),"Fail"),"Fail"))</f>
        <v>Pass</v>
      </c>
      <c r="W358" s="1173" t="s">
        <v>215</v>
      </c>
      <c r="X358" s="1182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77"/>
      <c r="R359" s="1177"/>
      <c r="S359" s="1169"/>
      <c r="T359" s="1169"/>
      <c r="U359" s="1171"/>
      <c r="V359" s="154"/>
      <c r="W359" s="1174"/>
      <c r="X359" s="1183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78"/>
      <c r="R360" s="1178"/>
      <c r="S360" s="1170"/>
      <c r="T360" s="1170"/>
      <c r="U360" s="1172"/>
      <c r="V360" s="154"/>
      <c r="W360" s="1175"/>
      <c r="X360" s="1184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76">
        <f>IF((P362=""),"",MAX(D363:P363))</f>
        <v>370.5300000000002</v>
      </c>
      <c r="R361" s="1176">
        <f>IF(P362="","",MIN(D363:P363))</f>
        <v>323.48999999999978</v>
      </c>
      <c r="S361" s="1168">
        <f>IF((P363=""),"",AVERAGE(D363:P363))</f>
        <v>337.09769230769234</v>
      </c>
      <c r="T361" s="1168">
        <f>IF((P362=""),"",(Q361-R361)/(Q361+R361)*100)</f>
        <v>6.777902654102248</v>
      </c>
      <c r="U361" s="1168">
        <f>STDEV(D363:P363)</f>
        <v>18.453248654301067</v>
      </c>
      <c r="V361" s="154" t="str">
        <f>IF(P362="","",IF(S361&gt;300,IF(T361&lt;14,IF(S361&lt;390,"Pass","Fail"),"Fail"),"Fail"))</f>
        <v>Pass</v>
      </c>
      <c r="W361" s="1173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77"/>
      <c r="R362" s="1177"/>
      <c r="S362" s="1169"/>
      <c r="T362" s="1169"/>
      <c r="U362" s="1171"/>
      <c r="V362" s="154"/>
      <c r="W362" s="1174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78"/>
      <c r="R363" s="1178"/>
      <c r="S363" s="1170"/>
      <c r="T363" s="1170"/>
      <c r="U363" s="1172"/>
      <c r="V363" s="154"/>
      <c r="W363" s="1175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76">
        <f>IF((P365=""),"",MAX(D366:P366))</f>
        <v>323.9699999999998</v>
      </c>
      <c r="R364" s="1176">
        <f>IF(P365="","",MIN(D366:P366))</f>
        <v>253.40000000000009</v>
      </c>
      <c r="S364" s="1168">
        <f>IF((P366=""),"",AVERAGE(D366:P366))</f>
        <v>277.46538461538455</v>
      </c>
      <c r="T364" s="1168">
        <f>IF((P365=""),"",(Q364-R364)/(Q364+R364)*100)</f>
        <v>12.222664842302116</v>
      </c>
      <c r="U364" s="1168">
        <f>STDEV(D366:P366)</f>
        <v>20.611611862970609</v>
      </c>
      <c r="V364" s="154" t="str">
        <f>IF(P365="","",IF(S364&gt;300,IF(T364&lt;14,IF(S364&lt;390,"Pass","Fail"),"Fail"),"Fail"))</f>
        <v>Fail</v>
      </c>
      <c r="W364" s="1173">
        <v>74</v>
      </c>
      <c r="X364" s="1182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77"/>
      <c r="R365" s="1177"/>
      <c r="S365" s="1169"/>
      <c r="T365" s="1169"/>
      <c r="U365" s="1171"/>
      <c r="V365" s="154"/>
      <c r="W365" s="1174"/>
      <c r="X365" s="1183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78"/>
      <c r="R366" s="1178"/>
      <c r="S366" s="1170"/>
      <c r="T366" s="1170"/>
      <c r="U366" s="1172"/>
      <c r="V366" s="154"/>
      <c r="W366" s="1175"/>
      <c r="X366" s="1184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76">
        <f>IF((P368=""),"",MAX(D369:P369))</f>
        <v>369.42000000000007</v>
      </c>
      <c r="R367" s="1176">
        <f>IF(P368="","",MIN(D369:P369))</f>
        <v>316.55000000000018</v>
      </c>
      <c r="S367" s="1168">
        <f>IF((P369=""),"",AVERAGE(D369:P369))</f>
        <v>334.15923076923076</v>
      </c>
      <c r="T367" s="1168">
        <f>IF((P368=""),"",(Q367-R367)/(Q367+R367)*100)</f>
        <v>7.7073341399769486</v>
      </c>
      <c r="U367" s="1168">
        <f>STDEV(D369:P369)</f>
        <v>22.468399461443823</v>
      </c>
      <c r="V367" s="154" t="str">
        <f>IF(P368="","",IF(S367&gt;300,IF(T367&lt;14,IF(S367&lt;390,"Pass","Fail"),"Fail"),"Fail"))</f>
        <v>Pass</v>
      </c>
      <c r="W367" s="1173">
        <v>74</v>
      </c>
      <c r="X367" s="1182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77"/>
      <c r="R368" s="1177"/>
      <c r="S368" s="1169"/>
      <c r="T368" s="1169"/>
      <c r="U368" s="1171"/>
      <c r="V368" s="154"/>
      <c r="W368" s="1174"/>
      <c r="X368" s="1183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78"/>
      <c r="R369" s="1178"/>
      <c r="S369" s="1170"/>
      <c r="T369" s="1170"/>
      <c r="U369" s="1172"/>
      <c r="V369" s="154"/>
      <c r="W369" s="1175"/>
      <c r="X369" s="1184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76">
        <f>IF((P371=""),"",MAX(D372:P372))</f>
        <v>361.25</v>
      </c>
      <c r="R370" s="1176">
        <f>IF(P371="","",MIN(D372:P372))</f>
        <v>321.17000000000007</v>
      </c>
      <c r="S370" s="1168">
        <f>IF((P372=""),"",AVERAGE(D372:P372))</f>
        <v>336.07230769230773</v>
      </c>
      <c r="T370" s="1168">
        <f>IF((P371=""),"",(Q370-R370)/(Q370+R370)*100)</f>
        <v>5.8732159080917796</v>
      </c>
      <c r="U370" s="1168">
        <f>STDEV(D372:P372)</f>
        <v>16.646124250529674</v>
      </c>
      <c r="V370" s="154" t="str">
        <f>IF(P371="","",IF(S370&gt;300,IF(T370&lt;14,IF(S370&lt;390,"Pass","Fail"),"Fail"),"Fail"))</f>
        <v>Pass</v>
      </c>
      <c r="W370" s="1173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77"/>
      <c r="R371" s="1177"/>
      <c r="S371" s="1169"/>
      <c r="T371" s="1169"/>
      <c r="U371" s="1171"/>
      <c r="V371" s="154"/>
      <c r="W371" s="1174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78"/>
      <c r="R372" s="1178"/>
      <c r="S372" s="1170"/>
      <c r="T372" s="1170"/>
      <c r="U372" s="1172"/>
      <c r="V372" s="154"/>
      <c r="W372" s="1175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76">
        <f>IF((P374=""),"",MAX(D375:P375))</f>
        <v>359.84000000000015</v>
      </c>
      <c r="R373" s="1176">
        <f>IF(P374="","",MIN(D375:P375))</f>
        <v>312.63999999999987</v>
      </c>
      <c r="S373" s="1168">
        <f>IF((P375=""),"",AVERAGE(D375:P375))</f>
        <v>333.82230769230773</v>
      </c>
      <c r="T373" s="1168">
        <f>IF((P374=""),"",(Q373-R373)/(Q373+R373)*100)</f>
        <v>7.0187960980252608</v>
      </c>
      <c r="U373" s="1168">
        <f>STDEV(D375:P375)</f>
        <v>17.340223544235911</v>
      </c>
      <c r="V373" s="154" t="str">
        <f>IF(P374="","",IF(S373&gt;300,IF(T373&lt;14,IF(S373&lt;390,"Pass","Fail"),"Fail"),"Fail"))</f>
        <v>Pass</v>
      </c>
      <c r="W373" s="1173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77"/>
      <c r="R374" s="1177"/>
      <c r="S374" s="1169"/>
      <c r="T374" s="1169"/>
      <c r="U374" s="1171"/>
      <c r="V374" s="154"/>
      <c r="W374" s="1174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78"/>
      <c r="R375" s="1178"/>
      <c r="S375" s="1170"/>
      <c r="T375" s="1170"/>
      <c r="U375" s="1172"/>
      <c r="V375" s="154"/>
      <c r="W375" s="1175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76">
        <f>IF((P377=""),"",MAX(D378:P378))</f>
        <v>316.91000000000031</v>
      </c>
      <c r="R376" s="1176">
        <f>IF(P377="","",MIN(D378:P378))</f>
        <v>255.78999999999996</v>
      </c>
      <c r="S376" s="1168">
        <f>IF((P378=""),"",AVERAGE(D378:P378))</f>
        <v>275.25538461538451</v>
      </c>
      <c r="T376" s="1168">
        <f>IF((P377=""),"",(Q376-R376)/(Q376+R376)*100)</f>
        <v>10.672254234328674</v>
      </c>
      <c r="U376" s="1168">
        <f>STDEV(D378:P378)</f>
        <v>17.023748909188015</v>
      </c>
      <c r="V376" s="154" t="str">
        <f>IF(P377="","",IF(S376&gt;300,IF(T376&lt;14,IF(S376&lt;390,"Pass","Fail"),"Fail"),"Fail"))</f>
        <v>Fail</v>
      </c>
      <c r="W376" s="1173">
        <v>1428</v>
      </c>
      <c r="X376" s="1182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77"/>
      <c r="R377" s="1177"/>
      <c r="S377" s="1169"/>
      <c r="T377" s="1169"/>
      <c r="U377" s="1171"/>
      <c r="V377" s="154"/>
      <c r="W377" s="1174"/>
      <c r="X377" s="1183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78"/>
      <c r="R378" s="1178"/>
      <c r="S378" s="1170"/>
      <c r="T378" s="1170"/>
      <c r="U378" s="1172"/>
      <c r="V378" s="154"/>
      <c r="W378" s="1175"/>
      <c r="X378" s="1184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76">
        <f>IF((P380=""),"",MAX(D381:P381))</f>
        <v>376.90999999999985</v>
      </c>
      <c r="R379" s="1176">
        <f>IF(P380="","",MIN(D381:P381))</f>
        <v>317.78999999999996</v>
      </c>
      <c r="S379" s="1168">
        <f>IF((P381=""),"",AVERAGE(D381:P381))</f>
        <v>340.89538461538456</v>
      </c>
      <c r="T379" s="1168">
        <f>IF((P380=""),"",(Q379-R379)/(Q379+R379)*100)</f>
        <v>8.5101482654383052</v>
      </c>
      <c r="U379" s="1168">
        <f>STDEV(D381:P381)</f>
        <v>19.889377657175011</v>
      </c>
      <c r="V379" s="154" t="str">
        <f>IF(P380="","",IF(S379&gt;300,IF(T379&lt;14,IF(S379&lt;390,"Pass","Fail"),"Fail"),"Fail"))</f>
        <v>Pass</v>
      </c>
      <c r="W379" s="1173">
        <v>1340</v>
      </c>
      <c r="X379" s="1182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77"/>
      <c r="R380" s="1177"/>
      <c r="S380" s="1169"/>
      <c r="T380" s="1169"/>
      <c r="U380" s="1171"/>
      <c r="V380" s="154"/>
      <c r="W380" s="1174"/>
      <c r="X380" s="1183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78"/>
      <c r="R381" s="1178"/>
      <c r="S381" s="1170"/>
      <c r="T381" s="1170"/>
      <c r="U381" s="1172"/>
      <c r="V381" s="154"/>
      <c r="W381" s="1175"/>
      <c r="X381" s="1184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76">
        <f>IF((P383=""),"",MAX(D384:P384))</f>
        <v>360.38999999999987</v>
      </c>
      <c r="R382" s="1176">
        <f>IF(P383="","",MIN(D384:P384))</f>
        <v>319.15000000000009</v>
      </c>
      <c r="S382" s="1168">
        <f>IF((P384=""),"",AVERAGE(D384:P384))</f>
        <v>334.39692307692309</v>
      </c>
      <c r="T382" s="1168">
        <f>IF((P383=""),"",(Q382-R382)/(Q382+R382)*100)</f>
        <v>6.068811254672247</v>
      </c>
      <c r="U382" s="1168">
        <f>STDEV(D384:P384)</f>
        <v>16.381987763299172</v>
      </c>
      <c r="V382" s="154" t="str">
        <f>IF(P383="","",IF(S382&gt;300,IF(T382&lt;14,IF(S382&lt;390,"Pass","Fail"),"Fail"),"Fail"))</f>
        <v>Pass</v>
      </c>
      <c r="W382" s="1173">
        <v>102</v>
      </c>
      <c r="X382" s="1185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77"/>
      <c r="R383" s="1177"/>
      <c r="S383" s="1169"/>
      <c r="T383" s="1169"/>
      <c r="U383" s="1171"/>
      <c r="V383" s="154"/>
      <c r="W383" s="1174"/>
      <c r="X383" s="1186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78"/>
      <c r="R384" s="1178"/>
      <c r="S384" s="1170"/>
      <c r="T384" s="1170"/>
      <c r="U384" s="1172"/>
      <c r="V384" s="154"/>
      <c r="W384" s="1175"/>
      <c r="X384" s="1187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76">
        <f>IF((P386=""),"",MAX(D387:P387))</f>
        <v>352.53999999999996</v>
      </c>
      <c r="R385" s="1176">
        <f>IF(P386="","",MIN(D387:P387))</f>
        <v>309.91999999999962</v>
      </c>
      <c r="S385" s="1168">
        <f>IF((P387=""),"",AVERAGE(D387:P387))</f>
        <v>327.65615384615381</v>
      </c>
      <c r="T385" s="1168">
        <f>IF((P386=""),"",(Q385-R385)/(Q385+R385)*100)</f>
        <v>6.4335959907013809</v>
      </c>
      <c r="U385" s="1168">
        <f>STDEV(D387:P387)</f>
        <v>17.20916835994808</v>
      </c>
      <c r="V385" s="154" t="str">
        <f>IF(P386="","",IF(S385&gt;300,IF(T385&lt;14,IF(S385&lt;390,"Pass","Fail"),"Fail"),"Fail"))</f>
        <v>Pass</v>
      </c>
      <c r="W385" s="1173">
        <v>121</v>
      </c>
      <c r="X385" s="1182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77"/>
      <c r="R386" s="1177"/>
      <c r="S386" s="1169"/>
      <c r="T386" s="1169"/>
      <c r="U386" s="1171"/>
      <c r="V386" s="154"/>
      <c r="W386" s="1174"/>
      <c r="X386" s="1183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78"/>
      <c r="R387" s="1178"/>
      <c r="S387" s="1170"/>
      <c r="T387" s="1170"/>
      <c r="U387" s="1172"/>
      <c r="V387" s="154"/>
      <c r="W387" s="1175"/>
      <c r="X387" s="1184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76">
        <f>IF((P389=""),"",MAX(D390:P390))</f>
        <v>362.07999999999993</v>
      </c>
      <c r="R388" s="1176">
        <f>IF(P389="","",MIN(D390:P390))</f>
        <v>323.30999999999995</v>
      </c>
      <c r="S388" s="1168">
        <f>IF((P390=""),"",AVERAGE(D390:P390))</f>
        <v>336.78769230769228</v>
      </c>
      <c r="T388" s="1168">
        <f>IF((P389=""),"",(Q388-R388)/(Q388+R388)*100)</f>
        <v>5.6566334495688571</v>
      </c>
      <c r="U388" s="1168">
        <f>STDEV(D390:P390)</f>
        <v>16.807628800561119</v>
      </c>
      <c r="V388" s="154" t="str">
        <f>IF(P389="","",IF(S388&gt;300,IF(T388&lt;14,IF(S388&lt;390,"Pass","Fail"),"Fail"),"Fail"))</f>
        <v>Pass</v>
      </c>
      <c r="W388" s="1173"/>
      <c r="X388" s="1182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77"/>
      <c r="R389" s="1177"/>
      <c r="S389" s="1169"/>
      <c r="T389" s="1169"/>
      <c r="U389" s="1171"/>
      <c r="V389" s="154"/>
      <c r="W389" s="1174"/>
      <c r="X389" s="1183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78"/>
      <c r="R390" s="1178"/>
      <c r="S390" s="1170"/>
      <c r="T390" s="1170"/>
      <c r="U390" s="1172"/>
      <c r="V390" s="154"/>
      <c r="W390" s="1175"/>
      <c r="X390" s="1184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76">
        <f>IF((P392=""),"",MAX(D393:P393))</f>
        <v>365.59000000000015</v>
      </c>
      <c r="R391" s="1176">
        <f>IF(P392="","",MIN(D393:P393))</f>
        <v>321.65000000000009</v>
      </c>
      <c r="S391" s="1168">
        <f>IF((P393=""),"",AVERAGE(D393:P393))</f>
        <v>336.8915384615384</v>
      </c>
      <c r="T391" s="1168">
        <f>IF((P392=""),"",(Q391-R391)/(Q391+R391)*100)</f>
        <v>6.3936907048483844</v>
      </c>
      <c r="U391" s="1168">
        <f>STDEV(D393:P393)</f>
        <v>19.286235958212867</v>
      </c>
      <c r="V391" s="154" t="str">
        <f>IF(P392="","",IF(S391&gt;300,IF(T391&lt;14,IF(S391&lt;390,"Pass","Fail"),"Fail"),"Fail"))</f>
        <v>Pass</v>
      </c>
      <c r="W391" s="1173"/>
      <c r="X391" s="1182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77"/>
      <c r="R392" s="1177"/>
      <c r="S392" s="1169"/>
      <c r="T392" s="1169"/>
      <c r="U392" s="1171"/>
      <c r="V392" s="154"/>
      <c r="W392" s="1174"/>
      <c r="X392" s="1183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78"/>
      <c r="R393" s="1178"/>
      <c r="S393" s="1170"/>
      <c r="T393" s="1170"/>
      <c r="U393" s="1172"/>
      <c r="V393" s="154"/>
      <c r="W393" s="1175"/>
      <c r="X393" s="1184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76">
        <f>IF((P395=""),"",MAX(D396:P396))</f>
        <v>361.82000000000016</v>
      </c>
      <c r="R394" s="1176">
        <f>IF(P395="","",MIN(D396:P396))</f>
        <v>318.86000000000013</v>
      </c>
      <c r="S394" s="1168">
        <f>IF((P396=""),"",AVERAGE(D396:P396))</f>
        <v>336.14769230769241</v>
      </c>
      <c r="T394" s="1168">
        <f>IF((P395=""),"",(Q394-R394)/(Q394+R394)*100)</f>
        <v>6.3113357231004326</v>
      </c>
      <c r="U394" s="1168">
        <f>STDEV(D396:P396)</f>
        <v>16.379790980476638</v>
      </c>
      <c r="V394" s="154" t="str">
        <f>IF(P395="","",IF(S394&gt;300,IF(T394&lt;14,IF(S394&lt;390,"Pass","Fail"),"Fail"),"Fail"))</f>
        <v>Pass</v>
      </c>
      <c r="W394" s="1173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77"/>
      <c r="R395" s="1177"/>
      <c r="S395" s="1169"/>
      <c r="T395" s="1169"/>
      <c r="U395" s="1171"/>
      <c r="V395" s="154"/>
      <c r="W395" s="1174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78"/>
      <c r="R396" s="1178"/>
      <c r="S396" s="1170"/>
      <c r="T396" s="1170"/>
      <c r="U396" s="1172"/>
      <c r="V396" s="154"/>
      <c r="W396" s="1175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76">
        <f>IF((P398=""),"",MAX(D399:P399))</f>
        <v>318.75999999999976</v>
      </c>
      <c r="R397" s="1176">
        <f>IF(P398="","",MIN(D399:P399))</f>
        <v>264.53999999999996</v>
      </c>
      <c r="S397" s="1168">
        <f>IF((P399=""),"",AVERAGE(D399:P399))</f>
        <v>286.15769230769223</v>
      </c>
      <c r="T397" s="1168">
        <f>IF((P398=""),"",(Q397-R397)/(Q397+R397)*100)</f>
        <v>9.2953883079032789</v>
      </c>
      <c r="U397" s="1168">
        <f>STDEV(D399:P399)</f>
        <v>14.988103701405649</v>
      </c>
      <c r="V397" s="154" t="str">
        <f>IF(P398="","",IF(S397&gt;300,IF(T397&lt;14,IF(S397&lt;390,"Pass","Fail"),"Fail"),"Fail"))</f>
        <v>Fail</v>
      </c>
      <c r="W397" s="1173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77"/>
      <c r="R398" s="1177"/>
      <c r="S398" s="1169"/>
      <c r="T398" s="1169"/>
      <c r="U398" s="1171"/>
      <c r="V398" s="154"/>
      <c r="W398" s="1174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78"/>
      <c r="R399" s="1178"/>
      <c r="S399" s="1170"/>
      <c r="T399" s="1170"/>
      <c r="U399" s="1172"/>
      <c r="V399" s="154"/>
      <c r="W399" s="1175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76">
        <f>IF((P401=""),"",MAX(D402:P402))</f>
        <v>379.60999999999967</v>
      </c>
      <c r="R400" s="1176">
        <f>IF(P401="","",MIN(D402:P402))</f>
        <v>320.27999999999975</v>
      </c>
      <c r="S400" s="1168">
        <f>IF((P402=""),"",AVERAGE(D402:P402))</f>
        <v>340.1946153846153</v>
      </c>
      <c r="T400" s="1168">
        <f>IF((P401=""),"",(Q400-R400)/(Q400+R400)*100)</f>
        <v>8.4770463930046116</v>
      </c>
      <c r="U400" s="1168">
        <f>STDEV(D402:P402)</f>
        <v>22.332064994601478</v>
      </c>
      <c r="V400" s="154" t="str">
        <f>IF(P401="","",IF(S400&gt;300,IF(T400&lt;14,IF(S400&lt;390,"Pass","Fail"),"Fail"),"Fail"))</f>
        <v>Pass</v>
      </c>
      <c r="W400" s="1173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77"/>
      <c r="R401" s="1177"/>
      <c r="S401" s="1169"/>
      <c r="T401" s="1169"/>
      <c r="U401" s="1171"/>
      <c r="V401" s="154"/>
      <c r="W401" s="1174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78"/>
      <c r="R402" s="1178"/>
      <c r="S402" s="1170"/>
      <c r="T402" s="1170"/>
      <c r="U402" s="1172"/>
      <c r="V402" s="154"/>
      <c r="W402" s="1175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76">
        <f>IF((P404=""),"",MAX(D405:P405))</f>
        <v>394.90000000000009</v>
      </c>
      <c r="R403" s="1176">
        <f>IF(P404="","",MIN(D405:P405))</f>
        <v>333.09999999999991</v>
      </c>
      <c r="S403" s="1168">
        <f>IF((P405=""),"",AVERAGE(D405:P405))</f>
        <v>358.58846153846156</v>
      </c>
      <c r="T403" s="1168">
        <f>IF((P404=""),"",(Q403-R403)/(Q403+R403)*100)</f>
        <v>8.4890109890110139</v>
      </c>
      <c r="U403" s="1168">
        <f>STDEV(D405:P405)</f>
        <v>23.843367647402928</v>
      </c>
      <c r="V403" s="154" t="str">
        <f>IF(P404="","",IF(S403&gt;300,IF(T403&lt;14,IF(S403&lt;390,"Pass","Fail"),"Fail"),"Fail"))</f>
        <v>Pass</v>
      </c>
      <c r="W403" s="1173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77"/>
      <c r="R404" s="1177"/>
      <c r="S404" s="1169"/>
      <c r="T404" s="1169"/>
      <c r="U404" s="1171"/>
      <c r="V404" s="154"/>
      <c r="W404" s="1174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78"/>
      <c r="R405" s="1178"/>
      <c r="S405" s="1170"/>
      <c r="T405" s="1170"/>
      <c r="U405" s="1172"/>
      <c r="V405" s="154"/>
      <c r="W405" s="1175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76">
        <f>IF((P407=""),"",MAX(D408:P408))</f>
        <v>358.05000000000018</v>
      </c>
      <c r="R406" s="1176">
        <f>IF(P407="","",MIN(D408:P408))</f>
        <v>315.84999999999991</v>
      </c>
      <c r="S406" s="1168">
        <f>IF((P408=""),"",AVERAGE(D408:P408))</f>
        <v>332.22923076923081</v>
      </c>
      <c r="T406" s="1168">
        <f>IF((P407=""),"",(Q406-R406)/(Q406+R406)*100)</f>
        <v>6.2620566849681358</v>
      </c>
      <c r="U406" s="1168">
        <f>STDEV(D408:P408)</f>
        <v>16.030154117338316</v>
      </c>
      <c r="V406" s="154" t="str">
        <f>IF(P407="","",IF(S406&gt;300,IF(T406&lt;14,IF(S406&lt;390,"Pass","Fail"),"Fail"),"Fail"))</f>
        <v>Pass</v>
      </c>
      <c r="W406" s="1173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77"/>
      <c r="R407" s="1177"/>
      <c r="S407" s="1169"/>
      <c r="T407" s="1169"/>
      <c r="U407" s="1171"/>
      <c r="V407" s="154"/>
      <c r="W407" s="1174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78"/>
      <c r="R408" s="1178"/>
      <c r="S408" s="1170"/>
      <c r="T408" s="1170"/>
      <c r="U408" s="1172"/>
      <c r="V408" s="154"/>
      <c r="W408" s="1175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76">
        <f>IF((P410=""),"",MAX(D411:P411))</f>
        <v>421</v>
      </c>
      <c r="R409" s="1176">
        <f>IF(P410="","",MIN(D411:P411))</f>
        <v>360</v>
      </c>
      <c r="S409" s="1168">
        <f>IF((P411=""),"",AVERAGE(D411:P411))</f>
        <v>385.30769230769232</v>
      </c>
      <c r="T409" s="1168">
        <f>IF((P410=""),"",(Q409-R409)/(Q409+R409)*100)</f>
        <v>7.8104993597951342</v>
      </c>
      <c r="U409" s="1168">
        <f>STDEV(D411:P411)</f>
        <v>23.792101684468818</v>
      </c>
      <c r="V409" s="154" t="str">
        <f>IF(P410="","",IF(S409&gt;300,IF(T409&lt;14,IF(S409&lt;390,"Pass","Fail"),"Fail"),"Fail"))</f>
        <v>Pass</v>
      </c>
      <c r="W409" s="1173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77"/>
      <c r="R410" s="1177"/>
      <c r="S410" s="1169"/>
      <c r="T410" s="1169"/>
      <c r="U410" s="1171"/>
      <c r="V410" s="154"/>
      <c r="W410" s="1174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78"/>
      <c r="R411" s="1178"/>
      <c r="S411" s="1170"/>
      <c r="T411" s="1170"/>
      <c r="U411" s="1172"/>
      <c r="V411" s="154"/>
      <c r="W411" s="1175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76">
        <f>IF((P413=""),"",MAX(D414:P414))</f>
        <v>368.40999999999985</v>
      </c>
      <c r="R412" s="1176">
        <f>IF(P413="","",MIN(D414:P414))</f>
        <v>326.47000000000025</v>
      </c>
      <c r="S412" s="1168">
        <f>IF((P414=""),"",AVERAGE(D414:P414))</f>
        <v>344.43846153846147</v>
      </c>
      <c r="T412" s="1168">
        <f>IF((P413=""),"",(Q412-R412)/(Q412+R412)*100)</f>
        <v>6.0355744876812674</v>
      </c>
      <c r="U412" s="1168">
        <f>STDEV(D414:P414)</f>
        <v>14.915700255184831</v>
      </c>
      <c r="V412" s="154" t="str">
        <f>IF(P413="","",IF(S412&gt;300,IF(T412&lt;14,IF(S412&lt;390,"Pass","Fail"),"Fail"),"Fail"))</f>
        <v>Pass</v>
      </c>
      <c r="W412" s="1173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77"/>
      <c r="R413" s="1177"/>
      <c r="S413" s="1169"/>
      <c r="T413" s="1169"/>
      <c r="U413" s="1171"/>
      <c r="V413" s="154"/>
      <c r="W413" s="1174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78"/>
      <c r="R414" s="1178"/>
      <c r="S414" s="1170"/>
      <c r="T414" s="1170"/>
      <c r="U414" s="1172"/>
      <c r="V414" s="154"/>
      <c r="W414" s="1175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59">
        <f>IF((P416=""),"",MAX(D417:P417))</f>
        <v>413.00000000000023</v>
      </c>
      <c r="R415" s="1159">
        <f>IF(P416="","",MIN(D417:P417))</f>
        <v>372.36000000000013</v>
      </c>
      <c r="S415" s="1162">
        <f>IF((P417=""),"",AVERAGE(D417:P417))</f>
        <v>389.39076923076914</v>
      </c>
      <c r="T415" s="1162">
        <f>IF((P416=""),"",(Q415-R415)/(Q415+R415)*100)</f>
        <v>5.1746969542630232</v>
      </c>
      <c r="U415" s="1162">
        <f>STDEV(D417:P417)</f>
        <v>13.124100897164858</v>
      </c>
      <c r="V415" s="154" t="str">
        <f>IF(P416="","",IF(S415&gt;300,IF(T415&lt;14,IF(S415&lt;390,"Pass","Fail"),"Fail"),"Fail"))</f>
        <v>Pass</v>
      </c>
      <c r="W415" s="1165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60"/>
      <c r="R416" s="1160"/>
      <c r="S416" s="1163"/>
      <c r="T416" s="1163"/>
      <c r="U416" s="1163"/>
      <c r="V416" s="154"/>
      <c r="W416" s="1166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61"/>
      <c r="R417" s="1161"/>
      <c r="S417" s="1164"/>
      <c r="T417" s="1164"/>
      <c r="U417" s="1164"/>
      <c r="V417" s="154"/>
      <c r="W417" s="1167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59">
        <f>IF((P419=""),"",MAX(D420:P420))</f>
        <v>377.33999999999969</v>
      </c>
      <c r="R418" s="1159">
        <f>IF(P419="","",MIN(D420:P420))</f>
        <v>323.05999999999995</v>
      </c>
      <c r="S418" s="1162">
        <f>IF((P420=""),"",AVERAGE(D420:P420))</f>
        <v>341.97153846153839</v>
      </c>
      <c r="T418" s="1162">
        <f>IF((P419=""),"",(Q418-R418)/(Q418+R418)*100)</f>
        <v>7.7498572244431436</v>
      </c>
      <c r="U418" s="1162">
        <f>STDEV(D420:P420)</f>
        <v>22.39304238900683</v>
      </c>
      <c r="V418" s="154" t="str">
        <f>IF(P419="","",IF(S418&gt;300,IF(T418&lt;14,IF(S418&lt;390,"Pass","Fail"),"Fail"),"Fail"))</f>
        <v>Pass</v>
      </c>
      <c r="W418" s="1165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60"/>
      <c r="R419" s="1160"/>
      <c r="S419" s="1163"/>
      <c r="T419" s="1163"/>
      <c r="U419" s="1163"/>
      <c r="V419" s="154"/>
      <c r="W419" s="1166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61"/>
      <c r="R420" s="1161"/>
      <c r="S420" s="1164"/>
      <c r="T420" s="1164"/>
      <c r="U420" s="1164"/>
      <c r="V420" s="154"/>
      <c r="W420" s="1167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59">
        <f>IF((P422=""),"",MAX(D423:P423))</f>
        <v>369.93000000000029</v>
      </c>
      <c r="R421" s="1159">
        <f>IF(P422="","",MIN(D423:P423))</f>
        <v>323.73999999999978</v>
      </c>
      <c r="S421" s="1162">
        <f>IF((P423=""),"",AVERAGE(D423:P423))</f>
        <v>339.07230769230762</v>
      </c>
      <c r="T421" s="1162">
        <f>IF((P422=""),"",(Q421-R421)/(Q421+R421)*100)</f>
        <v>6.6587858780112308</v>
      </c>
      <c r="U421" s="1162">
        <f>STDEV(D423:P423)</f>
        <v>19.052745713697266</v>
      </c>
      <c r="V421" s="154" t="str">
        <f>IF(P422="","",IF(S421&gt;300,IF(T421&lt;14,IF(S421&lt;390,"Pass","Fail"),"Fail"),"Fail"))</f>
        <v>Pass</v>
      </c>
      <c r="W421" s="1165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60"/>
      <c r="R422" s="1160"/>
      <c r="S422" s="1163"/>
      <c r="T422" s="1163"/>
      <c r="U422" s="1163"/>
      <c r="V422" s="154"/>
      <c r="W422" s="1166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61"/>
      <c r="R423" s="1161"/>
      <c r="S423" s="1164"/>
      <c r="T423" s="1164"/>
      <c r="U423" s="1164"/>
      <c r="V423" s="154"/>
      <c r="W423" s="1167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59">
        <f>IF((P425=""),"",MAX(D426:P426))</f>
        <v>372.19999999999982</v>
      </c>
      <c r="R424" s="1159">
        <f>IF(P425="","",MIN(D426:P426))</f>
        <v>329.04000000000042</v>
      </c>
      <c r="S424" s="1162">
        <f>IF((P426=""),"",AVERAGE(D426:P426))</f>
        <v>344.6546153846154</v>
      </c>
      <c r="T424" s="1162">
        <f>IF((P425=""),"",(Q424-R424)/(Q424+R424)*100)</f>
        <v>6.1548114768124158</v>
      </c>
      <c r="U424" s="1162">
        <f>STDEV(D426:P426)</f>
        <v>17.008882784879653</v>
      </c>
      <c r="V424" s="154" t="str">
        <f>IF(P425="","",IF(S424&gt;300,IF(T424&lt;14,IF(S424&lt;390,"Pass","Fail"),"Fail"),"Fail"))</f>
        <v>Pass</v>
      </c>
      <c r="W424" s="1165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60"/>
      <c r="R425" s="1160"/>
      <c r="S425" s="1163"/>
      <c r="T425" s="1163"/>
      <c r="U425" s="1163"/>
      <c r="V425" s="154"/>
      <c r="W425" s="1166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61"/>
      <c r="R426" s="1161"/>
      <c r="S426" s="1164"/>
      <c r="T426" s="1164"/>
      <c r="U426" s="1164"/>
      <c r="V426" s="154"/>
      <c r="W426" s="1167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59">
        <f>IF((P428=""),"",MAX(D429:P429))</f>
        <v>369.99000000000024</v>
      </c>
      <c r="R427" s="1159">
        <f>IF(P428="","",MIN(D429:P429))</f>
        <v>323.51000000000022</v>
      </c>
      <c r="S427" s="1162">
        <f>IF((P429=""),"",AVERAGE(D429:P429))</f>
        <v>339.16076923076923</v>
      </c>
      <c r="T427" s="1162">
        <f>IF((P428=""),"",(Q427-R427)/(Q427+R427)*100)</f>
        <v>6.7022350396539281</v>
      </c>
      <c r="U427" s="1162">
        <f>STDEV(D429:P429)</f>
        <v>17.271450653964521</v>
      </c>
      <c r="V427" s="154" t="str">
        <f>IF(P428="","",IF(S427&gt;300,IF(T427&lt;14,IF(S427&lt;390,"Pass","Fail"),"Fail"),"Fail"))</f>
        <v>Pass</v>
      </c>
      <c r="W427" s="1165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60"/>
      <c r="R428" s="1160"/>
      <c r="S428" s="1163"/>
      <c r="T428" s="1163"/>
      <c r="U428" s="1163"/>
      <c r="V428" s="154"/>
      <c r="W428" s="1166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61"/>
      <c r="R429" s="1161"/>
      <c r="S429" s="1164"/>
      <c r="T429" s="1164"/>
      <c r="U429" s="1164"/>
      <c r="V429" s="154"/>
      <c r="W429" s="1167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59">
        <f>IF((P431=""),"",MAX(D432:P432))</f>
        <v>369.97000000000025</v>
      </c>
      <c r="R430" s="1159">
        <f>IF(P431="","",MIN(D432:P432))</f>
        <v>334.09999999999991</v>
      </c>
      <c r="S430" s="1162">
        <f>IF((P432=""),"",AVERAGE(D432:P432))</f>
        <v>346.13076923076926</v>
      </c>
      <c r="T430" s="1162">
        <f>IF((P431=""),"",(Q430-R430)/(Q430+R430)*100)</f>
        <v>5.094663882852605</v>
      </c>
      <c r="U430" s="1162">
        <f>STDEV(D432:P432)</f>
        <v>14.791113583015756</v>
      </c>
      <c r="V430" s="154" t="str">
        <f>IF(P431="","",IF(S430&gt;300,IF(T430&lt;14,IF(S430&lt;390,"Pass","Fail"),"Fail"),"Fail"))</f>
        <v>Pass</v>
      </c>
      <c r="W430" s="1165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60"/>
      <c r="R431" s="1160"/>
      <c r="S431" s="1163"/>
      <c r="T431" s="1163"/>
      <c r="U431" s="1163"/>
      <c r="V431" s="154"/>
      <c r="W431" s="1166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61"/>
      <c r="R432" s="1161"/>
      <c r="S432" s="1164"/>
      <c r="T432" s="1164"/>
      <c r="U432" s="1164"/>
      <c r="V432" s="154"/>
      <c r="W432" s="1167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59">
        <f>IF((P434=""),"",MAX(D435:P435))</f>
        <v>373.13999999999987</v>
      </c>
      <c r="R433" s="1159">
        <f>IF(P434="","",MIN(D435:P435))</f>
        <v>326.38999999999987</v>
      </c>
      <c r="S433" s="1162">
        <f>IF((P435=""),"",AVERAGE(D435:P435))</f>
        <v>344.05923076923079</v>
      </c>
      <c r="T433" s="1162">
        <f>IF((P434=""),"",(Q433-R433)/(Q433+R433)*100)</f>
        <v>6.68305862507684</v>
      </c>
      <c r="U433" s="1162">
        <f>STDEV(D435:P435)</f>
        <v>18.998776478823601</v>
      </c>
      <c r="V433" s="154" t="str">
        <f>IF(P434="","",IF(S433&gt;300,IF(T433&lt;14,IF(S433&lt;390,"Pass","Fail"),"Fail"),"Fail"))</f>
        <v>Pass</v>
      </c>
      <c r="W433" s="1165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60"/>
      <c r="R434" s="1160"/>
      <c r="S434" s="1163"/>
      <c r="T434" s="1163"/>
      <c r="U434" s="1163"/>
      <c r="V434" s="154"/>
      <c r="W434" s="1166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61"/>
      <c r="R435" s="1161"/>
      <c r="S435" s="1164"/>
      <c r="T435" s="1164"/>
      <c r="U435" s="1164"/>
      <c r="V435" s="154"/>
      <c r="W435" s="1167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59">
        <f>IF((P437=""),"",MAX(D438:P438))</f>
        <v>373.38000000000011</v>
      </c>
      <c r="R436" s="1159">
        <f>IF(P437="","",MIN(D438:P438))</f>
        <v>325.94000000000005</v>
      </c>
      <c r="S436" s="1162">
        <f>IF((P438=""),"",AVERAGE(D438:P438))</f>
        <v>345.76</v>
      </c>
      <c r="T436" s="1162">
        <f>IF((P437=""),"",(Q436-R436)/(Q436+R436)*100)</f>
        <v>6.7837327689755824</v>
      </c>
      <c r="U436" s="1162">
        <f>STDEV(D438:P438)</f>
        <v>17.654431927045636</v>
      </c>
      <c r="V436" s="154" t="str">
        <f>IF(P437="","",IF(S436&gt;300,IF(T436&lt;14,IF(S436&lt;390,"Pass","Fail"),"Fail"),"Fail"))</f>
        <v>Pass</v>
      </c>
      <c r="W436" s="1165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60"/>
      <c r="R437" s="1160"/>
      <c r="S437" s="1163"/>
      <c r="T437" s="1163"/>
      <c r="U437" s="1163"/>
      <c r="V437" s="154"/>
      <c r="W437" s="1166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60"/>
      <c r="R438" s="1160"/>
      <c r="S438" s="1163"/>
      <c r="T438" s="1163"/>
      <c r="U438" s="1163"/>
      <c r="V438" s="154"/>
      <c r="W438" s="1166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59">
        <f>IF((P440=""),"",MAX(D441:P441))</f>
        <v>370.35000000000036</v>
      </c>
      <c r="R439" s="1159">
        <f>IF(P440="","",MIN(D441:P441))</f>
        <v>330.88999999999987</v>
      </c>
      <c r="S439" s="1162">
        <f>IF((P441=""),"",AVERAGE(D441:P441))</f>
        <v>344.95846153846145</v>
      </c>
      <c r="T439" s="1162">
        <f>IF((P440=""),"",(Q439-R439)/(Q439+R439)*100)</f>
        <v>5.6271747190691457</v>
      </c>
      <c r="U439" s="1162">
        <f>STDEV(D441:P441)</f>
        <v>16.537102651389496</v>
      </c>
      <c r="V439" s="154" t="str">
        <f>IF(P440="","",IF(S439&gt;300,IF(T439&lt;14,IF(S439&lt;390,"Pass","Fail"),"Fail"),"Fail"))</f>
        <v>Pass</v>
      </c>
      <c r="W439" s="1165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60"/>
      <c r="R440" s="1160"/>
      <c r="S440" s="1163"/>
      <c r="T440" s="1163"/>
      <c r="U440" s="1163"/>
      <c r="V440" s="154"/>
      <c r="W440" s="1166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61"/>
      <c r="R441" s="1161"/>
      <c r="S441" s="1164"/>
      <c r="T441" s="1164"/>
      <c r="U441" s="1164"/>
      <c r="V441" s="154"/>
      <c r="W441" s="1167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59">
        <f>IF((P443=""),"",MAX(D444:P444))</f>
        <v>436.6099999999999</v>
      </c>
      <c r="R442" s="1159">
        <f>IF(P443="","",MIN(D444:P444))</f>
        <v>388.14000000000033</v>
      </c>
      <c r="S442" s="1162">
        <f>IF((P444=""),"",AVERAGE(D444:P444))</f>
        <v>411.26692307692304</v>
      </c>
      <c r="T442" s="1162">
        <f>IF((P443=""),"",(Q442-R442)/(Q442+R442)*100)</f>
        <v>5.8769324037586612</v>
      </c>
      <c r="U442" s="1162">
        <f>STDEV(D444:P444)</f>
        <v>16.71680311573769</v>
      </c>
      <c r="V442" s="154" t="str">
        <f>IF(P443="","",IF(S442&gt;300,IF(T442&lt;14,IF(S442&lt;390,"Pass","Fail"),"Fail"),"Fail"))</f>
        <v>Fail</v>
      </c>
      <c r="W442" s="1165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60"/>
      <c r="R443" s="1160"/>
      <c r="S443" s="1163"/>
      <c r="T443" s="1163"/>
      <c r="U443" s="1163"/>
      <c r="V443" s="154"/>
      <c r="W443" s="1166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61"/>
      <c r="R444" s="1161"/>
      <c r="S444" s="1164"/>
      <c r="T444" s="1164"/>
      <c r="U444" s="1164"/>
      <c r="V444" s="154"/>
      <c r="W444" s="1167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59">
        <f>IF((P446=""),"",MAX(D447:P447))</f>
        <v>382.12000000000035</v>
      </c>
      <c r="R445" s="1159">
        <f>IF(P446="","",MIN(D447:P447))</f>
        <v>326.77999999999975</v>
      </c>
      <c r="S445" s="1162">
        <f>IF((P447=""),"",AVERAGE(D447:P447))</f>
        <v>348.33692307692303</v>
      </c>
      <c r="T445" s="1162">
        <f>IF((P446=""),"",(Q445-R445)/(Q445+R445)*100)</f>
        <v>7.8064607137820001</v>
      </c>
      <c r="U445" s="1162">
        <f>STDEV(D447:P447)</f>
        <v>21.999512261493798</v>
      </c>
      <c r="V445" s="154" t="str">
        <f>IF(P446="","",IF(S445&gt;300,IF(T445&lt;14,IF(S445&lt;390,"Pass","Fail"),"Fail"),"Fail"))</f>
        <v>Pass</v>
      </c>
      <c r="W445" s="1165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60"/>
      <c r="R446" s="1160"/>
      <c r="S446" s="1163"/>
      <c r="T446" s="1163"/>
      <c r="U446" s="1163"/>
      <c r="V446" s="154"/>
      <c r="W446" s="1166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61"/>
      <c r="R447" s="1161"/>
      <c r="S447" s="1164"/>
      <c r="T447" s="1164"/>
      <c r="U447" s="1164"/>
      <c r="V447" s="154"/>
      <c r="W447" s="1167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59">
        <f>IF((P449=""),"",MAX(D450:P450))</f>
        <v>369.67999999999984</v>
      </c>
      <c r="R448" s="1159">
        <f>IF(P449="","",MIN(D450:P450))</f>
        <v>330.21000000000004</v>
      </c>
      <c r="S448" s="1162">
        <f>IF((P450=""),"",AVERAGE(D450:P450))</f>
        <v>344.00461538461548</v>
      </c>
      <c r="T448" s="1162">
        <f>IF((P449=""),"",(Q448-R448)/(Q448+R448)*100)</f>
        <v>5.6394576290559666</v>
      </c>
      <c r="U448" s="1162">
        <f>STDEV(D450:P450)</f>
        <v>17.1213821557443</v>
      </c>
      <c r="V448" s="154" t="str">
        <f>IF(P449="","",IF(S448&gt;300,IF(T448&lt;14,IF(S448&lt;390,"Pass","Fail"),"Fail"),"Fail"))</f>
        <v>Pass</v>
      </c>
      <c r="W448" s="1165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60"/>
      <c r="R449" s="1160"/>
      <c r="S449" s="1163"/>
      <c r="T449" s="1163"/>
      <c r="U449" s="1163"/>
      <c r="V449" s="154"/>
      <c r="W449" s="1166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61"/>
      <c r="R450" s="1161"/>
      <c r="S450" s="1164"/>
      <c r="T450" s="1164"/>
      <c r="U450" s="1164"/>
      <c r="V450" s="154"/>
      <c r="W450" s="1167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59">
        <f>IF((P452=""),"",MAX(D453:P453))</f>
        <v>378.60000000000036</v>
      </c>
      <c r="R451" s="1159">
        <f>IF(P452="","",MIN(D453:P453))</f>
        <v>329.09999999999991</v>
      </c>
      <c r="S451" s="1162">
        <f>IF((P453=""),"",AVERAGE(D453:P453))</f>
        <v>346.59076923076924</v>
      </c>
      <c r="T451" s="1162">
        <f>IF((P452=""),"",(Q451-R451)/(Q451+R451)*100)</f>
        <v>6.9944891903349484</v>
      </c>
      <c r="U451" s="1162">
        <f>STDEV(D453:P453)</f>
        <v>20.480884771554084</v>
      </c>
      <c r="V451" s="154" t="str">
        <f>IF(P452="","",IF(S451&gt;300,IF(T451&lt;14,IF(S451&lt;390,"Pass","Fail"),"Fail"),"Fail"))</f>
        <v>Pass</v>
      </c>
      <c r="W451" s="1165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60"/>
      <c r="R452" s="1160"/>
      <c r="S452" s="1163"/>
      <c r="T452" s="1163"/>
      <c r="U452" s="1163"/>
      <c r="V452" s="154"/>
      <c r="W452" s="1166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61"/>
      <c r="R453" s="1161"/>
      <c r="S453" s="1164"/>
      <c r="T453" s="1164"/>
      <c r="U453" s="1164"/>
      <c r="V453" s="154"/>
      <c r="W453" s="1167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59">
        <f>IF((P455=""),"",MAX(D456:P456))</f>
        <v>366.50999999999976</v>
      </c>
      <c r="R454" s="1159">
        <f>IF(P455="","",MIN(D456:P456))</f>
        <v>323.75</v>
      </c>
      <c r="S454" s="1162">
        <f>IF((P456=""),"",AVERAGE(D456:P456))</f>
        <v>338.53769230769228</v>
      </c>
      <c r="T454" s="1162">
        <f>IF((P455=""),"",(Q454-R454)/(Q454+R454)*100)</f>
        <v>6.1947671891750611</v>
      </c>
      <c r="U454" s="1162">
        <f>STDEV(D456:P456)</f>
        <v>17.592738631722291</v>
      </c>
      <c r="V454" s="154" t="str">
        <f>IF(P455="","",IF(S454&gt;300,IF(T454&lt;14,IF(S454&lt;390,"Pass","Fail"),"Fail"),"Fail"))</f>
        <v>Pass</v>
      </c>
      <c r="W454" s="1165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60"/>
      <c r="R455" s="1160"/>
      <c r="S455" s="1163"/>
      <c r="T455" s="1163"/>
      <c r="U455" s="1163"/>
      <c r="V455" s="154"/>
      <c r="W455" s="1166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61"/>
      <c r="R456" s="1161"/>
      <c r="S456" s="1164"/>
      <c r="T456" s="1164"/>
      <c r="U456" s="1164"/>
      <c r="V456" s="154"/>
      <c r="W456" s="1167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59">
        <f>IF((P458=""),"",MAX(D459:P459))</f>
        <v>377.59000000000015</v>
      </c>
      <c r="R457" s="1159">
        <f>IF(P458="","",MIN(D459:P459))</f>
        <v>329.10000000000036</v>
      </c>
      <c r="S457" s="1162">
        <f>IF((P459=""),"",AVERAGE(D459:P459))</f>
        <v>347.06923076923067</v>
      </c>
      <c r="T457" s="1162">
        <f>IF((P458=""),"",(Q457-R457)/(Q457+R457)*100)</f>
        <v>6.8615658916922202</v>
      </c>
      <c r="U457" s="1162">
        <f>STDEV(D459:P459)</f>
        <v>19.2490477952982</v>
      </c>
      <c r="V457" s="154" t="str">
        <f>IF(P458="","",IF(S457&gt;300,IF(T457&lt;14,IF(S457&lt;390,"Pass","Fail"),"Fail"),"Fail"))</f>
        <v>Pass</v>
      </c>
      <c r="W457" s="1165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60"/>
      <c r="R458" s="1160"/>
      <c r="S458" s="1163"/>
      <c r="T458" s="1163"/>
      <c r="U458" s="1163"/>
      <c r="V458" s="154"/>
      <c r="W458" s="1166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61"/>
      <c r="R459" s="1161"/>
      <c r="S459" s="1164"/>
      <c r="T459" s="1164"/>
      <c r="U459" s="1164"/>
      <c r="V459" s="154"/>
      <c r="W459" s="1167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59">
        <f>IF((P461=""),"",MAX(D462:P462))</f>
        <v>389.32999999999993</v>
      </c>
      <c r="R460" s="1159">
        <f>IF(P461="","",MIN(D462:P462))</f>
        <v>335.19000000000005</v>
      </c>
      <c r="S460" s="1162">
        <f>IF((P462=""),"",AVERAGE(D462:P462))</f>
        <v>356.45384615384626</v>
      </c>
      <c r="T460" s="1162">
        <f>IF((P461=""),"",(Q460-R460)/(Q460+R460)*100)</f>
        <v>7.4725335394467889</v>
      </c>
      <c r="U460" s="1162">
        <f>STDEV(D462:P462)</f>
        <v>21.007927288868899</v>
      </c>
      <c r="V460" s="154" t="str">
        <f>IF(P461="","",IF(S460&gt;300,IF(T460&lt;14,IF(S460&lt;390,"Pass","Fail"),"Fail"),"Fail"))</f>
        <v>Pass</v>
      </c>
      <c r="W460" s="1165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60"/>
      <c r="R461" s="1160"/>
      <c r="S461" s="1163"/>
      <c r="T461" s="1163"/>
      <c r="U461" s="1163"/>
      <c r="V461" s="154"/>
      <c r="W461" s="1166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61"/>
      <c r="R462" s="1161"/>
      <c r="S462" s="1164"/>
      <c r="T462" s="1164"/>
      <c r="U462" s="1164"/>
      <c r="V462" s="154"/>
      <c r="W462" s="1167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59">
        <f>IF((P464=""),"",MAX(D465:P465))</f>
        <v>378.69000000000005</v>
      </c>
      <c r="R463" s="1159">
        <f>IF(P464="","",MIN(D465:P465))</f>
        <v>336.07999999999993</v>
      </c>
      <c r="S463" s="1162">
        <f>IF((P465=""),"",AVERAGE(D465:P465))</f>
        <v>351.28769230769228</v>
      </c>
      <c r="T463" s="1162">
        <f>IF((P464=""),"",(Q463-R463)/(Q463+R463)*100)</f>
        <v>5.9613581991410003</v>
      </c>
      <c r="U463" s="1162">
        <f>STDEV(D465:P465)</f>
        <v>18.5190434210514</v>
      </c>
      <c r="V463" s="154" t="str">
        <f>IF(P464="","",IF(S463&gt;300,IF(T463&lt;14,IF(S463&lt;390,"Pass","Fail"),"Fail"),"Fail"))</f>
        <v>Pass</v>
      </c>
      <c r="W463" s="1165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60"/>
      <c r="R464" s="1160"/>
      <c r="S464" s="1163"/>
      <c r="T464" s="1163"/>
      <c r="U464" s="1163"/>
      <c r="V464" s="154"/>
      <c r="W464" s="1166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61"/>
      <c r="R465" s="1161"/>
      <c r="S465" s="1164"/>
      <c r="T465" s="1164"/>
      <c r="U465" s="1164"/>
      <c r="V465" s="154"/>
      <c r="W465" s="1167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59">
        <f>IF((P467=""),"",MAX(D468:P468))</f>
        <v>444.61000000000013</v>
      </c>
      <c r="R466" s="1159">
        <f>IF(P467="","",MIN(D468:P468))</f>
        <v>387.04999999999995</v>
      </c>
      <c r="S466" s="1162">
        <f>IF((P468=""),"",AVERAGE(D468:P468))</f>
        <v>411.58923076923071</v>
      </c>
      <c r="T466" s="1162">
        <f>IF((P467=""),"",(Q466-R466)/(Q466+R466)*100)</f>
        <v>6.9210975639083472</v>
      </c>
      <c r="U466" s="1162">
        <f>STDEV(D468:P468)</f>
        <v>19.516616621714316</v>
      </c>
      <c r="V466" s="154" t="str">
        <f>IF(P467="","",IF(S466&gt;300,IF(T466&lt;14,IF(S466&lt;390,"Pass","Fail"),"Fail"),"Fail"))</f>
        <v>Fail</v>
      </c>
      <c r="W466" s="1165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60"/>
      <c r="R467" s="1160"/>
      <c r="S467" s="1163"/>
      <c r="T467" s="1163"/>
      <c r="U467" s="1163"/>
      <c r="V467" s="154"/>
      <c r="W467" s="1166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61"/>
      <c r="R468" s="1161"/>
      <c r="S468" s="1164"/>
      <c r="T468" s="1164"/>
      <c r="U468" s="1164"/>
      <c r="V468" s="154"/>
      <c r="W468" s="1167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59">
        <f>IF((P470=""),"",MAX(D471:P471))</f>
        <v>408.29999999999973</v>
      </c>
      <c r="R469" s="1159">
        <f>IF(P470="","",MIN(D471:P471))</f>
        <v>343.5600000000004</v>
      </c>
      <c r="S469" s="1162">
        <f>IF((P471=""),"",AVERAGE(D471:P471))</f>
        <v>364.44076923076921</v>
      </c>
      <c r="T469" s="1162">
        <f>IF((P470=""),"",(Q469-R469)/(Q469+R469)*100)</f>
        <v>8.6106455989145996</v>
      </c>
      <c r="U469" s="1162">
        <f>STDEV(D471:P471)</f>
        <v>25.63078665119275</v>
      </c>
      <c r="V469" s="154" t="str">
        <f>IF(P470="","",IF(S469&gt;300,IF(T469&lt;14,IF(S469&lt;390,"Pass","Fail"),"Fail"),"Fail"))</f>
        <v>Pass</v>
      </c>
      <c r="W469" s="1165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60"/>
      <c r="R470" s="1160"/>
      <c r="S470" s="1163"/>
      <c r="T470" s="1163"/>
      <c r="U470" s="1163"/>
      <c r="V470" s="154"/>
      <c r="W470" s="1166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61"/>
      <c r="R471" s="1161"/>
      <c r="S471" s="1164"/>
      <c r="T471" s="1164"/>
      <c r="U471" s="1164"/>
      <c r="V471" s="154"/>
      <c r="W471" s="1167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59">
        <f>IF((P473=""),"",MAX(D474:P474))</f>
        <v>389.84000000000015</v>
      </c>
      <c r="R472" s="1159">
        <f>IF(P473="","",MIN(D474:P474))</f>
        <v>337.80999999999995</v>
      </c>
      <c r="S472" s="1162">
        <f>IF((P474=""),"",AVERAGE(D474:P474))</f>
        <v>354.28307692307692</v>
      </c>
      <c r="T472" s="1162">
        <f>IF((P473=""),"",(Q472-R472)/(Q472+R472)*100)</f>
        <v>7.1504157218443192</v>
      </c>
      <c r="U472" s="1162">
        <f>STDEV(D474:P474)</f>
        <v>21.222572646679374</v>
      </c>
      <c r="V472" s="154" t="str">
        <f>IF(P473="","",IF(S472&gt;300,IF(T472&lt;14,IF(S472&lt;390,"Pass","Fail"),"Fail"),"Fail"))</f>
        <v>Pass</v>
      </c>
      <c r="W472" s="1165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60"/>
      <c r="R473" s="1160"/>
      <c r="S473" s="1163"/>
      <c r="T473" s="1163"/>
      <c r="U473" s="1163"/>
      <c r="V473" s="154"/>
      <c r="W473" s="1166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61"/>
      <c r="R474" s="1161"/>
      <c r="S474" s="1164"/>
      <c r="T474" s="1164"/>
      <c r="U474" s="1164"/>
      <c r="V474" s="154"/>
      <c r="W474" s="1167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59">
        <f>IF((P476=""),"",MAX(D477:P477))</f>
        <v>403.63000000000011</v>
      </c>
      <c r="R475" s="1159">
        <f>IF(P476="","",MIN(D477:P477))</f>
        <v>327.86999999999989</v>
      </c>
      <c r="S475" s="1162">
        <f>IF((P477=""),"",AVERAGE(D477:P477))</f>
        <v>353.42307692307691</v>
      </c>
      <c r="T475" s="1162">
        <f>IF((P476=""),"",(Q475-R475)/(Q475+R475)*100)</f>
        <v>10.356801093643227</v>
      </c>
      <c r="U475" s="1162">
        <f>STDEV(D477:P477)</f>
        <v>31.330681550362719</v>
      </c>
      <c r="V475" s="154" t="str">
        <f>IF(P476="","",IF(S475&gt;300,IF(T475&lt;14,IF(S475&lt;390,"Pass","Fail"),"Fail"),"Fail"))</f>
        <v>Pass</v>
      </c>
      <c r="W475" s="1165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60"/>
      <c r="R476" s="1160"/>
      <c r="S476" s="1163"/>
      <c r="T476" s="1163"/>
      <c r="U476" s="1163"/>
      <c r="V476" s="154"/>
      <c r="W476" s="1166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61"/>
      <c r="R477" s="1161"/>
      <c r="S477" s="1164"/>
      <c r="T477" s="1164"/>
      <c r="U477" s="1164"/>
      <c r="V477" s="154"/>
      <c r="W477" s="1167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59">
        <f>IF((P479=""),"",MAX(D480:P480))</f>
        <v>384.02</v>
      </c>
      <c r="R478" s="1159">
        <f>IF(P479="","",MIN(D480:P480))</f>
        <v>330.75</v>
      </c>
      <c r="S478" s="1162">
        <f>IF((P480=""),"",AVERAGE(D480:P480))</f>
        <v>348.59153846153851</v>
      </c>
      <c r="T478" s="1162">
        <f>IF((P479=""),"",(Q478-R478)/(Q478+R478)*100)</f>
        <v>7.4527470375085674</v>
      </c>
      <c r="U478" s="1162">
        <f>STDEV(D480:P480)</f>
        <v>22.250055747551766</v>
      </c>
      <c r="V478" s="154" t="str">
        <f>IF(P479="","",IF(S478&gt;300,IF(T478&lt;14,IF(S478&lt;390,"Pass","Fail"),"Fail"),"Fail"))</f>
        <v>Pass</v>
      </c>
      <c r="W478" s="1165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60"/>
      <c r="R479" s="1160"/>
      <c r="S479" s="1163"/>
      <c r="T479" s="1163"/>
      <c r="U479" s="1163"/>
      <c r="V479" s="154"/>
      <c r="W479" s="1166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61"/>
      <c r="R480" s="1161"/>
      <c r="S480" s="1164"/>
      <c r="T480" s="1164"/>
      <c r="U480" s="1164"/>
      <c r="V480" s="154"/>
      <c r="W480" s="1167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59">
        <f>IF((P482=""),"",MAX(D483:P483))</f>
        <v>385.30999999999995</v>
      </c>
      <c r="R481" s="1159">
        <f>IF(P482="","",MIN(D483:P483))</f>
        <v>332.48999999999978</v>
      </c>
      <c r="S481" s="1162">
        <f>IF((P483=""),"",AVERAGE(D483:P483))</f>
        <v>351.323076923077</v>
      </c>
      <c r="T481" s="1162">
        <f>IF((P482=""),"",(Q481-R481)/(Q481+R481)*100)</f>
        <v>7.3585957091111984</v>
      </c>
      <c r="U481" s="1162">
        <f>STDEV(D483:P483)</f>
        <v>21.568687714915722</v>
      </c>
      <c r="V481" s="154" t="str">
        <f>IF(P482="","",IF(S481&gt;300,IF(T481&lt;14,IF(S481&lt;390,"Pass","Fail"),"Fail"),"Fail"))</f>
        <v>Pass</v>
      </c>
      <c r="W481" s="1165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60"/>
      <c r="R482" s="1160"/>
      <c r="S482" s="1163"/>
      <c r="T482" s="1163"/>
      <c r="U482" s="1163"/>
      <c r="V482" s="154"/>
      <c r="W482" s="1166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61"/>
      <c r="R483" s="1161"/>
      <c r="S483" s="1164"/>
      <c r="T483" s="1164"/>
      <c r="U483" s="1164"/>
      <c r="V483" s="154"/>
      <c r="W483" s="1167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59">
        <f>IF((P485=""),"",MAX(D486:P486))</f>
        <v>378.0300000000002</v>
      </c>
      <c r="R484" s="1159">
        <f>IF(P485="","",MIN(D486:P486))</f>
        <v>326.40999999999985</v>
      </c>
      <c r="S484" s="1162">
        <f>IF((P486=""),"",AVERAGE(D486:P486))</f>
        <v>344.88307692307689</v>
      </c>
      <c r="T484" s="1162">
        <f>IF((P485=""),"",(Q484-R484)/(Q484+R484)*100)</f>
        <v>7.3278064845835473</v>
      </c>
      <c r="U484" s="1162">
        <f>STDEV(D486:P486)</f>
        <v>22.263256494583349</v>
      </c>
      <c r="V484" s="154" t="str">
        <f>IF(P485="","",IF(S484&gt;300,IF(T484&lt;14,IF(S484&lt;390,"Pass","Fail"),"Fail"),"Fail"))</f>
        <v>Pass</v>
      </c>
      <c r="W484" s="1165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60"/>
      <c r="R485" s="1160"/>
      <c r="S485" s="1163"/>
      <c r="T485" s="1163"/>
      <c r="U485" s="1163"/>
      <c r="V485" s="154"/>
      <c r="W485" s="1166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61"/>
      <c r="R486" s="1161"/>
      <c r="S486" s="1164"/>
      <c r="T486" s="1164"/>
      <c r="U486" s="1164"/>
      <c r="V486" s="154"/>
      <c r="W486" s="1167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59">
        <f>IF((P488=""),"",MAX(D489:P489))</f>
        <v>393.04999999999973</v>
      </c>
      <c r="R487" s="1159">
        <f>IF(P488="","",MIN(D489:P489))</f>
        <v>341.4699999999998</v>
      </c>
      <c r="S487" s="1162">
        <f>IF((P489=""),"",AVERAGE(D489:P489))</f>
        <v>358.63692307692298</v>
      </c>
      <c r="T487" s="1162">
        <f>IF((P488=""),"",(Q487-R487)/(Q487+R487)*100)</f>
        <v>7.022273049066051</v>
      </c>
      <c r="U487" s="1162">
        <f>STDEV(D489:P489)</f>
        <v>19.381734263913362</v>
      </c>
      <c r="V487" s="154" t="str">
        <f>IF(P488="","",IF(S487&gt;300,IF(T487&lt;14,IF(S487&lt;390,"Pass","Fail"),"Fail"),"Fail"))</f>
        <v>Pass</v>
      </c>
      <c r="W487" s="1165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60"/>
      <c r="R488" s="1160"/>
      <c r="S488" s="1163"/>
      <c r="T488" s="1163"/>
      <c r="U488" s="1163"/>
      <c r="V488" s="154"/>
      <c r="W488" s="1166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61"/>
      <c r="R489" s="1161"/>
      <c r="S489" s="1164"/>
      <c r="T489" s="1164"/>
      <c r="U489" s="1164"/>
      <c r="V489" s="154"/>
      <c r="W489" s="1167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59">
        <f>IF((P491=""),"",MAX(D492:P492))</f>
        <v>386.83999999999969</v>
      </c>
      <c r="R490" s="1159">
        <f>IF(P491="","",MIN(D492:P492))</f>
        <v>336.96000000000004</v>
      </c>
      <c r="S490" s="1162">
        <f>IF((P492=""),"",AVERAGE(D492:P492))</f>
        <v>354.02846153846144</v>
      </c>
      <c r="T490" s="1162">
        <f>IF((P491=""),"",(Q490-R490)/(Q490+R490)*100)</f>
        <v>6.8914064658745051</v>
      </c>
      <c r="U490" s="1162">
        <f>STDEV(D492:P492)</f>
        <v>20.599751958926142</v>
      </c>
      <c r="V490" s="154" t="str">
        <f>IF(P491="","",IF(S490&gt;300,IF(T490&lt;14,IF(S490&lt;390,"Pass","Fail"),"Fail"),"Fail"))</f>
        <v>Pass</v>
      </c>
      <c r="W490" s="1165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60"/>
      <c r="R491" s="1160"/>
      <c r="S491" s="1163"/>
      <c r="T491" s="1163"/>
      <c r="U491" s="1163"/>
      <c r="V491" s="154"/>
      <c r="W491" s="1166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61"/>
      <c r="R492" s="1161"/>
      <c r="S492" s="1164"/>
      <c r="T492" s="1164"/>
      <c r="U492" s="1164"/>
      <c r="V492" s="154"/>
      <c r="W492" s="1167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59">
        <f>IF((P494=""),"",MAX(D495:P495))</f>
        <v>387.46000000000004</v>
      </c>
      <c r="R493" s="1159">
        <f>IF(P494="","",MIN(D495:P495))</f>
        <v>333.5</v>
      </c>
      <c r="S493" s="1162">
        <f>IF((P495=""),"",AVERAGE(D495:P495))</f>
        <v>353.48384615384606</v>
      </c>
      <c r="T493" s="1162">
        <f>IF((P494=""),"",(Q493-R493)/(Q493+R493)*100)</f>
        <v>7.4844651575676924</v>
      </c>
      <c r="U493" s="1162">
        <f>STDEV(D495:P495)</f>
        <v>20.106498758056425</v>
      </c>
      <c r="V493" s="154" t="str">
        <f>IF(P494="","",IF(S493&gt;300,IF(T493&lt;14,IF(S493&lt;390,"Pass","Fail"),"Fail"),"Fail"))</f>
        <v>Pass</v>
      </c>
      <c r="W493" s="1165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60"/>
      <c r="R494" s="1160"/>
      <c r="S494" s="1163"/>
      <c r="T494" s="1163"/>
      <c r="U494" s="1163"/>
      <c r="V494" s="154"/>
      <c r="W494" s="1166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61"/>
      <c r="R495" s="1161"/>
      <c r="S495" s="1164"/>
      <c r="T495" s="1164"/>
      <c r="U495" s="1164"/>
      <c r="V495" s="154"/>
      <c r="W495" s="1167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59">
        <f>IF((P497=""),"",MAX(D498:P498))</f>
        <v>387.75</v>
      </c>
      <c r="R496" s="1159">
        <f>IF(P497="","",MIN(D498:P498))</f>
        <v>336.52</v>
      </c>
      <c r="S496" s="1162">
        <f>IF((P498=""),"",AVERAGE(D498:P498))</f>
        <v>354.46153846153845</v>
      </c>
      <c r="T496" s="1162">
        <f>IF((P497=""),"",(Q496-R496)/(Q496+R496)*100)</f>
        <v>7.0733290071382253</v>
      </c>
      <c r="U496" s="1162">
        <f>STDEV(D498:P498)</f>
        <v>19.906819118982916</v>
      </c>
      <c r="V496" s="154" t="str">
        <f>IF(P497="","",IF(S496&gt;300,IF(T496&lt;14,IF(S496&lt;390,"Pass","Fail"),"Fail"),"Fail"))</f>
        <v>Pass</v>
      </c>
      <c r="W496" s="1165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60"/>
      <c r="R497" s="1160"/>
      <c r="S497" s="1163"/>
      <c r="T497" s="1163"/>
      <c r="U497" s="1163"/>
      <c r="V497" s="154"/>
      <c r="W497" s="1166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61"/>
      <c r="R498" s="1161"/>
      <c r="S498" s="1164"/>
      <c r="T498" s="1164"/>
      <c r="U498" s="1164"/>
      <c r="V498" s="154"/>
      <c r="W498" s="1167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59">
        <f>IF((P500=""),"",MAX(D501:P501))</f>
        <v>370.92999999999984</v>
      </c>
      <c r="R499" s="1159">
        <f>IF(P500="","",MIN(D501:P501))</f>
        <v>323.75</v>
      </c>
      <c r="S499" s="1162">
        <f>IF((P501=""),"",AVERAGE(D501:P501))</f>
        <v>343.46307692307676</v>
      </c>
      <c r="T499" s="1162">
        <f>IF((P500=""),"",(Q499-R499)/(Q499+R499)*100)</f>
        <v>6.7916162837565279</v>
      </c>
      <c r="U499" s="1162">
        <f>STDEV(D501:P501)</f>
        <v>18.705001285136579</v>
      </c>
      <c r="V499" s="154" t="str">
        <f>IF(P500="","",IF(S499&gt;300,IF(T499&lt;14,IF(S499&lt;390,"Pass","Fail"),"Fail"),"Fail"))</f>
        <v>Pass</v>
      </c>
      <c r="W499" s="1165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60"/>
      <c r="R500" s="1160"/>
      <c r="S500" s="1163"/>
      <c r="T500" s="1163"/>
      <c r="U500" s="1163"/>
      <c r="V500" s="154"/>
      <c r="W500" s="1166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61"/>
      <c r="R501" s="1161"/>
      <c r="S501" s="1164"/>
      <c r="T501" s="1164"/>
      <c r="U501" s="1164"/>
      <c r="V501" s="154"/>
      <c r="W501" s="1167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59">
        <f>IF((P503=""),"",MAX(D504:P504))</f>
        <v>392.19000000000005</v>
      </c>
      <c r="R502" s="1159">
        <f>IF(P503="","",MIN(D504:P504))</f>
        <v>333.92000000000007</v>
      </c>
      <c r="S502" s="1162">
        <f>IF((P504=""),"",AVERAGE(D504:P504))</f>
        <v>352.34615384615398</v>
      </c>
      <c r="T502" s="1162">
        <f>IF((P503=""),"",(Q502-R502)/(Q502+R502)*100)</f>
        <v>8.0249548966410007</v>
      </c>
      <c r="U502" s="1162">
        <f>STDEV(D504:P504)</f>
        <v>21.644596915650524</v>
      </c>
      <c r="V502" s="154" t="str">
        <f>IF(P503="","",IF(S502&gt;300,IF(T502&lt;14,IF(S502&lt;390,"Pass","Fail"),"Fail"),"Fail"))</f>
        <v>Pass</v>
      </c>
      <c r="W502" s="1165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60"/>
      <c r="R503" s="1160"/>
      <c r="S503" s="1163"/>
      <c r="T503" s="1163"/>
      <c r="U503" s="1163"/>
      <c r="V503" s="154"/>
      <c r="W503" s="1166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61"/>
      <c r="R504" s="1161"/>
      <c r="S504" s="1164"/>
      <c r="T504" s="1164"/>
      <c r="U504" s="1164"/>
      <c r="V504" s="154"/>
      <c r="W504" s="1167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59">
        <f>IF((P506=""),"",MAX(D507:P507))</f>
        <v>378.77</v>
      </c>
      <c r="R505" s="1159">
        <f>IF(P506="","",MIN(D507:P507))</f>
        <v>329.5</v>
      </c>
      <c r="S505" s="1162">
        <f>IF((P507=""),"",AVERAGE(D507:P507))</f>
        <v>346.18769230769237</v>
      </c>
      <c r="T505" s="1162">
        <f>IF((P506=""),"",(Q505-R505)/(Q505+R505)*100)</f>
        <v>6.9563866886921639</v>
      </c>
      <c r="U505" s="1162">
        <f>STDEV(D507:P507)</f>
        <v>20.979036422837602</v>
      </c>
      <c r="V505" s="154" t="str">
        <f>IF(P506="","",IF(S505&gt;300,IF(T505&lt;14,IF(S505&lt;390,"Pass","Fail"),"Fail"),"Fail"))</f>
        <v>Pass</v>
      </c>
      <c r="W505" s="1165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60"/>
      <c r="R506" s="1160"/>
      <c r="S506" s="1163"/>
      <c r="T506" s="1163"/>
      <c r="U506" s="1163"/>
      <c r="V506" s="154"/>
      <c r="W506" s="1166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61"/>
      <c r="R507" s="1161"/>
      <c r="S507" s="1164"/>
      <c r="T507" s="1164"/>
      <c r="U507" s="1164"/>
      <c r="V507" s="154"/>
      <c r="W507" s="1167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59">
        <f>IF((P509=""),"",MAX(D510:P510))</f>
        <v>375.75</v>
      </c>
      <c r="R508" s="1159">
        <f>IF(P509="","",MIN(D510:P510))</f>
        <v>332.40000000000009</v>
      </c>
      <c r="S508" s="1162">
        <f>IF((P510=""),"",AVERAGE(D510:P510))</f>
        <v>346.15230769230777</v>
      </c>
      <c r="T508" s="1162">
        <f>IF((P509=""),"",(Q508-R508)/(Q508+R508)*100)</f>
        <v>6.1215844100825958</v>
      </c>
      <c r="U508" s="1162">
        <f>STDEV(D510:P510)</f>
        <v>19.436998719727338</v>
      </c>
      <c r="V508" s="154" t="str">
        <f>IF(P509="","",IF(S508&gt;300,IF(T508&lt;14,IF(S508&lt;390,"Pass","Fail"),"Fail"),"Fail"))</f>
        <v>Pass</v>
      </c>
      <c r="W508" s="1165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60"/>
      <c r="R509" s="1160"/>
      <c r="S509" s="1163"/>
      <c r="T509" s="1163"/>
      <c r="U509" s="1163"/>
      <c r="V509" s="154"/>
      <c r="W509" s="1166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61"/>
      <c r="R510" s="1161"/>
      <c r="S510" s="1164"/>
      <c r="T510" s="1164"/>
      <c r="U510" s="1164"/>
      <c r="V510" s="154"/>
      <c r="W510" s="1167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59">
        <f>IF((P512=""),"",MAX(D513:P513))</f>
        <v>392.13000000000011</v>
      </c>
      <c r="R511" s="1159">
        <f>IF(P512="","",MIN(D513:P513))</f>
        <v>342.77</v>
      </c>
      <c r="S511" s="1162">
        <f>IF((P513=""),"",AVERAGE(D513:P513))</f>
        <v>359.84999999999997</v>
      </c>
      <c r="T511" s="1162">
        <f>IF((P512=""),"",(Q511-R511)/(Q511+R511)*100)</f>
        <v>6.7165600762008602</v>
      </c>
      <c r="U511" s="1162">
        <f>STDEV(D513:P513)</f>
        <v>18.721947459244959</v>
      </c>
      <c r="V511" s="154" t="str">
        <f>IF(P512="","",IF(S511&gt;300,IF(T511&lt;14,IF(S511&lt;390,"Pass","Fail"),"Fail"),"Fail"))</f>
        <v>Pass</v>
      </c>
      <c r="W511" s="1165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60"/>
      <c r="R512" s="1160"/>
      <c r="S512" s="1163"/>
      <c r="T512" s="1163"/>
      <c r="U512" s="1163"/>
      <c r="V512" s="154"/>
      <c r="W512" s="1166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61"/>
      <c r="R513" s="1161"/>
      <c r="S513" s="1164"/>
      <c r="T513" s="1164"/>
      <c r="U513" s="1164"/>
      <c r="V513" s="154"/>
      <c r="W513" s="1167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59">
        <f>IF((P515=""),"",MAX(D516:P516))</f>
        <v>396.80999999999995</v>
      </c>
      <c r="R514" s="1159">
        <f>IF(P515="","",MIN(D516:P516))</f>
        <v>342.76000000000022</v>
      </c>
      <c r="S514" s="1162">
        <f>IF((P516=""),"",AVERAGE(D516:P516))</f>
        <v>363.15538461538466</v>
      </c>
      <c r="T514" s="1162">
        <f>IF((P515=""),"",(Q514-R514)/(Q514+R514)*100)</f>
        <v>7.3083007693659443</v>
      </c>
      <c r="U514" s="1162">
        <f>STDEV(D516:P516)</f>
        <v>19.258096831975159</v>
      </c>
      <c r="V514" s="154" t="str">
        <f>IF(P515="","",IF(S514&gt;300,IF(T514&lt;14,IF(S514&lt;390,"Pass","Fail"),"Fail"),"Fail"))</f>
        <v>Pass</v>
      </c>
      <c r="W514" s="1165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60"/>
      <c r="R515" s="1160"/>
      <c r="S515" s="1163"/>
      <c r="T515" s="1163"/>
      <c r="U515" s="1163"/>
      <c r="V515" s="154"/>
      <c r="W515" s="1166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61"/>
      <c r="R516" s="1161"/>
      <c r="S516" s="1164"/>
      <c r="T516" s="1164"/>
      <c r="U516" s="1164"/>
      <c r="V516" s="154"/>
      <c r="W516" s="1167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59">
        <f>IF((P518=""),"",MAX(D519:P519))</f>
        <v>382.34999999999991</v>
      </c>
      <c r="R517" s="1159">
        <f>IF(P518="","",MIN(D519:P519))</f>
        <v>334.87000000000035</v>
      </c>
      <c r="S517" s="1162">
        <f>IF((P519=""),"",AVERAGE(D519:P519))</f>
        <v>351.43923076923079</v>
      </c>
      <c r="T517" s="1162">
        <f>IF((P518=""),"",(Q517-R517)/(Q517+R517)*100)</f>
        <v>6.6200050193803222</v>
      </c>
      <c r="U517" s="1162">
        <f>STDEV(D519:P519)</f>
        <v>19.533686484948912</v>
      </c>
      <c r="V517" s="154" t="str">
        <f>IF(P518="","",IF(S517&gt;300,IF(T517&lt;14,IF(S517&lt;390,"Pass","Fail"),"Fail"),"Fail"))</f>
        <v>Pass</v>
      </c>
      <c r="W517" s="1165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60"/>
      <c r="R518" s="1160"/>
      <c r="S518" s="1163"/>
      <c r="T518" s="1163"/>
      <c r="U518" s="1163"/>
      <c r="V518" s="154"/>
      <c r="W518" s="1166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61"/>
      <c r="R519" s="1161"/>
      <c r="S519" s="1164"/>
      <c r="T519" s="1164"/>
      <c r="U519" s="1164"/>
      <c r="V519" s="154"/>
      <c r="W519" s="1167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59">
        <f>IF((P521=""),"",MAX(D522:P522))</f>
        <v>400.21000000000004</v>
      </c>
      <c r="R520" s="1159">
        <f>IF(P521="","",MIN(D522:P522))</f>
        <v>347.76000000000022</v>
      </c>
      <c r="S520" s="1162">
        <f>IF((P522=""),"",AVERAGE(D522:P522))</f>
        <v>366.22769230769234</v>
      </c>
      <c r="T520" s="1162">
        <f>IF((P521=""),"",(Q520-R520)/(Q520+R520)*100)</f>
        <v>7.0123133280746295</v>
      </c>
      <c r="U520" s="1162">
        <f>STDEV(D522:P522)</f>
        <v>19.582407986866961</v>
      </c>
      <c r="V520" s="154" t="str">
        <f>IF(P521="","",IF(S520&gt;300,IF(T520&lt;14,IF(S520&lt;390,"Pass","Fail"),"Fail"),"Fail"))</f>
        <v>Pass</v>
      </c>
      <c r="W520" s="1165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60"/>
      <c r="R521" s="1160"/>
      <c r="S521" s="1163"/>
      <c r="T521" s="1163"/>
      <c r="U521" s="1163"/>
      <c r="V521" s="154"/>
      <c r="W521" s="1166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61"/>
      <c r="R522" s="1161"/>
      <c r="S522" s="1164"/>
      <c r="T522" s="1164"/>
      <c r="U522" s="1164"/>
      <c r="V522" s="154"/>
      <c r="W522" s="1167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59">
        <f>IF((P524=""),"",MAX(D525:P525))</f>
        <v>383.13999999999987</v>
      </c>
      <c r="R523" s="1159">
        <f>IF(P524="","",MIN(D525:P525))</f>
        <v>307.75999999999976</v>
      </c>
      <c r="S523" s="1162">
        <f>IF((P525=""),"",AVERAGE(D525:P525))</f>
        <v>342.95461538461529</v>
      </c>
      <c r="T523" s="1162">
        <f>IF((P524=""),"",(Q523-R523)/(Q523+R523)*100)</f>
        <v>10.910406715877862</v>
      </c>
      <c r="U523" s="1162">
        <f>STDEV(D525:P525)</f>
        <v>24.941626723005555</v>
      </c>
      <c r="V523" s="154" t="str">
        <f>IF(P524="","",IF(S523&gt;300,IF(T523&lt;14,IF(S523&lt;390,"Pass","Fail"),"Fail"),"Fail"))</f>
        <v>Pass</v>
      </c>
      <c r="W523" s="1165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60"/>
      <c r="R524" s="1160"/>
      <c r="S524" s="1163"/>
      <c r="T524" s="1163"/>
      <c r="U524" s="1163"/>
      <c r="V524" s="154"/>
      <c r="W524" s="1166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61"/>
      <c r="R525" s="1161"/>
      <c r="S525" s="1164"/>
      <c r="T525" s="1164"/>
      <c r="U525" s="1164"/>
      <c r="V525" s="154"/>
      <c r="W525" s="1167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59">
        <f>IF((P527=""),"",MAX(D528:P528))</f>
        <v>383.53999999999996</v>
      </c>
      <c r="R526" s="1159">
        <f>IF(P527="","",MIN(D528:P528))</f>
        <v>323.09000000000015</v>
      </c>
      <c r="S526" s="1162">
        <f>IF((P528=""),"",AVERAGE(D528:P528))</f>
        <v>351.45692307692303</v>
      </c>
      <c r="T526" s="1162">
        <f>IF((P527=""),"",(Q526-R526)/(Q526+R526)*100)</f>
        <v>8.554689158399702</v>
      </c>
      <c r="U526" s="1162">
        <f>STDEV(D528:P528)</f>
        <v>22.161218522686646</v>
      </c>
      <c r="V526" s="154" t="str">
        <f>IF(P527="","",IF(S526&gt;300,IF(T526&lt;14,IF(S526&lt;390,"Pass","Fail"),"Fail"),"Fail"))</f>
        <v>Pass</v>
      </c>
      <c r="W526" s="1165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60"/>
      <c r="R527" s="1160"/>
      <c r="S527" s="1163"/>
      <c r="T527" s="1163"/>
      <c r="U527" s="1163"/>
      <c r="V527" s="154"/>
      <c r="W527" s="1166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61"/>
      <c r="R528" s="1161"/>
      <c r="S528" s="1164"/>
      <c r="T528" s="1164"/>
      <c r="U528" s="1164"/>
      <c r="V528" s="154"/>
      <c r="W528" s="1167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59">
        <f>IF((P530=""),"",MAX(D531:P531))</f>
        <v>404.17999999999984</v>
      </c>
      <c r="R529" s="1159">
        <f>IF(P530="","",MIN(D531:P531))</f>
        <v>350.71000000000004</v>
      </c>
      <c r="S529" s="1162">
        <f>IF((P531=""),"",AVERAGE(D531:P531))</f>
        <v>369.22153846153844</v>
      </c>
      <c r="T529" s="1162">
        <f>IF((P530=""),"",(Q529-R529)/(Q529+R529)*100)</f>
        <v>7.0831511875902198</v>
      </c>
      <c r="U529" s="1162">
        <f>STDEV(D531:P531)</f>
        <v>20.359394983706746</v>
      </c>
      <c r="V529" s="154" t="str">
        <f>IF(P530="","",IF(S529&gt;300,IF(T529&lt;14,IF(S529&lt;390,"Pass","Fail"),"Fail"),"Fail"))</f>
        <v>Pass</v>
      </c>
      <c r="W529" s="1165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60"/>
      <c r="R530" s="1160"/>
      <c r="S530" s="1163"/>
      <c r="T530" s="1163"/>
      <c r="U530" s="1163"/>
      <c r="V530" s="154"/>
      <c r="W530" s="1166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61"/>
      <c r="R531" s="1161"/>
      <c r="S531" s="1164"/>
      <c r="T531" s="1164"/>
      <c r="U531" s="1164"/>
      <c r="V531" s="154"/>
      <c r="W531" s="1167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59">
        <f>IF((P533=""),"",MAX(D534:P534))</f>
        <v>388.5</v>
      </c>
      <c r="R532" s="1159">
        <f>IF(P533="","",MIN(D534:P534))</f>
        <v>328.75</v>
      </c>
      <c r="S532" s="1162">
        <f>IF((P534=""),"",AVERAGE(D534:P534))</f>
        <v>356.97230769230771</v>
      </c>
      <c r="T532" s="1162">
        <f>IF((P533=""),"",(Q532-R532)/(Q532+R532)*100)</f>
        <v>8.3304287208086443</v>
      </c>
      <c r="U532" s="1162">
        <f>STDEV(D534:P534)</f>
        <v>22.739726308029198</v>
      </c>
      <c r="V532" s="154" t="str">
        <f>IF(P533="","",IF(S532&gt;300,IF(T532&lt;14,IF(S532&lt;390,"Pass","Fail"),"Fail"),"Fail"))</f>
        <v>Pass</v>
      </c>
      <c r="W532" s="1165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60"/>
      <c r="R533" s="1160"/>
      <c r="S533" s="1163"/>
      <c r="T533" s="1163"/>
      <c r="U533" s="1163"/>
      <c r="V533" s="154"/>
      <c r="W533" s="1166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61"/>
      <c r="R534" s="1161"/>
      <c r="S534" s="1164"/>
      <c r="T534" s="1164"/>
      <c r="U534" s="1164"/>
      <c r="V534" s="154"/>
      <c r="W534" s="1167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59">
        <f>IF((P536=""),"",MAX(D537:P537))</f>
        <v>410.41000000000031</v>
      </c>
      <c r="R535" s="1159">
        <f>IF(P536="","",MIN(D537:P537))</f>
        <v>346.05999999999995</v>
      </c>
      <c r="S535" s="1162">
        <f>IF((P537=""),"",AVERAGE(D537:P537))</f>
        <v>366.79307692307691</v>
      </c>
      <c r="T535" s="1162">
        <f>IF((P536=""),"",(Q535-R535)/(Q535+R535)*100)</f>
        <v>8.5066162570888917</v>
      </c>
      <c r="U535" s="1162">
        <f>STDEV(D537:P537)</f>
        <v>27.364734722087984</v>
      </c>
      <c r="V535" s="154" t="str">
        <f>IF(P536="","",IF(S535&gt;300,IF(T535&lt;14,IF(S535&lt;390,"Pass","Fail"),"Fail"),"Fail"))</f>
        <v>Pass</v>
      </c>
      <c r="W535" s="1165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60"/>
      <c r="R536" s="1160"/>
      <c r="S536" s="1163"/>
      <c r="T536" s="1163"/>
      <c r="U536" s="1163"/>
      <c r="V536" s="154"/>
      <c r="W536" s="1166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61"/>
      <c r="R537" s="1161"/>
      <c r="S537" s="1164"/>
      <c r="T537" s="1164"/>
      <c r="U537" s="1164"/>
      <c r="V537" s="154"/>
      <c r="W537" s="1167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59">
        <f>IF((P539=""),"",MAX(D540:P540))</f>
        <v>396.48999999999978</v>
      </c>
      <c r="R538" s="1159">
        <f>IF(P539="","",MIN(D540:P540))</f>
        <v>320.07999999999993</v>
      </c>
      <c r="S538" s="1162">
        <f>IF((P540=""),"",AVERAGE(D540:P540))</f>
        <v>348.94384615384604</v>
      </c>
      <c r="T538" s="1162">
        <f>IF((P539=""),"",(Q538-R538)/(Q538+R538)*100)</f>
        <v>10.663298770531823</v>
      </c>
      <c r="U538" s="1162">
        <f>STDEV(D540:P540)</f>
        <v>31.393163942292894</v>
      </c>
      <c r="V538" s="154" t="str">
        <f>IF(P539="","",IF(S538&gt;300,IF(T538&lt;14,IF(S538&lt;390,"Pass","Fail"),"Fail"),"Fail"))</f>
        <v>Pass</v>
      </c>
      <c r="W538" s="1165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60"/>
      <c r="R539" s="1160"/>
      <c r="S539" s="1163"/>
      <c r="T539" s="1163"/>
      <c r="U539" s="1163"/>
      <c r="V539" s="154"/>
      <c r="W539" s="1166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61"/>
      <c r="R540" s="1161"/>
      <c r="S540" s="1164"/>
      <c r="T540" s="1164"/>
      <c r="U540" s="1164"/>
      <c r="V540" s="154"/>
      <c r="W540" s="1167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59">
        <f>IF((P542=""),"",MAX(D543:P543))</f>
        <v>410.71000000000004</v>
      </c>
      <c r="R541" s="1159">
        <f>IF(P542="","",MIN(D543:P543))</f>
        <v>331.34000000000015</v>
      </c>
      <c r="S541" s="1162">
        <f>IF((P543=""),"",AVERAGE(D543:P543))</f>
        <v>356.9961538461539</v>
      </c>
      <c r="T541" s="1162">
        <f>IF((P542=""),"",(Q541-R541)/(Q541+R541)*100)</f>
        <v>10.696044740920406</v>
      </c>
      <c r="U541" s="1162">
        <f>STDEV(D543:P543)</f>
        <v>32.483901022522154</v>
      </c>
      <c r="V541" s="154" t="str">
        <f>IF(P542="","",IF(S541&gt;300,IF(T541&lt;14,IF(S541&lt;390,"Pass","Fail"),"Fail"),"Fail"))</f>
        <v>Pass</v>
      </c>
      <c r="W541" s="1165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60"/>
      <c r="R542" s="1160"/>
      <c r="S542" s="1163"/>
      <c r="T542" s="1163"/>
      <c r="U542" s="1163"/>
      <c r="V542" s="154"/>
      <c r="W542" s="1166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61"/>
      <c r="R543" s="1161"/>
      <c r="S543" s="1164"/>
      <c r="T543" s="1164"/>
      <c r="U543" s="1164"/>
      <c r="V543" s="154"/>
      <c r="W543" s="1167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59">
        <f>IF((P545=""),"",MAX(D546:P546))</f>
        <v>403.81999999999971</v>
      </c>
      <c r="R544" s="1159">
        <f>IF(P545="","",MIN(D546:P546))</f>
        <v>328.42000000000007</v>
      </c>
      <c r="S544" s="1162">
        <f>IF((P546=""),"",AVERAGE(D546:P546))</f>
        <v>353.48307692307691</v>
      </c>
      <c r="T544" s="1162">
        <f>IF((P545=""),"",(Q544-R544)/(Q544+R544)*100)</f>
        <v>10.297170326668805</v>
      </c>
      <c r="U544" s="1162">
        <f>STDEV(D546:P546)</f>
        <v>30.777604516004544</v>
      </c>
      <c r="V544" s="154" t="str">
        <f>IF(P545="","",IF(S544&gt;300,IF(T544&lt;14,IF(S544&lt;390,"Pass","Fail"),"Fail"),"Fail"))</f>
        <v>Pass</v>
      </c>
      <c r="W544" s="1165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60"/>
      <c r="R545" s="1160"/>
      <c r="S545" s="1163"/>
      <c r="T545" s="1163"/>
      <c r="U545" s="1163"/>
      <c r="V545" s="154"/>
      <c r="W545" s="1166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61"/>
      <c r="R546" s="1161"/>
      <c r="S546" s="1164"/>
      <c r="T546" s="1164"/>
      <c r="U546" s="1164"/>
      <c r="V546" s="154"/>
      <c r="W546" s="1167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59">
        <f>IF((P548=""),"",MAX(D549:P549))</f>
        <v>404.59999999999991</v>
      </c>
      <c r="R547" s="1159">
        <f>IF(P548="","",MIN(D549:P549))</f>
        <v>327.2800000000002</v>
      </c>
      <c r="S547" s="1162">
        <f>IF((P549=""),"",AVERAGE(D549:P549))</f>
        <v>356.82692307692309</v>
      </c>
      <c r="T547" s="1162">
        <f>IF((P548=""),"",(Q547-R547)/(Q547+R547)*100)</f>
        <v>10.564573427337773</v>
      </c>
      <c r="U547" s="1162">
        <f>STDEV(D549:P549)</f>
        <v>31.722733799966484</v>
      </c>
      <c r="V547" s="154" t="str">
        <f>IF(P548="","",IF(S547&gt;300,IF(T547&lt;14,IF(S547&lt;390,"Pass","Fail"),"Fail"),"Fail"))</f>
        <v>Pass</v>
      </c>
      <c r="W547" s="1165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60"/>
      <c r="R548" s="1160"/>
      <c r="S548" s="1163"/>
      <c r="T548" s="1163"/>
      <c r="U548" s="1163"/>
      <c r="V548" s="154"/>
      <c r="W548" s="1166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61"/>
      <c r="R549" s="1161"/>
      <c r="S549" s="1164"/>
      <c r="T549" s="1164"/>
      <c r="U549" s="1164"/>
      <c r="V549" s="154"/>
      <c r="W549" s="1167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59">
        <f>IF((P551=""),"",MAX(D552:P552))</f>
        <v>405.35000000000036</v>
      </c>
      <c r="R550" s="1159">
        <f>IF(P551="","",MIN(D552:P552))</f>
        <v>334.78999999999996</v>
      </c>
      <c r="S550" s="1162">
        <f>IF((P552=""),"",AVERAGE(D552:P552))</f>
        <v>360.37692307692316</v>
      </c>
      <c r="T550" s="1162">
        <f>IF((P551=""),"",(Q550-R550)/(Q550+R550)*100)</f>
        <v>9.5333315318723972</v>
      </c>
      <c r="U550" s="1162">
        <f>STDEV(D552:P552)</f>
        <v>27.156950732306086</v>
      </c>
      <c r="V550" s="154" t="str">
        <f>IF(P551="","",IF(S550&gt;300,IF(T550&lt;14,IF(S550&lt;390,"Pass","Fail"),"Fail"),"Fail"))</f>
        <v>Pass</v>
      </c>
      <c r="W550" s="1165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60"/>
      <c r="R551" s="1160"/>
      <c r="S551" s="1163"/>
      <c r="T551" s="1163"/>
      <c r="U551" s="1163"/>
      <c r="V551" s="154"/>
      <c r="W551" s="1166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61"/>
      <c r="R552" s="1161"/>
      <c r="S552" s="1164"/>
      <c r="T552" s="1164"/>
      <c r="U552" s="1164"/>
      <c r="V552" s="154"/>
      <c r="W552" s="1167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59">
        <f>IF((P554=""),"",MAX(D555:P555))</f>
        <v>388.52</v>
      </c>
      <c r="R553" s="1159">
        <f>IF(P554="","",MIN(D555:P555))</f>
        <v>328.2199999999998</v>
      </c>
      <c r="S553" s="1162">
        <f>IF((P555=""),"",AVERAGE(D555:P555))</f>
        <v>353.68000000000018</v>
      </c>
      <c r="T553" s="1162">
        <f>IF((P554=""),"",(Q553-R553)/(Q553+R553)*100)</f>
        <v>8.4130926137790834</v>
      </c>
      <c r="U553" s="1162">
        <f>STDEV(D555:P555)</f>
        <v>24.002313082977874</v>
      </c>
      <c r="V553" s="154" t="str">
        <f>IF(P554="","",IF(S553&gt;300,IF(T553&lt;14,IF(S553&lt;390,"Pass","Fail"),"Fail"),"Fail"))</f>
        <v>Pass</v>
      </c>
      <c r="W553" s="1165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60"/>
      <c r="R554" s="1160"/>
      <c r="S554" s="1163"/>
      <c r="T554" s="1163"/>
      <c r="U554" s="1163"/>
      <c r="V554" s="154"/>
      <c r="W554" s="1166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61"/>
      <c r="R555" s="1161"/>
      <c r="S555" s="1164"/>
      <c r="T555" s="1164"/>
      <c r="U555" s="1164"/>
      <c r="V555" s="154"/>
      <c r="W555" s="1167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59">
        <f>IF((P557=""),"",MAX(D558:P558))</f>
        <v>405.53999999999996</v>
      </c>
      <c r="R556" s="1159">
        <f>IF(P557="","",MIN(D558:P558))</f>
        <v>329.88000000000011</v>
      </c>
      <c r="S556" s="1162">
        <f>IF((P558=""),"",AVERAGE(D558:P558))</f>
        <v>351.91076923076923</v>
      </c>
      <c r="T556" s="1162">
        <f>IF((P557=""),"",(Q556-R556)/(Q556+R556)*100)</f>
        <v>10.287998694623459</v>
      </c>
      <c r="U556" s="1162">
        <f>STDEV(D558:P558)</f>
        <v>24.795718199431377</v>
      </c>
      <c r="V556" s="154" t="str">
        <f>IF(P557="","",IF(S556&gt;300,IF(T556&lt;14,IF(S556&lt;390,"Pass","Fail"),"Fail"),"Fail"))</f>
        <v>Pass</v>
      </c>
      <c r="W556" s="1165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60"/>
      <c r="R557" s="1160"/>
      <c r="S557" s="1163"/>
      <c r="T557" s="1163"/>
      <c r="U557" s="1163"/>
      <c r="V557" s="154"/>
      <c r="W557" s="1166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61"/>
      <c r="R558" s="1161"/>
      <c r="S558" s="1164"/>
      <c r="T558" s="1164"/>
      <c r="U558" s="1164"/>
      <c r="V558" s="154"/>
      <c r="W558" s="1167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59">
        <f>IF((P560=""),"",MAX(D561:P561))</f>
        <v>381.28999999999996</v>
      </c>
      <c r="R559" s="1159">
        <f>IF(P560="","",MIN(D561:P561))</f>
        <v>312.82999999999993</v>
      </c>
      <c r="S559" s="1162">
        <f>IF((P561=""),"",AVERAGE(D561:P561))</f>
        <v>343.69461538461542</v>
      </c>
      <c r="T559" s="1162">
        <f>IF((P560=""),"",(Q559-R559)/(Q559+R559)*100)</f>
        <v>9.8628479225494221</v>
      </c>
      <c r="U559" s="1162">
        <f>STDEV(D561:P561)</f>
        <v>23.80523178329522</v>
      </c>
      <c r="V559" s="154" t="str">
        <f>IF(P560="","",IF(S559&gt;300,IF(T559&lt;14,IF(S559&lt;390,"Pass","Fail"),"Fail"),"Fail"))</f>
        <v>Pass</v>
      </c>
      <c r="W559" s="1165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60"/>
      <c r="R560" s="1160"/>
      <c r="S560" s="1163"/>
      <c r="T560" s="1163"/>
      <c r="U560" s="1163"/>
      <c r="V560" s="154"/>
      <c r="W560" s="1166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61"/>
      <c r="R561" s="1161"/>
      <c r="S561" s="1164"/>
      <c r="T561" s="1164"/>
      <c r="U561" s="1164"/>
      <c r="V561" s="154"/>
      <c r="W561" s="1167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59">
        <f>IF((P563=""),"",MAX(D564:P564))</f>
        <v>396.14999999999964</v>
      </c>
      <c r="R562" s="1159">
        <f>IF(P563="","",MIN(D564:P564))</f>
        <v>318.71000000000004</v>
      </c>
      <c r="S562" s="1162">
        <f>IF((P564=""),"",AVERAGE(D564:P564))</f>
        <v>351.21230769230755</v>
      </c>
      <c r="T562" s="1162">
        <f>IF((P563=""),"",(Q562-R562)/(Q562+R562)*100)</f>
        <v>10.832890356153602</v>
      </c>
      <c r="U562" s="1162">
        <f>STDEV(D564:P564)</f>
        <v>29.227967244247914</v>
      </c>
      <c r="V562" s="154" t="str">
        <f>IF(P563="","",IF(S562&gt;300,IF(T562&lt;14,IF(S562&lt;390,"Pass","Fail"),"Fail"),"Fail"))</f>
        <v>Pass</v>
      </c>
      <c r="W562" s="1165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60"/>
      <c r="R563" s="1160"/>
      <c r="S563" s="1163"/>
      <c r="T563" s="1163"/>
      <c r="U563" s="1163"/>
      <c r="V563" s="154"/>
      <c r="W563" s="1166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61"/>
      <c r="R564" s="1161"/>
      <c r="S564" s="1164"/>
      <c r="T564" s="1164"/>
      <c r="U564" s="1164"/>
      <c r="V564" s="154"/>
      <c r="W564" s="1167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59">
        <f>IF((P566=""),"",MAX(D567:P567))</f>
        <v>391.03999999999996</v>
      </c>
      <c r="R565" s="1159">
        <f>IF(P566="","",MIN(D567:P567))</f>
        <v>311.96000000000004</v>
      </c>
      <c r="S565" s="1162">
        <f>IF((P567=""),"",AVERAGE(D567:P567))</f>
        <v>343.22076923076929</v>
      </c>
      <c r="T565" s="1162">
        <f>IF((P566=""),"",(Q565-R565)/(Q565+R565)*100)</f>
        <v>11.248933143669976</v>
      </c>
      <c r="U565" s="1162">
        <f>STDEV(D567:P567)</f>
        <v>30.800889451858342</v>
      </c>
      <c r="V565" s="154" t="str">
        <f>IF(P566="","",IF(S565&gt;300,IF(T565&lt;14,IF(S565&lt;390,"Pass","Fail"),"Fail"),"Fail"))</f>
        <v>Pass</v>
      </c>
      <c r="W565" s="1165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60"/>
      <c r="R566" s="1160"/>
      <c r="S566" s="1163"/>
      <c r="T566" s="1163"/>
      <c r="U566" s="1163"/>
      <c r="V566" s="154"/>
      <c r="W566" s="1166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61"/>
      <c r="R567" s="1161"/>
      <c r="S567" s="1164"/>
      <c r="T567" s="1164"/>
      <c r="U567" s="1164"/>
      <c r="V567" s="154"/>
      <c r="W567" s="1167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59">
        <f>IF((P569=""),"",MAX(D570:P570))</f>
        <v>393.03999999999996</v>
      </c>
      <c r="R568" s="1159">
        <f>IF(P569="","",MIN(D570:P570))</f>
        <v>318.5300000000002</v>
      </c>
      <c r="S568" s="1162">
        <f>IF((P570=""),"",AVERAGE(D570:P570))</f>
        <v>348.92461538461532</v>
      </c>
      <c r="T568" s="1162">
        <f>IF((P569=""),"",(Q568-R568)/(Q568+R568)*100)</f>
        <v>10.471211546298994</v>
      </c>
      <c r="U568" s="1162">
        <f>STDEV(D570:P570)</f>
        <v>27.300590535549468</v>
      </c>
      <c r="V568" s="154" t="str">
        <f>IF(P569="","",IF(S568&gt;300,IF(T568&lt;14,IF(S568&lt;390,"Pass","Fail"),"Fail"),"Fail"))</f>
        <v>Pass</v>
      </c>
      <c r="W568" s="1165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60"/>
      <c r="R569" s="1160"/>
      <c r="S569" s="1163"/>
      <c r="T569" s="1163"/>
      <c r="U569" s="1163"/>
      <c r="V569" s="154"/>
      <c r="W569" s="1166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61"/>
      <c r="R570" s="1161"/>
      <c r="S570" s="1164"/>
      <c r="T570" s="1164"/>
      <c r="U570" s="1164"/>
      <c r="V570" s="154"/>
      <c r="W570" s="1167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59">
        <f>IF((P572=""),"",MAX(D573:P573))</f>
        <v>378.25</v>
      </c>
      <c r="R571" s="1159">
        <f>IF(P572="","",MIN(D573:P573))</f>
        <v>311.60999999999967</v>
      </c>
      <c r="S571" s="1162">
        <f>IF((P573=""),"",AVERAGE(D573:P573))</f>
        <v>337.38000000000005</v>
      </c>
      <c r="T571" s="1162">
        <f>IF((P572=""),"",(Q571-R571)/(Q571+R571)*100)</f>
        <v>9.6599310004929055</v>
      </c>
      <c r="U571" s="1162">
        <f>STDEV(D573:P573)</f>
        <v>25.943749086564996</v>
      </c>
      <c r="V571" s="154" t="str">
        <f>IF(P572="","",IF(S571&gt;300,IF(T571&lt;14,IF(S571&lt;390,"Pass","Fail"),"Fail"),"Fail"))</f>
        <v>Pass</v>
      </c>
      <c r="W571" s="1165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60"/>
      <c r="R572" s="1160"/>
      <c r="S572" s="1163"/>
      <c r="T572" s="1163"/>
      <c r="U572" s="1163"/>
      <c r="V572" s="154"/>
      <c r="W572" s="1166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61"/>
      <c r="R573" s="1161"/>
      <c r="S573" s="1164"/>
      <c r="T573" s="1164"/>
      <c r="U573" s="1164"/>
      <c r="V573" s="154"/>
      <c r="W573" s="1167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59">
        <f>IF((P575=""),"",MAX(D576:P576))</f>
        <v>376.21000000000004</v>
      </c>
      <c r="R574" s="1159">
        <f>IF(P575="","",MIN(D576:P576))</f>
        <v>317.17999999999984</v>
      </c>
      <c r="S574" s="1162">
        <f>IF((P576=""),"",AVERAGE(D576:P576))</f>
        <v>337.25076923076927</v>
      </c>
      <c r="T574" s="1162">
        <f>IF((P575=""),"",(Q574-R574)/(Q574+R574)*100)</f>
        <v>8.5132465135061377</v>
      </c>
      <c r="U574" s="1162">
        <f>STDEV(D576:P576)</f>
        <v>24.156684879324345</v>
      </c>
      <c r="V574" s="154" t="str">
        <f>IF(P575="","",IF(S574&gt;300,IF(T574&lt;14,IF(S574&lt;390,"Pass","Fail"),"Fail"),"Fail"))</f>
        <v>Pass</v>
      </c>
      <c r="W574" s="1165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60"/>
      <c r="R575" s="1160"/>
      <c r="S575" s="1163"/>
      <c r="T575" s="1163"/>
      <c r="U575" s="1163"/>
      <c r="V575" s="154"/>
      <c r="W575" s="1166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61"/>
      <c r="R576" s="1161"/>
      <c r="S576" s="1164"/>
      <c r="T576" s="1164"/>
      <c r="U576" s="1164"/>
      <c r="V576" s="154"/>
      <c r="W576" s="1167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59">
        <f>IF((P578=""),"",MAX(D579:P579))</f>
        <v>428.53999999999996</v>
      </c>
      <c r="R577" s="1159">
        <f>IF(P578="","",MIN(D579:P579))</f>
        <v>330.09999999999991</v>
      </c>
      <c r="S577" s="1162">
        <f>IF((P579=""),"",AVERAGE(D579:P579))</f>
        <v>357.62846153846147</v>
      </c>
      <c r="T577" s="1162">
        <f>IF((P578=""),"",(Q577-R577)/(Q577+R577)*100)</f>
        <v>12.975851523779406</v>
      </c>
      <c r="U577" s="1162">
        <f>STDEV(D579:P579)</f>
        <v>31.372552187688097</v>
      </c>
      <c r="V577" s="154" t="str">
        <f>IF(P578="","",IF(S577&gt;300,IF(T577&lt;14,IF(S577&lt;390,"Pass","Fail"),"Fail"),"Fail"))</f>
        <v>Pass</v>
      </c>
      <c r="W577" s="1165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60"/>
      <c r="R578" s="1160"/>
      <c r="S578" s="1163"/>
      <c r="T578" s="1163"/>
      <c r="U578" s="1163"/>
      <c r="V578" s="154"/>
      <c r="W578" s="1166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61"/>
      <c r="R579" s="1161"/>
      <c r="S579" s="1164"/>
      <c r="T579" s="1164"/>
      <c r="U579" s="1164"/>
      <c r="V579" s="154"/>
      <c r="W579" s="1167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59">
        <f>IF((P581=""),"",MAX(D582:P582))</f>
        <v>406.81999999999994</v>
      </c>
      <c r="R580" s="1159">
        <f>IF(P581="","",MIN(D582:P582))</f>
        <v>341.37000000000012</v>
      </c>
      <c r="S580" s="1162">
        <f>IF((P582=""),"",AVERAGE(D582:P582))</f>
        <v>365.84538461538466</v>
      </c>
      <c r="T580" s="1162">
        <f>IF((P581=""),"",(Q580-R580)/(Q580+R580)*100)</f>
        <v>8.7477779708362604</v>
      </c>
      <c r="U580" s="1162">
        <f>STDEV(D582:P582)</f>
        <v>24.977196471776004</v>
      </c>
      <c r="V580" s="154" t="str">
        <f>IF(P581="","",IF(S580&gt;300,IF(T580&lt;14,IF(S580&lt;390,"Pass","Fail"),"Fail"),"Fail"))</f>
        <v>Pass</v>
      </c>
      <c r="W580" s="1165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60"/>
      <c r="R581" s="1160"/>
      <c r="S581" s="1163"/>
      <c r="T581" s="1163"/>
      <c r="U581" s="1163"/>
      <c r="V581" s="154"/>
      <c r="W581" s="1166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61"/>
      <c r="R582" s="1161"/>
      <c r="S582" s="1164"/>
      <c r="T582" s="1164"/>
      <c r="U582" s="1164"/>
      <c r="V582" s="154"/>
      <c r="W582" s="1167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59">
        <f>IF((P584=""),"",MAX(D585:P585))</f>
        <v>380.20000000000027</v>
      </c>
      <c r="R583" s="1159">
        <f>IF(P584="","",MIN(D585:P585))</f>
        <v>323.37999999999965</v>
      </c>
      <c r="S583" s="1162">
        <f>IF((P585=""),"",AVERAGE(D585:P585))</f>
        <v>340.85615384615392</v>
      </c>
      <c r="T583" s="1162">
        <f>IF((P584=""),"",(Q583-R583)/(Q583+R583)*100)</f>
        <v>8.0758407004179524</v>
      </c>
      <c r="U583" s="1162">
        <f>STDEV(D585:P585)</f>
        <v>23.107395835700075</v>
      </c>
      <c r="V583" s="154" t="str">
        <f>IF(P584="","",IF(S583&gt;300,IF(T583&lt;14,IF(S583&lt;390,"Pass","Fail"),"Fail"),"Fail"))</f>
        <v>Pass</v>
      </c>
      <c r="W583" s="1165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60"/>
      <c r="R584" s="1160"/>
      <c r="S584" s="1163"/>
      <c r="T584" s="1163"/>
      <c r="U584" s="1163"/>
      <c r="V584" s="154"/>
      <c r="W584" s="1166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61"/>
      <c r="R585" s="1161"/>
      <c r="S585" s="1164"/>
      <c r="T585" s="1164"/>
      <c r="U585" s="1164"/>
      <c r="V585" s="154"/>
      <c r="W585" s="1167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59">
        <f>IF((P587=""),"",MAX(D588:P588))</f>
        <v>382.46000000000004</v>
      </c>
      <c r="R586" s="1159">
        <f>IF(P587="","",MIN(D588:P588))</f>
        <v>324.94999999999982</v>
      </c>
      <c r="S586" s="1162">
        <f>IF((P588=""),"",AVERAGE(D588:P588))</f>
        <v>344.56923076923073</v>
      </c>
      <c r="T586" s="1162">
        <f>IF((P587=""),"",(Q586-R586)/(Q586+R586)*100)</f>
        <v>8.1296560693233388</v>
      </c>
      <c r="U586" s="1162">
        <f>STDEV(D588:P588)</f>
        <v>24.739775821384516</v>
      </c>
      <c r="V586" s="154" t="str">
        <f>IF(P587="","",IF(S586&gt;300,IF(T586&lt;14,IF(S586&lt;390,"Pass","Fail"),"Fail"),"Fail"))</f>
        <v>Pass</v>
      </c>
      <c r="W586" s="1165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60"/>
      <c r="R587" s="1160"/>
      <c r="S587" s="1163"/>
      <c r="T587" s="1163"/>
      <c r="U587" s="1163"/>
      <c r="V587" s="154"/>
      <c r="W587" s="1166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61"/>
      <c r="R588" s="1161"/>
      <c r="S588" s="1164"/>
      <c r="T588" s="1164"/>
      <c r="U588" s="1164"/>
      <c r="V588" s="154"/>
      <c r="W588" s="1167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59">
        <f>IF((P590=""),"",MAX(D591:P591))</f>
        <v>384.60000000000036</v>
      </c>
      <c r="R589" s="1159">
        <f>IF(P590="","",MIN(D591:P591))</f>
        <v>325.19999999999982</v>
      </c>
      <c r="S589" s="1162">
        <f>IF((P591=""),"",AVERAGE(D591:P591))</f>
        <v>348.6646153846155</v>
      </c>
      <c r="T589" s="1162">
        <f>IF((P590=""),"",(Q589-R589)/(Q589+R589)*100)</f>
        <v>8.3685545224007498</v>
      </c>
      <c r="U589" s="1162">
        <f>STDEV(D591:P591)</f>
        <v>23.0274045488494</v>
      </c>
      <c r="V589" s="154" t="str">
        <f>IF(P590="","",IF(S589&gt;300,IF(T589&lt;14,IF(S589&lt;390,"Pass","Fail"),"Fail"),"Fail"))</f>
        <v>Pass</v>
      </c>
      <c r="W589" s="1165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60"/>
      <c r="R590" s="1160"/>
      <c r="S590" s="1163"/>
      <c r="T590" s="1163"/>
      <c r="U590" s="1163"/>
      <c r="V590" s="154"/>
      <c r="W590" s="1166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61"/>
      <c r="R591" s="1161"/>
      <c r="S591" s="1164"/>
      <c r="T591" s="1164"/>
      <c r="U591" s="1164"/>
      <c r="V591" s="154"/>
      <c r="W591" s="1167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59">
        <f>IF((P593=""),"",MAX(D594:P594))</f>
        <v>374.84999999999991</v>
      </c>
      <c r="R592" s="1159">
        <f>IF(P593="","",MIN(D594:P594))</f>
        <v>315.49000000000024</v>
      </c>
      <c r="S592" s="1162">
        <f>IF((P594=""),"",AVERAGE(D594:P594))</f>
        <v>339.56692307692316</v>
      </c>
      <c r="T592" s="1162">
        <f>IF((P593=""),"",(Q592-R592)/(Q592+R592)*100)</f>
        <v>8.5986615291015536</v>
      </c>
      <c r="U592" s="1162">
        <f>STDEV(D594:P594)</f>
        <v>23.820331086634909</v>
      </c>
      <c r="V592" s="154" t="str">
        <f>IF(P593="","",IF(S592&gt;300,IF(T592&lt;14,IF(S592&lt;390,"Pass","Fail"),"Fail"),"Fail"))</f>
        <v>Pass</v>
      </c>
      <c r="W592" s="1165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60"/>
      <c r="R593" s="1160"/>
      <c r="S593" s="1163"/>
      <c r="T593" s="1163"/>
      <c r="U593" s="1163"/>
      <c r="V593" s="154"/>
      <c r="W593" s="1166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61"/>
      <c r="R594" s="1161"/>
      <c r="S594" s="1164"/>
      <c r="T594" s="1164"/>
      <c r="U594" s="1164"/>
      <c r="V594" s="154"/>
      <c r="W594" s="1167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59">
        <f>IF((P596=""),"",MAX(D597:P597))</f>
        <v>395.34999999999991</v>
      </c>
      <c r="R595" s="1159">
        <f>IF(P596="","",MIN(D597:P597))</f>
        <v>306.12999999999965</v>
      </c>
      <c r="S595" s="1162">
        <f>IF((P597=""),"",AVERAGE(D597:P597))</f>
        <v>350.72384615384601</v>
      </c>
      <c r="T595" s="1162">
        <f>IF((P596=""),"",(Q595-R595)/(Q595+R595)*100)</f>
        <v>12.718823059816433</v>
      </c>
      <c r="U595" s="1162">
        <f>STDEV(D597:P597)</f>
        <v>27.72060651647265</v>
      </c>
      <c r="V595" s="154" t="str">
        <f>IF(P596="","",IF(S595&gt;300,IF(T595&lt;14,IF(S595&lt;390,"Pass","Fail"),"Fail"),"Fail"))</f>
        <v>Pass</v>
      </c>
      <c r="W595" s="1165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60"/>
      <c r="R596" s="1160"/>
      <c r="S596" s="1163"/>
      <c r="T596" s="1163"/>
      <c r="U596" s="1163"/>
      <c r="V596" s="154"/>
      <c r="W596" s="1166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61"/>
      <c r="R597" s="1161"/>
      <c r="S597" s="1164"/>
      <c r="T597" s="1164"/>
      <c r="U597" s="1164"/>
      <c r="V597" s="154"/>
      <c r="W597" s="1167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59">
        <f>IF((P599=""),"",MAX(D600:P600))</f>
        <v>379.63999999999987</v>
      </c>
      <c r="R598" s="1159">
        <f>IF(P599="","",MIN(D600:P600))</f>
        <v>320.87999999999965</v>
      </c>
      <c r="S598" s="1162">
        <f>IF((P600=""),"",AVERAGE(D600:P600))</f>
        <v>342.79307692307691</v>
      </c>
      <c r="T598" s="1162">
        <f>IF((P599=""),"",(Q598-R598)/(Q598+R598)*100)</f>
        <v>8.3880545880203652</v>
      </c>
      <c r="U598" s="1162">
        <f>STDEV(D600:P600)</f>
        <v>23.298217522884318</v>
      </c>
      <c r="V598" s="154" t="str">
        <f>IF(P599="","",IF(S598&gt;300,IF(T598&lt;14,IF(S598&lt;390,"Pass","Fail"),"Fail"),"Fail"))</f>
        <v>Pass</v>
      </c>
      <c r="W598" s="1165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60"/>
      <c r="R599" s="1160"/>
      <c r="S599" s="1163"/>
      <c r="T599" s="1163"/>
      <c r="U599" s="1163"/>
      <c r="V599" s="154"/>
      <c r="W599" s="1166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61"/>
      <c r="R600" s="1161"/>
      <c r="S600" s="1164"/>
      <c r="T600" s="1164"/>
      <c r="U600" s="1164"/>
      <c r="V600" s="154"/>
      <c r="W600" s="1167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59">
        <f>IF((P602=""),"",MAX(D603:P603))</f>
        <v>432.90999999999985</v>
      </c>
      <c r="R601" s="1159">
        <f>IF(P602="","",MIN(D603:P603))</f>
        <v>246.93000000000029</v>
      </c>
      <c r="S601" s="1162">
        <f>IF((P603=""),"",AVERAGE(D603:P603))</f>
        <v>341.93538461538458</v>
      </c>
      <c r="T601" s="1162">
        <f>IF((P602=""),"",(Q601-R601)/(Q601+R601)*100)</f>
        <v>27.356436808660789</v>
      </c>
      <c r="U601" s="1162">
        <f>STDEV(D603:P603)</f>
        <v>43.563290665303853</v>
      </c>
      <c r="V601" s="154" t="str">
        <f>IF(P602="","",IF(S601&gt;300,IF(T601&lt;14,IF(S601&lt;390,"Pass","Fail"),"Fail"),"Fail"))</f>
        <v>Fail</v>
      </c>
      <c r="W601" s="1165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60"/>
      <c r="R602" s="1160"/>
      <c r="S602" s="1163"/>
      <c r="T602" s="1163"/>
      <c r="U602" s="1163"/>
      <c r="V602" s="154"/>
      <c r="W602" s="1166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61"/>
      <c r="R603" s="1161"/>
      <c r="S603" s="1164"/>
      <c r="T603" s="1164"/>
      <c r="U603" s="1164"/>
      <c r="V603" s="154"/>
      <c r="W603" s="1167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59">
        <f>IF((P605=""),"",MAX(D606:P606))</f>
        <v>403.01000000000022</v>
      </c>
      <c r="R604" s="1159">
        <f>IF(P605="","",MIN(D606:P606))</f>
        <v>316.98</v>
      </c>
      <c r="S604" s="1162">
        <f>IF((P606=""),"",AVERAGE(D606:P606))</f>
        <v>353.78153846153845</v>
      </c>
      <c r="T604" s="1162">
        <f>IF((P605=""),"",(Q604-R604)/(Q604+R604)*100)</f>
        <v>11.948777066348168</v>
      </c>
      <c r="U604" s="1162">
        <f>STDEV(D606:P606)</f>
        <v>32.318582334356627</v>
      </c>
      <c r="V604" s="154" t="str">
        <f>IF(P605="","",IF(S604&gt;300,IF(T604&lt;14,IF(S604&lt;390,"Pass","Fail"),"Fail"),"Fail"))</f>
        <v>Pass</v>
      </c>
      <c r="W604" s="1165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60"/>
      <c r="R605" s="1160"/>
      <c r="S605" s="1163"/>
      <c r="T605" s="1163"/>
      <c r="U605" s="1163"/>
      <c r="V605" s="154"/>
      <c r="W605" s="1166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61"/>
      <c r="R606" s="1161"/>
      <c r="S606" s="1164"/>
      <c r="T606" s="1164"/>
      <c r="U606" s="1164"/>
      <c r="V606" s="154"/>
      <c r="W606" s="1167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59">
        <f>IF((P608=""),"",MAX(D609:P609))</f>
        <v>388.17000000000007</v>
      </c>
      <c r="R607" s="1159">
        <f>IF(P608="","",MIN(D609:P609))</f>
        <v>328.87999999999965</v>
      </c>
      <c r="S607" s="1162">
        <f>IF((P609=""),"",AVERAGE(D609:P609))</f>
        <v>349.41076923076923</v>
      </c>
      <c r="T607" s="1162">
        <f>IF((P608=""),"",(Q607-R607)/(Q607+R607)*100)</f>
        <v>8.2686005160031293</v>
      </c>
      <c r="U607" s="1162">
        <f>STDEV(D609:P609)</f>
        <v>23.204861725343527</v>
      </c>
      <c r="V607" s="154" t="str">
        <f>IF(P608="","",IF(S607&gt;300,IF(T607&lt;14,IF(S607&lt;390,"Pass","Fail"),"Fail"),"Fail"))</f>
        <v>Pass</v>
      </c>
      <c r="W607" s="1165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60"/>
      <c r="R608" s="1160"/>
      <c r="S608" s="1163"/>
      <c r="T608" s="1163"/>
      <c r="U608" s="1163"/>
      <c r="V608" s="154"/>
      <c r="W608" s="1166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61"/>
      <c r="R609" s="1161"/>
      <c r="S609" s="1164"/>
      <c r="T609" s="1164"/>
      <c r="U609" s="1164"/>
      <c r="V609" s="154"/>
      <c r="W609" s="1167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59">
        <f>IF((P611=""),"",MAX(D612:P612))</f>
        <v>385.42000000000007</v>
      </c>
      <c r="R610" s="1159">
        <f>IF(P611="","",MIN(D612:P612))</f>
        <v>319.80999999999995</v>
      </c>
      <c r="S610" s="1162">
        <f>IF((P612=""),"",AVERAGE(D612:P612))</f>
        <v>341.86461538461538</v>
      </c>
      <c r="T610" s="1162">
        <f>IF((P611=""),"",(Q610-R610)/(Q610+R610)*100)</f>
        <v>9.3033478439658168</v>
      </c>
      <c r="U610" s="1162">
        <f>STDEV(D612:P612)</f>
        <v>26.753162310085305</v>
      </c>
      <c r="V610" s="154" t="str">
        <f>IF(P611="","",IF(S610&gt;300,IF(T610&lt;14,IF(S610&lt;390,"Pass","Fail"),"Fail"),"Fail"))</f>
        <v>Pass</v>
      </c>
      <c r="W610" s="1165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60"/>
      <c r="R611" s="1160"/>
      <c r="S611" s="1163"/>
      <c r="T611" s="1163"/>
      <c r="U611" s="1163"/>
      <c r="V611" s="154"/>
      <c r="W611" s="1166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61"/>
      <c r="R612" s="1161"/>
      <c r="S612" s="1164"/>
      <c r="T612" s="1164"/>
      <c r="U612" s="1164"/>
      <c r="V612" s="154"/>
      <c r="W612" s="1167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59">
        <f>IF((P614=""),"",MAX(D615:P615))</f>
        <v>392.17999999999984</v>
      </c>
      <c r="R613" s="1159">
        <f>IF(P614="","",MIN(D615:P615))</f>
        <v>328.18000000000029</v>
      </c>
      <c r="S613" s="1162">
        <f>IF((P615=""),"",AVERAGE(D615:P615))</f>
        <v>349.61692307692311</v>
      </c>
      <c r="T613" s="1162">
        <f>IF((P614=""),"",(Q613-R613)/(Q613+R613)*100)</f>
        <v>8.8844466655560463</v>
      </c>
      <c r="U613" s="1162">
        <f>STDEV(D615:P615)</f>
        <v>25.86816782090084</v>
      </c>
      <c r="V613" s="154" t="str">
        <f>IF(P614="","",IF(S613&gt;300,IF(T613&lt;14,IF(S613&lt;390,"Pass","Fail"),"Fail"),"Fail"))</f>
        <v>Pass</v>
      </c>
      <c r="W613" s="1165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60"/>
      <c r="R614" s="1160"/>
      <c r="S614" s="1163"/>
      <c r="T614" s="1163"/>
      <c r="U614" s="1163"/>
      <c r="V614" s="154"/>
      <c r="W614" s="1166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61"/>
      <c r="R615" s="1161"/>
      <c r="S615" s="1164"/>
      <c r="T615" s="1164"/>
      <c r="U615" s="1164"/>
      <c r="V615" s="154"/>
      <c r="W615" s="1167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59">
        <f>IF((P617=""),"",MAX(D618:P618))</f>
        <v>385.36999999999989</v>
      </c>
      <c r="R616" s="1159">
        <f>IF(P617="","",MIN(D618:P618))</f>
        <v>318.52000000000044</v>
      </c>
      <c r="S616" s="1162">
        <f>IF((P618=""),"",AVERAGE(D618:P618))</f>
        <v>340.68769230769237</v>
      </c>
      <c r="T616" s="1162">
        <f>IF((P617=""),"",(Q616-R616)/(Q616+R616)*100)</f>
        <v>9.4972225773912715</v>
      </c>
      <c r="U616" s="1162">
        <f>STDEV(D618:P618)</f>
        <v>28.441617732307741</v>
      </c>
      <c r="V616" s="154" t="str">
        <f>IF(P617="","",IF(S616&gt;300,IF(T616&lt;14,IF(S616&lt;390,"Pass","Fail"),"Fail"),"Fail"))</f>
        <v>Pass</v>
      </c>
      <c r="W616" s="1165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60"/>
      <c r="R617" s="1160"/>
      <c r="S617" s="1163"/>
      <c r="T617" s="1163"/>
      <c r="U617" s="1163"/>
      <c r="V617" s="154"/>
      <c r="W617" s="1166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61"/>
      <c r="R618" s="1161"/>
      <c r="S618" s="1164"/>
      <c r="T618" s="1164"/>
      <c r="U618" s="1164"/>
      <c r="V618" s="154"/>
      <c r="W618" s="1167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59">
        <f>IF((P620=""),"",MAX(D621:P621))</f>
        <v>386.95000000000027</v>
      </c>
      <c r="R619" s="1159">
        <f>IF(P620="","",MIN(D621:P621))</f>
        <v>324.70000000000027</v>
      </c>
      <c r="S619" s="1162">
        <f>IF((P621=""),"",AVERAGE(D621:P621))</f>
        <v>345.88615384615389</v>
      </c>
      <c r="T619" s="1162">
        <f>IF((P620=""),"",(Q619-R619)/(Q619+R619)*100)</f>
        <v>8.7472774538045321</v>
      </c>
      <c r="U619" s="1162">
        <f>STDEV(D621:P621)</f>
        <v>24.74561056647693</v>
      </c>
      <c r="V619" s="154" t="str">
        <f>IF(P620="","",IF(S619&gt;300,IF(T619&lt;14,IF(S619&lt;390,"Pass","Fail"),"Fail"),"Fail"))</f>
        <v>Pass</v>
      </c>
      <c r="W619" s="1165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60"/>
      <c r="R620" s="1160"/>
      <c r="S620" s="1163"/>
      <c r="T620" s="1163"/>
      <c r="U620" s="1163"/>
      <c r="V620" s="154"/>
      <c r="W620" s="1166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61"/>
      <c r="R621" s="1161"/>
      <c r="S621" s="1164"/>
      <c r="T621" s="1164"/>
      <c r="U621" s="1164"/>
      <c r="V621" s="154"/>
      <c r="W621" s="1167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59">
        <f>IF((P623=""),"",MAX(D624:P624))</f>
        <v>406.91000000000031</v>
      </c>
      <c r="R622" s="1159">
        <f>IF(P623="","",MIN(D624:P624))</f>
        <v>342.17000000000007</v>
      </c>
      <c r="S622" s="1162">
        <f>IF((P624=""),"",AVERAGE(D624:P624))</f>
        <v>366.97076923076929</v>
      </c>
      <c r="T622" s="1162">
        <f>IF((P623=""),"",(Q622-R622)/(Q622+R622)*100)</f>
        <v>8.642601591285338</v>
      </c>
      <c r="U622" s="1162">
        <f>STDEV(D624:P624)</f>
        <v>22.828375785973641</v>
      </c>
      <c r="V622" s="154" t="str">
        <f>IF(P623="","",IF(S622&gt;300,IF(T622&lt;14,IF(S622&lt;390,"Pass","Fail"),"Fail"),"Fail"))</f>
        <v>Pass</v>
      </c>
      <c r="W622" s="1165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60"/>
      <c r="R623" s="1160"/>
      <c r="S623" s="1163"/>
      <c r="T623" s="1163"/>
      <c r="U623" s="1163"/>
      <c r="V623" s="154"/>
      <c r="W623" s="1166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61"/>
      <c r="R624" s="1161"/>
      <c r="S624" s="1164"/>
      <c r="T624" s="1164"/>
      <c r="U624" s="1164"/>
      <c r="V624" s="154"/>
      <c r="W624" s="1167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59">
        <f>IF((P626=""),"",MAX(D627:P627))</f>
        <v>423.30999999999995</v>
      </c>
      <c r="R625" s="1159">
        <f>IF(P626="","",MIN(D627:P627))</f>
        <v>332.82999999999993</v>
      </c>
      <c r="S625" s="1162">
        <f>IF((P627=""),"",AVERAGE(D627:P627))</f>
        <v>365.90769230769223</v>
      </c>
      <c r="T625" s="1162">
        <f>IF((P626=""),"",(Q625-R625)/(Q625+R625)*100)</f>
        <v>11.966038035284475</v>
      </c>
      <c r="U625" s="1162">
        <f>STDEV(D627:P627)</f>
        <v>37.478757350852696</v>
      </c>
      <c r="V625" s="154" t="str">
        <f>IF(P626="","",IF(S625&gt;300,IF(T625&lt;14,IF(S625&lt;390,"Pass","Fail"),"Fail"),"Fail"))</f>
        <v>Pass</v>
      </c>
      <c r="W625" s="1165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60"/>
      <c r="R626" s="1160"/>
      <c r="S626" s="1163"/>
      <c r="T626" s="1163"/>
      <c r="U626" s="1163"/>
      <c r="V626" s="154"/>
      <c r="W626" s="1166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61"/>
      <c r="R627" s="1161"/>
      <c r="S627" s="1164"/>
      <c r="T627" s="1164"/>
      <c r="U627" s="1164"/>
      <c r="V627" s="154"/>
      <c r="W627" s="1167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59">
        <f>IF((P629=""),"",MAX(D630:P630))</f>
        <v>426.99999999999977</v>
      </c>
      <c r="R628" s="1159">
        <f>IF(P629="","",MIN(D630:P630))</f>
        <v>359.36000000000013</v>
      </c>
      <c r="S628" s="1162">
        <f>IF((P630=""),"",AVERAGE(D630:P630))</f>
        <v>381.64384615384608</v>
      </c>
      <c r="T628" s="1162">
        <f>IF((P629=""),"",(Q628-R628)/(Q628+R628)*100)</f>
        <v>8.601658273564226</v>
      </c>
      <c r="U628" s="1162">
        <f>STDEV(D630:P630)</f>
        <v>27.647444589105998</v>
      </c>
      <c r="V628" s="154" t="str">
        <f>IF(P629="","",IF(S628&gt;300,IF(T628&lt;14,IF(S628&lt;390,"Pass","Fail"),"Fail"),"Fail"))</f>
        <v>Pass</v>
      </c>
      <c r="W628" s="1165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60"/>
      <c r="R629" s="1160"/>
      <c r="S629" s="1163"/>
      <c r="T629" s="1163"/>
      <c r="U629" s="1163"/>
      <c r="V629" s="154"/>
      <c r="W629" s="1166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61"/>
      <c r="R630" s="1161"/>
      <c r="S630" s="1164"/>
      <c r="T630" s="1164"/>
      <c r="U630" s="1164"/>
      <c r="V630" s="154"/>
      <c r="W630" s="1167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59">
        <f>IF((P632=""),"",MAX(D633:P633))</f>
        <v>391.19000000000005</v>
      </c>
      <c r="R631" s="1159">
        <f>IF(P632="","",MIN(D633:P633))</f>
        <v>319.98</v>
      </c>
      <c r="S631" s="1162">
        <f>IF((P633=""),"",AVERAGE(D633:P633))</f>
        <v>345.25615384615372</v>
      </c>
      <c r="T631" s="1162">
        <f>IF((P632=""),"",(Q631-R631)/(Q631+R631)*100)</f>
        <v>10.013077042057459</v>
      </c>
      <c r="U631" s="1162">
        <f>STDEV(D633:P633)</f>
        <v>28.903888301998641</v>
      </c>
      <c r="V631" s="154" t="str">
        <f>IF(P632="","",IF(S631&gt;300,IF(T631&lt;14,IF(S631&lt;390,"Pass","Fail"),"Fail"),"Fail"))</f>
        <v>Pass</v>
      </c>
      <c r="W631" s="1165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60"/>
      <c r="R632" s="1160"/>
      <c r="S632" s="1163"/>
      <c r="T632" s="1163"/>
      <c r="U632" s="1163"/>
      <c r="V632" s="154"/>
      <c r="W632" s="1166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61"/>
      <c r="R633" s="1161"/>
      <c r="S633" s="1164"/>
      <c r="T633" s="1164"/>
      <c r="U633" s="1164"/>
      <c r="V633" s="154"/>
      <c r="W633" s="1167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59">
        <f>IF((P635=""),"",MAX(D636:P636))</f>
        <v>439.44999999999982</v>
      </c>
      <c r="R634" s="1159">
        <f>IF(P635="","",MIN(D636:P636))</f>
        <v>353.34000000000015</v>
      </c>
      <c r="S634" s="1162">
        <f>IF((P636=""),"",AVERAGE(D636:P636))</f>
        <v>387.95153846153841</v>
      </c>
      <c r="T634" s="1162">
        <f>IF((P635=""),"",(Q634-R634)/(Q634+R634)*100)</f>
        <v>10.861640535324572</v>
      </c>
      <c r="U634" s="1162">
        <f>STDEV(D636:P636)</f>
        <v>27.051119769230219</v>
      </c>
      <c r="V634" s="154" t="str">
        <f>IF(P635="","",IF(S634&gt;300,IF(T634&lt;14,IF(S634&lt;390,"Pass","Fail"),"Fail"),"Fail"))</f>
        <v>Pass</v>
      </c>
      <c r="W634" s="1165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60"/>
      <c r="R635" s="1160"/>
      <c r="S635" s="1163"/>
      <c r="T635" s="1163"/>
      <c r="U635" s="1163"/>
      <c r="V635" s="154"/>
      <c r="W635" s="1166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61"/>
      <c r="R636" s="1161"/>
      <c r="S636" s="1164"/>
      <c r="T636" s="1164"/>
      <c r="U636" s="1164"/>
      <c r="V636" s="154"/>
      <c r="W636" s="1167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59">
        <f>IF((P638=""),"",MAX(D639:P639))</f>
        <v>390.75</v>
      </c>
      <c r="R637" s="1159">
        <f>IF(P638="","",MIN(D639:P639))</f>
        <v>318.04000000000042</v>
      </c>
      <c r="S637" s="1162">
        <f>IF((P639=""),"",AVERAGE(D639:P639))</f>
        <v>344.96692307692319</v>
      </c>
      <c r="T637" s="1162">
        <f>IF((P638=""),"",(Q637-R637)/(Q637+R637)*100)</f>
        <v>10.258327572341532</v>
      </c>
      <c r="U637" s="1162">
        <f>STDEV(D639:P639)</f>
        <v>28.616806362874186</v>
      </c>
      <c r="V637" s="154" t="str">
        <f>IF(P638="","",IF(S637&gt;300,IF(T637&lt;14,IF(S637&lt;390,"Pass","Fail"),"Fail"),"Fail"))</f>
        <v>Pass</v>
      </c>
      <c r="W637" s="1165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60"/>
      <c r="R638" s="1160"/>
      <c r="S638" s="1163"/>
      <c r="T638" s="1163"/>
      <c r="U638" s="1163"/>
      <c r="V638" s="154"/>
      <c r="W638" s="1166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61"/>
      <c r="R639" s="1161"/>
      <c r="S639" s="1164"/>
      <c r="T639" s="1164"/>
      <c r="U639" s="1164"/>
      <c r="V639" s="154"/>
      <c r="W639" s="1167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59">
        <f>IF((P641=""),"",MAX(D642:P642))</f>
        <v>384.73</v>
      </c>
      <c r="R640" s="1159">
        <f>IF(P641="","",MIN(D642:P642))</f>
        <v>317.71000000000004</v>
      </c>
      <c r="S640" s="1162">
        <f>IF((P642=""),"",AVERAGE(D642:P642))</f>
        <v>339.56461538461542</v>
      </c>
      <c r="T640" s="1162">
        <f>IF((P641=""),"",(Q640-R640)/(Q640+R640)*100)</f>
        <v>9.5410284152383085</v>
      </c>
      <c r="U640" s="1162">
        <f>STDEV(D642:P642)</f>
        <v>28.203108462066609</v>
      </c>
      <c r="V640" s="154" t="str">
        <f>IF(P641="","",IF(S640&gt;300,IF(T640&lt;14,IF(S640&lt;390,"Pass","Fail"),"Fail"),"Fail"))</f>
        <v>Pass</v>
      </c>
      <c r="W640" s="1165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60"/>
      <c r="R641" s="1160"/>
      <c r="S641" s="1163"/>
      <c r="T641" s="1163"/>
      <c r="U641" s="1163"/>
      <c r="V641" s="154"/>
      <c r="W641" s="1166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61"/>
      <c r="R642" s="1161"/>
      <c r="S642" s="1164"/>
      <c r="T642" s="1164"/>
      <c r="U642" s="1164"/>
      <c r="V642" s="154"/>
      <c r="W642" s="1167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59">
        <f>IF((P644=""),"",MAX(D645:P645))</f>
        <v>385.4699999999998</v>
      </c>
      <c r="R643" s="1159">
        <f>IF(P644="","",MIN(D645:P645))</f>
        <v>315.77</v>
      </c>
      <c r="S643" s="1162">
        <f>IF((P645=""),"",AVERAGE(D645:P645))</f>
        <v>341.21923076923071</v>
      </c>
      <c r="T643" s="1162">
        <f>IF((P644=""),"",(Q643-R643)/(Q643+R643)*100)</f>
        <v>9.9395356796531615</v>
      </c>
      <c r="U643" s="1162">
        <f>STDEV(D645:P645)</f>
        <v>27.561832142034177</v>
      </c>
      <c r="V643" s="154" t="str">
        <f>IF(P644="","",IF(S643&gt;300,IF(T643&lt;14,IF(S643&lt;390,"Pass","Fail"),"Fail"),"Fail"))</f>
        <v>Pass</v>
      </c>
      <c r="W643" s="1165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60"/>
      <c r="R644" s="1160"/>
      <c r="S644" s="1163"/>
      <c r="T644" s="1163"/>
      <c r="U644" s="1163"/>
      <c r="V644" s="154"/>
      <c r="W644" s="1166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61"/>
      <c r="R645" s="1161"/>
      <c r="S645" s="1164"/>
      <c r="T645" s="1164"/>
      <c r="U645" s="1164"/>
      <c r="V645" s="154"/>
      <c r="W645" s="1167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59">
        <f>IF((P647=""),"",MAX(D648:P648))</f>
        <v>398.27999999999975</v>
      </c>
      <c r="R646" s="1159">
        <f>IF(P647="","",MIN(D648:P648))</f>
        <v>332.37000000000035</v>
      </c>
      <c r="S646" s="1162">
        <f>IF((P648=""),"",AVERAGE(D648:P648))</f>
        <v>355.73230769230764</v>
      </c>
      <c r="T646" s="1162">
        <f>IF((P647=""),"",(Q646-R646)/(Q646+R646)*100)</f>
        <v>9.0207349620200361</v>
      </c>
      <c r="U646" s="1162">
        <f>STDEV(D648:P648)</f>
        <v>27.255536487671389</v>
      </c>
      <c r="V646" s="154" t="str">
        <f>IF(P647="","",IF(S646&gt;300,IF(T646&lt;14,IF(S646&lt;390,"Pass","Fail"),"Fail"),"Fail"))</f>
        <v>Pass</v>
      </c>
      <c r="W646" s="1165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60"/>
      <c r="R647" s="1160"/>
      <c r="S647" s="1163"/>
      <c r="T647" s="1163"/>
      <c r="U647" s="1163"/>
      <c r="V647" s="154"/>
      <c r="W647" s="1166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61"/>
      <c r="R648" s="1161"/>
      <c r="S648" s="1164"/>
      <c r="T648" s="1164"/>
      <c r="U648" s="1164"/>
      <c r="V648" s="154"/>
      <c r="W648" s="1167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59">
        <f>IF((P650=""),"",MAX(D651:P651))</f>
        <v>398.27999999999975</v>
      </c>
      <c r="R649" s="1159">
        <f>IF(P650="","",MIN(D651:P651))</f>
        <v>332.37000000000035</v>
      </c>
      <c r="S649" s="1162">
        <f>IF((P651=""),"",AVERAGE(D651:P651))</f>
        <v>355.73230769230764</v>
      </c>
      <c r="T649" s="1162">
        <f>IF((P650=""),"",(Q649-R649)/(Q649+R649)*100)</f>
        <v>9.0207349620200361</v>
      </c>
      <c r="U649" s="1162">
        <f>STDEV(D651:P651)</f>
        <v>27.255536487671389</v>
      </c>
      <c r="V649" s="154" t="str">
        <f>IF(P650="","",IF(S649&gt;300,IF(T649&lt;14,IF(S649&lt;390,"Pass","Fail"),"Fail"),"Fail"))</f>
        <v>Pass</v>
      </c>
      <c r="W649" s="1165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60"/>
      <c r="R650" s="1160"/>
      <c r="S650" s="1163"/>
      <c r="T650" s="1163"/>
      <c r="U650" s="1163"/>
      <c r="V650" s="155"/>
      <c r="W650" s="1166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61"/>
      <c r="R651" s="1161"/>
      <c r="S651" s="1164"/>
      <c r="T651" s="1164"/>
      <c r="U651" s="1164"/>
      <c r="V651" s="156"/>
      <c r="W651" s="1167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59">
        <f>IF((P653=""),"",MAX(D654:P654))</f>
        <v>421.66000000000031</v>
      </c>
      <c r="R652" s="1159">
        <f>IF(P653="","",MIN(D654:P654))</f>
        <v>328.2199999999998</v>
      </c>
      <c r="S652" s="1162">
        <f>IF((P654=""),"",AVERAGE(D654:P654))</f>
        <v>362.52769230769223</v>
      </c>
      <c r="T652" s="1162">
        <f>IF((P653=""),"",(Q652-R652)/(Q652+R652)*100)</f>
        <v>12.460660372326304</v>
      </c>
      <c r="U652" s="1162">
        <f>STDEV(D654:P654)</f>
        <v>38.387581575697503</v>
      </c>
      <c r="V652" s="154" t="str">
        <f>IF(P653="","",IF(S652&gt;300,IF(T652&lt;14,IF(S652&lt;390,"Pass","Fail"),"Fail"),"Fail"))</f>
        <v>Pass</v>
      </c>
      <c r="W652" s="1165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60"/>
      <c r="R653" s="1160"/>
      <c r="S653" s="1163"/>
      <c r="T653" s="1163"/>
      <c r="U653" s="1163"/>
      <c r="V653" s="155"/>
      <c r="W653" s="1166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61"/>
      <c r="R654" s="1161"/>
      <c r="S654" s="1164"/>
      <c r="T654" s="1164"/>
      <c r="U654" s="1164"/>
      <c r="V654" s="156"/>
      <c r="W654" s="1167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59">
        <f>IF((P656=""),"",MAX(D657:P657))</f>
        <v>394.28999999999996</v>
      </c>
      <c r="R655" s="1159">
        <f>IF(P656="","",MIN(D657:P657))</f>
        <v>331.4699999999998</v>
      </c>
      <c r="S655" s="1162">
        <f>IF((P657=""),"",AVERAGE(D657:P657))</f>
        <v>352.03615384615381</v>
      </c>
      <c r="T655" s="1162">
        <f>IF((P656=""),"",(Q655-R655)/(Q655+R655)*100)</f>
        <v>8.6557539682539932</v>
      </c>
      <c r="U655" s="1162">
        <f>STDEV(D657:P657)</f>
        <v>25.693927472738959</v>
      </c>
      <c r="V655" s="154" t="str">
        <f>IF(P656="","",IF(S655&gt;300,IF(T655&lt;14,IF(S655&lt;390,"Pass","Fail"),"Fail"),"Fail"))</f>
        <v>Pass</v>
      </c>
      <c r="W655" s="1165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60"/>
      <c r="R656" s="1160"/>
      <c r="S656" s="1163"/>
      <c r="T656" s="1163"/>
      <c r="U656" s="1163"/>
      <c r="V656" s="155"/>
      <c r="W656" s="1166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61"/>
      <c r="R657" s="1161"/>
      <c r="S657" s="1164"/>
      <c r="T657" s="1164"/>
      <c r="U657" s="1164"/>
      <c r="V657" s="156"/>
      <c r="W657" s="1167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59">
        <f>IF((P659=""),"",MAX(D660:P660))</f>
        <v>392.34000000000015</v>
      </c>
      <c r="R658" s="1159">
        <f>IF(P659="","",MIN(D660:P660))</f>
        <v>321.23</v>
      </c>
      <c r="S658" s="1162">
        <f>IF((P660=""),"",AVERAGE(D660:P660))</f>
        <v>344.88384615384615</v>
      </c>
      <c r="T658" s="1162">
        <f>IF((P659=""),"",(Q658-R658)/(Q658+R658)*100)</f>
        <v>9.9653853160867349</v>
      </c>
      <c r="U658" s="1162">
        <f>STDEV(D660:P660)</f>
        <v>28.682791454825871</v>
      </c>
      <c r="V658" s="154" t="str">
        <f>IF(P659="","",IF(S658&gt;300,IF(T658&lt;14,IF(S658&lt;390,"Pass","Fail"),"Fail"),"Fail"))</f>
        <v>Pass</v>
      </c>
      <c r="W658" s="1165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60"/>
      <c r="R659" s="1160"/>
      <c r="S659" s="1163"/>
      <c r="T659" s="1163"/>
      <c r="U659" s="1163"/>
      <c r="V659" s="155"/>
      <c r="W659" s="1166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61"/>
      <c r="R660" s="1161"/>
      <c r="S660" s="1164"/>
      <c r="T660" s="1164"/>
      <c r="U660" s="1164"/>
      <c r="V660" s="156"/>
      <c r="W660" s="1167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59">
        <f>IF((P662=""),"",MAX(D663:P663))</f>
        <v>401.75</v>
      </c>
      <c r="R661" s="1159">
        <f>IF(P662="","",MIN(D663:P663))</f>
        <v>335.34999999999991</v>
      </c>
      <c r="S661" s="1162">
        <f>IF((P663=""),"",AVERAGE(D663:P663))</f>
        <v>356.64538461538456</v>
      </c>
      <c r="T661" s="1162">
        <f>IF((P662=""),"",(Q661-R661)/(Q661+R661)*100)</f>
        <v>9.0082756749423556</v>
      </c>
      <c r="U661" s="1162">
        <f>STDEV(D663:P663)</f>
        <v>28.14697248828681</v>
      </c>
      <c r="V661" s="154" t="str">
        <f>IF(P662="","",IF(S661&gt;300,IF(T661&lt;14,IF(S661&lt;390,"Pass","Fail"),"Fail"),"Fail"))</f>
        <v>Pass</v>
      </c>
      <c r="W661" s="1165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60"/>
      <c r="R662" s="1160"/>
      <c r="S662" s="1163"/>
      <c r="T662" s="1163"/>
      <c r="U662" s="1163"/>
      <c r="V662" s="155"/>
      <c r="W662" s="1166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61"/>
      <c r="R663" s="1161"/>
      <c r="S663" s="1164"/>
      <c r="T663" s="1164"/>
      <c r="U663" s="1164"/>
      <c r="V663" s="156"/>
      <c r="W663" s="1167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59">
        <f>IF((P665=""),"",MAX(D666:P666))</f>
        <v>384.07999999999993</v>
      </c>
      <c r="R664" s="1159">
        <f>IF(P665="","",MIN(D666:P666))</f>
        <v>319.88999999999987</v>
      </c>
      <c r="S664" s="1162">
        <f>IF((P666=""),"",AVERAGE(D666:P666))</f>
        <v>343.80230769230758</v>
      </c>
      <c r="T664" s="1162">
        <f>IF((P665=""),"",(Q664-R664)/(Q664+R664)*100)</f>
        <v>9.1182862906089852</v>
      </c>
      <c r="U664" s="1162">
        <f>STDEV(D666:P666)</f>
        <v>25.855814031486474</v>
      </c>
      <c r="V664" s="154" t="str">
        <f>IF(P665="","",IF(S664&gt;300,IF(T664&lt;14,IF(S664&lt;390,"Pass","Fail"),"Fail"),"Fail"))</f>
        <v>Pass</v>
      </c>
      <c r="W664" s="1165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60"/>
      <c r="R665" s="1160"/>
      <c r="S665" s="1163"/>
      <c r="T665" s="1163"/>
      <c r="U665" s="1163"/>
      <c r="V665" s="155"/>
      <c r="W665" s="1166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61"/>
      <c r="R666" s="1161"/>
      <c r="S666" s="1164"/>
      <c r="T666" s="1164"/>
      <c r="U666" s="1164"/>
      <c r="V666" s="156"/>
      <c r="W666" s="1167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59">
        <f>IF((P668=""),"",MAX(D669:P669))</f>
        <v>403.05000000000018</v>
      </c>
      <c r="R667" s="1159">
        <f>IF(P668="","",MIN(D669:P669))</f>
        <v>317.48999999999978</v>
      </c>
      <c r="S667" s="1162">
        <f>IF((P669=""),"",AVERAGE(D669:P669))</f>
        <v>349.71153846153851</v>
      </c>
      <c r="T667" s="1162">
        <f>IF((P668=""),"",(Q667-R667)/(Q667+R667)*100)</f>
        <v>11.874427512698865</v>
      </c>
      <c r="U667" s="1162">
        <f>STDEV(D669:P669)</f>
        <v>34.966041584694075</v>
      </c>
      <c r="V667" s="154" t="str">
        <f>IF(P668="","",IF(S667&gt;300,IF(T667&lt;14,IF(S667&lt;390,"Pass","Fail"),"Fail"),"Fail"))</f>
        <v>Pass</v>
      </c>
      <c r="W667" s="1165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60"/>
      <c r="R668" s="1160"/>
      <c r="S668" s="1163"/>
      <c r="T668" s="1163"/>
      <c r="U668" s="1163"/>
      <c r="V668" s="155"/>
      <c r="W668" s="1166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61"/>
      <c r="R669" s="1161"/>
      <c r="S669" s="1164"/>
      <c r="T669" s="1164"/>
      <c r="U669" s="1164"/>
      <c r="V669" s="156"/>
      <c r="W669" s="1167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59">
        <f>IF((P671=""),"",MAX(D672:P672))</f>
        <v>379</v>
      </c>
      <c r="R670" s="1159">
        <f>IF(P671="","",MIN(D672:P672))</f>
        <v>319.68000000000029</v>
      </c>
      <c r="S670" s="1162">
        <f>IF((P672=""),"",AVERAGE(D672:P672))</f>
        <v>340.81538461538463</v>
      </c>
      <c r="T670" s="1162">
        <f>IF((P671=""),"",(Q670-R670)/(Q670+R670)*100)</f>
        <v>8.490295986717765</v>
      </c>
      <c r="U670" s="1162">
        <f>STDEV(D672:P672)</f>
        <v>25.690654466616746</v>
      </c>
      <c r="V670" s="154" t="str">
        <f>IF(P671="","",IF(S670&gt;300,IF(T670&lt;14,IF(S670&lt;390,"Pass","Fail"),"Fail"),"Fail"))</f>
        <v>Pass</v>
      </c>
      <c r="W670" s="1165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60"/>
      <c r="R671" s="1160"/>
      <c r="S671" s="1163"/>
      <c r="T671" s="1163"/>
      <c r="U671" s="1163"/>
      <c r="V671" s="155"/>
      <c r="W671" s="1166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61"/>
      <c r="R672" s="1161"/>
      <c r="S672" s="1164"/>
      <c r="T672" s="1164"/>
      <c r="U672" s="1164"/>
      <c r="V672" s="156"/>
      <c r="W672" s="1167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59">
        <f>IF((P674=""),"",MAX(D675:P675))</f>
        <v>384.09999999999991</v>
      </c>
      <c r="R673" s="1159">
        <f>IF(P674="","",MIN(D675:P675))</f>
        <v>290.35999999999967</v>
      </c>
      <c r="S673" s="1162">
        <f>IF((P675=""),"",AVERAGE(D675:P675))</f>
        <v>338.82538461538456</v>
      </c>
      <c r="T673" s="1162">
        <f>IF((P674=""),"",(Q673-R673)/(Q673+R673)*100)</f>
        <v>13.898526228390162</v>
      </c>
      <c r="U673" s="1162">
        <f>STDEV(D675:P675)</f>
        <v>28.54391897158521</v>
      </c>
      <c r="V673" s="154" t="str">
        <f>IF(P674="","",IF(S673&gt;300,IF(T673&lt;14,IF(S673&lt;390,"Pass","Fail"),"Fail"),"Fail"))</f>
        <v>Pass</v>
      </c>
      <c r="W673" s="1165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60"/>
      <c r="R674" s="1160"/>
      <c r="S674" s="1163"/>
      <c r="T674" s="1163"/>
      <c r="U674" s="1163"/>
      <c r="V674" s="155"/>
      <c r="W674" s="1166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61"/>
      <c r="R675" s="1161"/>
      <c r="S675" s="1164"/>
      <c r="T675" s="1164"/>
      <c r="U675" s="1164"/>
      <c r="V675" s="156"/>
      <c r="W675" s="1167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59">
        <f>IF((P677=""),"",MAX(D678:P678))</f>
        <v>397.90000000000009</v>
      </c>
      <c r="R676" s="1159">
        <f>IF(P677="","",MIN(D678:P678))</f>
        <v>336.30000000000018</v>
      </c>
      <c r="S676" s="1162">
        <f>IF((P678=""),"",AVERAGE(D678:P678))</f>
        <v>358.63076923076926</v>
      </c>
      <c r="T676" s="1162">
        <f>IF((P677=""),"",(Q676-R676)/(Q676+R676)*100)</f>
        <v>8.390084445655118</v>
      </c>
      <c r="U676" s="1162">
        <f>STDEV(D678:P678)</f>
        <v>20.561508724449819</v>
      </c>
      <c r="V676" s="154" t="str">
        <f>IF(P677="","",IF(S676&gt;300,IF(T676&lt;14,IF(S676&lt;390,"Pass","Fail"),"Fail"),"Fail"))</f>
        <v>Pass</v>
      </c>
      <c r="W676" s="1165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60"/>
      <c r="R677" s="1160"/>
      <c r="S677" s="1163"/>
      <c r="T677" s="1163"/>
      <c r="U677" s="1163"/>
      <c r="V677" s="155"/>
      <c r="W677" s="1166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61"/>
      <c r="R678" s="1161"/>
      <c r="S678" s="1164"/>
      <c r="T678" s="1164"/>
      <c r="U678" s="1164"/>
      <c r="V678" s="156"/>
      <c r="W678" s="1167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59">
        <f>IF((P680=""),"",MAX(D681:P681))</f>
        <v>383</v>
      </c>
      <c r="R679" s="1159">
        <f>IF(P680="","",MIN(D681:P681))</f>
        <v>319</v>
      </c>
      <c r="S679" s="1162">
        <f>IF((P681=""),"",AVERAGE(D681:P681))</f>
        <v>344.92307692307691</v>
      </c>
      <c r="T679" s="1162">
        <f>IF((P680=""),"",(Q679-R679)/(Q679+R679)*100)</f>
        <v>9.116809116809117</v>
      </c>
      <c r="U679" s="1162">
        <f>STDEV(D681:P681)</f>
        <v>23.214440687000202</v>
      </c>
      <c r="V679" s="154" t="str">
        <f>IF(P680="","",IF(S679&gt;300,IF(T679&lt;14,IF(S679&lt;390,"Pass","Fail"),"Fail"),"Fail"))</f>
        <v>Pass</v>
      </c>
      <c r="W679" s="1165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60"/>
      <c r="R680" s="1160"/>
      <c r="S680" s="1163"/>
      <c r="T680" s="1163"/>
      <c r="U680" s="1163"/>
      <c r="V680" s="155"/>
      <c r="W680" s="1166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61"/>
      <c r="R681" s="1161"/>
      <c r="S681" s="1164"/>
      <c r="T681" s="1164"/>
      <c r="U681" s="1164"/>
      <c r="V681" s="156"/>
      <c r="W681" s="1167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59">
        <f>IF((P683=""),"",MAX(D684:P684))</f>
        <v>394</v>
      </c>
      <c r="R682" s="1159">
        <f>IF(P683="","",MIN(D684:P684))</f>
        <v>324</v>
      </c>
      <c r="S682" s="1162">
        <f>IF((P684=""),"",AVERAGE(D684:P684))</f>
        <v>350.84615384615387</v>
      </c>
      <c r="T682" s="1162">
        <f>IF((P683=""),"",(Q682-R682)/(Q682+R682)*100)</f>
        <v>9.7493036211699167</v>
      </c>
      <c r="U682" s="1162">
        <f>STDEV(D684:P684)</f>
        <v>26.076317971952147</v>
      </c>
      <c r="V682" s="154" t="str">
        <f>IF(P683="","",IF(S682&gt;300,IF(T682&lt;14,IF(S682&lt;390,"Pass","Fail"),"Fail"),"Fail"))</f>
        <v>Pass</v>
      </c>
      <c r="W682" s="1165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60"/>
      <c r="R683" s="1160"/>
      <c r="S683" s="1163"/>
      <c r="T683" s="1163"/>
      <c r="U683" s="1163"/>
      <c r="V683" s="155"/>
      <c r="W683" s="1166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61"/>
      <c r="R684" s="1161"/>
      <c r="S684" s="1164"/>
      <c r="T684" s="1164"/>
      <c r="U684" s="1164"/>
      <c r="V684" s="156"/>
      <c r="W684" s="1167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59">
        <f>IF((P686=""),"",MAX(D687:P687))</f>
        <v>415</v>
      </c>
      <c r="R685" s="1159">
        <f>IF(P686="","",MIN(D687:P687))</f>
        <v>318</v>
      </c>
      <c r="S685" s="1162">
        <f>IF((P687=""),"",AVERAGE(D687:P687))</f>
        <v>345.15384615384613</v>
      </c>
      <c r="T685" s="1162">
        <f>IF((P686=""),"",(Q685-R685)/(Q685+R685)*100)</f>
        <v>13.233287858117325</v>
      </c>
      <c r="U685" s="1162">
        <f>STDEV(D687:P687)</f>
        <v>29.520744553184198</v>
      </c>
      <c r="V685" s="154" t="str">
        <f>IF(P686="","",IF(S685&gt;300,IF(T685&lt;14,IF(S685&lt;390,"Pass","Fail"),"Fail"),"Fail"))</f>
        <v>Pass</v>
      </c>
      <c r="W685" s="1165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60"/>
      <c r="R686" s="1160"/>
      <c r="S686" s="1163"/>
      <c r="T686" s="1163"/>
      <c r="U686" s="1163"/>
      <c r="V686" s="155"/>
      <c r="W686" s="1166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61"/>
      <c r="R687" s="1161"/>
      <c r="S687" s="1164"/>
      <c r="T687" s="1164"/>
      <c r="U687" s="1164"/>
      <c r="V687" s="156"/>
      <c r="W687" s="1167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59">
        <f>IF((P689=""),"",MAX(D690:P690))</f>
        <v>379</v>
      </c>
      <c r="R688" s="1159">
        <f>IF(P689="","",MIN(D690:P690))</f>
        <v>321</v>
      </c>
      <c r="S688" s="1162">
        <f>IF((P690=""),"",AVERAGE(D690:P690))</f>
        <v>343.46153846153845</v>
      </c>
      <c r="T688" s="1162">
        <f>IF((P689=""),"",(Q688-R688)/(Q688+R688)*100)</f>
        <v>8.2857142857142847</v>
      </c>
      <c r="U688" s="1162">
        <f>STDEV(D690:P690)</f>
        <v>22.247154816647811</v>
      </c>
      <c r="V688" s="154" t="str">
        <f>IF(P689="","",IF(S688&gt;300,IF(T688&lt;14,IF(S688&lt;390,"Pass","Fail"),"Fail"),"Fail"))</f>
        <v>Pass</v>
      </c>
      <c r="W688" s="1165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60"/>
      <c r="R689" s="1160"/>
      <c r="S689" s="1163"/>
      <c r="T689" s="1163"/>
      <c r="U689" s="1163"/>
      <c r="V689" s="155"/>
      <c r="W689" s="1166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61"/>
      <c r="R690" s="1161"/>
      <c r="S690" s="1164"/>
      <c r="T690" s="1164"/>
      <c r="U690" s="1164"/>
      <c r="V690" s="156"/>
      <c r="W690" s="1167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59">
        <f>IF((P692=""),"",MAX(D693:P693))</f>
        <v>381.32999999999993</v>
      </c>
      <c r="R691" s="1159">
        <f>IF(P692="","",MIN(D693:P693))</f>
        <v>329.42999999999984</v>
      </c>
      <c r="S691" s="1162">
        <f>IF((P693=""),"",AVERAGE(D693:P693))</f>
        <v>349.58999999999992</v>
      </c>
      <c r="T691" s="1162">
        <f>IF((P692=""),"",(Q691-R691)/(Q691+R691)*100)</f>
        <v>7.3020428836738285</v>
      </c>
      <c r="U691" s="1162">
        <f>STDEV(D693:P693)</f>
        <v>20.611542073960447</v>
      </c>
      <c r="V691" s="157" t="str">
        <f>IF(P692="","",IF(S691&gt;300,IF(T691&lt;14,IF(S691&lt;390,"Pass","Fail"),"Fail"),"Fail"))</f>
        <v>Pass</v>
      </c>
      <c r="W691" s="1165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60"/>
      <c r="R692" s="1160"/>
      <c r="S692" s="1163"/>
      <c r="T692" s="1163"/>
      <c r="U692" s="1163"/>
      <c r="V692" s="158"/>
      <c r="W692" s="1166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61"/>
      <c r="R693" s="1161"/>
      <c r="S693" s="1164"/>
      <c r="T693" s="1164"/>
      <c r="U693" s="1164"/>
      <c r="V693" s="159"/>
      <c r="W693" s="1167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59">
        <f>IF((P695=""),"",MAX(D696:P696))</f>
        <v>388.70000000000027</v>
      </c>
      <c r="R694" s="1159">
        <f>IF(P695="","",MIN(D696:P696))</f>
        <v>325.75</v>
      </c>
      <c r="S694" s="1162">
        <f>IF((P696=""),"",AVERAGE(D696:P696))</f>
        <v>352.24846153846164</v>
      </c>
      <c r="T694" s="1162">
        <f>IF((P695=""),"",(Q694-R694)/(Q694+R694)*100)</f>
        <v>8.8109734761005321</v>
      </c>
      <c r="U694" s="1162">
        <f>STDEV(D696:P696)</f>
        <v>24.738824024244419</v>
      </c>
      <c r="V694" s="160" t="str">
        <f>IF(P695="","",IF(S694&gt;300,IF(T694&lt;14,IF(S694&lt;390,"Pass","Fail"),"Fail"),"Fail"))</f>
        <v>Pass</v>
      </c>
      <c r="W694" s="1165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60"/>
      <c r="R695" s="1160"/>
      <c r="S695" s="1163"/>
      <c r="T695" s="1163"/>
      <c r="U695" s="1163"/>
      <c r="V695" s="161"/>
      <c r="W695" s="1166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61"/>
      <c r="R696" s="1161"/>
      <c r="S696" s="1164"/>
      <c r="T696" s="1164"/>
      <c r="U696" s="1164"/>
      <c r="V696" s="162"/>
      <c r="W696" s="1167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59">
        <f>IF((P698=""),"",MAX(D699:P699))</f>
        <v>421.84000000000015</v>
      </c>
      <c r="R697" s="1159">
        <f>IF(P698="","",MIN(D699:P699))</f>
        <v>298.98</v>
      </c>
      <c r="S697" s="1162">
        <f>IF((P699=""),"",AVERAGE(D699:P699))</f>
        <v>337.2430769230769</v>
      </c>
      <c r="T697" s="1162">
        <f>IF((P698=""),"",(Q697-R697)/(Q697+R697)*100)</f>
        <v>17.044477123276284</v>
      </c>
      <c r="U697" s="1162">
        <f>STDEV(D699:P699)</f>
        <v>35.941954218947359</v>
      </c>
      <c r="V697" s="163" t="str">
        <f>IF(P698="","",IF(S697&gt;300,IF(T697&lt;14,IF(S697&lt;390,"Pass","Fail"),"Fail"),"Fail"))</f>
        <v>Fail</v>
      </c>
      <c r="W697" s="1165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60"/>
      <c r="R698" s="1160"/>
      <c r="S698" s="1163"/>
      <c r="T698" s="1163"/>
      <c r="U698" s="1163"/>
      <c r="V698" s="164"/>
      <c r="W698" s="1166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61"/>
      <c r="R699" s="1161"/>
      <c r="S699" s="1164"/>
      <c r="T699" s="1164"/>
      <c r="U699" s="1164"/>
      <c r="V699" s="165"/>
      <c r="W699" s="1167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59">
        <f>IF((P701=""),"",MAX(D702:P702))</f>
        <v>381.98999999999978</v>
      </c>
      <c r="R700" s="1159">
        <f>IF(P701="","",MIN(D702:P702))</f>
        <v>300.76000000000022</v>
      </c>
      <c r="S700" s="1162">
        <f>IF((P702=""),"",AVERAGE(D702:P702))</f>
        <v>335.75307692307683</v>
      </c>
      <c r="T700" s="1162">
        <f>IF((P701=""),"",(Q700-R700)/(Q700+R700)*100)</f>
        <v>11.897473452947574</v>
      </c>
      <c r="U700" s="1162">
        <f>STDEV(D702:P702)</f>
        <v>27.064500544875226</v>
      </c>
      <c r="V700" s="166" t="str">
        <f>IF(P701="","",IF(S700&gt;300,IF(T700&lt;14,IF(S700&lt;390,"Pass","Fail"),"Fail"),"Fail"))</f>
        <v>Pass</v>
      </c>
      <c r="W700" s="1165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60"/>
      <c r="R701" s="1160"/>
      <c r="S701" s="1163"/>
      <c r="T701" s="1163"/>
      <c r="U701" s="1163"/>
      <c r="V701" s="167"/>
      <c r="W701" s="1166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61"/>
      <c r="R702" s="1161"/>
      <c r="S702" s="1164"/>
      <c r="T702" s="1164"/>
      <c r="U702" s="1164"/>
      <c r="V702" s="168"/>
      <c r="W702" s="1167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59">
        <f>IF((P704=""),"",MAX(D705:P705))</f>
        <v>399.59000000000015</v>
      </c>
      <c r="R703" s="1159">
        <f>IF(P704="","",MIN(D705:P705))</f>
        <v>305.40000000000009</v>
      </c>
      <c r="S703" s="1162">
        <f>IF((P705=""),"",AVERAGE(D705:P705))</f>
        <v>346.63000000000005</v>
      </c>
      <c r="T703" s="1162">
        <f>IF((P704=""),"",(Q703-R703)/(Q703+R703)*100)</f>
        <v>13.360473198201397</v>
      </c>
      <c r="U703" s="1162">
        <f>STDEV(D705:P705)</f>
        <v>33.78050497945042</v>
      </c>
      <c r="V703" s="169" t="str">
        <f>IF(P704="","",IF(S703&gt;300,IF(T703&lt;14,IF(S703&lt;390,"Pass","Fail"),"Fail"),"Fail"))</f>
        <v>Pass</v>
      </c>
      <c r="W703" s="1165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60"/>
      <c r="R704" s="1160"/>
      <c r="S704" s="1163"/>
      <c r="T704" s="1163"/>
      <c r="U704" s="1163"/>
      <c r="V704" s="170"/>
      <c r="W704" s="1166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61"/>
      <c r="R705" s="1161"/>
      <c r="S705" s="1164"/>
      <c r="T705" s="1164"/>
      <c r="U705" s="1164"/>
      <c r="V705" s="171"/>
      <c r="W705" s="1167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59">
        <f>IF((P707=""),"",MAX(D708:P708))</f>
        <v>399.59000000000015</v>
      </c>
      <c r="R706" s="1159">
        <f>IF(P707="","",MIN(D708:P708))</f>
        <v>305.40000000000009</v>
      </c>
      <c r="S706" s="1162">
        <f>IF((P708=""),"",AVERAGE(D708:P708))</f>
        <v>346.63000000000005</v>
      </c>
      <c r="T706" s="1162">
        <f>IF((P707=""),"",(Q706-R706)/(Q706+R706)*100)</f>
        <v>13.360473198201397</v>
      </c>
      <c r="U706" s="1162">
        <f>STDEV(D708:P708)</f>
        <v>33.78050497945042</v>
      </c>
      <c r="V706" s="174" t="str">
        <f>IF(P707="","",IF(S706&gt;300,IF(T706&lt;14,IF(S706&lt;390,"Pass","Fail"),"Fail"),"Fail"))</f>
        <v>Pass</v>
      </c>
      <c r="W706" s="1165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60"/>
      <c r="R707" s="1160"/>
      <c r="S707" s="1163"/>
      <c r="T707" s="1163"/>
      <c r="U707" s="1163"/>
      <c r="V707" s="175"/>
      <c r="W707" s="1166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61"/>
      <c r="R708" s="1161"/>
      <c r="S708" s="1164"/>
      <c r="T708" s="1164"/>
      <c r="U708" s="1164"/>
      <c r="V708" s="176"/>
      <c r="W708" s="1167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59">
        <f>IF((P710=""),"",MAX(D711:P711))</f>
        <v>399.59000000000015</v>
      </c>
      <c r="R709" s="1159">
        <f>IF(P710="","",MIN(D711:P711))</f>
        <v>305.40000000000009</v>
      </c>
      <c r="S709" s="1162">
        <f>IF((P711=""),"",AVERAGE(D711:P711))</f>
        <v>346.63000000000005</v>
      </c>
      <c r="T709" s="1162">
        <f>IF((P710=""),"",(Q709-R709)/(Q709+R709)*100)</f>
        <v>13.360473198201397</v>
      </c>
      <c r="U709" s="1162">
        <f>STDEV(D711:P711)</f>
        <v>33.78050497945042</v>
      </c>
      <c r="V709" s="177" t="str">
        <f>IF(P710="","",IF(S709&gt;300,IF(T709&lt;14,IF(S709&lt;390,"Pass","Fail"),"Fail"),"Fail"))</f>
        <v>Pass</v>
      </c>
      <c r="W709" s="1165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60"/>
      <c r="R710" s="1160"/>
      <c r="S710" s="1163"/>
      <c r="T710" s="1163"/>
      <c r="U710" s="1163"/>
      <c r="V710" s="178"/>
      <c r="W710" s="1166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61"/>
      <c r="R711" s="1161"/>
      <c r="S711" s="1164"/>
      <c r="T711" s="1164"/>
      <c r="U711" s="1164"/>
      <c r="V711" s="179"/>
      <c r="W711" s="1167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59">
        <f>IF((P713=""),"",MAX(D714:P714))</f>
        <v>417.23999999999978</v>
      </c>
      <c r="R712" s="1159">
        <f>IF(P713="","",MIN(D714:P714))</f>
        <v>327.59000000000015</v>
      </c>
      <c r="S712" s="1162">
        <f>IF((P714=""),"",AVERAGE(D714:P714))</f>
        <v>357.20153846153846</v>
      </c>
      <c r="T712" s="1162">
        <f>IF((P713=""),"",(Q712-R712)/(Q712+R712)*100)</f>
        <v>12.036303586053146</v>
      </c>
      <c r="U712" s="1162">
        <f>STDEV(D714:P714)</f>
        <v>29.453732600513906</v>
      </c>
      <c r="V712" s="180" t="str">
        <f>IF(P713="","",IF(S712&gt;300,IF(T712&lt;14,IF(S712&lt;390,"Pass","Fail"),"Fail"),"Fail"))</f>
        <v>Pass</v>
      </c>
      <c r="W712" s="1165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60"/>
      <c r="R713" s="1160"/>
      <c r="S713" s="1163"/>
      <c r="T713" s="1163"/>
      <c r="U713" s="1163"/>
      <c r="V713" s="181"/>
      <c r="W713" s="1166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61"/>
      <c r="R714" s="1161"/>
      <c r="S714" s="1164"/>
      <c r="T714" s="1164"/>
      <c r="U714" s="1164"/>
      <c r="V714" s="182"/>
      <c r="W714" s="1167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59">
        <f>IF((P716=""),"",MAX(D717:P717))</f>
        <v>398.48999999999978</v>
      </c>
      <c r="R715" s="1159">
        <f>IF(P716="","",MIN(D717:P717))</f>
        <v>310.65000000000009</v>
      </c>
      <c r="S715" s="1162">
        <f>IF((P717=""),"",AVERAGE(D717:P717))</f>
        <v>355.34307692307692</v>
      </c>
      <c r="T715" s="1162">
        <f>IF((P716=""),"",(Q715-R715)/(Q715+R715)*100)</f>
        <v>12.386834757593663</v>
      </c>
      <c r="U715" s="1162">
        <f>STDEV(D717:P717)</f>
        <v>24.25692285534819</v>
      </c>
      <c r="V715" s="183" t="str">
        <f>IF(P716="","",IF(S715&gt;300,IF(T715&lt;14,IF(S715&lt;390,"Pass","Fail"),"Fail"),"Fail"))</f>
        <v>Pass</v>
      </c>
      <c r="W715" s="1165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60"/>
      <c r="R716" s="1160"/>
      <c r="S716" s="1163"/>
      <c r="T716" s="1163"/>
      <c r="U716" s="1163"/>
      <c r="V716" s="184"/>
      <c r="W716" s="1166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61"/>
      <c r="R717" s="1161"/>
      <c r="S717" s="1164"/>
      <c r="T717" s="1164"/>
      <c r="U717" s="1164"/>
      <c r="V717" s="185"/>
      <c r="W717" s="1167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59">
        <f>IF((P719=""),"",MAX(D720:P720))</f>
        <v>368.4699999999998</v>
      </c>
      <c r="R718" s="1159">
        <f>IF(P719="","",MIN(D720:P720))</f>
        <v>312.59999999999991</v>
      </c>
      <c r="S718" s="1162">
        <f>IF((P720=""),"",AVERAGE(D720:P720))</f>
        <v>335.43307692307701</v>
      </c>
      <c r="T718" s="1162">
        <f>IF((P719=""),"",(Q718-R718)/(Q718+R718)*100)</f>
        <v>8.2032683865094498</v>
      </c>
      <c r="U718" s="1162">
        <f>STDEV(D720:P720)</f>
        <v>20.982594129665806</v>
      </c>
      <c r="V718" s="186" t="str">
        <f>IF(P719="","",IF(S718&gt;300,IF(T718&lt;14,IF(S718&lt;390,"Pass","Fail"),"Fail"),"Fail"))</f>
        <v>Pass</v>
      </c>
      <c r="W718" s="1165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60"/>
      <c r="R719" s="1160"/>
      <c r="S719" s="1163"/>
      <c r="T719" s="1163"/>
      <c r="U719" s="1163"/>
      <c r="V719" s="187"/>
      <c r="W719" s="1166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61"/>
      <c r="R720" s="1161"/>
      <c r="S720" s="1164"/>
      <c r="T720" s="1164"/>
      <c r="U720" s="1164"/>
      <c r="V720" s="188"/>
      <c r="W720" s="1167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59">
        <f>IF((P722=""),"",MAX(D723:P723))</f>
        <v>372.83999999999969</v>
      </c>
      <c r="R721" s="1159">
        <f>IF(P722="","",MIN(D723:P723))</f>
        <v>329.07999999999993</v>
      </c>
      <c r="S721" s="1162">
        <f>IF((P723=""),"",AVERAGE(D723:P723))</f>
        <v>344.93999999999994</v>
      </c>
      <c r="T721" s="1162">
        <f>IF((P722=""),"",(Q721-R721)/(Q721+R721)*100)</f>
        <v>6.2343286984271415</v>
      </c>
      <c r="U721" s="1162">
        <f>STDEV(D723:P723)</f>
        <v>17.924665501295948</v>
      </c>
      <c r="V721" s="189" t="str">
        <f>IF(P722="","",IF(S721&gt;300,IF(T721&lt;14,IF(S721&lt;390,"Pass","Fail"),"Fail"),"Fail"))</f>
        <v>Pass</v>
      </c>
      <c r="W721" s="1165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60"/>
      <c r="R722" s="1160"/>
      <c r="S722" s="1163"/>
      <c r="T722" s="1163"/>
      <c r="U722" s="1163"/>
      <c r="V722" s="190"/>
      <c r="W722" s="1166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61"/>
      <c r="R723" s="1161"/>
      <c r="S723" s="1164"/>
      <c r="T723" s="1164"/>
      <c r="U723" s="1164"/>
      <c r="V723" s="191"/>
      <c r="W723" s="1167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59">
        <f>IF((P725=""),"",MAX(D726:P726))</f>
        <v>397.56999999999971</v>
      </c>
      <c r="R724" s="1159">
        <f>IF(P725="","",MIN(D726:P726))</f>
        <v>300.05999999999995</v>
      </c>
      <c r="S724" s="1162">
        <f>IF((P726=""),"",AVERAGE(D726:P726))</f>
        <v>364.13384615384609</v>
      </c>
      <c r="T724" s="1162">
        <f>IF((P725=""),"",(Q724-R724)/(Q724+R724)*100)</f>
        <v>13.977323222911831</v>
      </c>
      <c r="U724" s="1162">
        <f>STDEV(D726:P726)</f>
        <v>27.622897669162882</v>
      </c>
      <c r="V724" s="192" t="str">
        <f>IF(P725="","",IF(S724&gt;300,IF(T724&lt;14,IF(S724&lt;390,"Pass","Fail"),"Fail"),"Fail"))</f>
        <v>Pass</v>
      </c>
      <c r="W724" s="1165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60"/>
      <c r="R725" s="1160"/>
      <c r="S725" s="1163"/>
      <c r="T725" s="1163"/>
      <c r="U725" s="1163"/>
      <c r="V725" s="193"/>
      <c r="W725" s="1166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61"/>
      <c r="R726" s="1161"/>
      <c r="S726" s="1164"/>
      <c r="T726" s="1164"/>
      <c r="U726" s="1164"/>
      <c r="V726" s="194"/>
      <c r="W726" s="1167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59">
        <f>IF((P728=""),"",MAX(D729:P729))</f>
        <v>381.98999999999978</v>
      </c>
      <c r="R727" s="1159">
        <f>IF(P728="","",MIN(D729:P729))</f>
        <v>300.76000000000022</v>
      </c>
      <c r="S727" s="1162">
        <f>IF((P729=""),"",AVERAGE(D729:P729))</f>
        <v>335.75307692307683</v>
      </c>
      <c r="T727" s="1162">
        <f>IF((P728=""),"",(Q727-R727)/(Q727+R727)*100)</f>
        <v>11.897473452947574</v>
      </c>
      <c r="U727" s="1162">
        <f>STDEV(D729:P729)</f>
        <v>27.064500544875226</v>
      </c>
      <c r="V727" s="195" t="str">
        <f>IF(P728="","",IF(S727&gt;300,IF(T727&lt;14,IF(S727&lt;390,"Pass","Fail"),"Fail"),"Fail"))</f>
        <v>Pass</v>
      </c>
      <c r="W727" s="1165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60"/>
      <c r="R728" s="1160"/>
      <c r="S728" s="1163"/>
      <c r="T728" s="1163"/>
      <c r="U728" s="1163"/>
      <c r="V728" s="196"/>
      <c r="W728" s="1166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61"/>
      <c r="R729" s="1161"/>
      <c r="S729" s="1164"/>
      <c r="T729" s="1164"/>
      <c r="U729" s="1164"/>
      <c r="V729" s="197"/>
      <c r="W729" s="1167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59">
        <f>IF((P731=""),"",MAX(D732:P732))</f>
        <v>376.88999999999987</v>
      </c>
      <c r="R730" s="1159">
        <f>IF(P731="","",MIN(D732:P732))</f>
        <v>309.38999999999987</v>
      </c>
      <c r="S730" s="1162">
        <f>IF((P732=""),"",AVERAGE(D732:P732))</f>
        <v>333.9899999999999</v>
      </c>
      <c r="T730" s="1162">
        <f>IF((P731=""),"",(Q730-R730)/(Q730+R730)*100)</f>
        <v>9.8356356006294838</v>
      </c>
      <c r="U730" s="1162">
        <f>STDEV(D732:P732)</f>
        <v>26.477637419780468</v>
      </c>
      <c r="V730" s="198" t="str">
        <f>IF(P731="","",IF(S730&gt;300,IF(T730&lt;14,IF(S730&lt;390,"Pass","Fail"),"Fail"),"Fail"))</f>
        <v>Pass</v>
      </c>
      <c r="W730" s="1165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60"/>
      <c r="R731" s="1160"/>
      <c r="S731" s="1163"/>
      <c r="T731" s="1163"/>
      <c r="U731" s="1163"/>
      <c r="V731" s="199"/>
      <c r="W731" s="1166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61"/>
      <c r="R732" s="1161"/>
      <c r="S732" s="1164"/>
      <c r="T732" s="1164"/>
      <c r="U732" s="1164"/>
      <c r="V732" s="200"/>
      <c r="W732" s="1167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59">
        <f>IF((P734=""),"",MAX(D735:P735))</f>
        <v>386.21000000000004</v>
      </c>
      <c r="R733" s="1159">
        <f>IF(P734="","",MIN(D735:P735))</f>
        <v>325.44999999999982</v>
      </c>
      <c r="S733" s="1162">
        <f>IF((P735=""),"",AVERAGE(D735:P735))</f>
        <v>348.4823076923077</v>
      </c>
      <c r="T733" s="1162">
        <f>IF((P734=""),"",(Q733-R733)/(Q733+R733)*100)</f>
        <v>8.5377848972824424</v>
      </c>
      <c r="U733" s="1162">
        <f>STDEV(D735:P735)</f>
        <v>24.012293085641371</v>
      </c>
      <c r="V733" s="201" t="str">
        <f>IF(P734="","",IF(S733&gt;300,IF(T733&lt;14,IF(S733&lt;390,"Pass","Fail"),"Fail"),"Fail"))</f>
        <v>Pass</v>
      </c>
      <c r="W733" s="1165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60"/>
      <c r="R734" s="1160"/>
      <c r="S734" s="1163"/>
      <c r="T734" s="1163"/>
      <c r="U734" s="1163"/>
      <c r="V734" s="202"/>
      <c r="W734" s="1166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61"/>
      <c r="R735" s="1161"/>
      <c r="S735" s="1164"/>
      <c r="T735" s="1164"/>
      <c r="U735" s="1164"/>
      <c r="V735" s="203"/>
      <c r="W735" s="1167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59">
        <f>IF((P737=""),"",MAX(D738:P738))</f>
        <v>421.19000000000005</v>
      </c>
      <c r="R736" s="1159">
        <f>IF(P737="","",MIN(D738:P738))</f>
        <v>327.45999999999981</v>
      </c>
      <c r="S736" s="1162">
        <f>IF((P738=""),"",AVERAGE(D738:P738))</f>
        <v>388.79384615384612</v>
      </c>
      <c r="T736" s="1162">
        <f>IF((P737=""),"",(Q736-R736)/(Q736+R736)*100)</f>
        <v>12.519869097709243</v>
      </c>
      <c r="U736" s="1162">
        <f>STDEV(D738:P738)</f>
        <v>23.698346474827385</v>
      </c>
      <c r="V736" s="204" t="str">
        <f>IF(P737="","",IF(S736&gt;300,IF(T736&lt;14,IF(S736&lt;390,"Pass","Fail"),"Fail"),"Fail"))</f>
        <v>Pass</v>
      </c>
      <c r="W736" s="1165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60"/>
      <c r="R737" s="1160"/>
      <c r="S737" s="1163"/>
      <c r="T737" s="1163"/>
      <c r="U737" s="1163"/>
      <c r="V737" s="205"/>
      <c r="W737" s="1166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61"/>
      <c r="R738" s="1161"/>
      <c r="S738" s="1164"/>
      <c r="T738" s="1164"/>
      <c r="U738" s="1164"/>
      <c r="V738" s="206"/>
      <c r="W738" s="1167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59">
        <f>IF((P740=""),"",MAX(D741:P741))</f>
        <v>386.90000000000009</v>
      </c>
      <c r="R739" s="1159">
        <f>IF(P740="","",MIN(D741:P741))</f>
        <v>300.27</v>
      </c>
      <c r="S739" s="1162">
        <f>IF((P741=""),"",AVERAGE(D741:P741))</f>
        <v>342.79307692307691</v>
      </c>
      <c r="T739" s="1162">
        <f>IF((P740=""),"",(Q739-R739)/(Q739+R739)*100)</f>
        <v>12.606778526419967</v>
      </c>
      <c r="U739" s="1162">
        <f>STDEV(D741:P741)</f>
        <v>28.652764958091783</v>
      </c>
      <c r="V739" s="207" t="str">
        <f>IF(P740="","",IF(S739&gt;300,IF(T739&lt;14,IF(S739&lt;390,"Pass","Fail"),"Fail"),"Fail"))</f>
        <v>Pass</v>
      </c>
      <c r="W739" s="1165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60"/>
      <c r="R740" s="1160"/>
      <c r="S740" s="1163"/>
      <c r="T740" s="1163"/>
      <c r="U740" s="1163"/>
      <c r="V740" s="208"/>
      <c r="W740" s="1166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61"/>
      <c r="R741" s="1161"/>
      <c r="S741" s="1164"/>
      <c r="T741" s="1164"/>
      <c r="U741" s="1164"/>
      <c r="V741" s="209"/>
      <c r="W741" s="1167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59">
        <f>IF((P743=""),"",MAX(D744:P744))</f>
        <v>453.38000000000011</v>
      </c>
      <c r="R742" s="1159">
        <f>IF(P743="","",MIN(D744:P744))</f>
        <v>326.82000000000016</v>
      </c>
      <c r="S742" s="1162">
        <f>IF((P744=""),"",AVERAGE(D744:P744))</f>
        <v>352.03307692307686</v>
      </c>
      <c r="T742" s="1162">
        <f>IF((P743=""),"",(Q742-R742)/(Q742+R742)*100)</f>
        <v>16.221481671366302</v>
      </c>
      <c r="U742" s="1162">
        <f>STDEV(D744:P744)</f>
        <v>35.544808431194447</v>
      </c>
      <c r="V742" s="210" t="str">
        <f>IF(P743="","",IF(S742&gt;300,IF(T742&lt;14,IF(S742&lt;390,"Pass","Fail"),"Fail"),"Fail"))</f>
        <v>Fail</v>
      </c>
      <c r="W742" s="1165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60"/>
      <c r="R743" s="1160"/>
      <c r="S743" s="1163"/>
      <c r="T743" s="1163"/>
      <c r="U743" s="1163"/>
      <c r="V743" s="211"/>
      <c r="W743" s="1166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61"/>
      <c r="R744" s="1161"/>
      <c r="S744" s="1164"/>
      <c r="T744" s="1164"/>
      <c r="U744" s="1164"/>
      <c r="V744" s="212"/>
      <c r="W744" s="1167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59">
        <f>IF((P746=""),"",MAX(D747:P747))</f>
        <v>400.61999999999989</v>
      </c>
      <c r="R745" s="1159">
        <f>IF(P746="","",MIN(D747:P747))</f>
        <v>309.39000000000033</v>
      </c>
      <c r="S745" s="1162">
        <f>IF((P747=""),"",AVERAGE(D747:P747))</f>
        <v>347.72307692307692</v>
      </c>
      <c r="T745" s="837">
        <f>IF((P746=""),"",(Q745-R745)/(Q745+R745)*100)</f>
        <v>12.849114801199917</v>
      </c>
      <c r="U745" s="1162">
        <f>STDEV(D747:P747)</f>
        <v>38.012309713349545</v>
      </c>
      <c r="V745" s="210" t="str">
        <f>IF(P746="","",IF(S745&gt;300,IF(T745&lt;14,IF(S745&lt;390,"Pass","Fail"),"Fail"),"Fail"))</f>
        <v>Pass</v>
      </c>
      <c r="W745" s="1165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60"/>
      <c r="R746" s="1160"/>
      <c r="S746" s="1163"/>
      <c r="T746" s="854"/>
      <c r="U746" s="1163"/>
      <c r="V746" s="211"/>
      <c r="W746" s="1166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61"/>
      <c r="R747" s="1161"/>
      <c r="S747" s="1164"/>
      <c r="T747" s="855"/>
      <c r="U747" s="1164"/>
      <c r="V747" s="212"/>
      <c r="W747" s="1167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59">
        <f>IF((P749=""),"",MAX(D750:P750))</f>
        <v>420.77999999999975</v>
      </c>
      <c r="R748" s="1159">
        <f>IF(P749="","",MIN(D750:P750))</f>
        <v>368.68999999999983</v>
      </c>
      <c r="S748" s="1162">
        <f>IF((P750=""),"",AVERAGE(D750:P750))</f>
        <v>389.68769230769226</v>
      </c>
      <c r="T748" s="837">
        <f>IF((P749=""),"",(Q748-R748)/(Q748+R748)*100)</f>
        <v>6.5980974577881293</v>
      </c>
      <c r="U748" s="1162">
        <f>STDEV(D750:P750)</f>
        <v>20.366008508397396</v>
      </c>
      <c r="V748" s="213" t="str">
        <f>IF(P749="","",IF(S748&gt;300,IF(T748&lt;14,IF(S748&lt;390,"Pass","Fail"),"Fail"),"Fail"))</f>
        <v>Pass</v>
      </c>
      <c r="W748" s="1165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60"/>
      <c r="R749" s="1160"/>
      <c r="S749" s="1163"/>
      <c r="T749" s="854"/>
      <c r="U749" s="1163"/>
      <c r="V749" s="214"/>
      <c r="W749" s="1166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61"/>
      <c r="R750" s="1161"/>
      <c r="S750" s="1164"/>
      <c r="T750" s="855"/>
      <c r="U750" s="1164"/>
      <c r="V750" s="215"/>
      <c r="W750" s="1167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59">
        <f>IF((P752=""),"",MAX(D753:P753))</f>
        <v>377.03999999999996</v>
      </c>
      <c r="R751" s="1159">
        <f>IF(P752="","",MIN(D753:P753))</f>
        <v>312.73999999999978</v>
      </c>
      <c r="S751" s="1162">
        <f>IF((P753=""),"",AVERAGE(D753:P753))</f>
        <v>334.71923076923071</v>
      </c>
      <c r="T751" s="837">
        <f>IF((P752=""),"",(Q751-R751)/(Q751+R751)*100)</f>
        <v>9.3218127518919385</v>
      </c>
      <c r="U751" s="1162">
        <f>STDEV(D753:P753)</f>
        <v>26.126477457916462</v>
      </c>
      <c r="V751" s="217" t="str">
        <f>IF(P752="","",IF(S751&gt;300,IF(T751&lt;14,IF(S751&lt;390,"Pass","Fail"),"Fail"),"Fail"))</f>
        <v>Pass</v>
      </c>
      <c r="W751" s="1165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60"/>
      <c r="R752" s="1160"/>
      <c r="S752" s="1163"/>
      <c r="T752" s="854"/>
      <c r="U752" s="1163"/>
      <c r="V752" s="218"/>
      <c r="W752" s="1166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61"/>
      <c r="R753" s="1161"/>
      <c r="S753" s="1164"/>
      <c r="T753" s="855"/>
      <c r="U753" s="1164"/>
      <c r="V753" s="219"/>
      <c r="W753" s="1167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59">
        <f>IF((P755=""),"",MAX(D756:P756))</f>
        <v>431.24999999999977</v>
      </c>
      <c r="R754" s="1159">
        <f>IF(P755="","",MIN(D756:P756))</f>
        <v>328.39000000000033</v>
      </c>
      <c r="S754" s="1162">
        <f>IF((P756=""),"",AVERAGE(D756:P756))</f>
        <v>386.09769230769234</v>
      </c>
      <c r="T754" s="837">
        <f>IF((P755=""),"",(Q754-R754)/(Q754+R754)*100)</f>
        <v>13.540624506345036</v>
      </c>
      <c r="U754" s="1162">
        <f>STDEV(D756:P756)</f>
        <v>29.928362844701276</v>
      </c>
      <c r="V754" s="221" t="str">
        <f>IF(P755="","",IF(S754&gt;300,IF(T754&lt;14,IF(S754&lt;390,"Pass","Fail"),"Fail"),"Fail"))</f>
        <v>Pass</v>
      </c>
      <c r="W754" s="1165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60"/>
      <c r="R755" s="1160"/>
      <c r="S755" s="1163"/>
      <c r="T755" s="854"/>
      <c r="U755" s="1163"/>
      <c r="V755" s="222"/>
      <c r="W755" s="1166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61"/>
      <c r="R756" s="1161"/>
      <c r="S756" s="1164"/>
      <c r="T756" s="855"/>
      <c r="U756" s="1164"/>
      <c r="V756" s="223"/>
      <c r="W756" s="1167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59">
        <f>IF((P758=""),"",MAX(D759:P759))</f>
        <v>379</v>
      </c>
      <c r="R757" s="1159">
        <f>IF(P758="","",MIN(D759:P759))</f>
        <v>329</v>
      </c>
      <c r="S757" s="1162">
        <f>IF((P759=""),"",AVERAGE(D759:P759))</f>
        <v>350</v>
      </c>
      <c r="T757" s="837">
        <f>IF((P758=""),"",(Q757-R757)/(Q757+R757)*100)</f>
        <v>7.0621468926553677</v>
      </c>
      <c r="U757" s="1162">
        <f>STDEV(D759:P759)</f>
        <v>19.291621670213903</v>
      </c>
      <c r="V757" s="226" t="str">
        <f>IF(P758="","",IF(S757&gt;300,IF(T757&lt;14,IF(S757&lt;390,"Pass","Fail"),"Fail"),"Fail"))</f>
        <v>Pass</v>
      </c>
      <c r="W757" s="1165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60"/>
      <c r="R758" s="1160"/>
      <c r="S758" s="1163"/>
      <c r="T758" s="854"/>
      <c r="U758" s="1163"/>
      <c r="V758" s="227"/>
      <c r="W758" s="1166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61"/>
      <c r="R759" s="1161"/>
      <c r="S759" s="1164"/>
      <c r="T759" s="855"/>
      <c r="U759" s="1164"/>
      <c r="V759" s="228"/>
      <c r="W759" s="1167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59">
        <f>IF((P761=""),"",MAX(D762:P762))</f>
        <v>446.58000000000015</v>
      </c>
      <c r="R760" s="1159">
        <f>IF(P761="","",MIN(D762:P762))</f>
        <v>360.95000000000027</v>
      </c>
      <c r="S760" s="1162">
        <f>IF((P762=""),"",AVERAGE(D762:P762))</f>
        <v>402.33076923076931</v>
      </c>
      <c r="T760" s="837">
        <f>IF((P761=""),"",(Q760-R760)/(Q760+R760)*100)</f>
        <v>10.603940410882547</v>
      </c>
      <c r="U760" s="1162">
        <f>STDEV(D762:P762)</f>
        <v>26.597653236560038</v>
      </c>
      <c r="V760" s="230" t="str">
        <f>IF(P761="","",IF(S760&gt;300,IF(T760&lt;14,IF(S760&lt;390,"Pass","Fail"),"Fail"),"Fail"))</f>
        <v>Fail</v>
      </c>
      <c r="W760" s="1165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60"/>
      <c r="R761" s="1160"/>
      <c r="S761" s="1163"/>
      <c r="T761" s="854"/>
      <c r="U761" s="1163"/>
      <c r="V761" s="231"/>
      <c r="W761" s="1166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61"/>
      <c r="R762" s="1161"/>
      <c r="S762" s="1164"/>
      <c r="T762" s="855"/>
      <c r="U762" s="1164"/>
      <c r="V762" s="232"/>
      <c r="W762" s="1167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59">
        <f>IF((P764=""),"",MAX(D765:P765))</f>
        <v>406.0600000000004</v>
      </c>
      <c r="R763" s="1159">
        <f>IF(P764="","",MIN(D765:P765))</f>
        <v>326.21000000000004</v>
      </c>
      <c r="S763" s="1162">
        <f>IF((P765=""),"",AVERAGE(D765:P765))</f>
        <v>358.03538461538471</v>
      </c>
      <c r="T763" s="837">
        <f>IF((P764=""),"",(Q763-R763)/(Q763+R763)*100)</f>
        <v>10.904447812965207</v>
      </c>
      <c r="U763" s="1162">
        <f>STDEV(D765:P765)</f>
        <v>32.962881805495037</v>
      </c>
      <c r="V763" s="233" t="str">
        <f>IF(P764="","",IF(S763&gt;300,IF(T763&lt;14,IF(S763&lt;390,"Pass","Fail"),"Fail"),"Fail"))</f>
        <v>Pass</v>
      </c>
      <c r="W763" s="1165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60"/>
      <c r="R764" s="1160"/>
      <c r="S764" s="1163"/>
      <c r="T764" s="854"/>
      <c r="U764" s="1163"/>
      <c r="V764" s="234"/>
      <c r="W764" s="1166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61"/>
      <c r="R765" s="1161"/>
      <c r="S765" s="1164"/>
      <c r="T765" s="855"/>
      <c r="U765" s="1164"/>
      <c r="V765" s="235"/>
      <c r="W765" s="1167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59">
        <f>IF((P767=""),"",MAX(D768:P768))</f>
        <v>377.59999999999991</v>
      </c>
      <c r="R766" s="1159">
        <f>IF(P767="","",MIN(D768:P768))</f>
        <v>311</v>
      </c>
      <c r="S766" s="1162">
        <f>IF((P768=""),"",AVERAGE(D768:P768))</f>
        <v>338.16692307692307</v>
      </c>
      <c r="T766" s="837">
        <f>IF((P767=""),"",(Q766-R766)/(Q766+R766)*100)</f>
        <v>9.6717978507115756</v>
      </c>
      <c r="U766" s="1162">
        <f>STDEV(D768:P768)</f>
        <v>25.657718911539348</v>
      </c>
      <c r="V766" s="238" t="str">
        <f>IF(P767="","",IF(S766&gt;300,IF(T766&lt;14,IF(S766&lt;390,"Pass","Fail"),"Fail"),"Fail"))</f>
        <v>Pass</v>
      </c>
      <c r="W766" s="1165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60"/>
      <c r="R767" s="1160"/>
      <c r="S767" s="1163"/>
      <c r="T767" s="854"/>
      <c r="U767" s="1163"/>
      <c r="V767" s="239"/>
      <c r="W767" s="1166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61"/>
      <c r="R768" s="1161"/>
      <c r="S768" s="1164"/>
      <c r="T768" s="855"/>
      <c r="U768" s="1164"/>
      <c r="V768" s="240"/>
      <c r="W768" s="1167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59">
        <f>IF((P770=""),"",MAX(D771:P771))</f>
        <v>382.71000000000004</v>
      </c>
      <c r="R769" s="1159">
        <f>IF(P770="","",MIN(D771:P771))</f>
        <v>326.07999999999993</v>
      </c>
      <c r="S769" s="1162">
        <f>IF((P771=""),"",AVERAGE(D771:P771))</f>
        <v>346.7423076923078</v>
      </c>
      <c r="T769" s="837">
        <f>IF((P770=""),"",(Q769-R769)/(Q769+R769)*100)</f>
        <v>7.9896725405268292</v>
      </c>
      <c r="U769" s="1162">
        <f>STDEV(D771:P771)</f>
        <v>24.419973093707455</v>
      </c>
      <c r="V769" s="241" t="str">
        <f>IF(P770="","",IF(S769&gt;300,IF(T769&lt;14,IF(S769&lt;390,"Pass","Fail"),"Fail"),"Fail"))</f>
        <v>Pass</v>
      </c>
      <c r="W769" s="1165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60"/>
      <c r="R770" s="1160"/>
      <c r="S770" s="1163"/>
      <c r="T770" s="854"/>
      <c r="U770" s="1163"/>
      <c r="V770" s="242"/>
      <c r="W770" s="1166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61"/>
      <c r="R771" s="1161"/>
      <c r="S771" s="1164"/>
      <c r="T771" s="855"/>
      <c r="U771" s="1164"/>
      <c r="V771" s="243"/>
      <c r="W771" s="1167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59">
        <f>IF((P773=""),"",MAX(D774:P774))</f>
        <v>401.9699999999998</v>
      </c>
      <c r="R772" s="1159">
        <f>IF(P773="","",MIN(D774:P774))</f>
        <v>312.40000000000009</v>
      </c>
      <c r="S772" s="1162">
        <f>IF((P774=""),"",AVERAGE(D774:P774))</f>
        <v>347.79999999999995</v>
      </c>
      <c r="T772" s="837">
        <f>IF((P773=""),"",(Q772-R772)/(Q772+R772)*100)</f>
        <v>12.538320478183534</v>
      </c>
      <c r="U772" s="1162">
        <f>STDEV(D774:P774)</f>
        <v>30.868916134735866</v>
      </c>
      <c r="V772" s="244" t="str">
        <f>IF(P773="","",IF(S772&gt;300,IF(T772&lt;14,IF(S772&lt;390,"Pass","Fail"),"Fail"),"Fail"))</f>
        <v>Pass</v>
      </c>
      <c r="W772" s="1165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60"/>
      <c r="R773" s="1160"/>
      <c r="S773" s="1163"/>
      <c r="T773" s="854"/>
      <c r="U773" s="1163"/>
      <c r="V773" s="245"/>
      <c r="W773" s="1166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61"/>
      <c r="R774" s="1161"/>
      <c r="S774" s="1164"/>
      <c r="T774" s="855"/>
      <c r="U774" s="1164"/>
      <c r="V774" s="246"/>
      <c r="W774" s="1167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59">
        <f>IF((P776=""),"",MAX(D777:P777))</f>
        <v>370.59000000000015</v>
      </c>
      <c r="R775" s="1159">
        <f>IF(P776="","",MIN(D777:P777))</f>
        <v>318.67000000000007</v>
      </c>
      <c r="S775" s="1162">
        <f>IF((P777=""),"",AVERAGE(D777:P777))</f>
        <v>339.88153846153853</v>
      </c>
      <c r="T775" s="837">
        <f>IF((P776=""),"",(Q775-R775)/(Q775+R775)*100)</f>
        <v>7.5327162464092003</v>
      </c>
      <c r="U775" s="1162">
        <f>STDEV(D777:P777)</f>
        <v>21.574197106016086</v>
      </c>
      <c r="V775" s="247" t="str">
        <f>IF(P776="","",IF(S775&gt;300,IF(T775&lt;14,IF(S775&lt;390,"Pass","Fail"),"Fail"),"Fail"))</f>
        <v>Pass</v>
      </c>
      <c r="W775" s="1165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60"/>
      <c r="R776" s="1160"/>
      <c r="S776" s="1163"/>
      <c r="T776" s="854"/>
      <c r="U776" s="1163"/>
      <c r="V776" s="248"/>
      <c r="W776" s="1166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61"/>
      <c r="R777" s="1161"/>
      <c r="S777" s="1164"/>
      <c r="T777" s="855"/>
      <c r="U777" s="1164"/>
      <c r="V777" s="249"/>
      <c r="W777" s="1167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59">
        <f>IF((P779=""),"",MAX(D780:P780))</f>
        <v>369.7800000000002</v>
      </c>
      <c r="R778" s="1159">
        <f>IF(P779="","",MIN(D780:P780))</f>
        <v>306.04999999999973</v>
      </c>
      <c r="S778" s="1162">
        <f>IF((P780=""),"",AVERAGE(D780:P780))</f>
        <v>336.47384615384613</v>
      </c>
      <c r="T778" s="837">
        <f>IF((P779=""),"",(Q778-R778)/(Q778+R778)*100)</f>
        <v>9.4298862139887962</v>
      </c>
      <c r="U778" s="1162">
        <f>STDEV(D780:P780)</f>
        <v>20.888463138960141</v>
      </c>
      <c r="V778" s="250" t="str">
        <f>IF(P779="","",IF(S778&gt;300,IF(T778&lt;14,IF(S778&lt;390,"Pass","Fail"),"Fail"),"Fail"))</f>
        <v>Pass</v>
      </c>
      <c r="W778" s="1165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60"/>
      <c r="R779" s="1160"/>
      <c r="S779" s="1163"/>
      <c r="T779" s="854"/>
      <c r="U779" s="1163"/>
      <c r="V779" s="251"/>
      <c r="W779" s="1166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61"/>
      <c r="R780" s="1161"/>
      <c r="S780" s="1164"/>
      <c r="T780" s="855"/>
      <c r="U780" s="1164"/>
      <c r="V780" s="252"/>
      <c r="W780" s="1167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59">
        <f>IF((P782=""),"",MAX(D783:P783))</f>
        <v>389.73</v>
      </c>
      <c r="R781" s="1159">
        <f>IF(P782="","",MIN(D783:P783))</f>
        <v>319.31999999999971</v>
      </c>
      <c r="S781" s="1162">
        <f>IF((P783=""),"",AVERAGE(D783:P783))</f>
        <v>348.76</v>
      </c>
      <c r="T781" s="837">
        <f>IF((P782=""),"",(Q781-R781)/(Q781+R781)*100)</f>
        <v>9.9301882800931303</v>
      </c>
      <c r="U781" s="1162">
        <f>STDEV(D783:P783)</f>
        <v>25.113576009800067</v>
      </c>
      <c r="V781" s="253" t="str">
        <f>IF(P782="","",IF(S781&gt;300,IF(T781&lt;14,IF(S781&lt;390,"Pass","Fail"),"Fail"),"Fail"))</f>
        <v>Pass</v>
      </c>
      <c r="W781" s="1165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60"/>
      <c r="R782" s="1160"/>
      <c r="S782" s="1163"/>
      <c r="T782" s="854"/>
      <c r="U782" s="1163"/>
      <c r="V782" s="254"/>
      <c r="W782" s="1166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61"/>
      <c r="R783" s="1161"/>
      <c r="S783" s="1164"/>
      <c r="T783" s="855"/>
      <c r="U783" s="1164"/>
      <c r="V783" s="255"/>
      <c r="W783" s="1167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59">
        <f>IF((P785=""),"",MAX(D786:P786))</f>
        <v>381</v>
      </c>
      <c r="R784" s="1159">
        <f>IF(P785="","",MIN(D786:P786))</f>
        <v>326</v>
      </c>
      <c r="S784" s="1162">
        <f>IF((P786=""),"",AVERAGE(D786:P786))</f>
        <v>350.46153846153845</v>
      </c>
      <c r="T784" s="837">
        <f>IF((P785=""),"",(Q784-R784)/(Q784+R784)*100)</f>
        <v>7.7793493635077784</v>
      </c>
      <c r="U784" s="1162">
        <f>STDEV(D786:P786)</f>
        <v>21.465535883579271</v>
      </c>
      <c r="V784" s="256" t="str">
        <f>IF(P785="","",IF(S784&gt;300,IF(T784&lt;14,IF(S784&lt;390,"Pass","Fail"),"Fail"),"Fail"))</f>
        <v>Pass</v>
      </c>
      <c r="W784" s="1165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60"/>
      <c r="R785" s="1160"/>
      <c r="S785" s="1163"/>
      <c r="T785" s="854"/>
      <c r="U785" s="1163"/>
      <c r="V785" s="257"/>
      <c r="W785" s="1166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61"/>
      <c r="R786" s="1161"/>
      <c r="S786" s="1164"/>
      <c r="T786" s="855"/>
      <c r="U786" s="1164"/>
      <c r="V786" s="258"/>
      <c r="W786" s="1167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59">
        <f>IF((P788=""),"",MAX(D789:P789))</f>
        <v>372.30999999999995</v>
      </c>
      <c r="R787" s="1159">
        <f>IF(P788="","",MIN(D789:P789))</f>
        <v>339.60999999999967</v>
      </c>
      <c r="S787" s="1162">
        <f>IF((P789=""),"",AVERAGE(D789:P789))</f>
        <v>360.76615384615383</v>
      </c>
      <c r="T787" s="837">
        <f>IF((P788=""),"",(Q787-R787)/(Q787+R787)*100)</f>
        <v>4.5932127205304374</v>
      </c>
      <c r="U787" s="1162">
        <f>STDEV(D789:P789)</f>
        <v>9.6354644745875593</v>
      </c>
      <c r="V787" s="259" t="str">
        <f>IF(P788="","",IF(S787&gt;300,IF(T787&lt;14,IF(S787&lt;390,"Pass","Fail"),"Fail"),"Fail"))</f>
        <v>Pass</v>
      </c>
      <c r="W787" s="1165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60"/>
      <c r="R788" s="1160"/>
      <c r="S788" s="1163"/>
      <c r="T788" s="854"/>
      <c r="U788" s="1163"/>
      <c r="V788" s="260"/>
      <c r="W788" s="1166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61"/>
      <c r="R789" s="1161"/>
      <c r="S789" s="1164"/>
      <c r="T789" s="855"/>
      <c r="U789" s="1164"/>
      <c r="V789" s="261"/>
      <c r="W789" s="1167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59">
        <f>IF((P791=""),"",MAX(D792:P792))</f>
        <v>430.88999999999987</v>
      </c>
      <c r="R790" s="1159">
        <f>IF(P791="","",MIN(D792:P792))</f>
        <v>209.34000000000015</v>
      </c>
      <c r="S790" s="1162">
        <f>IF((P792=""),"",AVERAGE(D792:P792))</f>
        <v>321.01999999999992</v>
      </c>
      <c r="T790" s="837">
        <f>IF((P791=""),"",(Q790-R790)/(Q790+R790)*100)</f>
        <v>34.604751417459305</v>
      </c>
      <c r="U790" s="1162">
        <f>STDEV(D792:P792)</f>
        <v>54.190922364051417</v>
      </c>
      <c r="V790" s="262" t="str">
        <f>IF(P791="","",IF(S790&gt;300,IF(T790&lt;14,IF(S790&lt;390,"Pass","Fail"),"Fail"),"Fail"))</f>
        <v>Fail</v>
      </c>
      <c r="W790" s="1165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60"/>
      <c r="R791" s="1160"/>
      <c r="S791" s="1163"/>
      <c r="T791" s="854"/>
      <c r="U791" s="1163"/>
      <c r="V791" s="263"/>
      <c r="W791" s="1166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61"/>
      <c r="R792" s="1161"/>
      <c r="S792" s="1164"/>
      <c r="T792" s="855"/>
      <c r="U792" s="1164"/>
      <c r="V792" s="264"/>
      <c r="W792" s="1167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59">
        <f>IF((P794=""),"",MAX(D795:P795))</f>
        <v>401</v>
      </c>
      <c r="R793" s="1159">
        <f>IF(P794="","",MIN(D795:P795))</f>
        <v>326</v>
      </c>
      <c r="S793" s="1162">
        <f>IF((P795=""),"",AVERAGE(D795:P795))</f>
        <v>353.51307692307694</v>
      </c>
      <c r="T793" s="837">
        <f>IF((P794=""),"",(Q793-R793)/(Q793+R793)*100)</f>
        <v>10.316368638239339</v>
      </c>
      <c r="U793" s="1162">
        <f>STDEV(D795:P795)</f>
        <v>26.938829900540654</v>
      </c>
      <c r="V793" s="265" t="str">
        <f>IF(P794="","",IF(S793&gt;300,IF(T793&lt;14,IF(S793&lt;390,"Pass","Fail"),"Fail"),"Fail"))</f>
        <v>Pass</v>
      </c>
      <c r="W793" s="1165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60"/>
      <c r="R794" s="1160"/>
      <c r="S794" s="1163"/>
      <c r="T794" s="854"/>
      <c r="U794" s="1163"/>
      <c r="V794" s="266"/>
      <c r="W794" s="1166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61"/>
      <c r="R795" s="1161"/>
      <c r="S795" s="1164"/>
      <c r="T795" s="855"/>
      <c r="U795" s="1164"/>
      <c r="V795" s="267"/>
      <c r="W795" s="1167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59">
        <f>IF((P797=""),"",MAX(D798:P798))</f>
        <v>375</v>
      </c>
      <c r="R796" s="1159">
        <f>IF(P797="","",MIN(D798:P798))</f>
        <v>335</v>
      </c>
      <c r="S796" s="1162">
        <f>IF((P798=""),"",AVERAGE(D798:P798))</f>
        <v>352.07692307692309</v>
      </c>
      <c r="T796" s="837">
        <f>IF((P797=""),"",(Q796-R796)/(Q796+R796)*100)</f>
        <v>5.6338028169014089</v>
      </c>
      <c r="U796" s="1162">
        <f>STDEV(D798:P798)</f>
        <v>15.596268455742347</v>
      </c>
      <c r="V796" s="272" t="str">
        <f>IF(P797="","",IF(S796&gt;300,IF(T796&lt;14,IF(S796&lt;390,"Pass","Fail"),"Fail"),"Fail"))</f>
        <v>Pass</v>
      </c>
      <c r="W796" s="1165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60"/>
      <c r="R797" s="1160"/>
      <c r="S797" s="1163"/>
      <c r="T797" s="854"/>
      <c r="U797" s="1163"/>
      <c r="V797" s="273"/>
      <c r="W797" s="1166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61"/>
      <c r="R798" s="1161"/>
      <c r="S798" s="1164"/>
      <c r="T798" s="855"/>
      <c r="U798" s="1164"/>
      <c r="V798" s="274"/>
      <c r="W798" s="1167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59">
        <f>IF((P800=""),"",MAX(D801:P801))</f>
        <v>394.17999999999984</v>
      </c>
      <c r="R799" s="1159">
        <f>IF(P800="","",MIN(D801:P801))</f>
        <v>317.46000000000004</v>
      </c>
      <c r="S799" s="1162">
        <f>IF((P801=""),"",AVERAGE(D801:P801))</f>
        <v>349.0100000000001</v>
      </c>
      <c r="T799" s="837">
        <f>IF((P800=""),"",(Q799-R799)/(Q799+R799)*100)</f>
        <v>10.780731830700891</v>
      </c>
      <c r="U799" s="1162">
        <f>STDEV(D801:P801)</f>
        <v>29.529642451836651</v>
      </c>
      <c r="V799" s="275" t="str">
        <f>IF(P800="","",IF(S799&gt;300,IF(T799&lt;14,IF(S799&lt;390,"Pass","Fail"),"Fail"),"Fail"))</f>
        <v>Pass</v>
      </c>
      <c r="W799" s="1165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60"/>
      <c r="R800" s="1160"/>
      <c r="S800" s="1163"/>
      <c r="T800" s="854"/>
      <c r="U800" s="1163"/>
      <c r="V800" s="276"/>
      <c r="W800" s="1166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61"/>
      <c r="R801" s="1161"/>
      <c r="S801" s="1164"/>
      <c r="T801" s="855"/>
      <c r="U801" s="1164"/>
      <c r="V801" s="277"/>
      <c r="W801" s="1167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59">
        <f>IF((P803=""),"",MAX(D804:P804))</f>
        <v>376.63999999999987</v>
      </c>
      <c r="R802" s="1159">
        <f>IF(P803="","",MIN(D804:P804))</f>
        <v>308.00999999999976</v>
      </c>
      <c r="S802" s="1162">
        <f>IF((P804=""),"",AVERAGE(D804:P804))</f>
        <v>332.71692307692308</v>
      </c>
      <c r="T802" s="837">
        <f>IF((P803=""),"",(Q802-R802)/(Q802+R802)*100)</f>
        <v>10.024099905061002</v>
      </c>
      <c r="U802" s="1162">
        <f>STDEV(D804:P804)</f>
        <v>25.716735596565051</v>
      </c>
      <c r="V802" s="279" t="str">
        <f>IF(P803="","",IF(S802&gt;300,IF(T802&lt;14,IF(S802&lt;390,"Pass","Fail"),"Fail"),"Fail"))</f>
        <v>Pass</v>
      </c>
      <c r="W802" s="1165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60"/>
      <c r="R803" s="1160"/>
      <c r="S803" s="1163"/>
      <c r="T803" s="854"/>
      <c r="U803" s="1163"/>
      <c r="V803" s="280"/>
      <c r="W803" s="1166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61"/>
      <c r="R804" s="1161"/>
      <c r="S804" s="1164"/>
      <c r="T804" s="855"/>
      <c r="U804" s="1164"/>
      <c r="V804" s="281"/>
      <c r="W804" s="1167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59">
        <f>IF((P806=""),"",MAX(D807:P807))</f>
        <v>448.18000000000006</v>
      </c>
      <c r="R805" s="1159">
        <f>IF(P806="","",MIN(D807:P807))</f>
        <v>361.34000000000015</v>
      </c>
      <c r="S805" s="1162">
        <f>IF((P807=""),"",AVERAGE(D807:P807))</f>
        <v>389.15230769230766</v>
      </c>
      <c r="T805" s="837">
        <f>IF((P806=""),"",(Q805-R805)/(Q805+R805)*100)</f>
        <v>10.72734459926869</v>
      </c>
      <c r="U805" s="1162">
        <f>STDEV(D807:P807)</f>
        <v>23.575264280542825</v>
      </c>
      <c r="V805" s="282" t="str">
        <f>IF(P806="","",IF(S805&gt;300,IF(T805&lt;14,IF(S805&lt;390,"Pass","Fail"),"Fail"),"Fail"))</f>
        <v>Pass</v>
      </c>
      <c r="W805" s="1165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60"/>
      <c r="R806" s="1160"/>
      <c r="S806" s="1163"/>
      <c r="T806" s="854"/>
      <c r="U806" s="1163"/>
      <c r="V806" s="283"/>
      <c r="W806" s="1166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61"/>
      <c r="R807" s="1161"/>
      <c r="S807" s="1164"/>
      <c r="T807" s="855"/>
      <c r="U807" s="1164"/>
      <c r="V807" s="284"/>
      <c r="W807" s="1167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59">
        <f>IF((P809=""),"",MAX(D810:P810))</f>
        <v>374.07999999999993</v>
      </c>
      <c r="R808" s="1159">
        <f>IF(P809="","",MIN(D810:P810))</f>
        <v>300.88000000000011</v>
      </c>
      <c r="S808" s="1162">
        <f>IF((P810=""),"",AVERAGE(D810:P810))</f>
        <v>340.12307692307689</v>
      </c>
      <c r="T808" s="837">
        <f>IF((P809=""),"",(Q808-R808)/(Q808+R808)*100)</f>
        <v>10.845087116273529</v>
      </c>
      <c r="U808" s="1162">
        <f>STDEV(D810:P810)</f>
        <v>25.818593876188611</v>
      </c>
      <c r="V808" s="285" t="str">
        <f>IF(P809="","",IF(S808&gt;300,IF(T808&lt;14,IF(S808&lt;390,"Pass","Fail"),"Fail"),"Fail"))</f>
        <v>Pass</v>
      </c>
      <c r="W808" s="1165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60"/>
      <c r="R809" s="1160"/>
      <c r="S809" s="1163"/>
      <c r="T809" s="854"/>
      <c r="U809" s="1163"/>
      <c r="V809" s="286"/>
      <c r="W809" s="1166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61"/>
      <c r="R810" s="1161"/>
      <c r="S810" s="1164"/>
      <c r="T810" s="855"/>
      <c r="U810" s="1164"/>
      <c r="V810" s="287"/>
      <c r="W810" s="1167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59">
        <f>IF((P812=""),"",MAX(D813:P813))</f>
        <v>392</v>
      </c>
      <c r="R811" s="1159">
        <f>IF(P812="","",MIN(D813:P813))</f>
        <v>325</v>
      </c>
      <c r="S811" s="1162">
        <f>IF((P813=""),"",AVERAGE(D813:P813))</f>
        <v>350.61538461538464</v>
      </c>
      <c r="T811" s="837">
        <f>IF((P812=""),"",(Q811-R811)/(Q811+R811)*100)</f>
        <v>9.3444909344490927</v>
      </c>
      <c r="U811" s="1162">
        <f>STDEV(D813:P813)</f>
        <v>24.91832813258311</v>
      </c>
      <c r="V811" s="289" t="str">
        <f>IF(P812="","",IF(S811&gt;300,IF(T811&lt;14,IF(S811&lt;390,"Pass","Fail"),"Fail"),"Fail"))</f>
        <v>Pass</v>
      </c>
      <c r="W811" s="1165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60"/>
      <c r="R812" s="1160"/>
      <c r="S812" s="1163"/>
      <c r="T812" s="854"/>
      <c r="U812" s="1163"/>
      <c r="V812" s="290"/>
      <c r="W812" s="1166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61"/>
      <c r="R813" s="1161"/>
      <c r="S813" s="1164"/>
      <c r="T813" s="855"/>
      <c r="U813" s="1164"/>
      <c r="V813" s="291"/>
      <c r="W813" s="1167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59">
        <f>IF((P815=""),"",MAX(D816:P816))</f>
        <v>390.69000000000005</v>
      </c>
      <c r="R814" s="1159">
        <f>IF(P815="","",MIN(D816:P816))</f>
        <v>308</v>
      </c>
      <c r="S814" s="1162">
        <f>IF((P816=""),"",AVERAGE(D816:P816))</f>
        <v>344.51923076923077</v>
      </c>
      <c r="T814" s="837">
        <f>IF((P815=""),"",(Q814-R814)/(Q814+R814)*100)</f>
        <v>11.835005510312161</v>
      </c>
      <c r="U814" s="1162">
        <f>STDEV(D816:P816)</f>
        <v>29.945189224520213</v>
      </c>
      <c r="V814" s="292" t="str">
        <f>IF(P815="","",IF(S814&gt;300,IF(T814&lt;14,IF(S814&lt;390,"Pass","Fail"),"Fail"),"Fail"))</f>
        <v>Pass</v>
      </c>
      <c r="W814" s="1165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60"/>
      <c r="R815" s="1160"/>
      <c r="S815" s="1163"/>
      <c r="T815" s="854"/>
      <c r="U815" s="1163"/>
      <c r="V815" s="293"/>
      <c r="W815" s="1166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61"/>
      <c r="R816" s="1161"/>
      <c r="S816" s="1164"/>
      <c r="T816" s="855"/>
      <c r="U816" s="1164"/>
      <c r="V816" s="294"/>
      <c r="W816" s="1167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59">
        <f>IF((P818=""),"",MAX(D819:P819))</f>
        <v>400.88000000000011</v>
      </c>
      <c r="R817" s="1159">
        <f>IF(P818="","",MIN(D819:P819))</f>
        <v>315.16000000000031</v>
      </c>
      <c r="S817" s="1162">
        <f>IF((P819=""),"",AVERAGE(D819:P819))</f>
        <v>346.17384615384623</v>
      </c>
      <c r="T817" s="837">
        <f>IF((P818=""),"",(Q817-R817)/(Q817+R817)*100)</f>
        <v>11.971398245908015</v>
      </c>
      <c r="U817" s="1162">
        <f>STDEV(D819:P819)</f>
        <v>33.426323593454661</v>
      </c>
      <c r="V817" s="295" t="str">
        <f>IF(P818="","",IF(S817&gt;300,IF(T817&lt;14,IF(S817&lt;390,"Pass","Fail"),"Fail"),"Fail"))</f>
        <v>Pass</v>
      </c>
      <c r="W817" s="1165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60"/>
      <c r="R818" s="1160"/>
      <c r="S818" s="1163"/>
      <c r="T818" s="854"/>
      <c r="U818" s="1163"/>
      <c r="V818" s="296"/>
      <c r="W818" s="1166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61"/>
      <c r="R819" s="1161"/>
      <c r="S819" s="1164"/>
      <c r="T819" s="855"/>
      <c r="U819" s="1164"/>
      <c r="V819" s="297"/>
      <c r="W819" s="1167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59">
        <f>IF((P821=""),"",MAX(D822:P822))</f>
        <v>373.65999999999985</v>
      </c>
      <c r="R820" s="1159">
        <f>IF(P821="","",MIN(D822:P822))</f>
        <v>311.08999999999969</v>
      </c>
      <c r="S820" s="1162">
        <f>IF((P822=""),"",AVERAGE(D822:P822))</f>
        <v>334.60461538461544</v>
      </c>
      <c r="T820" s="837">
        <f>IF((P821=""),"",(Q820-R820)/(Q820+R820)*100)</f>
        <v>9.1376414749909021</v>
      </c>
      <c r="U820" s="1162">
        <f>STDEV(D822:P822)</f>
        <v>25.106784811873158</v>
      </c>
      <c r="V820" s="298" t="str">
        <f>IF(P821="","",IF(S820&gt;300,IF(T820&lt;14,IF(S820&lt;390,"Pass","Fail"),"Fail"),"Fail"))</f>
        <v>Pass</v>
      </c>
      <c r="W820" s="1165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60"/>
      <c r="R821" s="1160"/>
      <c r="S821" s="1163"/>
      <c r="T821" s="854"/>
      <c r="U821" s="1163"/>
      <c r="V821" s="299"/>
      <c r="W821" s="1166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61"/>
      <c r="R822" s="1161"/>
      <c r="S822" s="1164"/>
      <c r="T822" s="855"/>
      <c r="U822" s="1164"/>
      <c r="V822" s="300"/>
      <c r="W822" s="1167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59">
        <f>IF((P824=""),"",MAX(D825:P825))</f>
        <v>412.79000000000019</v>
      </c>
      <c r="R823" s="1159">
        <f>IF(P824="","",MIN(D825:P825))</f>
        <v>323.06999999999971</v>
      </c>
      <c r="S823" s="1162">
        <f>IF((P825=""),"",AVERAGE(D825:P825))</f>
        <v>358.98307692307696</v>
      </c>
      <c r="T823" s="837">
        <f>IF((P824=""),"",(Q823-R823)/(Q823+R823)*100)</f>
        <v>12.19253662381438</v>
      </c>
      <c r="U823" s="1162">
        <f>STDEV(D825:P825)</f>
        <v>36.264204202081196</v>
      </c>
      <c r="V823" s="303" t="str">
        <f>IF(P824="","",IF(S823&gt;300,IF(T823&lt;14,IF(S823&lt;390,"Pass","Fail"),"Fail"),"Fail"))</f>
        <v>Pass</v>
      </c>
      <c r="W823" s="1165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60"/>
      <c r="R824" s="1160"/>
      <c r="S824" s="1163"/>
      <c r="T824" s="854"/>
      <c r="U824" s="1163"/>
      <c r="V824" s="304"/>
      <c r="W824" s="1166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61"/>
      <c r="R825" s="1161"/>
      <c r="S825" s="1164"/>
      <c r="T825" s="855"/>
      <c r="U825" s="1164"/>
      <c r="V825" s="305"/>
      <c r="W825" s="1167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59">
        <f>IF((P827=""),"",MAX(D828:P828))</f>
        <v>381.32999999999993</v>
      </c>
      <c r="R826" s="1159">
        <f>IF(P827="","",MIN(D828:P828))</f>
        <v>314.75</v>
      </c>
      <c r="S826" s="1162">
        <f>IF((P828=""),"",AVERAGE(D828:P828))</f>
        <v>339.07923076923083</v>
      </c>
      <c r="T826" s="837">
        <f>IF((P827=""),"",(Q826-R826)/(Q826+R826)*100)</f>
        <v>9.5649925295942904</v>
      </c>
      <c r="U826" s="1162">
        <f>STDEV(D828:P828)</f>
        <v>28.124903692142954</v>
      </c>
      <c r="V826" s="306" t="str">
        <f>IF(P827="","",IF(S826&gt;300,IF(T826&lt;14,IF(S826&lt;390,"Pass","Fail"),"Fail"),"Fail"))</f>
        <v>Pass</v>
      </c>
      <c r="W826" s="1165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60"/>
      <c r="R827" s="1160"/>
      <c r="S827" s="1163"/>
      <c r="T827" s="854"/>
      <c r="U827" s="1163"/>
      <c r="V827" s="307"/>
      <c r="W827" s="1166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61"/>
      <c r="R828" s="1161"/>
      <c r="S828" s="1164"/>
      <c r="T828" s="855"/>
      <c r="U828" s="1164"/>
      <c r="V828" s="308"/>
      <c r="W828" s="1167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59">
        <f>IF((P830=""),"",MAX(D831:P831))</f>
        <v>467.02999999999975</v>
      </c>
      <c r="R829" s="1159">
        <f>IF(P830="","",MIN(D831:P831))</f>
        <v>379.98999999999978</v>
      </c>
      <c r="S829" s="1162">
        <f>IF((P831=""),"",AVERAGE(D831:P831))</f>
        <v>413.83538461538467</v>
      </c>
      <c r="T829" s="837">
        <f>IF((P830=""),"",(Q829-R829)/(Q829+R829)*100)</f>
        <v>10.276026540105313</v>
      </c>
      <c r="U829" s="1162">
        <f>STDEV(D831:P831)</f>
        <v>30.900926527474144</v>
      </c>
      <c r="V829" s="309" t="str">
        <f>IF(P830="","",IF(S829&gt;300,IF(T829&lt;14,IF(S829&lt;390,"Pass","Fail"),"Fail"),"Fail"))</f>
        <v>Fail</v>
      </c>
      <c r="W829" s="1165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60"/>
      <c r="R830" s="1160"/>
      <c r="S830" s="1163"/>
      <c r="T830" s="854"/>
      <c r="U830" s="1163"/>
      <c r="V830" s="310"/>
      <c r="W830" s="1166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61"/>
      <c r="R831" s="1161"/>
      <c r="S831" s="1164"/>
      <c r="T831" s="855"/>
      <c r="U831" s="1164"/>
      <c r="V831" s="311"/>
      <c r="W831" s="1167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 s="237" customFormat="1" ht="15.75">
      <c r="A955" s="268">
        <v>44258</v>
      </c>
      <c r="B955" s="122" t="s">
        <v>230</v>
      </c>
      <c r="C955" s="91" t="s">
        <v>184</v>
      </c>
      <c r="D955">
        <v>2882.26</v>
      </c>
      <c r="E955">
        <v>2779.2</v>
      </c>
      <c r="F955">
        <v>2758.73</v>
      </c>
      <c r="G955">
        <v>2762.26</v>
      </c>
      <c r="H955">
        <v>2854.73</v>
      </c>
      <c r="I955">
        <v>2844.89</v>
      </c>
      <c r="J955">
        <v>2773.84</v>
      </c>
      <c r="K955">
        <v>2734.83</v>
      </c>
      <c r="L955">
        <v>2832.6</v>
      </c>
      <c r="M955">
        <v>2796.24</v>
      </c>
      <c r="N955">
        <v>2765.25</v>
      </c>
      <c r="O955">
        <v>2770.98</v>
      </c>
      <c r="P955">
        <v>2880</v>
      </c>
      <c r="Q955" s="1087">
        <f>MAX(D957:P957)</f>
        <v>380.13000000000011</v>
      </c>
      <c r="R955" s="1087">
        <f>MIN(D957:P957)</f>
        <v>319.57999999999993</v>
      </c>
      <c r="S955" s="1090">
        <f>AVERAGE(D957:P957)</f>
        <v>338.13923076923072</v>
      </c>
      <c r="T955" s="1090">
        <f>(Q955-R955)/(Q955+R955)*100</f>
        <v>8.6535850566663584</v>
      </c>
      <c r="U955" s="1090">
        <f>STDEV(D957:P957)</f>
        <v>23.678847966606529</v>
      </c>
      <c r="V955" s="1095" t="str">
        <f>IF(P956="","",IF(S955&gt;AB955,IF(T955&lt;AE955,IF(S955&lt;AC955,"Pass","Fail"),"Fail"),"Fail"))</f>
        <v>Pass</v>
      </c>
      <c r="W955" s="271">
        <v>64</v>
      </c>
      <c r="X955" s="325" t="s">
        <v>769</v>
      </c>
      <c r="Y955" s="549"/>
      <c r="Z955" s="30">
        <v>270</v>
      </c>
      <c r="AA955" s="30">
        <v>390</v>
      </c>
      <c r="AB955" s="30">
        <v>300</v>
      </c>
      <c r="AC955" s="31">
        <v>390</v>
      </c>
      <c r="AD955" s="31">
        <v>20</v>
      </c>
      <c r="AE955" s="31">
        <v>12.71</v>
      </c>
    </row>
    <row r="956" spans="1:31" s="237" customFormat="1" ht="15.75">
      <c r="A956" s="17"/>
      <c r="B956" s="84"/>
      <c r="C956" s="91" t="s">
        <v>185</v>
      </c>
      <c r="D956">
        <v>2553.33</v>
      </c>
      <c r="E956">
        <v>2458.15</v>
      </c>
      <c r="F956">
        <v>2439.15</v>
      </c>
      <c r="G956">
        <v>2439.0100000000002</v>
      </c>
      <c r="H956">
        <v>2477.87</v>
      </c>
      <c r="I956">
        <v>2471.33</v>
      </c>
      <c r="J956">
        <v>2452.1</v>
      </c>
      <c r="K956">
        <v>2413.21</v>
      </c>
      <c r="L956">
        <v>2452.4699999999998</v>
      </c>
      <c r="M956">
        <v>2467.2600000000002</v>
      </c>
      <c r="N956">
        <v>2439.69</v>
      </c>
      <c r="O956">
        <v>2449.2399999999998</v>
      </c>
      <c r="P956">
        <v>2527.19</v>
      </c>
      <c r="Q956" s="1088"/>
      <c r="R956" s="1088"/>
      <c r="S956" s="1091"/>
      <c r="T956" s="1091"/>
      <c r="U956" s="1091"/>
      <c r="V956" s="1096"/>
      <c r="W956" s="1093"/>
      <c r="X956" s="7"/>
      <c r="Y956" s="7"/>
      <c r="Z956" s="22"/>
      <c r="AA956" s="22"/>
      <c r="AB956" s="22"/>
      <c r="AC956" s="22"/>
      <c r="AE956" s="22"/>
    </row>
    <row r="957" spans="1:31" s="237" customFormat="1" ht="15">
      <c r="A957" s="17"/>
      <c r="B957" s="119"/>
      <c r="C957" s="91" t="s">
        <v>188</v>
      </c>
      <c r="D957" s="93">
        <f>(D955-D956)</f>
        <v>328.93000000000029</v>
      </c>
      <c r="E957" s="93">
        <f t="shared" ref="E957:P957" si="315">(E955-E956)</f>
        <v>321.04999999999973</v>
      </c>
      <c r="F957" s="93">
        <f t="shared" si="315"/>
        <v>319.57999999999993</v>
      </c>
      <c r="G957" s="93">
        <f t="shared" si="315"/>
        <v>323.25</v>
      </c>
      <c r="H957" s="93">
        <f t="shared" si="315"/>
        <v>376.86000000000013</v>
      </c>
      <c r="I957" s="93">
        <f t="shared" si="315"/>
        <v>373.55999999999995</v>
      </c>
      <c r="J957" s="93">
        <f t="shared" si="315"/>
        <v>321.74000000000024</v>
      </c>
      <c r="K957" s="93">
        <f t="shared" si="315"/>
        <v>321.61999999999989</v>
      </c>
      <c r="L957" s="93">
        <f t="shared" si="315"/>
        <v>380.13000000000011</v>
      </c>
      <c r="M957" s="93">
        <f t="shared" si="315"/>
        <v>328.97999999999956</v>
      </c>
      <c r="N957" s="93">
        <f t="shared" si="315"/>
        <v>325.55999999999995</v>
      </c>
      <c r="O957" s="93">
        <f t="shared" si="315"/>
        <v>321.74000000000024</v>
      </c>
      <c r="P957" s="93">
        <f t="shared" si="315"/>
        <v>352.80999999999995</v>
      </c>
      <c r="Q957" s="1089"/>
      <c r="R957" s="1089"/>
      <c r="S957" s="1092"/>
      <c r="T957" s="1092"/>
      <c r="U957" s="1092"/>
      <c r="V957" s="1097"/>
      <c r="W957" s="1094"/>
      <c r="X957" s="7"/>
      <c r="Y957" s="7"/>
      <c r="Z957" s="22"/>
      <c r="AA957" s="22"/>
      <c r="AB957" s="22"/>
      <c r="AC957" s="22"/>
      <c r="AE957" s="22"/>
    </row>
    <row r="958" spans="1:31" s="237" customFormat="1" ht="15.75">
      <c r="A958" s="268">
        <v>44262</v>
      </c>
      <c r="B958" s="122" t="s">
        <v>230</v>
      </c>
      <c r="C958" s="91" t="s">
        <v>184</v>
      </c>
      <c r="D958">
        <v>2550.3200000000002</v>
      </c>
      <c r="E958">
        <v>2472.7199999999998</v>
      </c>
      <c r="F958">
        <v>2452.52</v>
      </c>
      <c r="G958">
        <v>2443.2199999999998</v>
      </c>
      <c r="H958">
        <v>2470.29</v>
      </c>
      <c r="I958">
        <v>2483.0700000000002</v>
      </c>
      <c r="J958">
        <v>2452.91</v>
      </c>
      <c r="K958">
        <v>2442.12</v>
      </c>
      <c r="L958">
        <v>2476.15</v>
      </c>
      <c r="M958">
        <v>2485.85</v>
      </c>
      <c r="N958">
        <v>2439.12</v>
      </c>
      <c r="O958">
        <v>2456.16</v>
      </c>
      <c r="P958">
        <v>2452.87</v>
      </c>
      <c r="Q958" s="1100">
        <f>MAX(D960:P960)</f>
        <v>392.64999999999964</v>
      </c>
      <c r="R958" s="1100">
        <f>MIN(D960:P960)</f>
        <v>313.11999999999989</v>
      </c>
      <c r="S958" s="1103">
        <f>AVERAGE(D960:P960)</f>
        <v>354.86692307692294</v>
      </c>
      <c r="T958" s="1103">
        <f>(Q958-R958)/(Q958+R958)*100</f>
        <v>11.268543576519233</v>
      </c>
      <c r="U958" s="1103">
        <f>STDEV(D960:P960)</f>
        <v>31.008663408961617</v>
      </c>
      <c r="V958" s="1108" t="str">
        <f>IF(P959="","",IF(S958&gt;AB958,IF(T958&lt;AE958,IF(S958&lt;AC958,"Pass","Fail"),"Fail"),"Fail"))</f>
        <v>Pass</v>
      </c>
      <c r="W958" s="271">
        <v>74</v>
      </c>
      <c r="X958" s="325" t="s">
        <v>775</v>
      </c>
      <c r="Y958" s="549"/>
      <c r="Z958" s="30">
        <v>270</v>
      </c>
      <c r="AA958" s="30">
        <v>390</v>
      </c>
      <c r="AB958" s="30">
        <v>300</v>
      </c>
      <c r="AC958" s="31">
        <v>390</v>
      </c>
      <c r="AD958" s="31">
        <v>20</v>
      </c>
      <c r="AE958" s="31">
        <v>12.71</v>
      </c>
    </row>
    <row r="959" spans="1:31" s="237" customFormat="1" ht="15.75">
      <c r="A959" s="17"/>
      <c r="B959" s="84"/>
      <c r="C959" s="91" t="s">
        <v>185</v>
      </c>
      <c r="D959">
        <v>2167</v>
      </c>
      <c r="E959">
        <v>2146</v>
      </c>
      <c r="F959">
        <v>2132</v>
      </c>
      <c r="G959">
        <v>2124</v>
      </c>
      <c r="H959">
        <v>2103</v>
      </c>
      <c r="I959">
        <v>2118</v>
      </c>
      <c r="J959">
        <v>2137</v>
      </c>
      <c r="K959">
        <v>2129</v>
      </c>
      <c r="L959">
        <v>2101</v>
      </c>
      <c r="M959">
        <v>2099.11</v>
      </c>
      <c r="N959">
        <v>2051.25</v>
      </c>
      <c r="O959">
        <v>2063.5100000000002</v>
      </c>
      <c r="P959">
        <v>2093.1799999999998</v>
      </c>
      <c r="Q959" s="1101"/>
      <c r="R959" s="1101"/>
      <c r="S959" s="1104"/>
      <c r="T959" s="1104"/>
      <c r="U959" s="1104"/>
      <c r="V959" s="1109"/>
      <c r="W959" s="1106"/>
      <c r="X959" s="7"/>
      <c r="Y959" s="7"/>
      <c r="Z959" s="22"/>
      <c r="AA959" s="22"/>
      <c r="AB959" s="22"/>
      <c r="AC959" s="22"/>
      <c r="AE959" s="22"/>
    </row>
    <row r="960" spans="1:31" s="237" customFormat="1" ht="15">
      <c r="A960" s="17"/>
      <c r="B960" s="119"/>
      <c r="C960" s="91" t="s">
        <v>188</v>
      </c>
      <c r="D960" s="93">
        <f>(D958-D959)</f>
        <v>383.32000000000016</v>
      </c>
      <c r="E960" s="93">
        <f t="shared" ref="E960:P960" si="316">(E958-E959)</f>
        <v>326.7199999999998</v>
      </c>
      <c r="F960" s="93">
        <f t="shared" si="316"/>
        <v>320.52</v>
      </c>
      <c r="G960" s="93">
        <f t="shared" si="316"/>
        <v>319.2199999999998</v>
      </c>
      <c r="H960" s="93">
        <f t="shared" si="316"/>
        <v>367.28999999999996</v>
      </c>
      <c r="I960" s="93">
        <f t="shared" si="316"/>
        <v>365.07000000000016</v>
      </c>
      <c r="J960" s="93">
        <f t="shared" si="316"/>
        <v>315.90999999999985</v>
      </c>
      <c r="K960" s="93">
        <f t="shared" si="316"/>
        <v>313.11999999999989</v>
      </c>
      <c r="L960" s="93">
        <f t="shared" si="316"/>
        <v>375.15000000000009</v>
      </c>
      <c r="M960" s="93">
        <f t="shared" si="316"/>
        <v>386.73999999999978</v>
      </c>
      <c r="N960" s="93">
        <f t="shared" si="316"/>
        <v>387.86999999999989</v>
      </c>
      <c r="O960" s="93">
        <f t="shared" si="316"/>
        <v>392.64999999999964</v>
      </c>
      <c r="P960" s="93">
        <f t="shared" si="316"/>
        <v>359.69000000000005</v>
      </c>
      <c r="Q960" s="1102"/>
      <c r="R960" s="1102"/>
      <c r="S960" s="1105"/>
      <c r="T960" s="1105"/>
      <c r="U960" s="1105"/>
      <c r="V960" s="1110"/>
      <c r="W960" s="1107"/>
      <c r="X960" s="7"/>
      <c r="Y960" s="7"/>
      <c r="Z960" s="22"/>
      <c r="AA960" s="22"/>
      <c r="AB960" s="22"/>
      <c r="AC960" s="22"/>
      <c r="AE960" s="22"/>
    </row>
    <row r="961" spans="1:31" s="237" customFormat="1" ht="15.75">
      <c r="A961" s="268">
        <v>44266</v>
      </c>
      <c r="B961" s="122" t="s">
        <v>230</v>
      </c>
      <c r="C961" s="91" t="s">
        <v>184</v>
      </c>
      <c r="D961">
        <v>2817.5</v>
      </c>
      <c r="E961">
        <v>2761.9</v>
      </c>
      <c r="F961">
        <v>2759.41</v>
      </c>
      <c r="G961">
        <v>2782.69</v>
      </c>
      <c r="H961">
        <v>2905.89</v>
      </c>
      <c r="I961">
        <v>2822.14</v>
      </c>
      <c r="J961">
        <v>2760.43</v>
      </c>
      <c r="K961">
        <v>2743.2</v>
      </c>
      <c r="L961">
        <v>2868.61</v>
      </c>
      <c r="M961">
        <v>2762.86</v>
      </c>
      <c r="N961">
        <v>2798.05</v>
      </c>
      <c r="O961">
        <v>2780.06</v>
      </c>
      <c r="P961">
        <v>2796.89</v>
      </c>
      <c r="Q961" s="1113">
        <f>MAX(D963:P963)</f>
        <v>385.69000000000005</v>
      </c>
      <c r="R961" s="1113">
        <f>MIN(D963:P963)</f>
        <v>320.73999999999978</v>
      </c>
      <c r="S961" s="1116">
        <f>AVERAGE(D963:P963)</f>
        <v>339.86792307692303</v>
      </c>
      <c r="T961" s="1116">
        <f>(Q961-R961)/(Q961+R961)*100</f>
        <v>9.1941168976402885</v>
      </c>
      <c r="U961" s="1116">
        <f>STDEV(D963:P963)</f>
        <v>25.972496050185924</v>
      </c>
      <c r="V961" s="1121" t="str">
        <f>IF(P962="","",IF(S961&gt;AB961,IF(T961&lt;AE961,IF(S961&lt;AC961,"Pass","Fail"),"Fail"),"Fail"))</f>
        <v>Pass</v>
      </c>
      <c r="W961" s="271">
        <v>121</v>
      </c>
      <c r="X961" s="325" t="s">
        <v>778</v>
      </c>
      <c r="Y961" s="549"/>
      <c r="Z961" s="30">
        <v>270</v>
      </c>
      <c r="AA961" s="30">
        <v>390</v>
      </c>
      <c r="AB961" s="30">
        <v>300</v>
      </c>
      <c r="AC961" s="31">
        <v>390</v>
      </c>
      <c r="AD961" s="31">
        <v>20</v>
      </c>
      <c r="AE961" s="31">
        <v>12.71</v>
      </c>
    </row>
    <row r="962" spans="1:31" s="237" customFormat="1" ht="15.75">
      <c r="A962" s="17"/>
      <c r="B962" s="84"/>
      <c r="C962" s="91" t="s">
        <v>185</v>
      </c>
      <c r="D962">
        <v>2496.62</v>
      </c>
      <c r="E962">
        <v>2435.61</v>
      </c>
      <c r="F962">
        <v>2438.67</v>
      </c>
      <c r="G962">
        <v>2455.41</v>
      </c>
      <c r="H962">
        <v>2520.1999999999998</v>
      </c>
      <c r="I962">
        <v>2438.73</v>
      </c>
      <c r="J962">
        <v>2435.19</v>
      </c>
      <c r="K962">
        <v>2421.77</v>
      </c>
      <c r="L962">
        <v>2483.0300000000002</v>
      </c>
      <c r="M962">
        <v>2433.27</v>
      </c>
      <c r="N962">
        <v>2467.46</v>
      </c>
      <c r="O962">
        <v>2453.13</v>
      </c>
      <c r="P962">
        <v>2462.2570000000001</v>
      </c>
      <c r="Q962" s="1114"/>
      <c r="R962" s="1114"/>
      <c r="S962" s="1117"/>
      <c r="T962" s="1117"/>
      <c r="U962" s="1117"/>
      <c r="V962" s="1122"/>
      <c r="W962" s="1119"/>
      <c r="X962" s="7"/>
      <c r="Y962" s="7"/>
      <c r="Z962" s="22"/>
      <c r="AA962" s="22"/>
      <c r="AB962" s="22"/>
      <c r="AC962" s="22"/>
      <c r="AE962" s="22"/>
    </row>
    <row r="963" spans="1:31" s="237" customFormat="1" ht="15">
      <c r="A963" s="17"/>
      <c r="B963" s="119"/>
      <c r="C963" s="91" t="s">
        <v>188</v>
      </c>
      <c r="D963" s="93">
        <f>(D961-D962)</f>
        <v>320.88000000000011</v>
      </c>
      <c r="E963" s="93">
        <f t="shared" ref="E963:P963" si="317">(E961-E962)</f>
        <v>326.28999999999996</v>
      </c>
      <c r="F963" s="93">
        <f t="shared" si="317"/>
        <v>320.73999999999978</v>
      </c>
      <c r="G963" s="93">
        <f t="shared" si="317"/>
        <v>327.2800000000002</v>
      </c>
      <c r="H963" s="93">
        <f t="shared" si="317"/>
        <v>385.69000000000005</v>
      </c>
      <c r="I963" s="93">
        <f t="shared" si="317"/>
        <v>383.40999999999985</v>
      </c>
      <c r="J963" s="93">
        <f t="shared" si="317"/>
        <v>325.23999999999978</v>
      </c>
      <c r="K963" s="93">
        <f t="shared" si="317"/>
        <v>321.42999999999984</v>
      </c>
      <c r="L963" s="93">
        <f t="shared" si="317"/>
        <v>385.57999999999993</v>
      </c>
      <c r="M963" s="93">
        <f t="shared" si="317"/>
        <v>329.59000000000015</v>
      </c>
      <c r="N963" s="93">
        <f t="shared" si="317"/>
        <v>330.59000000000015</v>
      </c>
      <c r="O963" s="93">
        <f t="shared" si="317"/>
        <v>326.92999999999984</v>
      </c>
      <c r="P963" s="93">
        <f t="shared" si="317"/>
        <v>334.63299999999981</v>
      </c>
      <c r="Q963" s="1115"/>
      <c r="R963" s="1115"/>
      <c r="S963" s="1118"/>
      <c r="T963" s="1118"/>
      <c r="U963" s="1118"/>
      <c r="V963" s="1123"/>
      <c r="W963" s="1120"/>
      <c r="X963" s="7"/>
      <c r="Y963" s="7"/>
      <c r="Z963" s="22"/>
      <c r="AA963" s="22"/>
      <c r="AB963" s="22"/>
      <c r="AC963" s="22"/>
      <c r="AE963" s="22"/>
    </row>
    <row r="964" spans="1:31" s="237" customFormat="1" ht="15.75">
      <c r="A964" s="268">
        <v>44270</v>
      </c>
      <c r="B964" s="122" t="s">
        <v>230</v>
      </c>
      <c r="C964" s="91" t="s">
        <v>184</v>
      </c>
      <c r="D964">
        <v>2829.46</v>
      </c>
      <c r="E964">
        <v>2760.38</v>
      </c>
      <c r="F964">
        <v>2757.83</v>
      </c>
      <c r="G964">
        <v>2780.34</v>
      </c>
      <c r="H964">
        <v>2904.54</v>
      </c>
      <c r="I964">
        <v>2803.07</v>
      </c>
      <c r="J964">
        <v>2757.08</v>
      </c>
      <c r="K964">
        <v>2786.58</v>
      </c>
      <c r="L964">
        <v>2875.35</v>
      </c>
      <c r="M964">
        <v>2764.68</v>
      </c>
      <c r="N964">
        <v>2800.02</v>
      </c>
      <c r="O964">
        <v>2777.05</v>
      </c>
      <c r="P964">
        <v>2799.11</v>
      </c>
      <c r="Q964" s="1126">
        <f>MAX(D966:P966)</f>
        <v>385.73999999999978</v>
      </c>
      <c r="R964" s="1126">
        <f>MIN(D966:P966)</f>
        <v>316.59999999999991</v>
      </c>
      <c r="S964" s="1129">
        <f>AVERAGE(D966:P966)</f>
        <v>344.20307692307699</v>
      </c>
      <c r="T964" s="1129">
        <f>(Q964-R964)/(Q964+R964)*100</f>
        <v>9.8442349859042491</v>
      </c>
      <c r="U964" s="1129">
        <f>STDEV(D966:P966)</f>
        <v>25.367170839694349</v>
      </c>
      <c r="V964" s="1134" t="str">
        <f>IF(P965="","",IF(S964&gt;AB964,IF(T964&lt;AE964,IF(S964&lt;AC964,"Pass","Fail"),"Fail"),"Fail"))</f>
        <v>Pass</v>
      </c>
      <c r="W964" s="271">
        <v>74</v>
      </c>
      <c r="X964" s="325" t="s">
        <v>783</v>
      </c>
      <c r="Y964" s="549"/>
      <c r="Z964" s="30">
        <v>270</v>
      </c>
      <c r="AA964" s="30">
        <v>390</v>
      </c>
      <c r="AB964" s="30">
        <v>300</v>
      </c>
      <c r="AC964" s="31">
        <v>390</v>
      </c>
      <c r="AD964" s="31">
        <v>20</v>
      </c>
      <c r="AE964" s="31">
        <v>12.71</v>
      </c>
    </row>
    <row r="965" spans="1:31" s="237" customFormat="1" ht="15.75">
      <c r="A965" s="17"/>
      <c r="B965" s="84"/>
      <c r="C965" s="91" t="s">
        <v>185</v>
      </c>
      <c r="D965">
        <v>2455.58</v>
      </c>
      <c r="E965">
        <v>2440.58</v>
      </c>
      <c r="F965">
        <v>2441.23</v>
      </c>
      <c r="G965">
        <v>2454.7800000000002</v>
      </c>
      <c r="H965">
        <v>2518.8000000000002</v>
      </c>
      <c r="I965">
        <v>2445.63</v>
      </c>
      <c r="J965">
        <v>2436.7399999999998</v>
      </c>
      <c r="K965">
        <v>2446.27</v>
      </c>
      <c r="L965">
        <v>2492.33</v>
      </c>
      <c r="M965">
        <v>2434.85</v>
      </c>
      <c r="N965">
        <v>2468.7199999999998</v>
      </c>
      <c r="O965">
        <v>2451.2399999999998</v>
      </c>
      <c r="P965">
        <v>2434.1</v>
      </c>
      <c r="Q965" s="1127"/>
      <c r="R965" s="1127"/>
      <c r="S965" s="1130"/>
      <c r="T965" s="1130"/>
      <c r="U965" s="1130"/>
      <c r="V965" s="1135"/>
      <c r="W965" s="1132"/>
      <c r="X965" s="7"/>
      <c r="Y965" s="7"/>
      <c r="Z965" s="22"/>
      <c r="AA965" s="22"/>
      <c r="AB965" s="22"/>
      <c r="AC965" s="22"/>
      <c r="AE965" s="22"/>
    </row>
    <row r="966" spans="1:31" s="237" customFormat="1" ht="15">
      <c r="A966" s="17"/>
      <c r="B966" s="119"/>
      <c r="C966" s="91" t="s">
        <v>188</v>
      </c>
      <c r="D966" s="93">
        <f>(D964-D965)</f>
        <v>373.88000000000011</v>
      </c>
      <c r="E966" s="93">
        <f t="shared" ref="E966:P966" si="318">(E964-E965)</f>
        <v>319.80000000000018</v>
      </c>
      <c r="F966" s="93">
        <f t="shared" si="318"/>
        <v>316.59999999999991</v>
      </c>
      <c r="G966" s="93">
        <f t="shared" si="318"/>
        <v>325.55999999999995</v>
      </c>
      <c r="H966" s="93">
        <f t="shared" si="318"/>
        <v>385.73999999999978</v>
      </c>
      <c r="I966" s="93">
        <f t="shared" si="318"/>
        <v>357.44000000000005</v>
      </c>
      <c r="J966" s="93">
        <f t="shared" si="318"/>
        <v>320.34000000000015</v>
      </c>
      <c r="K966" s="93">
        <f t="shared" si="318"/>
        <v>340.30999999999995</v>
      </c>
      <c r="L966" s="93">
        <f t="shared" si="318"/>
        <v>383.02</v>
      </c>
      <c r="M966" s="93">
        <f t="shared" si="318"/>
        <v>329.82999999999993</v>
      </c>
      <c r="N966" s="93">
        <f t="shared" si="318"/>
        <v>331.30000000000018</v>
      </c>
      <c r="O966" s="93">
        <f t="shared" si="318"/>
        <v>325.8100000000004</v>
      </c>
      <c r="P966" s="93">
        <f t="shared" si="318"/>
        <v>365.01000000000022</v>
      </c>
      <c r="Q966" s="1128"/>
      <c r="R966" s="1128"/>
      <c r="S966" s="1131"/>
      <c r="T966" s="1131"/>
      <c r="U966" s="1131"/>
      <c r="V966" s="1136"/>
      <c r="W966" s="1133"/>
      <c r="X966" s="7"/>
      <c r="Y966" s="7"/>
      <c r="Z966" s="22"/>
      <c r="AA966" s="22"/>
      <c r="AB966" s="22"/>
      <c r="AC966" s="22"/>
      <c r="AE966" s="22"/>
    </row>
    <row r="967" spans="1:31">
      <c r="E967" s="237"/>
      <c r="F967" s="237"/>
      <c r="G967" s="237"/>
    </row>
    <row r="968" spans="1:31">
      <c r="E968" s="237"/>
      <c r="F968" s="237"/>
      <c r="G968" s="237"/>
    </row>
    <row r="969" spans="1:31">
      <c r="E969" s="237"/>
      <c r="F969" s="237"/>
      <c r="G969" s="237"/>
    </row>
    <row r="970" spans="1:31">
      <c r="E970" s="237"/>
      <c r="F970" s="237"/>
      <c r="G970" s="237"/>
    </row>
    <row r="971" spans="1:31">
      <c r="E971" s="237"/>
      <c r="F971" s="237"/>
      <c r="G971" s="237"/>
    </row>
    <row r="972" spans="1:31">
      <c r="E972" s="237"/>
      <c r="F972" s="237"/>
      <c r="G972" s="237"/>
    </row>
    <row r="973" spans="1:31">
      <c r="E973" s="237"/>
      <c r="F973" s="237"/>
      <c r="G973" s="237"/>
    </row>
    <row r="974" spans="1:31">
      <c r="E974" s="237"/>
      <c r="F974" s="237"/>
      <c r="G974" s="237"/>
    </row>
    <row r="975" spans="1:31">
      <c r="E975" s="237"/>
      <c r="F975" s="237"/>
      <c r="G975" s="237"/>
    </row>
    <row r="976" spans="1:31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2021-03-15T04:06:51Z</dcterms:modified>
</cp:coreProperties>
</file>