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860" i="5"/>
  <c r="L2860"/>
  <c r="K2860"/>
  <c r="J2860"/>
  <c r="I2860"/>
  <c r="H2860"/>
  <c r="G2860"/>
  <c r="F2860"/>
  <c r="E2860"/>
  <c r="M2857"/>
  <c r="L2857"/>
  <c r="K2857"/>
  <c r="J2857"/>
  <c r="I2857"/>
  <c r="H2857"/>
  <c r="G2857"/>
  <c r="F2857"/>
  <c r="E2857"/>
  <c r="M2854"/>
  <c r="L2854"/>
  <c r="K2854"/>
  <c r="J2854"/>
  <c r="I2854"/>
  <c r="H2854"/>
  <c r="G2854"/>
  <c r="Q2852" s="1"/>
  <c r="F2854"/>
  <c r="E2854"/>
  <c r="M2851"/>
  <c r="L2851"/>
  <c r="K2851"/>
  <c r="J2851"/>
  <c r="I2851"/>
  <c r="H2851"/>
  <c r="G2851"/>
  <c r="F2851"/>
  <c r="E2851"/>
  <c r="K276" i="4"/>
  <c r="H276"/>
  <c r="E276"/>
  <c r="N276" s="1"/>
  <c r="M2848" i="5"/>
  <c r="L2848"/>
  <c r="K2848"/>
  <c r="J2848"/>
  <c r="I2848"/>
  <c r="H2848"/>
  <c r="G2848"/>
  <c r="F2848"/>
  <c r="O2846" s="1"/>
  <c r="E2848"/>
  <c r="M2845"/>
  <c r="L2845"/>
  <c r="K2845"/>
  <c r="J2845"/>
  <c r="I2845"/>
  <c r="H2845"/>
  <c r="G2845"/>
  <c r="F2845"/>
  <c r="E2845"/>
  <c r="M2842"/>
  <c r="L2842"/>
  <c r="K2842"/>
  <c r="J2842"/>
  <c r="I2842"/>
  <c r="H2842"/>
  <c r="G2842"/>
  <c r="F2842"/>
  <c r="E2842"/>
  <c r="Q2840" s="1"/>
  <c r="P2840"/>
  <c r="M2839"/>
  <c r="L2839"/>
  <c r="K2839"/>
  <c r="J2839"/>
  <c r="I2839"/>
  <c r="H2839"/>
  <c r="G2839"/>
  <c r="F2839"/>
  <c r="E2839"/>
  <c r="K275" i="4"/>
  <c r="H275"/>
  <c r="E275"/>
  <c r="N275" s="1"/>
  <c r="E274"/>
  <c r="E273"/>
  <c r="N274"/>
  <c r="M2836" i="5"/>
  <c r="N2834" s="1"/>
  <c r="L2836"/>
  <c r="K2836"/>
  <c r="J2836"/>
  <c r="I2836"/>
  <c r="H2836"/>
  <c r="G2836"/>
  <c r="F2836"/>
  <c r="E2836"/>
  <c r="M2833"/>
  <c r="L2833"/>
  <c r="K2833"/>
  <c r="J2833"/>
  <c r="I2833"/>
  <c r="H2833"/>
  <c r="G2833"/>
  <c r="F2833"/>
  <c r="E2833"/>
  <c r="M2830"/>
  <c r="N2828" s="1"/>
  <c r="L2830"/>
  <c r="K2830"/>
  <c r="J2830"/>
  <c r="I2830"/>
  <c r="H2830"/>
  <c r="G2830"/>
  <c r="F2830"/>
  <c r="E2830"/>
  <c r="O2828" s="1"/>
  <c r="M2827"/>
  <c r="Q2825" s="1"/>
  <c r="L2827"/>
  <c r="K2827"/>
  <c r="J2827"/>
  <c r="I2827"/>
  <c r="H2827"/>
  <c r="G2827"/>
  <c r="F2827"/>
  <c r="E2827"/>
  <c r="N2825" s="1"/>
  <c r="K274" i="4"/>
  <c r="H274"/>
  <c r="P2858" i="5" l="1"/>
  <c r="Q2858"/>
  <c r="N2858"/>
  <c r="P2855"/>
  <c r="Q2855"/>
  <c r="O2852"/>
  <c r="P2852"/>
  <c r="N2852"/>
  <c r="R2852" s="1"/>
  <c r="P2849"/>
  <c r="O2849"/>
  <c r="N2849"/>
  <c r="O2855"/>
  <c r="Q2849"/>
  <c r="N2855"/>
  <c r="O2858"/>
  <c r="R2858" s="1"/>
  <c r="S2858" s="1"/>
  <c r="O2837"/>
  <c r="P2837"/>
  <c r="N2837"/>
  <c r="R2837" s="1"/>
  <c r="Q2843"/>
  <c r="N2843"/>
  <c r="N2846"/>
  <c r="R2846"/>
  <c r="O2840"/>
  <c r="P2843"/>
  <c r="Q2837"/>
  <c r="N2840"/>
  <c r="O2843"/>
  <c r="R2843" s="1"/>
  <c r="S2843" s="1"/>
  <c r="P2846"/>
  <c r="Q2846"/>
  <c r="Q2828"/>
  <c r="P2828"/>
  <c r="P2825"/>
  <c r="O2831"/>
  <c r="N2831"/>
  <c r="R2831" s="1"/>
  <c r="S2831" s="1"/>
  <c r="Q2831"/>
  <c r="Q2834"/>
  <c r="O2834"/>
  <c r="R2834" s="1"/>
  <c r="S2834" s="1"/>
  <c r="P2834"/>
  <c r="P2831"/>
  <c r="R2828"/>
  <c r="S2828" s="1"/>
  <c r="O2825"/>
  <c r="R2825" s="1"/>
  <c r="S2825" s="1"/>
  <c r="H273" i="4"/>
  <c r="K273"/>
  <c r="N273"/>
  <c r="M2824" i="5"/>
  <c r="L2824"/>
  <c r="K2824"/>
  <c r="J2824"/>
  <c r="I2824"/>
  <c r="H2824"/>
  <c r="G2824"/>
  <c r="F2824"/>
  <c r="E2824"/>
  <c r="M2821"/>
  <c r="P2819" s="1"/>
  <c r="L2821"/>
  <c r="K2821"/>
  <c r="J2821"/>
  <c r="I2821"/>
  <c r="H2821"/>
  <c r="G2821"/>
  <c r="F2821"/>
  <c r="E2821"/>
  <c r="M2818"/>
  <c r="L2818"/>
  <c r="K2818"/>
  <c r="J2818"/>
  <c r="I2818"/>
  <c r="H2818"/>
  <c r="G2818"/>
  <c r="F2818"/>
  <c r="E2818"/>
  <c r="M2815"/>
  <c r="L2815"/>
  <c r="K2815"/>
  <c r="J2815"/>
  <c r="I2815"/>
  <c r="H2815"/>
  <c r="G2815"/>
  <c r="F2815"/>
  <c r="P2813" s="1"/>
  <c r="E2815"/>
  <c r="E272" i="4"/>
  <c r="N272" s="1"/>
  <c r="K272"/>
  <c r="H272"/>
  <c r="K271"/>
  <c r="H271"/>
  <c r="E271"/>
  <c r="N271" s="1"/>
  <c r="K270"/>
  <c r="H270"/>
  <c r="E270"/>
  <c r="N270" s="1"/>
  <c r="S2852" i="5" l="1"/>
  <c r="R2849"/>
  <c r="S2849" s="1"/>
  <c r="R2855"/>
  <c r="S2855" s="1"/>
  <c r="S2837"/>
  <c r="S2846"/>
  <c r="R2840"/>
  <c r="S2840" s="1"/>
  <c r="N2822"/>
  <c r="O2822"/>
  <c r="N2819"/>
  <c r="Q2819"/>
  <c r="P2816"/>
  <c r="O2816"/>
  <c r="N2813"/>
  <c r="O2813"/>
  <c r="R2813" s="1"/>
  <c r="S2813" s="1"/>
  <c r="Q2822"/>
  <c r="Q2813"/>
  <c r="N2816"/>
  <c r="O2819"/>
  <c r="R2819" s="1"/>
  <c r="S2819" s="1"/>
  <c r="P2822"/>
  <c r="Q2816"/>
  <c r="K269" i="4"/>
  <c r="H269"/>
  <c r="E269"/>
  <c r="R2822" i="5" l="1"/>
  <c r="S2822" s="1"/>
  <c r="R2816"/>
  <c r="S2816" s="1"/>
  <c r="N269" i="4"/>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<sst xmlns="http://schemas.openxmlformats.org/spreadsheetml/2006/main" count="7231" uniqueCount="454">
  <si>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</si>
  <si>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</si>
  <si>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</si>
  <si>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</si>
  <si>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</si>
  <si>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</si>
  <si>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</si>
  <si>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</si>
  <si>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</si>
  <si>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</si>
  <si>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</si>
  <si>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</si>
  <si>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</si>
  <si>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</si>
  <si>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</si>
  <si>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</si>
  <si>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</si>
  <si>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</si>
  <si>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</si>
  <si>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</si>
  <si>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</si>
  <si>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</si>
  <si>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</si>
  <si>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</si>
  <si>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</si>
  <si>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</si>
  <si>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</si>
  <si>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</si>
  <si>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</si>
  <si>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</si>
  <si>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</si>
  <si>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</si>
  <si>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</si>
  <si>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</si>
  <si>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</si>
  <si>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</si>
  <si>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</si>
  <si>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</si>
  <si>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</si>
  <si>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</si>
  <si>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</si>
  <si>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</si>
  <si>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</si>
  <si>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</si>
  <si>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</si>
  <si>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</si>
  <si>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</si>
  <si>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</si>
  <si>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</si>
  <si>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</si>
  <si>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</si>
  <si>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</si>
  <si>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</si>
  <si>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</si>
  <si>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</si>
  <si>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</si>
  <si>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</si>
  <si>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</si>
  <si>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</si>
  <si>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</si>
  <si>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</si>
  <si>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</si>
  <si>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</si>
  <si>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</si>
  <si>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</si>
  <si>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</si>
  <si>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</si>
  <si>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</si>
  <si>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</si>
  <si>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</si>
  <si>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</si>
  <si>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</si>
  <si>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</si>
  <si>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</si>
  <si>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</si>
  <si>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</si>
  <si>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</si>
  <si>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</si>
  <si>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</si>
  <si>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</si>
  <si>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</si>
  <si>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</si>
  <si>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</si>
  <si>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</si>
  <si>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</si>
  <si>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</si>
  <si>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</si>
  <si>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</si>
  <si>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</si>
  <si>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</si>
  <si>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</si>
  <si>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</si>
  <si>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</si>
  <si>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</si>
  <si>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</si>
  <si>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</si>
  <si>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</si>
  <si>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</si>
  <si>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</si>
  <si>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</si>
  <si>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</si>
  <si>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</si>
  <si>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</si>
  <si>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</si>
  <si>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</si>
  <si>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</si>
  <si>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</si>
  <si>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</si>
  <si>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</si>
  <si>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</si>
  <si>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</si>
  <si>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</si>
  <si>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</si>
  <si>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</si>
  <si>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</si>
  <si>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</si>
  <si>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</si>
  <si>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</si>
  <si>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</si>
  <si>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</si>
  <si>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</si>
  <si>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</si>
  <si>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</si>
  <si>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</si>
  <si>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</si>
  <si>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</si>
  <si>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</si>
  <si>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</si>
  <si>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</si>
  <si>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</si>
  <si>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</si>
  <si>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</si>
  <si>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</si>
  <si>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</si>
  <si>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</si>
  <si>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</si>
  <si>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</si>
  <si>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</si>
  <si>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</si>
  <si>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</si>
  <si>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</si>
  <si>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</si>
  <si>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</si>
  <si>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</si>
  <si>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</si>
  <si>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</si>
  <si>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</si>
  <si>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</si>
  <si>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</si>
  <si>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</si>
  <si>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</si>
  <si>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</si>
  <si>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</si>
  <si>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</si>
  <si>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</si>
  <si>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</si>
  <si>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</si>
  <si>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</si>
  <si>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</si>
  <si>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</si>
  <si>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</si>
  <si>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</si>
  <si>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</si>
  <si>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</si>
  <si>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</si>
  <si>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</si>
  <si>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</si>
  <si>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</si>
  <si>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</si>
  <si>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</si>
  <si>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</si>
  <si>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</si>
  <si>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</si>
  <si>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</si>
  <si>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</si>
  <si>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</si>
  <si>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</si>
  <si>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</si>
  <si>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</si>
  <si>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</si>
  <si>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</si>
  <si>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</si>
  <si>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</si>
  <si>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</si>
  <si>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</si>
  <si>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</si>
  <si>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</si>
  <si>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</si>
  <si>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</si>
  <si>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</si>
  <si>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</si>
  <si>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</si>
  <si>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</si>
  <si>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</si>
  <si>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</si>
  <si>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</si>
  <si>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</si>
  <si>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</si>
  <si>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</si>
  <si>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</si>
  <si>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</si>
  <si>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</si>
  <si>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</si>
  <si>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</si>
  <si>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</si>
  <si>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</si>
  <si>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</si>
  <si>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</si>
  <si>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</si>
  <si>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</si>
  <si>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</si>
  <si>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</si>
  <si>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</si>
  <si>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</si>
  <si>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</si>
  <si>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</si>
  <si>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</si>
  <si>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</si>
  <si>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</si>
  <si>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</si>
  <si>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</si>
  <si>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</si>
  <si>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</si>
  <si>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</si>
  <si>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</si>
  <si>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</si>
  <si>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</si>
  <si>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</si>
  <si>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</si>
  <si>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</si>
  <si>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</si>
  <si>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</si>
  <si>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</si>
  <si>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</si>
  <si>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</si>
  <si>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</si>
  <si>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</si>
  <si>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</si>
  <si>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</si>
  <si>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</si>
  <si>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</si>
  <si>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</si>
  <si>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</si>
  <si>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</si>
  <si>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</si>
  <si>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</si>
  <si>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</si>
  <si>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</si>
  <si>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</si>
  <si>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</si>
  <si>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</si>
  <si>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</si>
  <si>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</si>
  <si>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</si>
  <si>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</si>
  <si>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</si>
  <si>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</si>
  <si>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</si>
  <si>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</si>
  <si>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</si>
  <si>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</si>
  <si>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</si>
  <si>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</si>
  <si>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</si>
  <si>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</si>
  <si>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</si>
  <si>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</si>
  <si>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</si>
  <si>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</si>
  <si>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</si>
  <si>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</si>
  <si>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</si>
  <si>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</si>
  <si>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</si>
  <si>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</si>
  <si>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</si>
  <si>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</si>
  <si>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</si>
  <si>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</si>
  <si>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</si>
  <si>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</si>
  <si>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</si>
  <si>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</si>
  <si>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</si>
  <si>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</si>
  <si>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</si>
  <si>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</si>
  <si>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</si>
  <si>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</si>
  <si>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</si>
  <si>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</si>
  <si>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</si>
  <si>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</si>
  <si>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</si>
  <si>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</si>
  <si>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</si>
  <si>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</si>
  <si>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</si>
  <si>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</si>
  <si>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</si>
  <si>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</si>
  <si>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</si>
  <si>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</si>
  <si>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</si>
  <si>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</si>
  <si>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</si>
  <si>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</si>
  <si>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</si>
  <si>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</si>
  <si>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</si>
  <si>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</si>
  <si>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</si>
  <si>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</si>
  <si>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</si>
  <si>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</si>
  <si>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</si>
  <si>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</si>
  <si>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</si>
  <si>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</si>
  <si>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</si>
  <si>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</si>
  <si>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</si>
  <si>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</si>
  <si>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</si>
  <si>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</si>
  <si>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</si>
  <si>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</si>
  <si>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</si>
  <si>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</si>
  <si>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</si>
  <si>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</si>
  <si>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</si>
  <si>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</si>
  <si>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</si>
  <si>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</si>
  <si>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</si>
  <si>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</si>
  <si>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</si>
  <si>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</si>
  <si>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</si>
  <si>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</si>
  <si>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</si>
  <si>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</si>
  <si>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</si>
  <si>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</si>
  <si>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</si>
  <si>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</si>
  <si>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</si>
  <si>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</si>
  <si>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</si>
  <si>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</si>
  <si>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</si>
  <si>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</si>
  <si>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</si>
  <si>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</si>
  <si>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</si>
  <si>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</si>
  <si>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</si>
  <si>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</si>
  <si>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</si>
  <si>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</si>
  <si>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</si>
  <si>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</si>
  <si>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</si>
  <si>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</si>
  <si>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</si>
  <si>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</si>
  <si>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</si>
  <si>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</si>
  <si>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</si>
  <si>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</si>
  <si>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</si>
  <si>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</si>
  <si>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</si>
  <si>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</si>
  <si>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</si>
  <si>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</si>
  <si>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</si>
  <si>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</si>
  <si>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</si>
  <si>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</si>
  <si>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</si>
  <si>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</si>
  <si>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</si>
  <si>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</si>
  <si>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</si>
  <si>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</si>
  <si>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</si>
  <si>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</si>
  <si>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</si>
  <si>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</si>
  <si>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</si>
  <si>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</si>
  <si>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</si>
  <si>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</si>
  <si>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</si>
  <si>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</si>
  <si>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</si>
  <si>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</si>
  <si>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</si>
  <si>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</si>
  <si>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</si>
  <si>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</si>
  <si>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</si>
  <si>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</si>
  <si>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</si>
  <si>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</si>
  <si>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</si>
  <si>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</si>
  <si>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</si>
  <si>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</si>
  <si>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</si>
  <si>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</si>
  <si>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</si>
  <si>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</si>
  <si>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</si>
  <si>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</si>
  <si>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</si>
  <si>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</si>
  <si>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</si>
  <si>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</si>
  <si>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</si>
  <si>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</si>
  <si>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</si>
  <si>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</si>
  <si>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</si>
  <si>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</si>
  <si>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</si>
  <si>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</si>
  <si>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</si>
  <si>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</si>
  <si>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</si>
  <si>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</si>
  <si>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</si>
  <si>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</si>
  <si>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</si>
  <si>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</si>
  <si>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</si>
  <si>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</si>
  <si>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</si>
  <si>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</si>
  <si>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</si>
  <si>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</si>
  <si>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</si>
  <si>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</si>
  <si>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</si>
  <si>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</si>
  <si>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</si>
  <si>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</si>
  <si>
    <t>YEDR1(LPDN Pre 29, Post 51)</t>
  </si>
  <si>
    <t>Q21090119.F1</t>
  </si>
  <si>
    <t>YEDR1(LPDN Pre 3, Post 5)</t>
  </si>
  <si>
    <t>Q21100020.F1</t>
  </si>
  <si>
    <t>Q21100102.F1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</si>
</sst>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2">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8" fillId="0" borderId="4" xfId="0" applyFont="1" applyBorder="1" applyAlignment="1">
      <alignment horizontal="center" vertical="center"/>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213">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A2" workbookViewId="0">
      <pane ySplit="9" topLeftCell="A261" activePane="bottomLeft" state="frozen"/>
      <selection activeCell="A2" sqref="A2"/>
      <selection pane="bottomLeft" activeCell="P277" sqref="P277"/>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8" t="s">
        <v>11</v>
      </c>
      <c r="B1" s="448"/>
      <c r="C1" s="448"/>
      <c r="D1" s="448"/>
      <c r="E1" s="448"/>
      <c r="F1" s="448"/>
      <c r="G1" s="448"/>
      <c r="H1" s="448"/>
      <c r="I1" s="448"/>
      <c r="J1" s="448"/>
      <c r="K1" s="448"/>
      <c r="L1" s="448"/>
      <c r="M1" s="448"/>
      <c r="N1" s="448"/>
      <c r="O1" s="448"/>
      <c r="P1" s="449"/>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50" t="s">
        <v>102</v>
      </c>
      <c r="D8" s="451"/>
      <c r="E8" s="451"/>
      <c r="F8" s="451"/>
      <c r="G8" s="451"/>
      <c r="H8" s="451"/>
      <c r="I8" s="451"/>
      <c r="J8" s="451"/>
      <c r="K8" s="452"/>
      <c r="L8" s="10"/>
      <c r="M8" s="10"/>
      <c r="N8" s="10"/>
      <c r="O8" s="16"/>
      <c r="P8" s="19"/>
    </row>
    <row r="9" spans="1:17" ht="12.75" customHeight="1" thickBot="1">
      <c r="A9" s="32"/>
      <c r="B9" s="18"/>
      <c r="C9" s="450" t="s">
        <v>381</v>
      </c>
      <c r="D9" s="451"/>
      <c r="E9" s="452"/>
      <c r="F9" s="450" t="s">
        <v>382</v>
      </c>
      <c r="G9" s="451"/>
      <c r="H9" s="452"/>
      <c r="I9" s="450" t="s">
        <v>383</v>
      </c>
      <c r="J9" s="451"/>
      <c r="K9" s="452"/>
      <c r="L9" s="10"/>
      <c r="M9" s="10"/>
      <c r="N9" s="10"/>
      <c r="O9" s="16"/>
      <c r="P9" s="19"/>
    </row>
    <row r="10" spans="1:17" s="31" customFormat="1" ht="29.25" customHeight="1" thickBot="1">
      <c r="A10" s="38" t="s">
        <v>99</v>
      </c>
      <c r="B10" s="426" t="s">
        <v>365</v>
      </c>
      <c r="C10" s="432" t="s">
        <v>100</v>
      </c>
      <c r="D10" s="40" t="s">
        <v>101</v>
      </c>
      <c r="E10" s="440" t="s">
        <v>440</v>
      </c>
      <c r="F10" s="432" t="s">
        <v>100</v>
      </c>
      <c r="G10" s="40" t="s">
        <v>101</v>
      </c>
      <c r="H10" s="440" t="s">
        <v>441</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c r="A266" s="3">
        <v>44238</v>
      </c>
      <c r="B266" s="429" t="s">
        <v>366</v>
      </c>
      <c r="C266" s="435">
        <v>3</v>
      </c>
      <c r="D266" s="4">
        <v>22</v>
      </c>
      <c r="E266" s="434">
        <f t="shared" ref="E266" si="119">IF(D266="","",(D266-C266))</f>
        <v>19</v>
      </c>
      <c r="F266" s="435">
        <v>1</v>
      </c>
      <c r="G266" s="4">
        <v>6</v>
      </c>
      <c r="H266" s="434">
        <f t="shared" ref="H266" si="120">G266-F266</f>
        <v>5</v>
      </c>
      <c r="I266" s="435">
        <v>1</v>
      </c>
      <c r="J266" s="4">
        <v>4</v>
      </c>
      <c r="K266" s="434">
        <f t="shared" ref="K266" si="121">J266-I266</f>
        <v>3</v>
      </c>
      <c r="L266" s="431">
        <v>22</v>
      </c>
      <c r="M266" s="4">
        <v>50</v>
      </c>
      <c r="N266" s="5" t="str">
        <f t="shared" ref="N266" si="122">IF(E266="","",IF(E266&lt;L266,"Pass","Fail"))</f>
        <v>Pass</v>
      </c>
      <c r="O266" s="4">
        <v>74</v>
      </c>
      <c r="P266" s="4" t="s">
        <v>435</v>
      </c>
      <c r="Q266" s="442" t="s">
        <v>437</v>
      </c>
    </row>
    <row r="267" spans="1:17">
      <c r="A267" s="3">
        <v>44242</v>
      </c>
      <c r="B267" s="429" t="s">
        <v>366</v>
      </c>
      <c r="C267" s="435">
        <v>3</v>
      </c>
      <c r="D267" s="4">
        <v>208</v>
      </c>
      <c r="E267" s="434">
        <f t="shared" ref="E267" si="123">IF(D267="","",(D267-C267))</f>
        <v>205</v>
      </c>
      <c r="F267" s="435">
        <v>0</v>
      </c>
      <c r="G267" s="4">
        <v>4</v>
      </c>
      <c r="H267" s="434">
        <f t="shared" ref="H267" si="124">G267-F267</f>
        <v>4</v>
      </c>
      <c r="I267" s="435">
        <v>0</v>
      </c>
      <c r="J267" s="4">
        <v>3</v>
      </c>
      <c r="K267" s="434">
        <f t="shared" ref="K267" si="125">J267-I267</f>
        <v>3</v>
      </c>
      <c r="L267" s="431">
        <v>22</v>
      </c>
      <c r="M267" s="4">
        <v>50</v>
      </c>
      <c r="N267" s="5" t="str">
        <f t="shared" ref="N267" si="126">IF(E267="","",IF(E267&lt;L267,"Pass","Fail"))</f>
        <v>Fail</v>
      </c>
      <c r="O267" s="4">
        <v>121</v>
      </c>
      <c r="P267" s="4" t="s">
        <v>442</v>
      </c>
      <c r="Q267" s="446"/>
    </row>
    <row r="268" spans="1:17">
      <c r="A268" s="3">
        <v>44242</v>
      </c>
      <c r="B268" s="429" t="s">
        <v>366</v>
      </c>
      <c r="C268" s="435">
        <v>2</v>
      </c>
      <c r="D268" s="4">
        <v>30</v>
      </c>
      <c r="E268" s="434">
        <f t="shared" ref="E268:E269" si="127">IF(D268="","",(D268-C268))</f>
        <v>28</v>
      </c>
      <c r="F268" s="435">
        <v>0</v>
      </c>
      <c r="G268" s="4">
        <v>8</v>
      </c>
      <c r="H268" s="434">
        <f t="shared" ref="H268:H269" si="128">G268-F268</f>
        <v>8</v>
      </c>
      <c r="I268" s="435">
        <v>0</v>
      </c>
      <c r="J268" s="4">
        <v>3</v>
      </c>
      <c r="K268" s="434">
        <f t="shared" ref="K268:K269" si="129">J268-I268</f>
        <v>3</v>
      </c>
      <c r="L268" s="431">
        <v>22</v>
      </c>
      <c r="M268" s="4">
        <v>50</v>
      </c>
      <c r="N268" s="5" t="str">
        <f t="shared" ref="N268" si="130">IF(E268="","",IF(E268&lt;L268,"Pass","Fail"))</f>
        <v>Fail</v>
      </c>
      <c r="O268" s="4">
        <v>121</v>
      </c>
      <c r="P268" s="4" t="s">
        <v>443</v>
      </c>
      <c r="Q268" s="446"/>
    </row>
    <row r="269" spans="1:17">
      <c r="A269" s="3">
        <v>44244</v>
      </c>
      <c r="B269" s="429" t="s">
        <v>366</v>
      </c>
      <c r="C269" s="435">
        <v>3</v>
      </c>
      <c r="D269" s="4">
        <v>29</v>
      </c>
      <c r="E269" s="434">
        <f t="shared" si="127"/>
        <v>26</v>
      </c>
      <c r="F269" s="435">
        <v>1</v>
      </c>
      <c r="G269" s="4">
        <v>4</v>
      </c>
      <c r="H269" s="434">
        <f t="shared" si="128"/>
        <v>3</v>
      </c>
      <c r="I269" s="435">
        <v>1</v>
      </c>
      <c r="J269" s="4">
        <v>2</v>
      </c>
      <c r="K269" s="434">
        <f t="shared" si="129"/>
        <v>1</v>
      </c>
      <c r="L269" s="431">
        <v>22</v>
      </c>
      <c r="M269" s="4">
        <v>50</v>
      </c>
      <c r="N269" s="5" t="str">
        <f t="shared" ref="N269" si="131">IF(E269="","",IF(E269&lt;L269,"Pass","Fail"))</f>
        <v>Fail</v>
      </c>
      <c r="O269" s="4">
        <v>1159</v>
      </c>
      <c r="P269" s="4" t="s">
        <v>444</v>
      </c>
      <c r="Q269" s="446"/>
    </row>
    <row r="270" spans="1:17">
      <c r="A270" s="3">
        <v>44246</v>
      </c>
      <c r="B270" s="429" t="s">
        <v>378</v>
      </c>
      <c r="C270" s="435">
        <v>5</v>
      </c>
      <c r="D270" s="4">
        <v>32</v>
      </c>
      <c r="E270" s="434">
        <f t="shared" ref="E270" si="132">IF(D270="","",(D270-C270))</f>
        <v>27</v>
      </c>
      <c r="F270" s="435">
        <v>0</v>
      </c>
      <c r="G270" s="4">
        <v>6</v>
      </c>
      <c r="H270" s="434">
        <f t="shared" ref="H270" si="133">G270-F270</f>
        <v>6</v>
      </c>
      <c r="I270" s="435">
        <v>0</v>
      </c>
      <c r="J270" s="4">
        <v>1</v>
      </c>
      <c r="K270" s="434">
        <f t="shared" ref="K270" si="134">J270-I270</f>
        <v>1</v>
      </c>
      <c r="L270" s="431">
        <v>22</v>
      </c>
      <c r="M270" s="4">
        <v>50</v>
      </c>
      <c r="N270" s="5" t="str">
        <f t="shared" ref="N270" si="135">IF(E270="","",IF(E270&lt;L270,"Pass","Fail"))</f>
        <v>Fail</v>
      </c>
      <c r="O270" s="4">
        <v>74</v>
      </c>
      <c r="P270" s="4" t="s">
        <v>445</v>
      </c>
      <c r="Q270" s="442" t="s">
        <v>446</v>
      </c>
    </row>
    <row r="271" spans="1:17">
      <c r="A271" s="3">
        <v>44249</v>
      </c>
      <c r="B271" s="429" t="s">
        <v>366</v>
      </c>
      <c r="C271" s="435">
        <v>1</v>
      </c>
      <c r="D271" s="4">
        <v>83</v>
      </c>
      <c r="E271" s="434">
        <f t="shared" ref="E271" si="136">IF(D271="","",(D271-C271))</f>
        <v>82</v>
      </c>
      <c r="F271" s="435">
        <v>1</v>
      </c>
      <c r="G271" s="4">
        <v>25</v>
      </c>
      <c r="H271" s="434">
        <f t="shared" ref="H271" si="137">G271-F271</f>
        <v>24</v>
      </c>
      <c r="I271" s="435">
        <v>0</v>
      </c>
      <c r="J271" s="4">
        <v>18</v>
      </c>
      <c r="K271" s="434">
        <f t="shared" ref="K271" si="138">J271-I271</f>
        <v>18</v>
      </c>
      <c r="L271" s="431">
        <v>22</v>
      </c>
      <c r="M271" s="4">
        <v>50</v>
      </c>
      <c r="N271" s="5" t="str">
        <f t="shared" ref="N271" si="139">IF(E271="","",IF(E271&lt;L271,"Pass","Fail"))</f>
        <v>Fail</v>
      </c>
      <c r="O271" s="4">
        <v>102</v>
      </c>
      <c r="P271" s="4" t="s">
        <v>445</v>
      </c>
      <c r="Q271" s="442"/>
    </row>
    <row r="272" spans="1:17">
      <c r="A272" s="3">
        <v>44249</v>
      </c>
      <c r="B272" s="429" t="s">
        <v>366</v>
      </c>
      <c r="C272" s="435">
        <v>8</v>
      </c>
      <c r="D272" s="4">
        <v>23</v>
      </c>
      <c r="E272" s="434">
        <f t="shared" ref="E272:E274" si="140">IF(D272="","",(D272-C272))</f>
        <v>15</v>
      </c>
      <c r="F272" s="435">
        <v>0</v>
      </c>
      <c r="G272" s="4">
        <v>1</v>
      </c>
      <c r="H272" s="434">
        <f t="shared" ref="H272:H273" si="141">G272-F272</f>
        <v>1</v>
      </c>
      <c r="I272" s="435">
        <v>0</v>
      </c>
      <c r="J272" s="4">
        <v>2</v>
      </c>
      <c r="K272" s="434">
        <f t="shared" ref="K272:K273" si="142">J272-I272</f>
        <v>2</v>
      </c>
      <c r="L272" s="431">
        <v>22</v>
      </c>
      <c r="M272" s="4">
        <v>50</v>
      </c>
      <c r="N272" s="5" t="str">
        <f t="shared" ref="N272" si="143">IF(E272="","",IF(E272&lt;L272,"Pass","Fail"))</f>
        <v>Pass</v>
      </c>
      <c r="O272" s="4">
        <v>64</v>
      </c>
      <c r="P272" s="4" t="s">
        <v>445</v>
      </c>
      <c r="Q272" s="442" t="s">
        <v>448</v>
      </c>
    </row>
    <row r="273" spans="1:16" ht="12.75" customHeight="1">
      <c r="A273" s="3">
        <v>44249</v>
      </c>
      <c r="B273" s="447" t="s">
        <v>366</v>
      </c>
      <c r="C273" s="26">
        <v>2</v>
      </c>
      <c r="D273" s="26">
        <v>23</v>
      </c>
      <c r="E273" s="434">
        <f t="shared" si="140"/>
        <v>21</v>
      </c>
      <c r="F273" s="26">
        <v>1</v>
      </c>
      <c r="G273" s="26">
        <v>8</v>
      </c>
      <c r="H273" s="26">
        <f t="shared" si="141"/>
        <v>7</v>
      </c>
      <c r="I273" s="26">
        <v>0</v>
      </c>
      <c r="J273" s="26">
        <v>4</v>
      </c>
      <c r="K273" s="26">
        <f t="shared" si="142"/>
        <v>4</v>
      </c>
      <c r="L273" s="4">
        <v>22</v>
      </c>
      <c r="M273" s="4">
        <v>50</v>
      </c>
      <c r="N273" s="5" t="str">
        <f t="shared" ref="N273" si="144">IF(E273="","",IF(E273&lt;L273,"Pass","Fail"))</f>
        <v>Pass</v>
      </c>
      <c r="O273" s="4">
        <v>64</v>
      </c>
      <c r="P273" s="4" t="s">
        <v>447</v>
      </c>
    </row>
    <row r="274" spans="1:16" ht="12.75" customHeight="1">
      <c r="A274" s="3">
        <v>44253</v>
      </c>
      <c r="B274" s="447" t="s">
        <v>378</v>
      </c>
      <c r="C274" s="26">
        <v>6</v>
      </c>
      <c r="D274" s="26">
        <v>17</v>
      </c>
      <c r="E274" s="434">
        <f t="shared" si="140"/>
        <v>11</v>
      </c>
      <c r="F274" s="26">
        <v>0</v>
      </c>
      <c r="G274" s="26">
        <v>5</v>
      </c>
      <c r="H274" s="26">
        <f t="shared" ref="H274" si="145">G274-F274</f>
        <v>5</v>
      </c>
      <c r="I274" s="26">
        <v>0</v>
      </c>
      <c r="J274" s="26">
        <v>3</v>
      </c>
      <c r="K274" s="26">
        <f t="shared" ref="K274" si="146">J274-I274</f>
        <v>3</v>
      </c>
      <c r="L274" s="4">
        <v>22</v>
      </c>
      <c r="M274" s="4">
        <v>50</v>
      </c>
      <c r="N274" s="5" t="str">
        <f t="shared" ref="N274" si="147">IF(E274="","",IF(E274&lt;L274,"Pass","Fail"))</f>
        <v>Pass</v>
      </c>
      <c r="O274" s="4" t="s">
        <v>59</v>
      </c>
      <c r="P274" s="4" t="s">
        <v>449</v>
      </c>
    </row>
    <row r="275" spans="1:16" ht="12.75" customHeight="1">
      <c r="A275" s="3">
        <v>44256</v>
      </c>
      <c r="B275" s="447" t="s">
        <v>366</v>
      </c>
      <c r="C275" s="26">
        <v>4</v>
      </c>
      <c r="D275" s="26">
        <v>14</v>
      </c>
      <c r="E275" s="434">
        <f t="shared" ref="E275" si="148">IF(D275="","",(D275-C275))</f>
        <v>10</v>
      </c>
      <c r="F275" s="26">
        <v>0</v>
      </c>
      <c r="G275" s="26">
        <v>2</v>
      </c>
      <c r="H275" s="26">
        <f t="shared" ref="H275" si="149">G275-F275</f>
        <v>2</v>
      </c>
      <c r="I275" s="26">
        <v>0</v>
      </c>
      <c r="J275" s="26">
        <v>2</v>
      </c>
      <c r="K275" s="26">
        <f t="shared" ref="K275" si="150">J275-I275</f>
        <v>2</v>
      </c>
      <c r="L275" s="4">
        <v>22</v>
      </c>
      <c r="M275" s="4">
        <v>50</v>
      </c>
      <c r="N275" s="5" t="str">
        <f t="shared" ref="N275" si="151">IF(E275="","",IF(E275&lt;L275,"Pass","Fail"))</f>
        <v>Pass</v>
      </c>
      <c r="O275" s="4">
        <v>1428</v>
      </c>
      <c r="P275" s="4" t="s">
        <v>451</v>
      </c>
    </row>
    <row r="276" spans="1:16" ht="12.75" customHeight="1">
      <c r="A276" s="3">
        <v>44259</v>
      </c>
      <c r="B276" s="447" t="s">
        <v>366</v>
      </c>
      <c r="C276" s="26">
        <v>3</v>
      </c>
      <c r="D276" s="26">
        <v>20</v>
      </c>
      <c r="E276" s="434">
        <f t="shared" ref="E276" si="152">IF(D276="","",(D276-C276))</f>
        <v>17</v>
      </c>
      <c r="F276" s="26">
        <v>2</v>
      </c>
      <c r="G276" s="26">
        <v>3</v>
      </c>
      <c r="H276" s="26">
        <f t="shared" ref="H276" si="153">G276-F276</f>
        <v>1</v>
      </c>
      <c r="I276" s="26">
        <v>1</v>
      </c>
      <c r="J276" s="26">
        <v>2</v>
      </c>
      <c r="K276" s="26">
        <f t="shared" ref="K276" si="154">J276-I276</f>
        <v>1</v>
      </c>
      <c r="L276" s="4">
        <v>22</v>
      </c>
      <c r="M276" s="4">
        <v>50</v>
      </c>
      <c r="N276" s="5" t="str">
        <f t="shared" ref="N276" si="155">IF(E276="","",IF(E276&lt;L276,"Pass","Fail"))</f>
        <v>Pass</v>
      </c>
      <c r="O276" s="4">
        <v>1428</v>
      </c>
      <c r="P276" s="4" t="s">
        <v>367</v>
      </c>
    </row>
    <row r="277" spans="1:16" ht="12.75" customHeight="1">
      <c r="A277" s="6"/>
      <c r="B277" s="27"/>
      <c r="O277" s="28"/>
    </row>
    <row r="278" spans="1:16" ht="12.75" customHeight="1">
      <c r="A278" s="6"/>
      <c r="B278" s="27"/>
      <c r="O278" s="28"/>
    </row>
    <row r="279" spans="1:16" ht="12.75" customHeight="1">
      <c r="A279" s="6"/>
      <c r="B279" s="27"/>
      <c r="O279" s="28"/>
    </row>
    <row r="280" spans="1:16" ht="12.75" customHeight="1">
      <c r="A280" s="6"/>
      <c r="B280" s="27"/>
      <c r="O280" s="28"/>
    </row>
    <row r="281" spans="1:16" ht="12.75" customHeight="1">
      <c r="A281" s="6"/>
      <c r="B281" s="27"/>
      <c r="O281" s="28"/>
    </row>
    <row r="282" spans="1:16" ht="12.75" customHeight="1">
      <c r="A282" s="6"/>
      <c r="B282" s="27"/>
      <c r="O282" s="28"/>
    </row>
    <row r="283" spans="1:16" ht="12.75" customHeight="1">
      <c r="A283" s="6"/>
      <c r="B283" s="27"/>
      <c r="O283" s="28"/>
    </row>
    <row r="284" spans="1:16" ht="12.75" customHeight="1">
      <c r="A284" s="6"/>
      <c r="B284" s="27"/>
      <c r="O284" s="28"/>
    </row>
    <row r="285" spans="1:16" ht="12.75" customHeight="1">
      <c r="A285" s="6"/>
      <c r="B285" s="27"/>
      <c r="O285" s="28"/>
    </row>
    <row r="286" spans="1:16" ht="12.75" customHeight="1">
      <c r="A286" s="6"/>
      <c r="B286" s="27"/>
      <c r="O286" s="28"/>
    </row>
    <row r="287" spans="1:16" ht="12.75" customHeight="1">
      <c r="A287" s="6"/>
      <c r="B287" s="27"/>
      <c r="O287" s="28"/>
    </row>
    <row r="288" spans="1:16"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212" priority="845" stopIfTrue="1" operator="equal">
      <formula>"Pass"</formula>
    </cfRule>
    <cfRule type="cellIs" dxfId="1211" priority="846" stopIfTrue="1" operator="equal">
      <formula>"Fail"</formula>
    </cfRule>
  </conditionalFormatting>
  <conditionalFormatting sqref="N237">
    <cfRule type="cellIs" dxfId="1210" priority="89" stopIfTrue="1" operator="equal">
      <formula>"Pass"</formula>
    </cfRule>
    <cfRule type="cellIs" dxfId="1209" priority="90" stopIfTrue="1" operator="equal">
      <formula>"Fail"</formula>
    </cfRule>
  </conditionalFormatting>
  <conditionalFormatting sqref="N238">
    <cfRule type="cellIs" dxfId="1208" priority="87" stopIfTrue="1" operator="equal">
      <formula>"Pass"</formula>
    </cfRule>
    <cfRule type="cellIs" dxfId="1207" priority="88" stopIfTrue="1" operator="equal">
      <formula>"Fail"</formula>
    </cfRule>
  </conditionalFormatting>
  <conditionalFormatting sqref="N239">
    <cfRule type="cellIs" dxfId="1206" priority="85" stopIfTrue="1" operator="equal">
      <formula>"Pass"</formula>
    </cfRule>
    <cfRule type="cellIs" dxfId="1205" priority="86" stopIfTrue="1" operator="equal">
      <formula>"Fail"</formula>
    </cfRule>
  </conditionalFormatting>
  <conditionalFormatting sqref="N240">
    <cfRule type="cellIs" dxfId="1204" priority="83" stopIfTrue="1" operator="equal">
      <formula>"Pass"</formula>
    </cfRule>
    <cfRule type="cellIs" dxfId="1203" priority="84" stopIfTrue="1" operator="equal">
      <formula>"Fail"</formula>
    </cfRule>
  </conditionalFormatting>
  <conditionalFormatting sqref="N241">
    <cfRule type="cellIs" dxfId="1202" priority="81" stopIfTrue="1" operator="equal">
      <formula>"Pass"</formula>
    </cfRule>
    <cfRule type="cellIs" dxfId="1201" priority="82" stopIfTrue="1" operator="equal">
      <formula>"Fail"</formula>
    </cfRule>
  </conditionalFormatting>
  <conditionalFormatting sqref="N242">
    <cfRule type="cellIs" dxfId="1200" priority="79" stopIfTrue="1" operator="equal">
      <formula>"Pass"</formula>
    </cfRule>
    <cfRule type="cellIs" dxfId="1199" priority="80" stopIfTrue="1" operator="equal">
      <formula>"Fail"</formula>
    </cfRule>
  </conditionalFormatting>
  <conditionalFormatting sqref="N243">
    <cfRule type="cellIs" dxfId="1198" priority="77" stopIfTrue="1" operator="equal">
      <formula>"Pass"</formula>
    </cfRule>
    <cfRule type="cellIs" dxfId="1197" priority="78" stopIfTrue="1" operator="equal">
      <formula>"Fail"</formula>
    </cfRule>
  </conditionalFormatting>
  <conditionalFormatting sqref="N244">
    <cfRule type="cellIs" dxfId="1196" priority="75" stopIfTrue="1" operator="equal">
      <formula>"Pass"</formula>
    </cfRule>
    <cfRule type="cellIs" dxfId="1195" priority="76" stopIfTrue="1" operator="equal">
      <formula>"Fail"</formula>
    </cfRule>
  </conditionalFormatting>
  <conditionalFormatting sqref="N245">
    <cfRule type="cellIs" dxfId="1194" priority="73" stopIfTrue="1" operator="equal">
      <formula>"Pass"</formula>
    </cfRule>
    <cfRule type="cellIs" dxfId="1193" priority="74" stopIfTrue="1" operator="equal">
      <formula>"Fail"</formula>
    </cfRule>
  </conditionalFormatting>
  <conditionalFormatting sqref="N246">
    <cfRule type="cellIs" dxfId="1192" priority="71" stopIfTrue="1" operator="equal">
      <formula>"Pass"</formula>
    </cfRule>
    <cfRule type="cellIs" dxfId="1191" priority="72" stopIfTrue="1" operator="equal">
      <formula>"Fail"</formula>
    </cfRule>
  </conditionalFormatting>
  <conditionalFormatting sqref="N247">
    <cfRule type="cellIs" dxfId="1190" priority="69" stopIfTrue="1" operator="equal">
      <formula>"Pass"</formula>
    </cfRule>
    <cfRule type="cellIs" dxfId="1189" priority="70" stopIfTrue="1" operator="equal">
      <formula>"Fail"</formula>
    </cfRule>
  </conditionalFormatting>
  <conditionalFormatting sqref="N248">
    <cfRule type="cellIs" dxfId="1188" priority="67" stopIfTrue="1" operator="equal">
      <formula>"Pass"</formula>
    </cfRule>
    <cfRule type="cellIs" dxfId="1187" priority="68" stopIfTrue="1" operator="equal">
      <formula>"Fail"</formula>
    </cfRule>
  </conditionalFormatting>
  <conditionalFormatting sqref="N249">
    <cfRule type="cellIs" dxfId="1186" priority="65" stopIfTrue="1" operator="equal">
      <formula>"Pass"</formula>
    </cfRule>
    <cfRule type="cellIs" dxfId="1185" priority="66" stopIfTrue="1" operator="equal">
      <formula>"Fail"</formula>
    </cfRule>
  </conditionalFormatting>
  <conditionalFormatting sqref="N250">
    <cfRule type="cellIs" dxfId="1184" priority="63" stopIfTrue="1" operator="equal">
      <formula>"Pass"</formula>
    </cfRule>
    <cfRule type="cellIs" dxfId="1183" priority="64" stopIfTrue="1" operator="equal">
      <formula>"Fail"</formula>
    </cfRule>
  </conditionalFormatting>
  <conditionalFormatting sqref="N251">
    <cfRule type="cellIs" dxfId="1182" priority="61" stopIfTrue="1" operator="equal">
      <formula>"Pass"</formula>
    </cfRule>
    <cfRule type="cellIs" dxfId="1181" priority="62" stopIfTrue="1" operator="equal">
      <formula>"Fail"</formula>
    </cfRule>
  </conditionalFormatting>
  <conditionalFormatting sqref="N252">
    <cfRule type="cellIs" dxfId="1180" priority="59" stopIfTrue="1" operator="equal">
      <formula>"Pass"</formula>
    </cfRule>
    <cfRule type="cellIs" dxfId="1179" priority="60" stopIfTrue="1" operator="equal">
      <formula>"Fail"</formula>
    </cfRule>
  </conditionalFormatting>
  <conditionalFormatting sqref="N253:N255">
    <cfRule type="cellIs" dxfId="1178" priority="57" stopIfTrue="1" operator="equal">
      <formula>"Pass"</formula>
    </cfRule>
    <cfRule type="cellIs" dxfId="1177" priority="58" stopIfTrue="1" operator="equal">
      <formula>"Fail"</formula>
    </cfRule>
  </conditionalFormatting>
  <conditionalFormatting sqref="N256">
    <cfRule type="cellIs" dxfId="1176" priority="55" stopIfTrue="1" operator="equal">
      <formula>"Pass"</formula>
    </cfRule>
    <cfRule type="cellIs" dxfId="1175" priority="56" stopIfTrue="1" operator="equal">
      <formula>"Fail"</formula>
    </cfRule>
  </conditionalFormatting>
  <conditionalFormatting sqref="N257">
    <cfRule type="cellIs" dxfId="1174" priority="53" stopIfTrue="1" operator="equal">
      <formula>"Pass"</formula>
    </cfRule>
    <cfRule type="cellIs" dxfId="1173" priority="54" stopIfTrue="1" operator="equal">
      <formula>"Fail"</formula>
    </cfRule>
  </conditionalFormatting>
  <conditionalFormatting sqref="N258">
    <cfRule type="cellIs" dxfId="1172" priority="51" stopIfTrue="1" operator="equal">
      <formula>"Pass"</formula>
    </cfRule>
    <cfRule type="cellIs" dxfId="1171" priority="52" stopIfTrue="1" operator="equal">
      <formula>"Fail"</formula>
    </cfRule>
  </conditionalFormatting>
  <conditionalFormatting sqref="N258">
    <cfRule type="cellIs" dxfId="1170" priority="49" stopIfTrue="1" operator="equal">
      <formula>"Pass"</formula>
    </cfRule>
    <cfRule type="cellIs" dxfId="1169" priority="50" stopIfTrue="1" operator="equal">
      <formula>"Fail"</formula>
    </cfRule>
  </conditionalFormatting>
  <conditionalFormatting sqref="N259">
    <cfRule type="cellIs" dxfId="1168" priority="47" stopIfTrue="1" operator="equal">
      <formula>"Pass"</formula>
    </cfRule>
    <cfRule type="cellIs" dxfId="1167" priority="48" stopIfTrue="1" operator="equal">
      <formula>"Fail"</formula>
    </cfRule>
  </conditionalFormatting>
  <conditionalFormatting sqref="N259">
    <cfRule type="cellIs" dxfId="1166" priority="45" stopIfTrue="1" operator="equal">
      <formula>"Pass"</formula>
    </cfRule>
    <cfRule type="cellIs" dxfId="1165" priority="46" stopIfTrue="1" operator="equal">
      <formula>"Fail"</formula>
    </cfRule>
  </conditionalFormatting>
  <conditionalFormatting sqref="N260">
    <cfRule type="cellIs" dxfId="1164" priority="43" stopIfTrue="1" operator="equal">
      <formula>"Pass"</formula>
    </cfRule>
    <cfRule type="cellIs" dxfId="1163" priority="44" stopIfTrue="1" operator="equal">
      <formula>"Fail"</formula>
    </cfRule>
  </conditionalFormatting>
  <conditionalFormatting sqref="N260">
    <cfRule type="cellIs" dxfId="1162" priority="41" stopIfTrue="1" operator="equal">
      <formula>"Pass"</formula>
    </cfRule>
    <cfRule type="cellIs" dxfId="1161" priority="42" stopIfTrue="1" operator="equal">
      <formula>"Fail"</formula>
    </cfRule>
  </conditionalFormatting>
  <conditionalFormatting sqref="N261">
    <cfRule type="cellIs" dxfId="1160" priority="39" stopIfTrue="1" operator="equal">
      <formula>"Pass"</formula>
    </cfRule>
    <cfRule type="cellIs" dxfId="1159" priority="40" stopIfTrue="1" operator="equal">
      <formula>"Fail"</formula>
    </cfRule>
  </conditionalFormatting>
  <conditionalFormatting sqref="N261">
    <cfRule type="cellIs" dxfId="1158" priority="37" stopIfTrue="1" operator="equal">
      <formula>"Pass"</formula>
    </cfRule>
    <cfRule type="cellIs" dxfId="1157" priority="38" stopIfTrue="1" operator="equal">
      <formula>"Fail"</formula>
    </cfRule>
  </conditionalFormatting>
  <conditionalFormatting sqref="N262">
    <cfRule type="cellIs" dxfId="1156" priority="35" stopIfTrue="1" operator="equal">
      <formula>"Pass"</formula>
    </cfRule>
    <cfRule type="cellIs" dxfId="1155" priority="36" stopIfTrue="1" operator="equal">
      <formula>"Fail"</formula>
    </cfRule>
  </conditionalFormatting>
  <conditionalFormatting sqref="N262">
    <cfRule type="cellIs" dxfId="1154" priority="33" stopIfTrue="1" operator="equal">
      <formula>"Pass"</formula>
    </cfRule>
    <cfRule type="cellIs" dxfId="1153" priority="34" stopIfTrue="1" operator="equal">
      <formula>"Fail"</formula>
    </cfRule>
  </conditionalFormatting>
  <conditionalFormatting sqref="N263">
    <cfRule type="cellIs" dxfId="1152" priority="31" stopIfTrue="1" operator="equal">
      <formula>"Pass"</formula>
    </cfRule>
    <cfRule type="cellIs" dxfId="1151" priority="32" stopIfTrue="1" operator="equal">
      <formula>"Fail"</formula>
    </cfRule>
  </conditionalFormatting>
  <conditionalFormatting sqref="N263">
    <cfRule type="cellIs" dxfId="1150" priority="29" stopIfTrue="1" operator="equal">
      <formula>"Pass"</formula>
    </cfRule>
    <cfRule type="cellIs" dxfId="1149" priority="30" stopIfTrue="1" operator="equal">
      <formula>"Fail"</formula>
    </cfRule>
  </conditionalFormatting>
  <conditionalFormatting sqref="N264">
    <cfRule type="cellIs" dxfId="1148" priority="27" stopIfTrue="1" operator="equal">
      <formula>"Pass"</formula>
    </cfRule>
    <cfRule type="cellIs" dxfId="1147" priority="28" stopIfTrue="1" operator="equal">
      <formula>"Fail"</formula>
    </cfRule>
  </conditionalFormatting>
  <conditionalFormatting sqref="N264">
    <cfRule type="cellIs" dxfId="1146" priority="25" stopIfTrue="1" operator="equal">
      <formula>"Pass"</formula>
    </cfRule>
    <cfRule type="cellIs" dxfId="1145" priority="26" stopIfTrue="1" operator="equal">
      <formula>"Fail"</formula>
    </cfRule>
  </conditionalFormatting>
  <conditionalFormatting sqref="N265">
    <cfRule type="cellIs" dxfId="1144" priority="23" stopIfTrue="1" operator="equal">
      <formula>"Pass"</formula>
    </cfRule>
    <cfRule type="cellIs" dxfId="1143" priority="24" stopIfTrue="1" operator="equal">
      <formula>"Fail"</formula>
    </cfRule>
  </conditionalFormatting>
  <conditionalFormatting sqref="N266">
    <cfRule type="cellIs" dxfId="1142" priority="21" stopIfTrue="1" operator="equal">
      <formula>"Pass"</formula>
    </cfRule>
    <cfRule type="cellIs" dxfId="1141" priority="22" stopIfTrue="1" operator="equal">
      <formula>"Fail"</formula>
    </cfRule>
  </conditionalFormatting>
  <conditionalFormatting sqref="N267">
    <cfRule type="cellIs" dxfId="1140" priority="19" stopIfTrue="1" operator="equal">
      <formula>"Pass"</formula>
    </cfRule>
    <cfRule type="cellIs" dxfId="1139" priority="20" stopIfTrue="1" operator="equal">
      <formula>"Fail"</formula>
    </cfRule>
  </conditionalFormatting>
  <conditionalFormatting sqref="N268">
    <cfRule type="cellIs" dxfId="1138" priority="17" stopIfTrue="1" operator="equal">
      <formula>"Pass"</formula>
    </cfRule>
    <cfRule type="cellIs" dxfId="1137" priority="18" stopIfTrue="1" operator="equal">
      <formula>"Fail"</formula>
    </cfRule>
  </conditionalFormatting>
  <conditionalFormatting sqref="N269">
    <cfRule type="cellIs" dxfId="1136" priority="15" stopIfTrue="1" operator="equal">
      <formula>"Pass"</formula>
    </cfRule>
    <cfRule type="cellIs" dxfId="1135" priority="16" stopIfTrue="1" operator="equal">
      <formula>"Fail"</formula>
    </cfRule>
  </conditionalFormatting>
  <conditionalFormatting sqref="N270">
    <cfRule type="cellIs" dxfId="1134" priority="13" stopIfTrue="1" operator="equal">
      <formula>"Pass"</formula>
    </cfRule>
    <cfRule type="cellIs" dxfId="1133" priority="14" stopIfTrue="1" operator="equal">
      <formula>"Fail"</formula>
    </cfRule>
  </conditionalFormatting>
  <conditionalFormatting sqref="N271">
    <cfRule type="cellIs" dxfId="1132" priority="11" stopIfTrue="1" operator="equal">
      <formula>"Pass"</formula>
    </cfRule>
    <cfRule type="cellIs" dxfId="1131" priority="12" stopIfTrue="1" operator="equal">
      <formula>"Fail"</formula>
    </cfRule>
  </conditionalFormatting>
  <conditionalFormatting sqref="N272">
    <cfRule type="cellIs" dxfId="1130" priority="9" stopIfTrue="1" operator="equal">
      <formula>"Pass"</formula>
    </cfRule>
    <cfRule type="cellIs" dxfId="1129" priority="10" stopIfTrue="1" operator="equal">
      <formula>"Fail"</formula>
    </cfRule>
  </conditionalFormatting>
  <conditionalFormatting sqref="N273">
    <cfRule type="cellIs" dxfId="1128" priority="7" stopIfTrue="1" operator="equal">
      <formula>"Pass"</formula>
    </cfRule>
    <cfRule type="cellIs" dxfId="1127" priority="8" stopIfTrue="1" operator="equal">
      <formula>"Fail"</formula>
    </cfRule>
  </conditionalFormatting>
  <conditionalFormatting sqref="N274">
    <cfRule type="cellIs" dxfId="1126" priority="5" stopIfTrue="1" operator="equal">
      <formula>"Pass"</formula>
    </cfRule>
    <cfRule type="cellIs" dxfId="1125" priority="6" stopIfTrue="1" operator="equal">
      <formula>"Fail"</formula>
    </cfRule>
  </conditionalFormatting>
  <conditionalFormatting sqref="N275">
    <cfRule type="cellIs" dxfId="1124" priority="3" stopIfTrue="1" operator="equal">
      <formula>"Pass"</formula>
    </cfRule>
    <cfRule type="cellIs" dxfId="1123" priority="4" stopIfTrue="1" operator="equal">
      <formula>"Fail"</formula>
    </cfRule>
  </conditionalFormatting>
  <conditionalFormatting sqref="N276">
    <cfRule type="cellIs" dxfId="1122" priority="1" stopIfTrue="1" operator="equal">
      <formula>"Pass"</formula>
    </cfRule>
    <cfRule type="cellIs" dxfId="1121"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60"/>
  <sheetViews>
    <sheetView topLeftCell="A14" zoomScale="70" zoomScaleNormal="70" workbookViewId="0">
      <pane ySplit="6" topLeftCell="A2840" activePane="bottomLeft" state="frozen"/>
      <selection activeCell="A14" sqref="A14"/>
      <selection pane="bottomLeft" activeCell="E2859" sqref="E2859:M2859"/>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3" t="s">
        <v>171</v>
      </c>
      <c r="F14" s="454"/>
      <c r="G14" s="454"/>
      <c r="H14" s="454"/>
      <c r="I14" s="454"/>
      <c r="J14" s="454"/>
      <c r="K14" s="454"/>
      <c r="L14" s="454"/>
      <c r="M14" s="455"/>
      <c r="N14" s="144"/>
      <c r="O14" s="144"/>
      <c r="P14" s="144"/>
      <c r="Q14" s="144"/>
      <c r="R14" s="144"/>
      <c r="S14" s="144"/>
      <c r="T14" s="192"/>
      <c r="U14" s="84"/>
      <c r="V14" s="292"/>
      <c r="W14" s="135"/>
      <c r="X14" s="135"/>
      <c r="Y14" s="135"/>
      <c r="Z14" s="135"/>
      <c r="AA14" s="135"/>
      <c r="AB14" s="139"/>
      <c r="AC14" s="56"/>
      <c r="AD14" s="56"/>
    </row>
    <row r="15" spans="1:30" s="56" customFormat="1">
      <c r="A15" s="280"/>
      <c r="B15" s="377"/>
      <c r="C15" s="456"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7"/>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8"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7"/>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123</v>
      </c>
      <c r="D2789" s="112" t="s">
        <v>100</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438</v>
      </c>
      <c r="U2789" s="415" t="s">
        <v>439</v>
      </c>
      <c r="V2789" s="4"/>
      <c r="W2789" s="138">
        <v>470</v>
      </c>
      <c r="X2789" s="135">
        <v>560</v>
      </c>
      <c r="Y2789" s="135">
        <v>430</v>
      </c>
      <c r="Z2789" s="135">
        <v>590</v>
      </c>
      <c r="AA2789" s="137">
        <v>6.3</v>
      </c>
      <c r="AB2789" s="148">
        <v>6.3</v>
      </c>
    </row>
    <row r="2790" spans="1:28" ht="15.75" customHeight="1">
      <c r="A2790"/>
      <c r="B2790" s="93"/>
      <c r="C2790" s="162"/>
      <c r="D2790" s="90" t="s">
        <v>101</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121</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124</v>
      </c>
      <c r="D2792" s="90" t="s">
        <v>100</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438</v>
      </c>
      <c r="U2792" s="415" t="s">
        <v>439</v>
      </c>
      <c r="V2792" s="4"/>
      <c r="W2792" s="147">
        <v>225</v>
      </c>
      <c r="X2792" s="88">
        <v>280</v>
      </c>
      <c r="Y2792" s="88">
        <v>155</v>
      </c>
      <c r="Z2792" s="88">
        <v>315</v>
      </c>
      <c r="AA2792" s="148">
        <v>15</v>
      </c>
      <c r="AB2792" s="139">
        <v>15</v>
      </c>
    </row>
    <row r="2793" spans="1:28" ht="15.75" customHeight="1">
      <c r="A2793"/>
      <c r="B2793" s="93"/>
      <c r="C2793" s="162"/>
      <c r="D2793" s="90" t="s">
        <v>101</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121</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120</v>
      </c>
      <c r="D2795" s="91" t="s">
        <v>100</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438</v>
      </c>
      <c r="U2795" s="415" t="s">
        <v>439</v>
      </c>
      <c r="V2795" s="4"/>
      <c r="W2795" s="147">
        <v>674</v>
      </c>
      <c r="X2795" s="88">
        <v>816</v>
      </c>
      <c r="Y2795" s="88">
        <v>670</v>
      </c>
      <c r="Z2795" s="88">
        <v>830</v>
      </c>
      <c r="AA2795" s="88">
        <v>8.6999999999999993</v>
      </c>
      <c r="AB2795" s="148">
        <v>10</v>
      </c>
    </row>
    <row r="2796" spans="1:28" ht="15.75" customHeight="1">
      <c r="A2796"/>
      <c r="B2796" s="93"/>
      <c r="C2796" s="162"/>
      <c r="D2796" s="90" t="s">
        <v>101</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121</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122</v>
      </c>
      <c r="D2798" s="90" t="s">
        <v>100</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438</v>
      </c>
      <c r="U2798" s="415" t="s">
        <v>439</v>
      </c>
      <c r="V2798" s="4"/>
      <c r="W2798" s="135">
        <v>830</v>
      </c>
      <c r="X2798" s="135">
        <v>960</v>
      </c>
      <c r="Y2798" s="135">
        <v>710</v>
      </c>
      <c r="Z2798" s="135">
        <v>910</v>
      </c>
      <c r="AA2798" s="135">
        <v>14.5</v>
      </c>
      <c r="AB2798" s="139">
        <v>17</v>
      </c>
    </row>
    <row r="2799" spans="1:28" ht="15.75" customHeight="1">
      <c r="A2799"/>
      <c r="B2799" s="93"/>
      <c r="C2799" s="162"/>
      <c r="D2799" s="90" t="s">
        <v>101</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121</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123</v>
      </c>
      <c r="D2801" s="112" t="s">
        <v>100</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101</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121</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124</v>
      </c>
      <c r="D2804" s="90" t="s">
        <v>100</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101</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121</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120</v>
      </c>
      <c r="D2807" s="91" t="s">
        <v>100</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101</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121</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122</v>
      </c>
      <c r="D2810" s="90" t="s">
        <v>100</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101</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121</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123</v>
      </c>
      <c r="D2813" s="112" t="s">
        <v>100</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101</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121</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124</v>
      </c>
      <c r="D2816" s="90" t="s">
        <v>100</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101</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121</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120</v>
      </c>
      <c r="D2819" s="91" t="s">
        <v>100</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101</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121</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122</v>
      </c>
      <c r="D2822" s="90" t="s">
        <v>100</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101</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121</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row r="2825" spans="1:28" ht="15.75" customHeight="1">
      <c r="A2825" s="3">
        <v>43887</v>
      </c>
      <c r="B2825" s="111" t="s">
        <v>18</v>
      </c>
      <c r="C2825" s="164" t="s">
        <v>123</v>
      </c>
      <c r="D2825" s="112" t="s">
        <v>100</v>
      </c>
      <c r="E2825">
        <v>5026</v>
      </c>
      <c r="F2825">
        <v>5212</v>
      </c>
      <c r="G2825">
        <v>5429</v>
      </c>
      <c r="H2825">
        <v>5335</v>
      </c>
      <c r="I2825">
        <v>5160</v>
      </c>
      <c r="J2825">
        <v>5041</v>
      </c>
      <c r="K2825">
        <v>5277</v>
      </c>
      <c r="L2825">
        <v>5310</v>
      </c>
      <c r="M2825">
        <v>5079</v>
      </c>
      <c r="N2825" s="113">
        <f>IF((M2826=""),"",MAX(E2827:M2827))</f>
        <v>570</v>
      </c>
      <c r="O2825" s="113">
        <f>IF(M2826="","",MIN(E2827:M2827))</f>
        <v>522</v>
      </c>
      <c r="P2825" s="113">
        <f>IF((M2827=""),"",AVERAGE(E2827:M2827))</f>
        <v>540.22222222222217</v>
      </c>
      <c r="Q2825" s="113">
        <f>IF((M2826=""),"",STDEV(E2827:M2827))</f>
        <v>14.779866184930023</v>
      </c>
      <c r="R2825" s="114">
        <f>IF((M2826=""),"",(N2825-O2825)/(N2825+O2825)*100)</f>
        <v>4.395604395604396</v>
      </c>
      <c r="S2825" s="115" t="str">
        <f>IF(M2826="","",IF(R2825&lt;10,IF(P2825&gt;470,IF(P2825&lt;560,"Pass","Fail"),"Fail"),"Fail"))</f>
        <v>Pass</v>
      </c>
      <c r="T2825" s="242">
        <v>121</v>
      </c>
      <c r="U2825" s="415" t="s">
        <v>450</v>
      </c>
      <c r="V2825" s="4"/>
      <c r="W2825" s="138">
        <v>470</v>
      </c>
      <c r="X2825" s="135">
        <v>560</v>
      </c>
      <c r="Y2825" s="135">
        <v>430</v>
      </c>
      <c r="Z2825" s="135">
        <v>590</v>
      </c>
      <c r="AA2825" s="137">
        <v>6.3</v>
      </c>
      <c r="AB2825" s="148">
        <v>6.3</v>
      </c>
    </row>
    <row r="2826" spans="1:28" ht="15.75" customHeight="1">
      <c r="A2826"/>
      <c r="B2826" s="93"/>
      <c r="C2826" s="162"/>
      <c r="D2826" s="90" t="s">
        <v>101</v>
      </c>
      <c r="E2826">
        <v>4765</v>
      </c>
      <c r="F2826">
        <v>4945</v>
      </c>
      <c r="G2826">
        <v>5158</v>
      </c>
      <c r="H2826">
        <v>5061</v>
      </c>
      <c r="I2826">
        <v>4875</v>
      </c>
      <c r="J2826">
        <v>4778</v>
      </c>
      <c r="K2826">
        <v>5003</v>
      </c>
      <c r="L2826">
        <v>5038</v>
      </c>
      <c r="M2826">
        <v>4815</v>
      </c>
      <c r="N2826" s="99"/>
      <c r="O2826" s="99"/>
      <c r="P2826" s="99"/>
      <c r="Q2826" s="99"/>
      <c r="R2826" s="100"/>
      <c r="S2826" s="101"/>
      <c r="T2826" s="241"/>
      <c r="U2826" s="443"/>
      <c r="V2826" s="238"/>
    </row>
    <row r="2827" spans="1:28" ht="26.25" customHeight="1" thickBot="1">
      <c r="A2827"/>
      <c r="B2827" s="93"/>
      <c r="C2827" s="162"/>
      <c r="D2827" s="90" t="s">
        <v>121</v>
      </c>
      <c r="E2827" s="29">
        <f t="shared" ref="E2827:M2827" si="936">IF(((E2825="")*AND(E2826="")),"",(E2825-E2826)*2)</f>
        <v>522</v>
      </c>
      <c r="F2827" s="29">
        <f t="shared" si="936"/>
        <v>534</v>
      </c>
      <c r="G2827" s="29">
        <f t="shared" si="936"/>
        <v>542</v>
      </c>
      <c r="H2827" s="29">
        <f t="shared" si="936"/>
        <v>548</v>
      </c>
      <c r="I2827" s="29">
        <f t="shared" si="936"/>
        <v>570</v>
      </c>
      <c r="J2827" s="29">
        <f t="shared" si="936"/>
        <v>526</v>
      </c>
      <c r="K2827" s="29">
        <f t="shared" si="936"/>
        <v>548</v>
      </c>
      <c r="L2827" s="29">
        <f t="shared" si="936"/>
        <v>544</v>
      </c>
      <c r="M2827" s="29">
        <f t="shared" si="936"/>
        <v>528</v>
      </c>
      <c r="N2827" s="102"/>
      <c r="O2827" s="102"/>
      <c r="P2827" s="102"/>
      <c r="Q2827" s="102"/>
      <c r="R2827" s="103"/>
      <c r="S2827" s="104"/>
      <c r="T2827" s="282"/>
      <c r="U2827" s="444"/>
      <c r="V2827" s="285"/>
    </row>
    <row r="2828" spans="1:28" ht="15.75" customHeight="1">
      <c r="A2828" s="3">
        <v>43887</v>
      </c>
      <c r="B2828" s="93" t="s">
        <v>18</v>
      </c>
      <c r="C2828" s="162" t="s">
        <v>124</v>
      </c>
      <c r="D2828" s="90" t="s">
        <v>100</v>
      </c>
      <c r="E2828">
        <v>3515</v>
      </c>
      <c r="F2828">
        <v>3671</v>
      </c>
      <c r="G2828">
        <v>3883</v>
      </c>
      <c r="H2828">
        <v>3772</v>
      </c>
      <c r="I2828">
        <v>3608</v>
      </c>
      <c r="J2828">
        <v>3535</v>
      </c>
      <c r="K2828">
        <v>3724</v>
      </c>
      <c r="L2828">
        <v>3759</v>
      </c>
      <c r="M2828">
        <v>3563</v>
      </c>
      <c r="N2828" s="94">
        <f>IF((M2829=""),"",MAX(E2830:M2830))</f>
        <v>274</v>
      </c>
      <c r="O2828" s="94">
        <f>IF(M2829="","",MIN(E2830:M2830))</f>
        <v>224</v>
      </c>
      <c r="P2828" s="94">
        <f>IF((M2830=""),"",AVERAGE(E2830:M2830))</f>
        <v>247.11111111111111</v>
      </c>
      <c r="Q2828" s="94">
        <f>IF((M2829=""),"",STDEV(E2830:M2830))</f>
        <v>22.093236773074004</v>
      </c>
      <c r="R2828" s="95">
        <f>IF((M2829=""),"",(N2828-O2828)/(N2828+O2828)*100)</f>
        <v>10.040160642570282</v>
      </c>
      <c r="S2828" s="96" t="str">
        <f>IF(M2829="","",IF(R2828&lt;15,IF(P2828&gt;225,IF(P2828&lt;280,"Pass","Fail"),"Fail"),"Fail"))</f>
        <v>Pass</v>
      </c>
      <c r="T2828" s="242">
        <v>121</v>
      </c>
      <c r="U2828" s="415" t="s">
        <v>450</v>
      </c>
      <c r="V2828" s="4"/>
      <c r="W2828" s="147">
        <v>225</v>
      </c>
      <c r="X2828" s="88">
        <v>280</v>
      </c>
      <c r="Y2828" s="88">
        <v>155</v>
      </c>
      <c r="Z2828" s="88">
        <v>315</v>
      </c>
      <c r="AA2828" s="148">
        <v>15</v>
      </c>
      <c r="AB2828" s="139">
        <v>15</v>
      </c>
    </row>
    <row r="2829" spans="1:28" ht="15.75" customHeight="1">
      <c r="A2829"/>
      <c r="B2829" s="93"/>
      <c r="C2829" s="162"/>
      <c r="D2829" s="90" t="s">
        <v>101</v>
      </c>
      <c r="E2829">
        <v>3378</v>
      </c>
      <c r="F2829">
        <v>3557</v>
      </c>
      <c r="G2829">
        <v>3771</v>
      </c>
      <c r="H2829">
        <v>3656</v>
      </c>
      <c r="I2829">
        <v>3477</v>
      </c>
      <c r="J2829">
        <v>3399</v>
      </c>
      <c r="K2829">
        <v>3610</v>
      </c>
      <c r="L2829">
        <v>3643</v>
      </c>
      <c r="M2829">
        <v>3427</v>
      </c>
      <c r="N2829" s="99"/>
      <c r="O2829" s="99"/>
      <c r="P2829" s="99"/>
      <c r="Q2829" s="99"/>
      <c r="R2829" s="100"/>
      <c r="S2829" s="101"/>
      <c r="T2829" s="241"/>
      <c r="U2829" s="443"/>
      <c r="V2829" s="238"/>
    </row>
    <row r="2830" spans="1:28" ht="26.25" customHeight="1" thickBot="1">
      <c r="A2830"/>
      <c r="B2830" s="93"/>
      <c r="C2830" s="162"/>
      <c r="D2830" s="90" t="s">
        <v>121</v>
      </c>
      <c r="E2830" s="29">
        <f t="shared" ref="E2830:M2830" si="937">IF(((E2828="")*AND(E2829="")),"",(E2828-E2829)*2)</f>
        <v>274</v>
      </c>
      <c r="F2830" s="29">
        <f t="shared" si="937"/>
        <v>228</v>
      </c>
      <c r="G2830" s="29">
        <f t="shared" si="937"/>
        <v>224</v>
      </c>
      <c r="H2830" s="29">
        <f t="shared" si="937"/>
        <v>232</v>
      </c>
      <c r="I2830" s="29">
        <f t="shared" si="937"/>
        <v>262</v>
      </c>
      <c r="J2830" s="29">
        <f t="shared" si="937"/>
        <v>272</v>
      </c>
      <c r="K2830" s="29">
        <f t="shared" si="937"/>
        <v>228</v>
      </c>
      <c r="L2830" s="29">
        <f t="shared" si="937"/>
        <v>232</v>
      </c>
      <c r="M2830" s="29">
        <f t="shared" si="937"/>
        <v>272</v>
      </c>
      <c r="N2830" s="102"/>
      <c r="O2830" s="102"/>
      <c r="P2830" s="102"/>
      <c r="Q2830" s="102"/>
      <c r="R2830" s="103"/>
      <c r="S2830" s="104"/>
      <c r="T2830" s="282"/>
      <c r="U2830" s="444"/>
      <c r="V2830" s="285"/>
    </row>
    <row r="2831" spans="1:28" ht="16.5" customHeight="1">
      <c r="A2831" s="3">
        <v>43887</v>
      </c>
      <c r="B2831" s="121" t="s">
        <v>18</v>
      </c>
      <c r="C2831" s="161" t="s">
        <v>120</v>
      </c>
      <c r="D2831" s="91" t="s">
        <v>100</v>
      </c>
      <c r="E2831">
        <v>2381</v>
      </c>
      <c r="F2831">
        <v>2348</v>
      </c>
      <c r="G2831">
        <v>2344</v>
      </c>
      <c r="H2831">
        <v>2355</v>
      </c>
      <c r="I2831">
        <v>2391</v>
      </c>
      <c r="J2831">
        <v>2325</v>
      </c>
      <c r="K2831">
        <v>2327</v>
      </c>
      <c r="L2831">
        <v>2366</v>
      </c>
      <c r="M2831">
        <v>2400</v>
      </c>
      <c r="N2831" s="94">
        <f>IF((M2832=""),"",MAX(E2833:M2833))</f>
        <v>818</v>
      </c>
      <c r="O2831" s="94">
        <f>IF(M2832="","",MIN(E2833:M2833))</f>
        <v>702</v>
      </c>
      <c r="P2831" s="94">
        <f>IF((M2833=""),"",AVERAGE(E2833:M2833))</f>
        <v>761.11111111111109</v>
      </c>
      <c r="Q2831" s="94">
        <f>IF((M2832=""),"",STDEV(E2833:M2833))</f>
        <v>46.163959006037643</v>
      </c>
      <c r="R2831" s="95">
        <f>IF((M2832=""),"",(N2831-O2831)/(N2831+O2831)*100)</f>
        <v>7.6315789473684212</v>
      </c>
      <c r="S2831" s="96" t="str">
        <f>IF(M2832="","",IF(R2831&lt;10,IF(P2831&gt;674,IF(P2831&lt;816,"Pass","Fail"),"Fail"),"Fail"))</f>
        <v>Pass</v>
      </c>
      <c r="T2831" s="242">
        <v>121</v>
      </c>
      <c r="U2831" s="415" t="s">
        <v>450</v>
      </c>
      <c r="V2831" s="4"/>
      <c r="W2831" s="147">
        <v>674</v>
      </c>
      <c r="X2831" s="88">
        <v>816</v>
      </c>
      <c r="Y2831" s="88">
        <v>670</v>
      </c>
      <c r="Z2831" s="88">
        <v>830</v>
      </c>
      <c r="AA2831" s="88">
        <v>8.6999999999999993</v>
      </c>
      <c r="AB2831" s="148">
        <v>10</v>
      </c>
    </row>
    <row r="2832" spans="1:28" ht="15.75" customHeight="1">
      <c r="A2832"/>
      <c r="B2832" s="93"/>
      <c r="C2832" s="162"/>
      <c r="D2832" s="90" t="s">
        <v>101</v>
      </c>
      <c r="E2832">
        <v>1975</v>
      </c>
      <c r="F2832">
        <v>1983</v>
      </c>
      <c r="G2832">
        <v>1993</v>
      </c>
      <c r="H2832">
        <v>1993</v>
      </c>
      <c r="I2832">
        <v>1988</v>
      </c>
      <c r="J2832">
        <v>1916</v>
      </c>
      <c r="K2832">
        <v>1959</v>
      </c>
      <c r="L2832">
        <v>2004</v>
      </c>
      <c r="M2832">
        <v>2001</v>
      </c>
      <c r="N2832" s="99"/>
      <c r="O2832" s="99"/>
      <c r="P2832" s="99"/>
      <c r="Q2832" s="99"/>
      <c r="R2832" s="100"/>
      <c r="S2832" s="101"/>
      <c r="T2832" s="241"/>
      <c r="U2832" s="443"/>
      <c r="V2832" s="238"/>
    </row>
    <row r="2833" spans="1:28" ht="26.25" customHeight="1" thickBot="1">
      <c r="A2833"/>
      <c r="B2833" s="93"/>
      <c r="C2833" s="162"/>
      <c r="D2833" s="90" t="s">
        <v>121</v>
      </c>
      <c r="E2833" s="29">
        <f t="shared" ref="E2833:M2833" si="938">IF(((E2831="")*AND(E2832="")),"",(E2831-E2832)*2)</f>
        <v>812</v>
      </c>
      <c r="F2833" s="29">
        <f t="shared" si="938"/>
        <v>730</v>
      </c>
      <c r="G2833" s="29">
        <f t="shared" si="938"/>
        <v>702</v>
      </c>
      <c r="H2833" s="29">
        <f t="shared" si="938"/>
        <v>724</v>
      </c>
      <c r="I2833" s="29">
        <f t="shared" si="938"/>
        <v>806</v>
      </c>
      <c r="J2833" s="29">
        <f t="shared" si="938"/>
        <v>818</v>
      </c>
      <c r="K2833" s="29">
        <f t="shared" si="938"/>
        <v>736</v>
      </c>
      <c r="L2833" s="29">
        <f t="shared" si="938"/>
        <v>724</v>
      </c>
      <c r="M2833" s="29">
        <f t="shared" si="938"/>
        <v>798</v>
      </c>
      <c r="N2833" s="102"/>
      <c r="O2833" s="102"/>
      <c r="P2833" s="102"/>
      <c r="Q2833" s="102"/>
      <c r="R2833" s="103"/>
      <c r="S2833" s="104"/>
      <c r="T2833" s="282"/>
      <c r="U2833" s="444"/>
      <c r="V2833" s="285"/>
    </row>
    <row r="2834" spans="1:28" ht="15.75">
      <c r="A2834" s="3">
        <v>43887</v>
      </c>
      <c r="B2834" s="93" t="s">
        <v>18</v>
      </c>
      <c r="C2834" s="162" t="s">
        <v>122</v>
      </c>
      <c r="D2834" s="90" t="s">
        <v>100</v>
      </c>
      <c r="E2834">
        <v>2484</v>
      </c>
      <c r="F2834">
        <v>2415</v>
      </c>
      <c r="G2834">
        <v>2401</v>
      </c>
      <c r="H2834">
        <v>2427</v>
      </c>
      <c r="I2834">
        <v>2498</v>
      </c>
      <c r="J2834">
        <v>2431</v>
      </c>
      <c r="K2834">
        <v>2398</v>
      </c>
      <c r="L2834">
        <v>2429</v>
      </c>
      <c r="M2834">
        <v>2479</v>
      </c>
      <c r="N2834" s="94">
        <f>IF((M2835=""),"",MAX(E2836:M2836))</f>
        <v>1002</v>
      </c>
      <c r="O2834" s="94">
        <f>IF(M2835="","",MIN(E2836:M2836))</f>
        <v>794</v>
      </c>
      <c r="P2834" s="94">
        <f>IF((M2836=""),"",AVERAGE(E2836:M2836))</f>
        <v>901.33333333333337</v>
      </c>
      <c r="Q2834" s="94">
        <f>IF((M2835=""),"",STDEV(E2836:M2836))</f>
        <v>85.691306443536035</v>
      </c>
      <c r="R2834" s="95">
        <f>IF((M2835=""),"",(N2834-O2834)/(N2834+O2834)*100)</f>
        <v>11.581291759465479</v>
      </c>
      <c r="S2834" s="96" t="str">
        <f>IF(M2835="","",IF(R2834&lt;15,IF(P2834&gt;830,IF(P2834&lt;960,"Pass","Fail"),"Fail"),"Fail"))</f>
        <v>Pass</v>
      </c>
      <c r="T2834" s="242">
        <v>121</v>
      </c>
      <c r="U2834" s="415" t="s">
        <v>450</v>
      </c>
      <c r="V2834" s="4"/>
      <c r="W2834" s="135">
        <v>830</v>
      </c>
      <c r="X2834" s="135">
        <v>960</v>
      </c>
      <c r="Y2834" s="135">
        <v>710</v>
      </c>
      <c r="Z2834" s="135">
        <v>910</v>
      </c>
      <c r="AA2834" s="135">
        <v>14.5</v>
      </c>
      <c r="AB2834" s="139">
        <v>17</v>
      </c>
    </row>
    <row r="2835" spans="1:28" ht="15.75" customHeight="1">
      <c r="A2835"/>
      <c r="B2835" s="93"/>
      <c r="C2835" s="162"/>
      <c r="D2835" s="90" t="s">
        <v>101</v>
      </c>
      <c r="E2835">
        <v>1986</v>
      </c>
      <c r="F2835">
        <v>1993</v>
      </c>
      <c r="G2835">
        <v>2004</v>
      </c>
      <c r="H2835">
        <v>2010</v>
      </c>
      <c r="I2835">
        <v>2009</v>
      </c>
      <c r="J2835">
        <v>1930</v>
      </c>
      <c r="K2835">
        <v>1975</v>
      </c>
      <c r="L2835">
        <v>2012</v>
      </c>
      <c r="M2835">
        <v>1987</v>
      </c>
      <c r="N2835" s="99"/>
      <c r="O2835" s="99"/>
      <c r="P2835" s="99"/>
      <c r="Q2835" s="99"/>
      <c r="R2835" s="100"/>
      <c r="S2835" s="101"/>
      <c r="T2835" s="241"/>
      <c r="U2835" s="443"/>
      <c r="V2835" s="238"/>
    </row>
    <row r="2836" spans="1:28" ht="26.25" customHeight="1" thickBot="1">
      <c r="A2836"/>
      <c r="B2836" s="105"/>
      <c r="C2836" s="163"/>
      <c r="D2836" s="127" t="s">
        <v>121</v>
      </c>
      <c r="E2836" s="107">
        <f t="shared" ref="E2836:M2836" si="939">IF(((E2834="")*AND(E2835="")),"",(E2834-E2835)*2)</f>
        <v>996</v>
      </c>
      <c r="F2836" s="107">
        <f t="shared" si="939"/>
        <v>844</v>
      </c>
      <c r="G2836" s="107">
        <f t="shared" si="939"/>
        <v>794</v>
      </c>
      <c r="H2836" s="107">
        <f t="shared" si="939"/>
        <v>834</v>
      </c>
      <c r="I2836" s="107">
        <f t="shared" si="939"/>
        <v>978</v>
      </c>
      <c r="J2836" s="107">
        <f t="shared" si="939"/>
        <v>1002</v>
      </c>
      <c r="K2836" s="107">
        <f t="shared" si="939"/>
        <v>846</v>
      </c>
      <c r="L2836" s="107">
        <f t="shared" si="939"/>
        <v>834</v>
      </c>
      <c r="M2836" s="107">
        <f t="shared" si="939"/>
        <v>984</v>
      </c>
      <c r="N2836" s="108"/>
      <c r="O2836" s="108"/>
      <c r="P2836" s="108"/>
      <c r="Q2836" s="108"/>
      <c r="R2836" s="109"/>
      <c r="S2836" s="110"/>
      <c r="T2836" s="284"/>
      <c r="U2836" s="445"/>
      <c r="V2836" s="286"/>
    </row>
    <row r="2837" spans="1:28" ht="15.75" customHeight="1">
      <c r="A2837" s="3">
        <v>44256</v>
      </c>
      <c r="B2837" s="111" t="s">
        <v>18</v>
      </c>
      <c r="C2837" s="164" t="s">
        <v>123</v>
      </c>
      <c r="D2837" s="112" t="s">
        <v>100</v>
      </c>
      <c r="E2837">
        <v>6965.61</v>
      </c>
      <c r="F2837">
        <v>7013.67</v>
      </c>
      <c r="G2837">
        <v>7150.76</v>
      </c>
      <c r="H2837">
        <v>7111.32</v>
      </c>
      <c r="I2837">
        <v>7120.27</v>
      </c>
      <c r="J2837">
        <v>7006.17</v>
      </c>
      <c r="K2837">
        <v>7081.52</v>
      </c>
      <c r="L2837">
        <v>7080.37</v>
      </c>
      <c r="M2837">
        <v>7059.22</v>
      </c>
      <c r="N2837" s="113">
        <f>IF((M2838=""),"",MAX(E2839:M2839))</f>
        <v>540.92000000000007</v>
      </c>
      <c r="O2837" s="113">
        <f>IF(M2838="","",MIN(E2839:M2839))</f>
        <v>486.64000000000124</v>
      </c>
      <c r="P2837" s="113">
        <f>IF((M2839=""),"",AVERAGE(E2839:M2839))</f>
        <v>513.88</v>
      </c>
      <c r="Q2837" s="113">
        <f>IF((M2838=""),"",STDEV(E2839:M2839))</f>
        <v>18.982992387925837</v>
      </c>
      <c r="R2837" s="114">
        <f>IF((M2838=""),"",(N2837-O2837)/(N2837+O2837)*100)</f>
        <v>5.2824165985440041</v>
      </c>
      <c r="S2837" s="115" t="str">
        <f>IF(M2838="","",IF(R2837&lt;10,IF(P2837&gt;470,IF(P2837&lt;560,"Pass","Fail"),"Fail"),"Fail"))</f>
        <v>Pass</v>
      </c>
      <c r="T2837" s="242">
        <v>1428</v>
      </c>
      <c r="U2837" s="415" t="s">
        <v>452</v>
      </c>
      <c r="V2837" s="4"/>
      <c r="W2837" s="138">
        <v>470</v>
      </c>
      <c r="X2837" s="135">
        <v>560</v>
      </c>
      <c r="Y2837" s="135">
        <v>430</v>
      </c>
      <c r="Z2837" s="135">
        <v>590</v>
      </c>
      <c r="AA2837" s="137">
        <v>6.3</v>
      </c>
      <c r="AB2837" s="148">
        <v>6.3</v>
      </c>
    </row>
    <row r="2838" spans="1:28" ht="15.75" customHeight="1">
      <c r="A2838"/>
      <c r="B2838" s="93"/>
      <c r="C2838" s="162"/>
      <c r="D2838" s="90" t="s">
        <v>101</v>
      </c>
      <c r="E2838">
        <v>6702.97</v>
      </c>
      <c r="F2838">
        <v>6761.68</v>
      </c>
      <c r="G2838">
        <v>6907.44</v>
      </c>
      <c r="H2838">
        <v>6860.26</v>
      </c>
      <c r="I2838">
        <v>6856.47</v>
      </c>
      <c r="J2838">
        <v>6737.86</v>
      </c>
      <c r="K2838">
        <v>6831.01</v>
      </c>
      <c r="L2838">
        <v>6830</v>
      </c>
      <c r="M2838">
        <v>6788.76</v>
      </c>
      <c r="N2838" s="99"/>
      <c r="O2838" s="99"/>
      <c r="P2838" s="99"/>
      <c r="Q2838" s="99"/>
      <c r="R2838" s="100"/>
      <c r="S2838" s="101"/>
      <c r="T2838" s="241"/>
      <c r="U2838" s="443"/>
      <c r="V2838" s="238"/>
    </row>
    <row r="2839" spans="1:28" ht="26.25" customHeight="1" thickBot="1">
      <c r="A2839"/>
      <c r="B2839" s="93"/>
      <c r="C2839" s="162"/>
      <c r="D2839" s="90" t="s">
        <v>121</v>
      </c>
      <c r="E2839" s="29">
        <f t="shared" ref="E2839:M2839" si="940">IF(((E2837="")*AND(E2838="")),"",(E2837-E2838)*2)</f>
        <v>525.27999999999884</v>
      </c>
      <c r="F2839" s="29">
        <f t="shared" si="940"/>
        <v>503.97999999999956</v>
      </c>
      <c r="G2839" s="29">
        <f t="shared" si="940"/>
        <v>486.64000000000124</v>
      </c>
      <c r="H2839" s="29">
        <f t="shared" si="940"/>
        <v>502.11999999999898</v>
      </c>
      <c r="I2839" s="29">
        <f t="shared" si="940"/>
        <v>527.60000000000036</v>
      </c>
      <c r="J2839" s="29">
        <f t="shared" si="940"/>
        <v>536.6200000000008</v>
      </c>
      <c r="K2839" s="29">
        <f t="shared" si="940"/>
        <v>501.02000000000044</v>
      </c>
      <c r="L2839" s="29">
        <f t="shared" si="940"/>
        <v>500.73999999999978</v>
      </c>
      <c r="M2839" s="29">
        <f t="shared" si="940"/>
        <v>540.92000000000007</v>
      </c>
      <c r="N2839" s="102"/>
      <c r="O2839" s="102"/>
      <c r="P2839" s="102"/>
      <c r="Q2839" s="102"/>
      <c r="R2839" s="103"/>
      <c r="S2839" s="104"/>
      <c r="T2839" s="282"/>
      <c r="U2839" s="444"/>
      <c r="V2839" s="285"/>
    </row>
    <row r="2840" spans="1:28" ht="15.75" customHeight="1">
      <c r="A2840" s="3">
        <v>44256</v>
      </c>
      <c r="B2840" s="93" t="s">
        <v>18</v>
      </c>
      <c r="C2840" s="162" t="s">
        <v>124</v>
      </c>
      <c r="D2840" s="90" t="s">
        <v>100</v>
      </c>
      <c r="E2840">
        <v>4754.3100000000004</v>
      </c>
      <c r="F2840">
        <v>4958.37</v>
      </c>
      <c r="G2840">
        <v>5170.13</v>
      </c>
      <c r="H2840">
        <v>5070.87</v>
      </c>
      <c r="I2840">
        <v>4920.92</v>
      </c>
      <c r="J2840">
        <v>4788.58</v>
      </c>
      <c r="K2840">
        <v>5028.37</v>
      </c>
      <c r="L2840">
        <v>5032.91</v>
      </c>
      <c r="M2840">
        <v>4821.42</v>
      </c>
      <c r="N2840" s="94">
        <f>IF((M2841=""),"",MAX(E2842:M2842))</f>
        <v>285.2400000000016</v>
      </c>
      <c r="O2840" s="94">
        <f>IF(M2841="","",MIN(E2842:M2842))</f>
        <v>253.20000000000073</v>
      </c>
      <c r="P2840" s="94">
        <f>IF((M2842=""),"",AVERAGE(E2842:M2842))</f>
        <v>264.29111111111121</v>
      </c>
      <c r="Q2840" s="94">
        <f>IF((M2841=""),"",STDEV(E2842:M2842))</f>
        <v>10.708557844598172</v>
      </c>
      <c r="R2840" s="95">
        <f>IF((M2841=""),"",(N2840-O2840)/(N2840+O2840)*100)</f>
        <v>5.9505237352352598</v>
      </c>
      <c r="S2840" s="96" t="str">
        <f>IF(M2841="","",IF(R2840&lt;15,IF(P2840&gt;225,IF(P2840&lt;280,"Pass","Fail"),"Fail"),"Fail"))</f>
        <v>Pass</v>
      </c>
      <c r="T2840" s="242">
        <v>1428</v>
      </c>
      <c r="U2840" s="415" t="s">
        <v>452</v>
      </c>
      <c r="V2840" s="4"/>
      <c r="W2840" s="147">
        <v>225</v>
      </c>
      <c r="X2840" s="88">
        <v>280</v>
      </c>
      <c r="Y2840" s="88">
        <v>155</v>
      </c>
      <c r="Z2840" s="88">
        <v>315</v>
      </c>
      <c r="AA2840" s="148">
        <v>15</v>
      </c>
      <c r="AB2840" s="139">
        <v>15</v>
      </c>
    </row>
    <row r="2841" spans="1:28" ht="15.75" customHeight="1">
      <c r="A2841"/>
      <c r="B2841" s="93"/>
      <c r="C2841" s="162"/>
      <c r="D2841" s="90" t="s">
        <v>101</v>
      </c>
      <c r="E2841">
        <v>4611.6899999999996</v>
      </c>
      <c r="F2841">
        <v>4831.46</v>
      </c>
      <c r="G2841">
        <v>5043.53</v>
      </c>
      <c r="H2841">
        <v>4941.38</v>
      </c>
      <c r="I2841">
        <v>4789.13</v>
      </c>
      <c r="J2841">
        <v>4655.66</v>
      </c>
      <c r="K2841">
        <v>4900.67</v>
      </c>
      <c r="L2841">
        <v>4899.45</v>
      </c>
      <c r="M2841">
        <v>4683.6000000000004</v>
      </c>
      <c r="N2841" s="99"/>
      <c r="O2841" s="99"/>
      <c r="P2841" s="99"/>
      <c r="Q2841" s="99"/>
      <c r="R2841" s="100"/>
      <c r="S2841" s="101"/>
      <c r="T2841" s="241"/>
      <c r="U2841" s="443"/>
      <c r="V2841" s="238"/>
    </row>
    <row r="2842" spans="1:28" ht="26.25" customHeight="1" thickBot="1">
      <c r="A2842"/>
      <c r="B2842" s="93"/>
      <c r="C2842" s="162"/>
      <c r="D2842" s="90" t="s">
        <v>121</v>
      </c>
      <c r="E2842" s="29">
        <f t="shared" ref="E2842:M2842" si="941">IF(((E2840="")*AND(E2841="")),"",(E2840-E2841)*2)</f>
        <v>285.2400000000016</v>
      </c>
      <c r="F2842" s="29">
        <f t="shared" si="941"/>
        <v>253.81999999999971</v>
      </c>
      <c r="G2842" s="29">
        <f t="shared" si="941"/>
        <v>253.20000000000073</v>
      </c>
      <c r="H2842" s="29">
        <f t="shared" si="941"/>
        <v>258.97999999999956</v>
      </c>
      <c r="I2842" s="29">
        <f t="shared" si="941"/>
        <v>263.57999999999993</v>
      </c>
      <c r="J2842" s="29">
        <f t="shared" si="941"/>
        <v>265.84000000000015</v>
      </c>
      <c r="K2842" s="29">
        <f t="shared" si="941"/>
        <v>255.39999999999964</v>
      </c>
      <c r="L2842" s="29">
        <f t="shared" si="941"/>
        <v>266.92000000000007</v>
      </c>
      <c r="M2842" s="29">
        <f t="shared" si="941"/>
        <v>275.63999999999942</v>
      </c>
      <c r="N2842" s="102"/>
      <c r="O2842" s="102"/>
      <c r="P2842" s="102"/>
      <c r="Q2842" s="102"/>
      <c r="R2842" s="103"/>
      <c r="S2842" s="104"/>
      <c r="T2842" s="282"/>
      <c r="U2842" s="444"/>
      <c r="V2842" s="285"/>
    </row>
    <row r="2843" spans="1:28" ht="16.5" customHeight="1">
      <c r="A2843" s="3">
        <v>44256</v>
      </c>
      <c r="B2843" s="121" t="s">
        <v>18</v>
      </c>
      <c r="C2843" s="161" t="s">
        <v>120</v>
      </c>
      <c r="D2843" s="91" t="s">
        <v>100</v>
      </c>
      <c r="E2843">
        <v>2922.89</v>
      </c>
      <c r="F2843">
        <v>2813.4</v>
      </c>
      <c r="G2843">
        <v>2772.57</v>
      </c>
      <c r="H2843">
        <v>2787.21</v>
      </c>
      <c r="I2843">
        <v>2870.84</v>
      </c>
      <c r="J2843">
        <v>2872.03</v>
      </c>
      <c r="K2843">
        <v>2799.38</v>
      </c>
      <c r="L2843">
        <v>2780.74</v>
      </c>
      <c r="M2843">
        <v>2843.71</v>
      </c>
      <c r="N2843" s="94">
        <f>IF((M2844=""),"",MAX(E2845:M2845))</f>
        <v>848.65999999999985</v>
      </c>
      <c r="O2843" s="94">
        <f>IF(M2844="","",MIN(E2845:M2845))</f>
        <v>744.14000000000033</v>
      </c>
      <c r="P2843" s="94">
        <f>IF((M2845=""),"",AVERAGE(E2845:M2845))</f>
        <v>796.95555555555575</v>
      </c>
      <c r="Q2843" s="94">
        <f>IF((M2844=""),"",STDEV(E2845:M2845))</f>
        <v>39.474167220825926</v>
      </c>
      <c r="R2843" s="95">
        <f>IF((M2844=""),"",(N2843-O2843)/(N2843+O2843)*100)</f>
        <v>6.5620291310898731</v>
      </c>
      <c r="S2843" s="96" t="str">
        <f>IF(M2844="","",IF(R2843&lt;10,IF(P2843&gt;674,IF(P2843&lt;816,"Pass","Fail"),"Fail"),"Fail"))</f>
        <v>Pass</v>
      </c>
      <c r="T2843" s="242">
        <v>1428</v>
      </c>
      <c r="U2843" s="415" t="s">
        <v>452</v>
      </c>
      <c r="V2843" s="4"/>
      <c r="W2843" s="147">
        <v>674</v>
      </c>
      <c r="X2843" s="88">
        <v>816</v>
      </c>
      <c r="Y2843" s="88">
        <v>670</v>
      </c>
      <c r="Z2843" s="88">
        <v>830</v>
      </c>
      <c r="AA2843" s="88">
        <v>8.6999999999999993</v>
      </c>
      <c r="AB2843" s="148">
        <v>10</v>
      </c>
    </row>
    <row r="2844" spans="1:28" ht="15.75" customHeight="1">
      <c r="A2844"/>
      <c r="B2844" s="93"/>
      <c r="C2844" s="162"/>
      <c r="D2844" s="90" t="s">
        <v>101</v>
      </c>
      <c r="E2844">
        <v>2532.65</v>
      </c>
      <c r="F2844">
        <v>2429.66</v>
      </c>
      <c r="G2844">
        <v>2400.5</v>
      </c>
      <c r="H2844">
        <v>2402.0700000000002</v>
      </c>
      <c r="I2844">
        <v>2446.5100000000002</v>
      </c>
      <c r="J2844">
        <v>2449.4899999999998</v>
      </c>
      <c r="K2844">
        <v>2415.12</v>
      </c>
      <c r="L2844">
        <v>2377.16</v>
      </c>
      <c r="M2844">
        <v>2423.31</v>
      </c>
      <c r="N2844" s="99"/>
      <c r="O2844" s="99"/>
      <c r="P2844" s="99"/>
      <c r="Q2844" s="99"/>
      <c r="R2844" s="100"/>
      <c r="S2844" s="101"/>
      <c r="T2844" s="241"/>
      <c r="U2844" s="443"/>
      <c r="V2844" s="238"/>
    </row>
    <row r="2845" spans="1:28" ht="26.25" customHeight="1" thickBot="1">
      <c r="A2845"/>
      <c r="B2845" s="93"/>
      <c r="C2845" s="162"/>
      <c r="D2845" s="90" t="s">
        <v>121</v>
      </c>
      <c r="E2845" s="29">
        <f t="shared" ref="E2845:M2845" si="942">IF(((E2843="")*AND(E2844="")),"",(E2843-E2844)*2)</f>
        <v>780.47999999999956</v>
      </c>
      <c r="F2845" s="29">
        <f t="shared" si="942"/>
        <v>767.48000000000047</v>
      </c>
      <c r="G2845" s="29">
        <f t="shared" si="942"/>
        <v>744.14000000000033</v>
      </c>
      <c r="H2845" s="29">
        <f t="shared" si="942"/>
        <v>770.27999999999975</v>
      </c>
      <c r="I2845" s="29">
        <f t="shared" si="942"/>
        <v>848.65999999999985</v>
      </c>
      <c r="J2845" s="29">
        <f t="shared" si="942"/>
        <v>845.08000000000084</v>
      </c>
      <c r="K2845" s="29">
        <f t="shared" si="942"/>
        <v>768.52000000000044</v>
      </c>
      <c r="L2845" s="29">
        <f t="shared" si="942"/>
        <v>807.15999999999985</v>
      </c>
      <c r="M2845" s="29">
        <f t="shared" si="942"/>
        <v>840.80000000000018</v>
      </c>
      <c r="N2845" s="102"/>
      <c r="O2845" s="102"/>
      <c r="P2845" s="102"/>
      <c r="Q2845" s="102"/>
      <c r="R2845" s="103"/>
      <c r="S2845" s="104"/>
      <c r="T2845" s="282"/>
      <c r="U2845" s="444"/>
      <c r="V2845" s="285"/>
    </row>
    <row r="2846" spans="1:28" ht="15.75">
      <c r="A2846" s="3">
        <v>44256</v>
      </c>
      <c r="B2846" s="93" t="s">
        <v>18</v>
      </c>
      <c r="C2846" s="162" t="s">
        <v>122</v>
      </c>
      <c r="D2846" s="90" t="s">
        <v>100</v>
      </c>
      <c r="E2846">
        <v>2925.2</v>
      </c>
      <c r="F2846">
        <v>2813.28</v>
      </c>
      <c r="G2846">
        <v>2772.04</v>
      </c>
      <c r="H2846">
        <v>2785.99</v>
      </c>
      <c r="I2846">
        <v>2869.63</v>
      </c>
      <c r="J2846">
        <v>2872.5</v>
      </c>
      <c r="K2846">
        <v>2798.52</v>
      </c>
      <c r="L2846">
        <v>2790.46</v>
      </c>
      <c r="M2846">
        <v>2843.5</v>
      </c>
      <c r="N2846" s="94">
        <f>IF((M2847=""),"",MAX(E2848:M2848))</f>
        <v>1021.9799999999996</v>
      </c>
      <c r="O2846" s="94">
        <f>IF(M2847="","",MIN(E2848:M2848))</f>
        <v>833.81999999999971</v>
      </c>
      <c r="P2846" s="94">
        <f>IF((M2848=""),"",AVERAGE(E2848:M2848))</f>
        <v>932.7266666666668</v>
      </c>
      <c r="Q2846" s="94">
        <f>IF((M2847=""),"",STDEV(E2848:M2848))</f>
        <v>66.203338284407906</v>
      </c>
      <c r="R2846" s="95">
        <f>IF((M2847=""),"",(N2846-O2846)/(N2846+O2846)*100)</f>
        <v>10.139023601681211</v>
      </c>
      <c r="S2846" s="96" t="str">
        <f>IF(M2847="","",IF(R2846&lt;15,IF(P2846&gt;830,IF(P2846&lt;960,"Pass","Fail"),"Fail"),"Fail"))</f>
        <v>Pass</v>
      </c>
      <c r="T2846" s="242">
        <v>1428</v>
      </c>
      <c r="U2846" s="415" t="s">
        <v>452</v>
      </c>
      <c r="V2846" s="4"/>
      <c r="W2846" s="135">
        <v>830</v>
      </c>
      <c r="X2846" s="135">
        <v>960</v>
      </c>
      <c r="Y2846" s="135">
        <v>710</v>
      </c>
      <c r="Z2846" s="135">
        <v>910</v>
      </c>
      <c r="AA2846" s="135">
        <v>14.5</v>
      </c>
      <c r="AB2846" s="139">
        <v>17</v>
      </c>
    </row>
    <row r="2847" spans="1:28" ht="15.75" customHeight="1">
      <c r="A2847"/>
      <c r="B2847" s="93"/>
      <c r="C2847" s="162"/>
      <c r="D2847" s="90" t="s">
        <v>101</v>
      </c>
      <c r="E2847">
        <v>2441.66</v>
      </c>
      <c r="F2847">
        <v>2371.61</v>
      </c>
      <c r="G2847">
        <v>2355.13</v>
      </c>
      <c r="H2847">
        <v>2347.02</v>
      </c>
      <c r="I2847">
        <v>2364.7199999999998</v>
      </c>
      <c r="J2847">
        <v>2361.5100000000002</v>
      </c>
      <c r="K2847">
        <v>2357.92</v>
      </c>
      <c r="L2847">
        <v>2319.58</v>
      </c>
      <c r="M2847">
        <v>2354.6999999999998</v>
      </c>
      <c r="N2847" s="99"/>
      <c r="O2847" s="99"/>
      <c r="P2847" s="99"/>
      <c r="Q2847" s="99"/>
      <c r="R2847" s="100"/>
      <c r="S2847" s="101"/>
      <c r="T2847" s="241"/>
      <c r="U2847" s="443"/>
      <c r="V2847" s="238"/>
    </row>
    <row r="2848" spans="1:28" ht="26.25" customHeight="1" thickBot="1">
      <c r="A2848"/>
      <c r="B2848" s="105"/>
      <c r="C2848" s="163"/>
      <c r="D2848" s="127" t="s">
        <v>121</v>
      </c>
      <c r="E2848" s="107">
        <f t="shared" ref="E2848:M2848" si="943">IF(((E2846="")*AND(E2847="")),"",(E2846-E2847)*2)</f>
        <v>967.07999999999993</v>
      </c>
      <c r="F2848" s="107">
        <f t="shared" si="943"/>
        <v>883.34000000000015</v>
      </c>
      <c r="G2848" s="107">
        <f t="shared" si="943"/>
        <v>833.81999999999971</v>
      </c>
      <c r="H2848" s="107">
        <f t="shared" si="943"/>
        <v>877.9399999999996</v>
      </c>
      <c r="I2848" s="107">
        <f t="shared" si="943"/>
        <v>1009.8200000000006</v>
      </c>
      <c r="J2848" s="107">
        <f t="shared" si="943"/>
        <v>1021.9799999999996</v>
      </c>
      <c r="K2848" s="107">
        <f t="shared" si="943"/>
        <v>881.19999999999982</v>
      </c>
      <c r="L2848" s="107">
        <f t="shared" si="943"/>
        <v>941.76000000000022</v>
      </c>
      <c r="M2848" s="107">
        <f t="shared" si="943"/>
        <v>977.60000000000036</v>
      </c>
      <c r="N2848" s="108"/>
      <c r="O2848" s="108"/>
      <c r="P2848" s="108"/>
      <c r="Q2848" s="108"/>
      <c r="R2848" s="109"/>
      <c r="S2848" s="110"/>
      <c r="T2848" s="284"/>
      <c r="U2848" s="445"/>
      <c r="V2848" s="286"/>
    </row>
    <row r="2849" spans="1:28" ht="15.75" customHeight="1">
      <c r="A2849" s="3">
        <v>44259</v>
      </c>
      <c r="B2849" s="111" t="s">
        <v>18</v>
      </c>
      <c r="C2849" s="164" t="s">
        <v>123</v>
      </c>
      <c r="D2849" s="112" t="s">
        <v>100</v>
      </c>
      <c r="E2849">
        <v>6710.16</v>
      </c>
      <c r="F2849">
        <v>6768.18</v>
      </c>
      <c r="G2849">
        <v>6914.06</v>
      </c>
      <c r="H2849">
        <v>6866.3</v>
      </c>
      <c r="I2849">
        <v>6863.23</v>
      </c>
      <c r="J2849">
        <v>6746.9</v>
      </c>
      <c r="K2849">
        <v>6837.61</v>
      </c>
      <c r="L2849">
        <v>6834.8</v>
      </c>
      <c r="M2849">
        <v>6794.93</v>
      </c>
      <c r="N2849" s="113">
        <f>IF((M2850=""),"",MAX(E2851:M2851))</f>
        <v>544.84000000000015</v>
      </c>
      <c r="O2849" s="113">
        <f>IF(M2850="","",MIN(E2851:M2851))</f>
        <v>502.54000000000087</v>
      </c>
      <c r="P2849" s="113">
        <f>IF((M2851=""),"",AVERAGE(E2851:M2851))</f>
        <v>525.07333333333327</v>
      </c>
      <c r="Q2849" s="113">
        <f>IF((M2850=""),"",STDEV(E2851:M2851))</f>
        <v>16.080413551896047</v>
      </c>
      <c r="R2849" s="114">
        <f>IF((M2850=""),"",(N2849-O2849)/(N2849+O2849)*100)</f>
        <v>4.0386488189577063</v>
      </c>
      <c r="S2849" s="115" t="str">
        <f>IF(M2850="","",IF(R2849&lt;10,IF(P2849&gt;470,IF(P2849&lt;560,"Pass","Fail"),"Fail"),"Fail"))</f>
        <v>Pass</v>
      </c>
      <c r="T2849" s="242">
        <v>1428</v>
      </c>
      <c r="U2849" s="415" t="s">
        <v>453</v>
      </c>
      <c r="V2849" s="4"/>
      <c r="W2849" s="138">
        <v>470</v>
      </c>
      <c r="X2849" s="135">
        <v>560</v>
      </c>
      <c r="Y2849" s="135">
        <v>430</v>
      </c>
      <c r="Z2849" s="135">
        <v>590</v>
      </c>
      <c r="AA2849" s="137">
        <v>6.3</v>
      </c>
      <c r="AB2849" s="148">
        <v>6.3</v>
      </c>
    </row>
    <row r="2850" spans="1:28" ht="15.75" customHeight="1">
      <c r="A2850"/>
      <c r="B2850" s="93"/>
      <c r="C2850" s="162"/>
      <c r="D2850" s="90" t="s">
        <v>101</v>
      </c>
      <c r="E2850">
        <v>6440.97</v>
      </c>
      <c r="F2850">
        <v>6508.37</v>
      </c>
      <c r="G2850">
        <v>6662.79</v>
      </c>
      <c r="H2850">
        <v>6609.66</v>
      </c>
      <c r="I2850">
        <v>6594.54</v>
      </c>
      <c r="J2850">
        <v>6474.79</v>
      </c>
      <c r="K2850">
        <v>6581.2</v>
      </c>
      <c r="L2850">
        <v>6578.51</v>
      </c>
      <c r="M2850">
        <v>6522.51</v>
      </c>
      <c r="N2850" s="99"/>
      <c r="O2850" s="99"/>
      <c r="P2850" s="99"/>
      <c r="Q2850" s="99"/>
      <c r="R2850" s="100"/>
      <c r="S2850" s="101"/>
      <c r="T2850" s="241"/>
      <c r="U2850" s="443"/>
      <c r="V2850" s="238"/>
    </row>
    <row r="2851" spans="1:28" ht="26.25" customHeight="1" thickBot="1">
      <c r="A2851"/>
      <c r="B2851" s="93"/>
      <c r="C2851" s="162"/>
      <c r="D2851" s="90" t="s">
        <v>121</v>
      </c>
      <c r="E2851" s="29">
        <f t="shared" ref="E2851:M2851" si="944">IF(((E2849="")*AND(E2850="")),"",(E2849-E2850)*2)</f>
        <v>538.3799999999992</v>
      </c>
      <c r="F2851" s="29">
        <f t="shared" si="944"/>
        <v>519.6200000000008</v>
      </c>
      <c r="G2851" s="29">
        <f t="shared" si="944"/>
        <v>502.54000000000087</v>
      </c>
      <c r="H2851" s="29">
        <f t="shared" si="944"/>
        <v>513.28000000000065</v>
      </c>
      <c r="I2851" s="29">
        <f t="shared" si="944"/>
        <v>537.3799999999992</v>
      </c>
      <c r="J2851" s="29">
        <f t="shared" si="944"/>
        <v>544.21999999999935</v>
      </c>
      <c r="K2851" s="29">
        <f t="shared" si="944"/>
        <v>512.81999999999971</v>
      </c>
      <c r="L2851" s="29">
        <f t="shared" si="944"/>
        <v>512.57999999999993</v>
      </c>
      <c r="M2851" s="29">
        <f t="shared" si="944"/>
        <v>544.84000000000015</v>
      </c>
      <c r="N2851" s="102"/>
      <c r="O2851" s="102"/>
      <c r="P2851" s="102"/>
      <c r="Q2851" s="102"/>
      <c r="R2851" s="103"/>
      <c r="S2851" s="104"/>
      <c r="T2851" s="282"/>
      <c r="U2851" s="444"/>
      <c r="V2851" s="285"/>
    </row>
    <row r="2852" spans="1:28" ht="15.75" customHeight="1">
      <c r="A2852" s="3">
        <v>44259</v>
      </c>
      <c r="B2852" s="93" t="s">
        <v>18</v>
      </c>
      <c r="C2852" s="162" t="s">
        <v>124</v>
      </c>
      <c r="D2852" s="90" t="s">
        <v>100</v>
      </c>
      <c r="E2852">
        <v>4620.75</v>
      </c>
      <c r="F2852">
        <v>4836.87</v>
      </c>
      <c r="G2852">
        <v>5051.21</v>
      </c>
      <c r="H2852">
        <v>4946.87</v>
      </c>
      <c r="I2852">
        <v>4787.6899999999996</v>
      </c>
      <c r="J2852">
        <v>4661.3999999999996</v>
      </c>
      <c r="K2852">
        <v>4905.24</v>
      </c>
      <c r="L2852">
        <v>4907.55</v>
      </c>
      <c r="M2852">
        <v>4691.7299999999996</v>
      </c>
      <c r="N2852" s="94">
        <f>IF((M2853=""),"",MAX(E2854:M2854))</f>
        <v>287.36000000000058</v>
      </c>
      <c r="O2852" s="94">
        <f>IF(M2853="","",MIN(E2854:M2854))</f>
        <v>215.94000000000051</v>
      </c>
      <c r="P2852" s="94">
        <f>IF((M2854=""),"",AVERAGE(E2854:M2854))</f>
        <v>254.61111111111092</v>
      </c>
      <c r="Q2852" s="94">
        <f>IF((M2853=""),"",STDEV(E2854:M2854))</f>
        <v>24.036497480104963</v>
      </c>
      <c r="R2852" s="95">
        <f>IF((M2853=""),"",(N2852-O2852)/(N2852+O2852)*100)</f>
        <v>14.190343731372923</v>
      </c>
      <c r="S2852" s="96" t="str">
        <f>IF(M2853="","",IF(R2852&lt;15,IF(P2852&gt;225,IF(P2852&lt;280,"Pass","Fail"),"Fail"),"Fail"))</f>
        <v>Pass</v>
      </c>
      <c r="T2852" s="242">
        <v>1428</v>
      </c>
      <c r="U2852" s="415" t="s">
        <v>453</v>
      </c>
      <c r="V2852" s="4"/>
      <c r="W2852" s="147">
        <v>225</v>
      </c>
      <c r="X2852" s="88">
        <v>280</v>
      </c>
      <c r="Y2852" s="88">
        <v>155</v>
      </c>
      <c r="Z2852" s="88">
        <v>315</v>
      </c>
      <c r="AA2852" s="148">
        <v>15</v>
      </c>
      <c r="AB2852" s="139">
        <v>15</v>
      </c>
    </row>
    <row r="2853" spans="1:28" ht="15.75" customHeight="1">
      <c r="A2853"/>
      <c r="B2853" s="93"/>
      <c r="C2853" s="162"/>
      <c r="D2853" s="90" t="s">
        <v>101</v>
      </c>
      <c r="E2853">
        <v>4477.07</v>
      </c>
      <c r="F2853">
        <v>4714.32</v>
      </c>
      <c r="G2853">
        <v>4932.29</v>
      </c>
      <c r="H2853">
        <v>4824.3999999999996</v>
      </c>
      <c r="I2853">
        <v>4664.55</v>
      </c>
      <c r="J2853">
        <v>4522.5</v>
      </c>
      <c r="K2853">
        <v>4779.96</v>
      </c>
      <c r="L2853">
        <v>4799.58</v>
      </c>
      <c r="M2853">
        <v>4548.8900000000003</v>
      </c>
      <c r="N2853" s="99"/>
      <c r="O2853" s="99"/>
      <c r="P2853" s="99"/>
      <c r="Q2853" s="99"/>
      <c r="R2853" s="100"/>
      <c r="S2853" s="101"/>
      <c r="T2853" s="241"/>
      <c r="U2853" s="443"/>
      <c r="V2853" s="238"/>
    </row>
    <row r="2854" spans="1:28" ht="26.25" customHeight="1" thickBot="1">
      <c r="A2854"/>
      <c r="B2854" s="93"/>
      <c r="C2854" s="162"/>
      <c r="D2854" s="90" t="s">
        <v>121</v>
      </c>
      <c r="E2854" s="29">
        <f t="shared" ref="E2854:M2854" si="945">IF(((E2852="")*AND(E2853="")),"",(E2852-E2853)*2)</f>
        <v>287.36000000000058</v>
      </c>
      <c r="F2854" s="29">
        <f t="shared" si="945"/>
        <v>245.10000000000036</v>
      </c>
      <c r="G2854" s="29">
        <f t="shared" si="945"/>
        <v>237.84000000000015</v>
      </c>
      <c r="H2854" s="29">
        <f t="shared" si="945"/>
        <v>244.94000000000051</v>
      </c>
      <c r="I2854" s="29">
        <f t="shared" si="945"/>
        <v>246.27999999999884</v>
      </c>
      <c r="J2854" s="29">
        <f t="shared" si="945"/>
        <v>277.79999999999927</v>
      </c>
      <c r="K2854" s="29">
        <f t="shared" si="945"/>
        <v>250.55999999999949</v>
      </c>
      <c r="L2854" s="29">
        <f t="shared" si="945"/>
        <v>215.94000000000051</v>
      </c>
      <c r="M2854" s="29">
        <f t="shared" si="945"/>
        <v>285.67999999999847</v>
      </c>
      <c r="N2854" s="102"/>
      <c r="O2854" s="102"/>
      <c r="P2854" s="102"/>
      <c r="Q2854" s="102"/>
      <c r="R2854" s="103"/>
      <c r="S2854" s="104"/>
      <c r="T2854" s="282"/>
      <c r="U2854" s="444"/>
      <c r="V2854" s="285"/>
    </row>
    <row r="2855" spans="1:28" ht="16.5" customHeight="1">
      <c r="A2855" s="3">
        <v>44259</v>
      </c>
      <c r="B2855" s="121" t="s">
        <v>18</v>
      </c>
      <c r="C2855" s="161" t="s">
        <v>120</v>
      </c>
      <c r="D2855" s="91" t="s">
        <v>100</v>
      </c>
      <c r="E2855">
        <v>2401.5100000000002</v>
      </c>
      <c r="F2855">
        <v>2355.1</v>
      </c>
      <c r="G2855">
        <v>2338.5</v>
      </c>
      <c r="H2855">
        <v>2323.7399999999998</v>
      </c>
      <c r="I2855">
        <v>2320.17</v>
      </c>
      <c r="J2855">
        <v>2362.4899999999998</v>
      </c>
      <c r="K2855">
        <v>2336.12</v>
      </c>
      <c r="L2855">
        <v>2345.06</v>
      </c>
      <c r="M2855">
        <v>2423.3200000000002</v>
      </c>
      <c r="N2855" s="94">
        <f>IF((M2856=""),"",MAX(E2857:M2857))</f>
        <v>823.32000000000062</v>
      </c>
      <c r="O2855" s="94">
        <f>IF(M2856="","",MIN(E2857:M2857))</f>
        <v>689.07999999999993</v>
      </c>
      <c r="P2855" s="94">
        <f>IF((M2857=""),"",AVERAGE(E2857:M2857))</f>
        <v>750.24</v>
      </c>
      <c r="Q2855" s="94">
        <f>IF((M2856=""),"",STDEV(E2857:M2857))</f>
        <v>50.047781169598785</v>
      </c>
      <c r="R2855" s="95">
        <f>IF((M2856=""),"",(N2855-O2855)/(N2855+O2855)*100)</f>
        <v>8.8759587410738323</v>
      </c>
      <c r="S2855" s="96" t="str">
        <f>IF(M2856="","",IF(R2855&lt;10,IF(P2855&gt;674,IF(P2855&lt;816,"Pass","Fail"),"Fail"),"Fail"))</f>
        <v>Pass</v>
      </c>
      <c r="T2855" s="242">
        <v>1428</v>
      </c>
      <c r="U2855" s="415" t="s">
        <v>453</v>
      </c>
      <c r="V2855" s="4"/>
      <c r="W2855" s="147">
        <v>674</v>
      </c>
      <c r="X2855" s="88">
        <v>816</v>
      </c>
      <c r="Y2855" s="88">
        <v>670</v>
      </c>
      <c r="Z2855" s="88">
        <v>830</v>
      </c>
      <c r="AA2855" s="88">
        <v>8.6999999999999993</v>
      </c>
      <c r="AB2855" s="148">
        <v>10</v>
      </c>
    </row>
    <row r="2856" spans="1:28" ht="15.75" customHeight="1">
      <c r="A2856"/>
      <c r="B2856" s="93"/>
      <c r="C2856" s="162"/>
      <c r="D2856" s="90" t="s">
        <v>101</v>
      </c>
      <c r="E2856">
        <v>1989.85</v>
      </c>
      <c r="F2856">
        <v>1997.9</v>
      </c>
      <c r="G2856">
        <v>1993.96</v>
      </c>
      <c r="H2856">
        <v>1964.98</v>
      </c>
      <c r="I2856">
        <v>1924.11</v>
      </c>
      <c r="J2856">
        <v>1957.15</v>
      </c>
      <c r="K2856">
        <v>1977.74</v>
      </c>
      <c r="L2856">
        <v>1988.8</v>
      </c>
      <c r="M2856">
        <v>2035.44</v>
      </c>
      <c r="N2856" s="99"/>
      <c r="O2856" s="99"/>
      <c r="P2856" s="99"/>
      <c r="Q2856" s="99"/>
      <c r="R2856" s="100"/>
      <c r="S2856" s="101"/>
      <c r="T2856" s="241"/>
      <c r="U2856" s="443"/>
      <c r="V2856" s="238"/>
    </row>
    <row r="2857" spans="1:28" ht="26.25" customHeight="1" thickBot="1">
      <c r="A2857"/>
      <c r="B2857" s="93"/>
      <c r="C2857" s="162"/>
      <c r="D2857" s="90" t="s">
        <v>121</v>
      </c>
      <c r="E2857" s="29">
        <f t="shared" ref="E2857:M2857" si="946">IF(((E2855="")*AND(E2856="")),"",(E2855-E2856)*2)</f>
        <v>823.32000000000062</v>
      </c>
      <c r="F2857" s="29">
        <f t="shared" si="946"/>
        <v>714.39999999999964</v>
      </c>
      <c r="G2857" s="29">
        <f t="shared" si="946"/>
        <v>689.07999999999993</v>
      </c>
      <c r="H2857" s="29">
        <f t="shared" si="946"/>
        <v>717.51999999999953</v>
      </c>
      <c r="I2857" s="29">
        <f t="shared" si="946"/>
        <v>792.12000000000035</v>
      </c>
      <c r="J2857" s="29">
        <f t="shared" si="946"/>
        <v>810.67999999999938</v>
      </c>
      <c r="K2857" s="29">
        <f t="shared" si="946"/>
        <v>716.75999999999976</v>
      </c>
      <c r="L2857" s="29">
        <f t="shared" si="946"/>
        <v>712.52</v>
      </c>
      <c r="M2857" s="29">
        <f t="shared" si="946"/>
        <v>775.76000000000022</v>
      </c>
      <c r="N2857" s="102"/>
      <c r="O2857" s="102"/>
      <c r="P2857" s="102"/>
      <c r="Q2857" s="102"/>
      <c r="R2857" s="103"/>
      <c r="S2857" s="104"/>
      <c r="T2857" s="282"/>
      <c r="U2857" s="444"/>
      <c r="V2857" s="285"/>
    </row>
    <row r="2858" spans="1:28" ht="15.75">
      <c r="A2858" s="3">
        <v>44259</v>
      </c>
      <c r="B2858" s="93" t="s">
        <v>18</v>
      </c>
      <c r="C2858" s="162" t="s">
        <v>122</v>
      </c>
      <c r="D2858" s="90" t="s">
        <v>100</v>
      </c>
      <c r="E2858">
        <v>2351.7600000000002</v>
      </c>
      <c r="F2858">
        <v>2369.2600000000002</v>
      </c>
      <c r="G2858">
        <v>2352.8000000000002</v>
      </c>
      <c r="H2858">
        <v>2344.9499999999998</v>
      </c>
      <c r="I2858">
        <v>2363.44</v>
      </c>
      <c r="J2858">
        <v>2357.09</v>
      </c>
      <c r="K2858">
        <v>2355.5</v>
      </c>
      <c r="L2858">
        <v>2317.29</v>
      </c>
      <c r="M2858">
        <v>2353.7600000000002</v>
      </c>
      <c r="N2858" s="94">
        <f>IF((M2859=""),"",MAX(E2860:M2860))</f>
        <v>974.34000000000015</v>
      </c>
      <c r="O2858" s="94">
        <f>IF(M2859="","",MIN(E2860:M2860))</f>
        <v>731.25999999999976</v>
      </c>
      <c r="P2858" s="94">
        <f>IF((M2860=""),"",AVERAGE(E2860:M2860))</f>
        <v>858.02222222222247</v>
      </c>
      <c r="Q2858" s="94">
        <f>IF((M2859=""),"",STDEV(E2860:M2860))</f>
        <v>85.48493285043952</v>
      </c>
      <c r="R2858" s="95">
        <f>IF((M2859=""),"",(N2858-O2858)/(N2858+O2858)*100)</f>
        <v>14.251876172607902</v>
      </c>
      <c r="S2858" s="96" t="str">
        <f>IF(M2859="","",IF(R2858&lt;15,IF(P2858&gt;830,IF(P2858&lt;960,"Pass","Fail"),"Fail"),"Fail"))</f>
        <v>Pass</v>
      </c>
      <c r="T2858" s="242">
        <v>1428</v>
      </c>
      <c r="U2858" s="415" t="s">
        <v>453</v>
      </c>
      <c r="V2858" s="4"/>
      <c r="W2858" s="135">
        <v>830</v>
      </c>
      <c r="X2858" s="135">
        <v>960</v>
      </c>
      <c r="Y2858" s="135">
        <v>710</v>
      </c>
      <c r="Z2858" s="135">
        <v>910</v>
      </c>
      <c r="AA2858" s="135">
        <v>14.5</v>
      </c>
      <c r="AB2858" s="139">
        <v>17</v>
      </c>
    </row>
    <row r="2859" spans="1:28" ht="15.75" customHeight="1">
      <c r="A2859"/>
      <c r="B2859" s="93"/>
      <c r="C2859" s="162"/>
      <c r="D2859" s="90" t="s">
        <v>101</v>
      </c>
      <c r="E2859">
        <v>1928.77</v>
      </c>
      <c r="F2859">
        <v>1958.47</v>
      </c>
      <c r="G2859">
        <v>1962.52</v>
      </c>
      <c r="H2859">
        <v>1929.62</v>
      </c>
      <c r="I2859">
        <v>1882.66</v>
      </c>
      <c r="J2859">
        <v>1869.92</v>
      </c>
      <c r="K2859">
        <v>1943.27</v>
      </c>
      <c r="L2859">
        <v>1951.66</v>
      </c>
      <c r="M2859">
        <v>1877.86</v>
      </c>
      <c r="N2859" s="99"/>
      <c r="O2859" s="99"/>
      <c r="P2859" s="99"/>
      <c r="Q2859" s="99"/>
      <c r="R2859" s="100"/>
      <c r="S2859" s="101"/>
      <c r="T2859" s="241"/>
      <c r="U2859" s="443"/>
      <c r="V2859" s="238"/>
    </row>
    <row r="2860" spans="1:28" ht="26.25" customHeight="1" thickBot="1">
      <c r="A2860"/>
      <c r="B2860" s="105"/>
      <c r="C2860" s="163"/>
      <c r="D2860" s="127" t="s">
        <v>121</v>
      </c>
      <c r="E2860" s="107">
        <f t="shared" ref="E2860:M2860" si="947">IF(((E2858="")*AND(E2859="")),"",(E2858-E2859)*2)</f>
        <v>845.98000000000047</v>
      </c>
      <c r="F2860" s="107">
        <f t="shared" si="947"/>
        <v>821.58000000000038</v>
      </c>
      <c r="G2860" s="107">
        <f t="shared" si="947"/>
        <v>780.5600000000004</v>
      </c>
      <c r="H2860" s="107">
        <f t="shared" si="947"/>
        <v>830.65999999999985</v>
      </c>
      <c r="I2860" s="107">
        <f t="shared" si="947"/>
        <v>961.56</v>
      </c>
      <c r="J2860" s="107">
        <f t="shared" si="947"/>
        <v>974.34000000000015</v>
      </c>
      <c r="K2860" s="107">
        <f t="shared" si="947"/>
        <v>824.46</v>
      </c>
      <c r="L2860" s="107">
        <f t="shared" si="947"/>
        <v>731.25999999999976</v>
      </c>
      <c r="M2860" s="107">
        <f t="shared" si="947"/>
        <v>951.80000000000064</v>
      </c>
      <c r="N2860" s="108"/>
      <c r="O2860" s="108"/>
      <c r="P2860" s="108"/>
      <c r="Q2860" s="108"/>
      <c r="R2860" s="109"/>
      <c r="S2860" s="110"/>
      <c r="T2860" s="284"/>
      <c r="U2860" s="445"/>
      <c r="V2860"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120" priority="1609" stopIfTrue="1" operator="equal">
      <formula>"Fail"</formula>
    </cfRule>
    <cfRule type="cellIs" dxfId="1119" priority="1610" stopIfTrue="1" operator="equal">
      <formula>"Pass"</formula>
    </cfRule>
  </conditionalFormatting>
  <conditionalFormatting sqref="B2549:C2551 A2550:A2551 W2546 S2540:U2548 S2549:S2551 T2549:U2549">
    <cfRule type="cellIs" dxfId="1118" priority="1113" stopIfTrue="1" operator="equal">
      <formula>"Fail"</formula>
    </cfRule>
    <cfRule type="cellIs" dxfId="1117" priority="1114" stopIfTrue="1" operator="equal">
      <formula>"Pass"</formula>
    </cfRule>
  </conditionalFormatting>
  <conditionalFormatting sqref="B2561:C2563 A2562:A2563 W2558 S2552:U2560 S2561:S2563 T2561:U2561">
    <cfRule type="cellIs" dxfId="1116" priority="1111" stopIfTrue="1" operator="equal">
      <formula>"Fail"</formula>
    </cfRule>
    <cfRule type="cellIs" dxfId="1115" priority="1112" stopIfTrue="1" operator="equal">
      <formula>"Pass"</formula>
    </cfRule>
  </conditionalFormatting>
  <conditionalFormatting sqref="B2573:C2575 A2574:A2575 W2570 S2573:S2575 S2564:U2572 T2573:U2573">
    <cfRule type="cellIs" dxfId="1114" priority="1109" stopIfTrue="1" operator="equal">
      <formula>"Fail"</formula>
    </cfRule>
    <cfRule type="cellIs" dxfId="1113" priority="1110" stopIfTrue="1" operator="equal">
      <formula>"Pass"</formula>
    </cfRule>
  </conditionalFormatting>
  <conditionalFormatting sqref="B2585:C2587 A2586:A2587 W2582 S2585:S2587 S2576:U2584 T2585:U2585">
    <cfRule type="cellIs" dxfId="1112" priority="1107" stopIfTrue="1" operator="equal">
      <formula>"Fail"</formula>
    </cfRule>
    <cfRule type="cellIs" dxfId="1111" priority="1108" stopIfTrue="1" operator="equal">
      <formula>"Pass"</formula>
    </cfRule>
  </conditionalFormatting>
  <conditionalFormatting sqref="T2585:U2585 S2585:S2587">
    <cfRule type="cellIs" dxfId="1110" priority="1105" stopIfTrue="1" operator="equal">
      <formula>"Fail"</formula>
    </cfRule>
    <cfRule type="cellIs" dxfId="1109" priority="1106" stopIfTrue="1" operator="equal">
      <formula>"Pass"</formula>
    </cfRule>
  </conditionalFormatting>
  <conditionalFormatting sqref="W2582 S2582:U2584">
    <cfRule type="cellIs" dxfId="1108" priority="1103" stopIfTrue="1" operator="equal">
      <formula>"Fail"</formula>
    </cfRule>
    <cfRule type="cellIs" dxfId="1107" priority="1104" stopIfTrue="1" operator="equal">
      <formula>"Pass"</formula>
    </cfRule>
  </conditionalFormatting>
  <conditionalFormatting sqref="S2576:U2581">
    <cfRule type="cellIs" dxfId="1106" priority="1101" stopIfTrue="1" operator="equal">
      <formula>"Fail"</formula>
    </cfRule>
    <cfRule type="cellIs" dxfId="1105" priority="1102" stopIfTrue="1" operator="equal">
      <formula>"Pass"</formula>
    </cfRule>
  </conditionalFormatting>
  <conditionalFormatting sqref="U2582">
    <cfRule type="cellIs" dxfId="1104" priority="1099" stopIfTrue="1" operator="equal">
      <formula>"Fail"</formula>
    </cfRule>
    <cfRule type="cellIs" dxfId="1103" priority="1100" stopIfTrue="1" operator="equal">
      <formula>"Pass"</formula>
    </cfRule>
  </conditionalFormatting>
  <conditionalFormatting sqref="U2585">
    <cfRule type="cellIs" dxfId="1102" priority="1097" stopIfTrue="1" operator="equal">
      <formula>"Fail"</formula>
    </cfRule>
    <cfRule type="cellIs" dxfId="1101" priority="1098" stopIfTrue="1" operator="equal">
      <formula>"Pass"</formula>
    </cfRule>
  </conditionalFormatting>
  <conditionalFormatting sqref="B2597:C2599 A2598:A2599 W2594 S2597:S2599 S2588:U2596 T2597:U2597">
    <cfRule type="cellIs" dxfId="1100" priority="1095" stopIfTrue="1" operator="equal">
      <formula>"Fail"</formula>
    </cfRule>
    <cfRule type="cellIs" dxfId="1099" priority="1096" stopIfTrue="1" operator="equal">
      <formula>"Pass"</formula>
    </cfRule>
  </conditionalFormatting>
  <conditionalFormatting sqref="T2597:U2597 S2597:S2599">
    <cfRule type="cellIs" dxfId="1098" priority="1093" stopIfTrue="1" operator="equal">
      <formula>"Fail"</formula>
    </cfRule>
    <cfRule type="cellIs" dxfId="1097" priority="1094" stopIfTrue="1" operator="equal">
      <formula>"Pass"</formula>
    </cfRule>
  </conditionalFormatting>
  <conditionalFormatting sqref="W2594 S2594:U2596">
    <cfRule type="cellIs" dxfId="1096" priority="1091" stopIfTrue="1" operator="equal">
      <formula>"Fail"</formula>
    </cfRule>
    <cfRule type="cellIs" dxfId="1095" priority="1092" stopIfTrue="1" operator="equal">
      <formula>"Pass"</formula>
    </cfRule>
  </conditionalFormatting>
  <conditionalFormatting sqref="S2588:U2593">
    <cfRule type="cellIs" dxfId="1094" priority="1089" stopIfTrue="1" operator="equal">
      <formula>"Fail"</formula>
    </cfRule>
    <cfRule type="cellIs" dxfId="1093" priority="1090" stopIfTrue="1" operator="equal">
      <formula>"Pass"</formula>
    </cfRule>
  </conditionalFormatting>
  <conditionalFormatting sqref="U2594">
    <cfRule type="cellIs" dxfId="1092" priority="1087" stopIfTrue="1" operator="equal">
      <formula>"Fail"</formula>
    </cfRule>
    <cfRule type="cellIs" dxfId="1091" priority="1088" stopIfTrue="1" operator="equal">
      <formula>"Pass"</formula>
    </cfRule>
  </conditionalFormatting>
  <conditionalFormatting sqref="U2597">
    <cfRule type="cellIs" dxfId="1090" priority="1085" stopIfTrue="1" operator="equal">
      <formula>"Fail"</formula>
    </cfRule>
    <cfRule type="cellIs" dxfId="1089" priority="1086" stopIfTrue="1" operator="equal">
      <formula>"Pass"</formula>
    </cfRule>
  </conditionalFormatting>
  <conditionalFormatting sqref="B2600:C2602 A2601:A2602 S2600:S2602 T2600:U2600">
    <cfRule type="cellIs" dxfId="1088" priority="1083" stopIfTrue="1" operator="equal">
      <formula>"Fail"</formula>
    </cfRule>
    <cfRule type="cellIs" dxfId="1087" priority="1084" stopIfTrue="1" operator="equal">
      <formula>"Pass"</formula>
    </cfRule>
  </conditionalFormatting>
  <conditionalFormatting sqref="T2600:U2600 S2600:S2602">
    <cfRule type="cellIs" dxfId="1086" priority="1081" stopIfTrue="1" operator="equal">
      <formula>"Fail"</formula>
    </cfRule>
    <cfRule type="cellIs" dxfId="1085" priority="1082" stopIfTrue="1" operator="equal">
      <formula>"Pass"</formula>
    </cfRule>
  </conditionalFormatting>
  <conditionalFormatting sqref="U2600">
    <cfRule type="cellIs" dxfId="1084" priority="1079" stopIfTrue="1" operator="equal">
      <formula>"Fail"</formula>
    </cfRule>
    <cfRule type="cellIs" dxfId="1083" priority="1080" stopIfTrue="1" operator="equal">
      <formula>"Pass"</formula>
    </cfRule>
  </conditionalFormatting>
  <conditionalFormatting sqref="B2612:C2614 A2613:A2614 W2609 S2612:S2614 S2603:U2611 T2612:U2612">
    <cfRule type="cellIs" dxfId="1082" priority="1077" stopIfTrue="1" operator="equal">
      <formula>"Fail"</formula>
    </cfRule>
    <cfRule type="cellIs" dxfId="1081" priority="1078" stopIfTrue="1" operator="equal">
      <formula>"Pass"</formula>
    </cfRule>
  </conditionalFormatting>
  <conditionalFormatting sqref="T2612:U2612 S2612:S2614">
    <cfRule type="cellIs" dxfId="1080" priority="1075" stopIfTrue="1" operator="equal">
      <formula>"Fail"</formula>
    </cfRule>
    <cfRule type="cellIs" dxfId="1079" priority="1076" stopIfTrue="1" operator="equal">
      <formula>"Pass"</formula>
    </cfRule>
  </conditionalFormatting>
  <conditionalFormatting sqref="W2609 S2609:U2611">
    <cfRule type="cellIs" dxfId="1078" priority="1073" stopIfTrue="1" operator="equal">
      <formula>"Fail"</formula>
    </cfRule>
    <cfRule type="cellIs" dxfId="1077" priority="1074" stopIfTrue="1" operator="equal">
      <formula>"Pass"</formula>
    </cfRule>
  </conditionalFormatting>
  <conditionalFormatting sqref="S2603:U2608">
    <cfRule type="cellIs" dxfId="1076" priority="1071" stopIfTrue="1" operator="equal">
      <formula>"Fail"</formula>
    </cfRule>
    <cfRule type="cellIs" dxfId="1075" priority="1072" stopIfTrue="1" operator="equal">
      <formula>"Pass"</formula>
    </cfRule>
  </conditionalFormatting>
  <conditionalFormatting sqref="U2609">
    <cfRule type="cellIs" dxfId="1074" priority="1069" stopIfTrue="1" operator="equal">
      <formula>"Fail"</formula>
    </cfRule>
    <cfRule type="cellIs" dxfId="1073" priority="1070" stopIfTrue="1" operator="equal">
      <formula>"Pass"</formula>
    </cfRule>
  </conditionalFormatting>
  <conditionalFormatting sqref="U2612">
    <cfRule type="cellIs" dxfId="1072" priority="1067" stopIfTrue="1" operator="equal">
      <formula>"Fail"</formula>
    </cfRule>
    <cfRule type="cellIs" dxfId="1071" priority="1068" stopIfTrue="1" operator="equal">
      <formula>"Pass"</formula>
    </cfRule>
  </conditionalFormatting>
  <conditionalFormatting sqref="B2624:C2626 A2625:A2626 W2621 S2624:S2626 S2615:U2623 T2624:U2624">
    <cfRule type="cellIs" dxfId="1070" priority="1065" stopIfTrue="1" operator="equal">
      <formula>"Fail"</formula>
    </cfRule>
    <cfRule type="cellIs" dxfId="1069" priority="1066" stopIfTrue="1" operator="equal">
      <formula>"Pass"</formula>
    </cfRule>
  </conditionalFormatting>
  <conditionalFormatting sqref="T2624:U2624 S2624:S2626">
    <cfRule type="cellIs" dxfId="1068" priority="1063" stopIfTrue="1" operator="equal">
      <formula>"Fail"</formula>
    </cfRule>
    <cfRule type="cellIs" dxfId="1067" priority="1064" stopIfTrue="1" operator="equal">
      <formula>"Pass"</formula>
    </cfRule>
  </conditionalFormatting>
  <conditionalFormatting sqref="W2621 S2621:U2623">
    <cfRule type="cellIs" dxfId="1066" priority="1061" stopIfTrue="1" operator="equal">
      <formula>"Fail"</formula>
    </cfRule>
    <cfRule type="cellIs" dxfId="1065" priority="1062" stopIfTrue="1" operator="equal">
      <formula>"Pass"</formula>
    </cfRule>
  </conditionalFormatting>
  <conditionalFormatting sqref="S2615:U2620">
    <cfRule type="cellIs" dxfId="1064" priority="1059" stopIfTrue="1" operator="equal">
      <formula>"Fail"</formula>
    </cfRule>
    <cfRule type="cellIs" dxfId="1063" priority="1060" stopIfTrue="1" operator="equal">
      <formula>"Pass"</formula>
    </cfRule>
  </conditionalFormatting>
  <conditionalFormatting sqref="U2621">
    <cfRule type="cellIs" dxfId="1062" priority="1057" stopIfTrue="1" operator="equal">
      <formula>"Fail"</formula>
    </cfRule>
    <cfRule type="cellIs" dxfId="1061" priority="1058" stopIfTrue="1" operator="equal">
      <formula>"Pass"</formula>
    </cfRule>
  </conditionalFormatting>
  <conditionalFormatting sqref="U2624">
    <cfRule type="cellIs" dxfId="1060" priority="1055" stopIfTrue="1" operator="equal">
      <formula>"Fail"</formula>
    </cfRule>
    <cfRule type="cellIs" dxfId="1059" priority="1056" stopIfTrue="1" operator="equal">
      <formula>"Pass"</formula>
    </cfRule>
  </conditionalFormatting>
  <conditionalFormatting sqref="T2615">
    <cfRule type="cellIs" dxfId="1058" priority="1053" stopIfTrue="1" operator="equal">
      <formula>"Fail"</formula>
    </cfRule>
    <cfRule type="cellIs" dxfId="1057" priority="1054" stopIfTrue="1" operator="equal">
      <formula>"Pass"</formula>
    </cfRule>
  </conditionalFormatting>
  <conditionalFormatting sqref="T2615">
    <cfRule type="cellIs" dxfId="1056" priority="1051" stopIfTrue="1" operator="equal">
      <formula>"Fail"</formula>
    </cfRule>
    <cfRule type="cellIs" dxfId="1055" priority="1052" stopIfTrue="1" operator="equal">
      <formula>"Pass"</formula>
    </cfRule>
  </conditionalFormatting>
  <conditionalFormatting sqref="T2618">
    <cfRule type="cellIs" dxfId="1054" priority="1049" stopIfTrue="1" operator="equal">
      <formula>"Fail"</formula>
    </cfRule>
    <cfRule type="cellIs" dxfId="1053" priority="1050" stopIfTrue="1" operator="equal">
      <formula>"Pass"</formula>
    </cfRule>
  </conditionalFormatting>
  <conditionalFormatting sqref="T2618">
    <cfRule type="cellIs" dxfId="1052" priority="1047" stopIfTrue="1" operator="equal">
      <formula>"Fail"</formula>
    </cfRule>
    <cfRule type="cellIs" dxfId="1051" priority="1048" stopIfTrue="1" operator="equal">
      <formula>"Pass"</formula>
    </cfRule>
  </conditionalFormatting>
  <conditionalFormatting sqref="T2621">
    <cfRule type="cellIs" dxfId="1050" priority="1045" stopIfTrue="1" operator="equal">
      <formula>"Fail"</formula>
    </cfRule>
    <cfRule type="cellIs" dxfId="1049" priority="1046" stopIfTrue="1" operator="equal">
      <formula>"Pass"</formula>
    </cfRule>
  </conditionalFormatting>
  <conditionalFormatting sqref="T2621">
    <cfRule type="cellIs" dxfId="1048" priority="1043" stopIfTrue="1" operator="equal">
      <formula>"Fail"</formula>
    </cfRule>
    <cfRule type="cellIs" dxfId="1047" priority="1044" stopIfTrue="1" operator="equal">
      <formula>"Pass"</formula>
    </cfRule>
  </conditionalFormatting>
  <conditionalFormatting sqref="T2624">
    <cfRule type="cellIs" dxfId="1046" priority="1041" stopIfTrue="1" operator="equal">
      <formula>"Fail"</formula>
    </cfRule>
    <cfRule type="cellIs" dxfId="1045" priority="1042" stopIfTrue="1" operator="equal">
      <formula>"Pass"</formula>
    </cfRule>
  </conditionalFormatting>
  <conditionalFormatting sqref="T2624">
    <cfRule type="cellIs" dxfId="1044" priority="1039" stopIfTrue="1" operator="equal">
      <formula>"Fail"</formula>
    </cfRule>
    <cfRule type="cellIs" dxfId="1043" priority="1040" stopIfTrue="1" operator="equal">
      <formula>"Pass"</formula>
    </cfRule>
  </conditionalFormatting>
  <conditionalFormatting sqref="T2618">
    <cfRule type="cellIs" dxfId="1042" priority="1037" stopIfTrue="1" operator="equal">
      <formula>"Fail"</formula>
    </cfRule>
    <cfRule type="cellIs" dxfId="1041" priority="1038" stopIfTrue="1" operator="equal">
      <formula>"Pass"</formula>
    </cfRule>
  </conditionalFormatting>
  <conditionalFormatting sqref="T2618">
    <cfRule type="cellIs" dxfId="1040" priority="1035" stopIfTrue="1" operator="equal">
      <formula>"Fail"</formula>
    </cfRule>
    <cfRule type="cellIs" dxfId="1039" priority="1036" stopIfTrue="1" operator="equal">
      <formula>"Pass"</formula>
    </cfRule>
  </conditionalFormatting>
  <conditionalFormatting sqref="T2621">
    <cfRule type="cellIs" dxfId="1038" priority="1033" stopIfTrue="1" operator="equal">
      <formula>"Fail"</formula>
    </cfRule>
    <cfRule type="cellIs" dxfId="1037" priority="1034" stopIfTrue="1" operator="equal">
      <formula>"Pass"</formula>
    </cfRule>
  </conditionalFormatting>
  <conditionalFormatting sqref="T2621">
    <cfRule type="cellIs" dxfId="1036" priority="1031" stopIfTrue="1" operator="equal">
      <formula>"Fail"</formula>
    </cfRule>
    <cfRule type="cellIs" dxfId="1035" priority="1032" stopIfTrue="1" operator="equal">
      <formula>"Pass"</formula>
    </cfRule>
  </conditionalFormatting>
  <conditionalFormatting sqref="T2621">
    <cfRule type="cellIs" dxfId="1034" priority="1029" stopIfTrue="1" operator="equal">
      <formula>"Fail"</formula>
    </cfRule>
    <cfRule type="cellIs" dxfId="1033" priority="1030" stopIfTrue="1" operator="equal">
      <formula>"Pass"</formula>
    </cfRule>
  </conditionalFormatting>
  <conditionalFormatting sqref="T2624">
    <cfRule type="cellIs" dxfId="1032" priority="1027" stopIfTrue="1" operator="equal">
      <formula>"Fail"</formula>
    </cfRule>
    <cfRule type="cellIs" dxfId="1031" priority="1028" stopIfTrue="1" operator="equal">
      <formula>"Pass"</formula>
    </cfRule>
  </conditionalFormatting>
  <conditionalFormatting sqref="T2624">
    <cfRule type="cellIs" dxfId="1030" priority="1025" stopIfTrue="1" operator="equal">
      <formula>"Fail"</formula>
    </cfRule>
    <cfRule type="cellIs" dxfId="1029" priority="1026" stopIfTrue="1" operator="equal">
      <formula>"Pass"</formula>
    </cfRule>
  </conditionalFormatting>
  <conditionalFormatting sqref="T2624">
    <cfRule type="cellIs" dxfId="1028" priority="1023" stopIfTrue="1" operator="equal">
      <formula>"Fail"</formula>
    </cfRule>
    <cfRule type="cellIs" dxfId="1027" priority="1024" stopIfTrue="1" operator="equal">
      <formula>"Pass"</formula>
    </cfRule>
  </conditionalFormatting>
  <conditionalFormatting sqref="B2636:C2638 A2637:A2638 W2633 S2636:S2638 S2627:U2635 T2636:U2636">
    <cfRule type="cellIs" dxfId="1026" priority="1021" stopIfTrue="1" operator="equal">
      <formula>"Fail"</formula>
    </cfRule>
    <cfRule type="cellIs" dxfId="1025" priority="1022" stopIfTrue="1" operator="equal">
      <formula>"Pass"</formula>
    </cfRule>
  </conditionalFormatting>
  <conditionalFormatting sqref="T2636:U2636 S2636:S2638">
    <cfRule type="cellIs" dxfId="1024" priority="1019" stopIfTrue="1" operator="equal">
      <formula>"Fail"</formula>
    </cfRule>
    <cfRule type="cellIs" dxfId="1023" priority="1020" stopIfTrue="1" operator="equal">
      <formula>"Pass"</formula>
    </cfRule>
  </conditionalFormatting>
  <conditionalFormatting sqref="W2633 S2633:U2635">
    <cfRule type="cellIs" dxfId="1022" priority="1017" stopIfTrue="1" operator="equal">
      <formula>"Fail"</formula>
    </cfRule>
    <cfRule type="cellIs" dxfId="1021" priority="1018" stopIfTrue="1" operator="equal">
      <formula>"Pass"</formula>
    </cfRule>
  </conditionalFormatting>
  <conditionalFormatting sqref="S2627:U2632">
    <cfRule type="cellIs" dxfId="1020" priority="1015" stopIfTrue="1" operator="equal">
      <formula>"Fail"</formula>
    </cfRule>
    <cfRule type="cellIs" dxfId="1019" priority="1016" stopIfTrue="1" operator="equal">
      <formula>"Pass"</formula>
    </cfRule>
  </conditionalFormatting>
  <conditionalFormatting sqref="U2633">
    <cfRule type="cellIs" dxfId="1018" priority="1013" stopIfTrue="1" operator="equal">
      <formula>"Fail"</formula>
    </cfRule>
    <cfRule type="cellIs" dxfId="1017" priority="1014" stopIfTrue="1" operator="equal">
      <formula>"Pass"</formula>
    </cfRule>
  </conditionalFormatting>
  <conditionalFormatting sqref="U2636">
    <cfRule type="cellIs" dxfId="1016" priority="1011" stopIfTrue="1" operator="equal">
      <formula>"Fail"</formula>
    </cfRule>
    <cfRule type="cellIs" dxfId="1015" priority="1012" stopIfTrue="1" operator="equal">
      <formula>"Pass"</formula>
    </cfRule>
  </conditionalFormatting>
  <conditionalFormatting sqref="T2627">
    <cfRule type="cellIs" dxfId="1014" priority="1009" stopIfTrue="1" operator="equal">
      <formula>"Fail"</formula>
    </cfRule>
    <cfRule type="cellIs" dxfId="1013" priority="1010" stopIfTrue="1" operator="equal">
      <formula>"Pass"</formula>
    </cfRule>
  </conditionalFormatting>
  <conditionalFormatting sqref="T2627">
    <cfRule type="cellIs" dxfId="1012" priority="1007" stopIfTrue="1" operator="equal">
      <formula>"Fail"</formula>
    </cfRule>
    <cfRule type="cellIs" dxfId="1011" priority="1008" stopIfTrue="1" operator="equal">
      <formula>"Pass"</formula>
    </cfRule>
  </conditionalFormatting>
  <conditionalFormatting sqref="T2630">
    <cfRule type="cellIs" dxfId="1010" priority="1005" stopIfTrue="1" operator="equal">
      <formula>"Fail"</formula>
    </cfRule>
    <cfRule type="cellIs" dxfId="1009" priority="1006" stopIfTrue="1" operator="equal">
      <formula>"Pass"</formula>
    </cfRule>
  </conditionalFormatting>
  <conditionalFormatting sqref="T2630">
    <cfRule type="cellIs" dxfId="1008" priority="1003" stopIfTrue="1" operator="equal">
      <formula>"Fail"</formula>
    </cfRule>
    <cfRule type="cellIs" dxfId="1007" priority="1004" stopIfTrue="1" operator="equal">
      <formula>"Pass"</formula>
    </cfRule>
  </conditionalFormatting>
  <conditionalFormatting sqref="T2633">
    <cfRule type="cellIs" dxfId="1006" priority="1001" stopIfTrue="1" operator="equal">
      <formula>"Fail"</formula>
    </cfRule>
    <cfRule type="cellIs" dxfId="1005" priority="1002" stopIfTrue="1" operator="equal">
      <formula>"Pass"</formula>
    </cfRule>
  </conditionalFormatting>
  <conditionalFormatting sqref="T2633">
    <cfRule type="cellIs" dxfId="1004" priority="999" stopIfTrue="1" operator="equal">
      <formula>"Fail"</formula>
    </cfRule>
    <cfRule type="cellIs" dxfId="1003" priority="1000" stopIfTrue="1" operator="equal">
      <formula>"Pass"</formula>
    </cfRule>
  </conditionalFormatting>
  <conditionalFormatting sqref="T2636">
    <cfRule type="cellIs" dxfId="1002" priority="997" stopIfTrue="1" operator="equal">
      <formula>"Fail"</formula>
    </cfRule>
    <cfRule type="cellIs" dxfId="1001" priority="998" stopIfTrue="1" operator="equal">
      <formula>"Pass"</formula>
    </cfRule>
  </conditionalFormatting>
  <conditionalFormatting sqref="T2636">
    <cfRule type="cellIs" dxfId="1000" priority="995" stopIfTrue="1" operator="equal">
      <formula>"Fail"</formula>
    </cfRule>
    <cfRule type="cellIs" dxfId="999" priority="996" stopIfTrue="1" operator="equal">
      <formula>"Pass"</formula>
    </cfRule>
  </conditionalFormatting>
  <conditionalFormatting sqref="T2630">
    <cfRule type="cellIs" dxfId="998" priority="993" stopIfTrue="1" operator="equal">
      <formula>"Fail"</formula>
    </cfRule>
    <cfRule type="cellIs" dxfId="997" priority="994" stopIfTrue="1" operator="equal">
      <formula>"Pass"</formula>
    </cfRule>
  </conditionalFormatting>
  <conditionalFormatting sqref="T2630">
    <cfRule type="cellIs" dxfId="996" priority="991" stopIfTrue="1" operator="equal">
      <formula>"Fail"</formula>
    </cfRule>
    <cfRule type="cellIs" dxfId="995" priority="992" stopIfTrue="1" operator="equal">
      <formula>"Pass"</formula>
    </cfRule>
  </conditionalFormatting>
  <conditionalFormatting sqref="T2633">
    <cfRule type="cellIs" dxfId="994" priority="989" stopIfTrue="1" operator="equal">
      <formula>"Fail"</formula>
    </cfRule>
    <cfRule type="cellIs" dxfId="993" priority="990" stopIfTrue="1" operator="equal">
      <formula>"Pass"</formula>
    </cfRule>
  </conditionalFormatting>
  <conditionalFormatting sqref="T2633">
    <cfRule type="cellIs" dxfId="992" priority="987" stopIfTrue="1" operator="equal">
      <formula>"Fail"</formula>
    </cfRule>
    <cfRule type="cellIs" dxfId="991" priority="988" stopIfTrue="1" operator="equal">
      <formula>"Pass"</formula>
    </cfRule>
  </conditionalFormatting>
  <conditionalFormatting sqref="T2633">
    <cfRule type="cellIs" dxfId="990" priority="985" stopIfTrue="1" operator="equal">
      <formula>"Fail"</formula>
    </cfRule>
    <cfRule type="cellIs" dxfId="989" priority="986" stopIfTrue="1" operator="equal">
      <formula>"Pass"</formula>
    </cfRule>
  </conditionalFormatting>
  <conditionalFormatting sqref="T2636">
    <cfRule type="cellIs" dxfId="988" priority="983" stopIfTrue="1" operator="equal">
      <formula>"Fail"</formula>
    </cfRule>
    <cfRule type="cellIs" dxfId="987" priority="984" stopIfTrue="1" operator="equal">
      <formula>"Pass"</formula>
    </cfRule>
  </conditionalFormatting>
  <conditionalFormatting sqref="T2636">
    <cfRule type="cellIs" dxfId="986" priority="981" stopIfTrue="1" operator="equal">
      <formula>"Fail"</formula>
    </cfRule>
    <cfRule type="cellIs" dxfId="985" priority="982" stopIfTrue="1" operator="equal">
      <formula>"Pass"</formula>
    </cfRule>
  </conditionalFormatting>
  <conditionalFormatting sqref="T2636">
    <cfRule type="cellIs" dxfId="984" priority="979" stopIfTrue="1" operator="equal">
      <formula>"Fail"</formula>
    </cfRule>
    <cfRule type="cellIs" dxfId="983" priority="980" stopIfTrue="1" operator="equal">
      <formula>"Pass"</formula>
    </cfRule>
  </conditionalFormatting>
  <conditionalFormatting sqref="U2633">
    <cfRule type="cellIs" dxfId="982" priority="977" stopIfTrue="1" operator="equal">
      <formula>"Fail"</formula>
    </cfRule>
    <cfRule type="cellIs" dxfId="981" priority="978" stopIfTrue="1" operator="equal">
      <formula>"Pass"</formula>
    </cfRule>
  </conditionalFormatting>
  <conditionalFormatting sqref="U2636">
    <cfRule type="cellIs" dxfId="980" priority="975" stopIfTrue="1" operator="equal">
      <formula>"Fail"</formula>
    </cfRule>
    <cfRule type="cellIs" dxfId="979" priority="976" stopIfTrue="1" operator="equal">
      <formula>"Pass"</formula>
    </cfRule>
  </conditionalFormatting>
  <conditionalFormatting sqref="U2636">
    <cfRule type="cellIs" dxfId="978" priority="973" stopIfTrue="1" operator="equal">
      <formula>"Fail"</formula>
    </cfRule>
    <cfRule type="cellIs" dxfId="977" priority="974" stopIfTrue="1" operator="equal">
      <formula>"Pass"</formula>
    </cfRule>
  </conditionalFormatting>
  <conditionalFormatting sqref="U2636">
    <cfRule type="cellIs" dxfId="976" priority="971" stopIfTrue="1" operator="equal">
      <formula>"Fail"</formula>
    </cfRule>
    <cfRule type="cellIs" dxfId="975" priority="972" stopIfTrue="1" operator="equal">
      <formula>"Pass"</formula>
    </cfRule>
  </conditionalFormatting>
  <conditionalFormatting sqref="B2648:C2650 A2649:A2650 W2645 S2648:S2650 S2639:U2647 T2648:U2648">
    <cfRule type="cellIs" dxfId="974" priority="969" stopIfTrue="1" operator="equal">
      <formula>"Fail"</formula>
    </cfRule>
    <cfRule type="cellIs" dxfId="973" priority="970" stopIfTrue="1" operator="equal">
      <formula>"Pass"</formula>
    </cfRule>
  </conditionalFormatting>
  <conditionalFormatting sqref="T2648:U2648 S2648:S2650">
    <cfRule type="cellIs" dxfId="972" priority="967" stopIfTrue="1" operator="equal">
      <formula>"Fail"</formula>
    </cfRule>
    <cfRule type="cellIs" dxfId="971" priority="968" stopIfTrue="1" operator="equal">
      <formula>"Pass"</formula>
    </cfRule>
  </conditionalFormatting>
  <conditionalFormatting sqref="W2645 S2645:U2647">
    <cfRule type="cellIs" dxfId="970" priority="965" stopIfTrue="1" operator="equal">
      <formula>"Fail"</formula>
    </cfRule>
    <cfRule type="cellIs" dxfId="969" priority="966" stopIfTrue="1" operator="equal">
      <formula>"Pass"</formula>
    </cfRule>
  </conditionalFormatting>
  <conditionalFormatting sqref="S2639:U2644">
    <cfRule type="cellIs" dxfId="968" priority="963" stopIfTrue="1" operator="equal">
      <formula>"Fail"</formula>
    </cfRule>
    <cfRule type="cellIs" dxfId="967" priority="964" stopIfTrue="1" operator="equal">
      <formula>"Pass"</formula>
    </cfRule>
  </conditionalFormatting>
  <conditionalFormatting sqref="U2645">
    <cfRule type="cellIs" dxfId="966" priority="961" stopIfTrue="1" operator="equal">
      <formula>"Fail"</formula>
    </cfRule>
    <cfRule type="cellIs" dxfId="965" priority="962" stopIfTrue="1" operator="equal">
      <formula>"Pass"</formula>
    </cfRule>
  </conditionalFormatting>
  <conditionalFormatting sqref="U2648">
    <cfRule type="cellIs" dxfId="964" priority="959" stopIfTrue="1" operator="equal">
      <formula>"Fail"</formula>
    </cfRule>
    <cfRule type="cellIs" dxfId="963" priority="960" stopIfTrue="1" operator="equal">
      <formula>"Pass"</formula>
    </cfRule>
  </conditionalFormatting>
  <conditionalFormatting sqref="T2639">
    <cfRule type="cellIs" dxfId="962" priority="957" stopIfTrue="1" operator="equal">
      <formula>"Fail"</formula>
    </cfRule>
    <cfRule type="cellIs" dxfId="961" priority="958" stopIfTrue="1" operator="equal">
      <formula>"Pass"</formula>
    </cfRule>
  </conditionalFormatting>
  <conditionalFormatting sqref="T2639">
    <cfRule type="cellIs" dxfId="960" priority="955" stopIfTrue="1" operator="equal">
      <formula>"Fail"</formula>
    </cfRule>
    <cfRule type="cellIs" dxfId="959" priority="956" stopIfTrue="1" operator="equal">
      <formula>"Pass"</formula>
    </cfRule>
  </conditionalFormatting>
  <conditionalFormatting sqref="T2642">
    <cfRule type="cellIs" dxfId="958" priority="953" stopIfTrue="1" operator="equal">
      <formula>"Fail"</formula>
    </cfRule>
    <cfRule type="cellIs" dxfId="957" priority="954" stopIfTrue="1" operator="equal">
      <formula>"Pass"</formula>
    </cfRule>
  </conditionalFormatting>
  <conditionalFormatting sqref="T2642">
    <cfRule type="cellIs" dxfId="956" priority="951" stopIfTrue="1" operator="equal">
      <formula>"Fail"</formula>
    </cfRule>
    <cfRule type="cellIs" dxfId="955" priority="952" stopIfTrue="1" operator="equal">
      <formula>"Pass"</formula>
    </cfRule>
  </conditionalFormatting>
  <conditionalFormatting sqref="T2645">
    <cfRule type="cellIs" dxfId="954" priority="949" stopIfTrue="1" operator="equal">
      <formula>"Fail"</formula>
    </cfRule>
    <cfRule type="cellIs" dxfId="953" priority="950" stopIfTrue="1" operator="equal">
      <formula>"Pass"</formula>
    </cfRule>
  </conditionalFormatting>
  <conditionalFormatting sqref="T2645">
    <cfRule type="cellIs" dxfId="952" priority="947" stopIfTrue="1" operator="equal">
      <formula>"Fail"</formula>
    </cfRule>
    <cfRule type="cellIs" dxfId="951" priority="948" stopIfTrue="1" operator="equal">
      <formula>"Pass"</formula>
    </cfRule>
  </conditionalFormatting>
  <conditionalFormatting sqref="T2648">
    <cfRule type="cellIs" dxfId="950" priority="945" stopIfTrue="1" operator="equal">
      <formula>"Fail"</formula>
    </cfRule>
    <cfRule type="cellIs" dxfId="949" priority="946" stopIfTrue="1" operator="equal">
      <formula>"Pass"</formula>
    </cfRule>
  </conditionalFormatting>
  <conditionalFormatting sqref="T2648">
    <cfRule type="cellIs" dxfId="948" priority="943" stopIfTrue="1" operator="equal">
      <formula>"Fail"</formula>
    </cfRule>
    <cfRule type="cellIs" dxfId="947" priority="944" stopIfTrue="1" operator="equal">
      <formula>"Pass"</formula>
    </cfRule>
  </conditionalFormatting>
  <conditionalFormatting sqref="T2642">
    <cfRule type="cellIs" dxfId="946" priority="941" stopIfTrue="1" operator="equal">
      <formula>"Fail"</formula>
    </cfRule>
    <cfRule type="cellIs" dxfId="945" priority="942" stopIfTrue="1" operator="equal">
      <formula>"Pass"</formula>
    </cfRule>
  </conditionalFormatting>
  <conditionalFormatting sqref="T2642">
    <cfRule type="cellIs" dxfId="944" priority="939" stopIfTrue="1" operator="equal">
      <formula>"Fail"</formula>
    </cfRule>
    <cfRule type="cellIs" dxfId="943" priority="940" stopIfTrue="1" operator="equal">
      <formula>"Pass"</formula>
    </cfRule>
  </conditionalFormatting>
  <conditionalFormatting sqref="T2645">
    <cfRule type="cellIs" dxfId="942" priority="937" stopIfTrue="1" operator="equal">
      <formula>"Fail"</formula>
    </cfRule>
    <cfRule type="cellIs" dxfId="941" priority="938" stopIfTrue="1" operator="equal">
      <formula>"Pass"</formula>
    </cfRule>
  </conditionalFormatting>
  <conditionalFormatting sqref="T2645">
    <cfRule type="cellIs" dxfId="940" priority="935" stopIfTrue="1" operator="equal">
      <formula>"Fail"</formula>
    </cfRule>
    <cfRule type="cellIs" dxfId="939" priority="936" stopIfTrue="1" operator="equal">
      <formula>"Pass"</formula>
    </cfRule>
  </conditionalFormatting>
  <conditionalFormatting sqref="T2645">
    <cfRule type="cellIs" dxfId="938" priority="933" stopIfTrue="1" operator="equal">
      <formula>"Fail"</formula>
    </cfRule>
    <cfRule type="cellIs" dxfId="937" priority="934" stopIfTrue="1" operator="equal">
      <formula>"Pass"</formula>
    </cfRule>
  </conditionalFormatting>
  <conditionalFormatting sqref="T2648">
    <cfRule type="cellIs" dxfId="936" priority="931" stopIfTrue="1" operator="equal">
      <formula>"Fail"</formula>
    </cfRule>
    <cfRule type="cellIs" dxfId="935" priority="932" stopIfTrue="1" operator="equal">
      <formula>"Pass"</formula>
    </cfRule>
  </conditionalFormatting>
  <conditionalFormatting sqref="T2648">
    <cfRule type="cellIs" dxfId="934" priority="929" stopIfTrue="1" operator="equal">
      <formula>"Fail"</formula>
    </cfRule>
    <cfRule type="cellIs" dxfId="933" priority="930" stopIfTrue="1" operator="equal">
      <formula>"Pass"</formula>
    </cfRule>
  </conditionalFormatting>
  <conditionalFormatting sqref="T2648">
    <cfRule type="cellIs" dxfId="932" priority="927" stopIfTrue="1" operator="equal">
      <formula>"Fail"</formula>
    </cfRule>
    <cfRule type="cellIs" dxfId="931" priority="928" stopIfTrue="1" operator="equal">
      <formula>"Pass"</formula>
    </cfRule>
  </conditionalFormatting>
  <conditionalFormatting sqref="U2645">
    <cfRule type="cellIs" dxfId="930" priority="925" stopIfTrue="1" operator="equal">
      <formula>"Fail"</formula>
    </cfRule>
    <cfRule type="cellIs" dxfId="929" priority="926" stopIfTrue="1" operator="equal">
      <formula>"Pass"</formula>
    </cfRule>
  </conditionalFormatting>
  <conditionalFormatting sqref="U2648">
    <cfRule type="cellIs" dxfId="928" priority="923" stopIfTrue="1" operator="equal">
      <formula>"Fail"</formula>
    </cfRule>
    <cfRule type="cellIs" dxfId="927" priority="924" stopIfTrue="1" operator="equal">
      <formula>"Pass"</formula>
    </cfRule>
  </conditionalFormatting>
  <conditionalFormatting sqref="U2648">
    <cfRule type="cellIs" dxfId="926" priority="921" stopIfTrue="1" operator="equal">
      <formula>"Fail"</formula>
    </cfRule>
    <cfRule type="cellIs" dxfId="925" priority="922" stopIfTrue="1" operator="equal">
      <formula>"Pass"</formula>
    </cfRule>
  </conditionalFormatting>
  <conditionalFormatting sqref="U2648">
    <cfRule type="cellIs" dxfId="924" priority="919" stopIfTrue="1" operator="equal">
      <formula>"Fail"</formula>
    </cfRule>
    <cfRule type="cellIs" dxfId="923" priority="920" stopIfTrue="1" operator="equal">
      <formula>"Pass"</formula>
    </cfRule>
  </conditionalFormatting>
  <conditionalFormatting sqref="B2660:C2662 A2661:A2662 W2657 S2660:S2662 S2651:U2659 T2660:U2660">
    <cfRule type="cellIs" dxfId="922" priority="917" stopIfTrue="1" operator="equal">
      <formula>"Fail"</formula>
    </cfRule>
    <cfRule type="cellIs" dxfId="921" priority="918" stopIfTrue="1" operator="equal">
      <formula>"Pass"</formula>
    </cfRule>
  </conditionalFormatting>
  <conditionalFormatting sqref="T2660:U2660 S2660:S2662">
    <cfRule type="cellIs" dxfId="920" priority="915" stopIfTrue="1" operator="equal">
      <formula>"Fail"</formula>
    </cfRule>
    <cfRule type="cellIs" dxfId="919" priority="916" stopIfTrue="1" operator="equal">
      <formula>"Pass"</formula>
    </cfRule>
  </conditionalFormatting>
  <conditionalFormatting sqref="W2657 S2657:U2659 S2645">
    <cfRule type="cellIs" dxfId="918" priority="913" stopIfTrue="1" operator="equal">
      <formula>"Fail"</formula>
    </cfRule>
    <cfRule type="cellIs" dxfId="917" priority="914" stopIfTrue="1" operator="equal">
      <formula>"Pass"</formula>
    </cfRule>
  </conditionalFormatting>
  <conditionalFormatting sqref="S2651:U2656">
    <cfRule type="cellIs" dxfId="916" priority="911" stopIfTrue="1" operator="equal">
      <formula>"Fail"</formula>
    </cfRule>
    <cfRule type="cellIs" dxfId="915" priority="912" stopIfTrue="1" operator="equal">
      <formula>"Pass"</formula>
    </cfRule>
  </conditionalFormatting>
  <conditionalFormatting sqref="U2657">
    <cfRule type="cellIs" dxfId="914" priority="909" stopIfTrue="1" operator="equal">
      <formula>"Fail"</formula>
    </cfRule>
    <cfRule type="cellIs" dxfId="913" priority="910" stopIfTrue="1" operator="equal">
      <formula>"Pass"</formula>
    </cfRule>
  </conditionalFormatting>
  <conditionalFormatting sqref="U2660">
    <cfRule type="cellIs" dxfId="912" priority="907" stopIfTrue="1" operator="equal">
      <formula>"Fail"</formula>
    </cfRule>
    <cfRule type="cellIs" dxfId="911" priority="908" stopIfTrue="1" operator="equal">
      <formula>"Pass"</formula>
    </cfRule>
  </conditionalFormatting>
  <conditionalFormatting sqref="T2651">
    <cfRule type="cellIs" dxfId="910" priority="905" stopIfTrue="1" operator="equal">
      <formula>"Fail"</formula>
    </cfRule>
    <cfRule type="cellIs" dxfId="909" priority="906" stopIfTrue="1" operator="equal">
      <formula>"Pass"</formula>
    </cfRule>
  </conditionalFormatting>
  <conditionalFormatting sqref="T2651">
    <cfRule type="cellIs" dxfId="908" priority="903" stopIfTrue="1" operator="equal">
      <formula>"Fail"</formula>
    </cfRule>
    <cfRule type="cellIs" dxfId="907" priority="904" stopIfTrue="1" operator="equal">
      <formula>"Pass"</formula>
    </cfRule>
  </conditionalFormatting>
  <conditionalFormatting sqref="T2654">
    <cfRule type="cellIs" dxfId="906" priority="901" stopIfTrue="1" operator="equal">
      <formula>"Fail"</formula>
    </cfRule>
    <cfRule type="cellIs" dxfId="905" priority="902" stopIfTrue="1" operator="equal">
      <formula>"Pass"</formula>
    </cfRule>
  </conditionalFormatting>
  <conditionalFormatting sqref="T2654">
    <cfRule type="cellIs" dxfId="904" priority="899" stopIfTrue="1" operator="equal">
      <formula>"Fail"</formula>
    </cfRule>
    <cfRule type="cellIs" dxfId="903" priority="900" stopIfTrue="1" operator="equal">
      <formula>"Pass"</formula>
    </cfRule>
  </conditionalFormatting>
  <conditionalFormatting sqref="T2657">
    <cfRule type="cellIs" dxfId="902" priority="897" stopIfTrue="1" operator="equal">
      <formula>"Fail"</formula>
    </cfRule>
    <cfRule type="cellIs" dxfId="901" priority="898" stopIfTrue="1" operator="equal">
      <formula>"Pass"</formula>
    </cfRule>
  </conditionalFormatting>
  <conditionalFormatting sqref="T2657">
    <cfRule type="cellIs" dxfId="900" priority="895" stopIfTrue="1" operator="equal">
      <formula>"Fail"</formula>
    </cfRule>
    <cfRule type="cellIs" dxfId="899" priority="896" stopIfTrue="1" operator="equal">
      <formula>"Pass"</formula>
    </cfRule>
  </conditionalFormatting>
  <conditionalFormatting sqref="T2660">
    <cfRule type="cellIs" dxfId="898" priority="893" stopIfTrue="1" operator="equal">
      <formula>"Fail"</formula>
    </cfRule>
    <cfRule type="cellIs" dxfId="897" priority="894" stopIfTrue="1" operator="equal">
      <formula>"Pass"</formula>
    </cfRule>
  </conditionalFormatting>
  <conditionalFormatting sqref="T2660">
    <cfRule type="cellIs" dxfId="896" priority="891" stopIfTrue="1" operator="equal">
      <formula>"Fail"</formula>
    </cfRule>
    <cfRule type="cellIs" dxfId="895" priority="892" stopIfTrue="1" operator="equal">
      <formula>"Pass"</formula>
    </cfRule>
  </conditionalFormatting>
  <conditionalFormatting sqref="T2654">
    <cfRule type="cellIs" dxfId="894" priority="889" stopIfTrue="1" operator="equal">
      <formula>"Fail"</formula>
    </cfRule>
    <cfRule type="cellIs" dxfId="893" priority="890" stopIfTrue="1" operator="equal">
      <formula>"Pass"</formula>
    </cfRule>
  </conditionalFormatting>
  <conditionalFormatting sqref="T2654">
    <cfRule type="cellIs" dxfId="892" priority="887" stopIfTrue="1" operator="equal">
      <formula>"Fail"</formula>
    </cfRule>
    <cfRule type="cellIs" dxfId="891" priority="888" stopIfTrue="1" operator="equal">
      <formula>"Pass"</formula>
    </cfRule>
  </conditionalFormatting>
  <conditionalFormatting sqref="T2657">
    <cfRule type="cellIs" dxfId="890" priority="885" stopIfTrue="1" operator="equal">
      <formula>"Fail"</formula>
    </cfRule>
    <cfRule type="cellIs" dxfId="889" priority="886" stopIfTrue="1" operator="equal">
      <formula>"Pass"</formula>
    </cfRule>
  </conditionalFormatting>
  <conditionalFormatting sqref="T2657">
    <cfRule type="cellIs" dxfId="888" priority="883" stopIfTrue="1" operator="equal">
      <formula>"Fail"</formula>
    </cfRule>
    <cfRule type="cellIs" dxfId="887" priority="884" stopIfTrue="1" operator="equal">
      <formula>"Pass"</formula>
    </cfRule>
  </conditionalFormatting>
  <conditionalFormatting sqref="T2657">
    <cfRule type="cellIs" dxfId="886" priority="881" stopIfTrue="1" operator="equal">
      <formula>"Fail"</formula>
    </cfRule>
    <cfRule type="cellIs" dxfId="885" priority="882" stopIfTrue="1" operator="equal">
      <formula>"Pass"</formula>
    </cfRule>
  </conditionalFormatting>
  <conditionalFormatting sqref="T2660">
    <cfRule type="cellIs" dxfId="884" priority="879" stopIfTrue="1" operator="equal">
      <formula>"Fail"</formula>
    </cfRule>
    <cfRule type="cellIs" dxfId="883" priority="880" stopIfTrue="1" operator="equal">
      <formula>"Pass"</formula>
    </cfRule>
  </conditionalFormatting>
  <conditionalFormatting sqref="T2660">
    <cfRule type="cellIs" dxfId="882" priority="877" stopIfTrue="1" operator="equal">
      <formula>"Fail"</formula>
    </cfRule>
    <cfRule type="cellIs" dxfId="881" priority="878" stopIfTrue="1" operator="equal">
      <formula>"Pass"</formula>
    </cfRule>
  </conditionalFormatting>
  <conditionalFormatting sqref="T2660">
    <cfRule type="cellIs" dxfId="880" priority="875" stopIfTrue="1" operator="equal">
      <formula>"Fail"</formula>
    </cfRule>
    <cfRule type="cellIs" dxfId="879" priority="876" stopIfTrue="1" operator="equal">
      <formula>"Pass"</formula>
    </cfRule>
  </conditionalFormatting>
  <conditionalFormatting sqref="U2657">
    <cfRule type="cellIs" dxfId="878" priority="873" stopIfTrue="1" operator="equal">
      <formula>"Fail"</formula>
    </cfRule>
    <cfRule type="cellIs" dxfId="877" priority="874" stopIfTrue="1" operator="equal">
      <formula>"Pass"</formula>
    </cfRule>
  </conditionalFormatting>
  <conditionalFormatting sqref="U2660">
    <cfRule type="cellIs" dxfId="876" priority="871" stopIfTrue="1" operator="equal">
      <formula>"Fail"</formula>
    </cfRule>
    <cfRule type="cellIs" dxfId="875" priority="872" stopIfTrue="1" operator="equal">
      <formula>"Pass"</formula>
    </cfRule>
  </conditionalFormatting>
  <conditionalFormatting sqref="U2660">
    <cfRule type="cellIs" dxfId="874" priority="869" stopIfTrue="1" operator="equal">
      <formula>"Fail"</formula>
    </cfRule>
    <cfRule type="cellIs" dxfId="873" priority="870" stopIfTrue="1" operator="equal">
      <formula>"Pass"</formula>
    </cfRule>
  </conditionalFormatting>
  <conditionalFormatting sqref="U2660">
    <cfRule type="cellIs" dxfId="872" priority="867" stopIfTrue="1" operator="equal">
      <formula>"Fail"</formula>
    </cfRule>
    <cfRule type="cellIs" dxfId="871" priority="868" stopIfTrue="1" operator="equal">
      <formula>"Pass"</formula>
    </cfRule>
  </conditionalFormatting>
  <conditionalFormatting sqref="B2672:C2674 A2673:A2674 W2669 S2672:S2674 S2663:U2671 T2672:U2672">
    <cfRule type="cellIs" dxfId="870" priority="865" stopIfTrue="1" operator="equal">
      <formula>"Fail"</formula>
    </cfRule>
    <cfRule type="cellIs" dxfId="869" priority="866" stopIfTrue="1" operator="equal">
      <formula>"Pass"</formula>
    </cfRule>
  </conditionalFormatting>
  <conditionalFormatting sqref="T2672:U2672 S2672:S2674">
    <cfRule type="cellIs" dxfId="868" priority="863" stopIfTrue="1" operator="equal">
      <formula>"Fail"</formula>
    </cfRule>
    <cfRule type="cellIs" dxfId="867" priority="864" stopIfTrue="1" operator="equal">
      <formula>"Pass"</formula>
    </cfRule>
  </conditionalFormatting>
  <conditionalFormatting sqref="W2669 S2669:U2671">
    <cfRule type="cellIs" dxfId="866" priority="861" stopIfTrue="1" operator="equal">
      <formula>"Fail"</formula>
    </cfRule>
    <cfRule type="cellIs" dxfId="865" priority="862" stopIfTrue="1" operator="equal">
      <formula>"Pass"</formula>
    </cfRule>
  </conditionalFormatting>
  <conditionalFormatting sqref="S2663:U2668">
    <cfRule type="cellIs" dxfId="864" priority="859" stopIfTrue="1" operator="equal">
      <formula>"Fail"</formula>
    </cfRule>
    <cfRule type="cellIs" dxfId="863" priority="860" stopIfTrue="1" operator="equal">
      <formula>"Pass"</formula>
    </cfRule>
  </conditionalFormatting>
  <conditionalFormatting sqref="U2669">
    <cfRule type="cellIs" dxfId="862" priority="857" stopIfTrue="1" operator="equal">
      <formula>"Fail"</formula>
    </cfRule>
    <cfRule type="cellIs" dxfId="861" priority="858" stopIfTrue="1" operator="equal">
      <formula>"Pass"</formula>
    </cfRule>
  </conditionalFormatting>
  <conditionalFormatting sqref="U2672">
    <cfRule type="cellIs" dxfId="860" priority="855" stopIfTrue="1" operator="equal">
      <formula>"Fail"</formula>
    </cfRule>
    <cfRule type="cellIs" dxfId="859" priority="856" stopIfTrue="1" operator="equal">
      <formula>"Pass"</formula>
    </cfRule>
  </conditionalFormatting>
  <conditionalFormatting sqref="T2663">
    <cfRule type="cellIs" dxfId="858" priority="853" stopIfTrue="1" operator="equal">
      <formula>"Fail"</formula>
    </cfRule>
    <cfRule type="cellIs" dxfId="857" priority="854" stopIfTrue="1" operator="equal">
      <formula>"Pass"</formula>
    </cfRule>
  </conditionalFormatting>
  <conditionalFormatting sqref="T2663">
    <cfRule type="cellIs" dxfId="856" priority="851" stopIfTrue="1" operator="equal">
      <formula>"Fail"</formula>
    </cfRule>
    <cfRule type="cellIs" dxfId="855" priority="852" stopIfTrue="1" operator="equal">
      <formula>"Pass"</formula>
    </cfRule>
  </conditionalFormatting>
  <conditionalFormatting sqref="T2666">
    <cfRule type="cellIs" dxfId="854" priority="849" stopIfTrue="1" operator="equal">
      <formula>"Fail"</formula>
    </cfRule>
    <cfRule type="cellIs" dxfId="853" priority="850" stopIfTrue="1" operator="equal">
      <formula>"Pass"</formula>
    </cfRule>
  </conditionalFormatting>
  <conditionalFormatting sqref="T2666">
    <cfRule type="cellIs" dxfId="852" priority="847" stopIfTrue="1" operator="equal">
      <formula>"Fail"</formula>
    </cfRule>
    <cfRule type="cellIs" dxfId="851" priority="848" stopIfTrue="1" operator="equal">
      <formula>"Pass"</formula>
    </cfRule>
  </conditionalFormatting>
  <conditionalFormatting sqref="T2669">
    <cfRule type="cellIs" dxfId="850" priority="845" stopIfTrue="1" operator="equal">
      <formula>"Fail"</formula>
    </cfRule>
    <cfRule type="cellIs" dxfId="849" priority="846" stopIfTrue="1" operator="equal">
      <formula>"Pass"</formula>
    </cfRule>
  </conditionalFormatting>
  <conditionalFormatting sqref="T2669">
    <cfRule type="cellIs" dxfId="848" priority="843" stopIfTrue="1" operator="equal">
      <formula>"Fail"</formula>
    </cfRule>
    <cfRule type="cellIs" dxfId="847" priority="844" stopIfTrue="1" operator="equal">
      <formula>"Pass"</formula>
    </cfRule>
  </conditionalFormatting>
  <conditionalFormatting sqref="T2672">
    <cfRule type="cellIs" dxfId="846" priority="841" stopIfTrue="1" operator="equal">
      <formula>"Fail"</formula>
    </cfRule>
    <cfRule type="cellIs" dxfId="845" priority="842" stopIfTrue="1" operator="equal">
      <formula>"Pass"</formula>
    </cfRule>
  </conditionalFormatting>
  <conditionalFormatting sqref="T2672">
    <cfRule type="cellIs" dxfId="844" priority="839" stopIfTrue="1" operator="equal">
      <formula>"Fail"</formula>
    </cfRule>
    <cfRule type="cellIs" dxfId="843" priority="840" stopIfTrue="1" operator="equal">
      <formula>"Pass"</formula>
    </cfRule>
  </conditionalFormatting>
  <conditionalFormatting sqref="T2666">
    <cfRule type="cellIs" dxfId="842" priority="837" stopIfTrue="1" operator="equal">
      <formula>"Fail"</formula>
    </cfRule>
    <cfRule type="cellIs" dxfId="841" priority="838" stopIfTrue="1" operator="equal">
      <formula>"Pass"</formula>
    </cfRule>
  </conditionalFormatting>
  <conditionalFormatting sqref="T2666">
    <cfRule type="cellIs" dxfId="840" priority="835" stopIfTrue="1" operator="equal">
      <formula>"Fail"</formula>
    </cfRule>
    <cfRule type="cellIs" dxfId="839" priority="836" stopIfTrue="1" operator="equal">
      <formula>"Pass"</formula>
    </cfRule>
  </conditionalFormatting>
  <conditionalFormatting sqref="T2669">
    <cfRule type="cellIs" dxfId="838" priority="833" stopIfTrue="1" operator="equal">
      <formula>"Fail"</formula>
    </cfRule>
    <cfRule type="cellIs" dxfId="837" priority="834" stopIfTrue="1" operator="equal">
      <formula>"Pass"</formula>
    </cfRule>
  </conditionalFormatting>
  <conditionalFormatting sqref="T2669">
    <cfRule type="cellIs" dxfId="836" priority="831" stopIfTrue="1" operator="equal">
      <formula>"Fail"</formula>
    </cfRule>
    <cfRule type="cellIs" dxfId="835" priority="832" stopIfTrue="1" operator="equal">
      <formula>"Pass"</formula>
    </cfRule>
  </conditionalFormatting>
  <conditionalFormatting sqref="T2669">
    <cfRule type="cellIs" dxfId="834" priority="829" stopIfTrue="1" operator="equal">
      <formula>"Fail"</formula>
    </cfRule>
    <cfRule type="cellIs" dxfId="833" priority="830" stopIfTrue="1" operator="equal">
      <formula>"Pass"</formula>
    </cfRule>
  </conditionalFormatting>
  <conditionalFormatting sqref="T2672">
    <cfRule type="cellIs" dxfId="832" priority="827" stopIfTrue="1" operator="equal">
      <formula>"Fail"</formula>
    </cfRule>
    <cfRule type="cellIs" dxfId="831" priority="828" stopIfTrue="1" operator="equal">
      <formula>"Pass"</formula>
    </cfRule>
  </conditionalFormatting>
  <conditionalFormatting sqref="T2672">
    <cfRule type="cellIs" dxfId="830" priority="825" stopIfTrue="1" operator="equal">
      <formula>"Fail"</formula>
    </cfRule>
    <cfRule type="cellIs" dxfId="829" priority="826" stopIfTrue="1" operator="equal">
      <formula>"Pass"</formula>
    </cfRule>
  </conditionalFormatting>
  <conditionalFormatting sqref="T2672">
    <cfRule type="cellIs" dxfId="828" priority="823" stopIfTrue="1" operator="equal">
      <formula>"Fail"</formula>
    </cfRule>
    <cfRule type="cellIs" dxfId="827" priority="824" stopIfTrue="1" operator="equal">
      <formula>"Pass"</formula>
    </cfRule>
  </conditionalFormatting>
  <conditionalFormatting sqref="U2669">
    <cfRule type="cellIs" dxfId="826" priority="821" stopIfTrue="1" operator="equal">
      <formula>"Fail"</formula>
    </cfRule>
    <cfRule type="cellIs" dxfId="825" priority="822" stopIfTrue="1" operator="equal">
      <formula>"Pass"</formula>
    </cfRule>
  </conditionalFormatting>
  <conditionalFormatting sqref="U2672">
    <cfRule type="cellIs" dxfId="824" priority="819" stopIfTrue="1" operator="equal">
      <formula>"Fail"</formula>
    </cfRule>
    <cfRule type="cellIs" dxfId="823" priority="820" stopIfTrue="1" operator="equal">
      <formula>"Pass"</formula>
    </cfRule>
  </conditionalFormatting>
  <conditionalFormatting sqref="U2672">
    <cfRule type="cellIs" dxfId="822" priority="817" stopIfTrue="1" operator="equal">
      <formula>"Fail"</formula>
    </cfRule>
    <cfRule type="cellIs" dxfId="821" priority="818" stopIfTrue="1" operator="equal">
      <formula>"Pass"</formula>
    </cfRule>
  </conditionalFormatting>
  <conditionalFormatting sqref="U2672">
    <cfRule type="cellIs" dxfId="820" priority="815" stopIfTrue="1" operator="equal">
      <formula>"Fail"</formula>
    </cfRule>
    <cfRule type="cellIs" dxfId="819" priority="816" stopIfTrue="1" operator="equal">
      <formula>"Pass"</formula>
    </cfRule>
  </conditionalFormatting>
  <conditionalFormatting sqref="B2684:C2686 A2685:A2686 W2681 S2684:S2686 S2675:U2683 T2684:U2684">
    <cfRule type="cellIs" dxfId="818" priority="813" stopIfTrue="1" operator="equal">
      <formula>"Fail"</formula>
    </cfRule>
    <cfRule type="cellIs" dxfId="817" priority="814" stopIfTrue="1" operator="equal">
      <formula>"Pass"</formula>
    </cfRule>
  </conditionalFormatting>
  <conditionalFormatting sqref="T2684:U2684 S2684:S2686">
    <cfRule type="cellIs" dxfId="816" priority="811" stopIfTrue="1" operator="equal">
      <formula>"Fail"</formula>
    </cfRule>
    <cfRule type="cellIs" dxfId="815" priority="812" stopIfTrue="1" operator="equal">
      <formula>"Pass"</formula>
    </cfRule>
  </conditionalFormatting>
  <conditionalFormatting sqref="W2681 S2681:U2683">
    <cfRule type="cellIs" dxfId="814" priority="809" stopIfTrue="1" operator="equal">
      <formula>"Fail"</formula>
    </cfRule>
    <cfRule type="cellIs" dxfId="813" priority="810" stopIfTrue="1" operator="equal">
      <formula>"Pass"</formula>
    </cfRule>
  </conditionalFormatting>
  <conditionalFormatting sqref="S2675:U2680">
    <cfRule type="cellIs" dxfId="812" priority="807" stopIfTrue="1" operator="equal">
      <formula>"Fail"</formula>
    </cfRule>
    <cfRule type="cellIs" dxfId="811" priority="808" stopIfTrue="1" operator="equal">
      <formula>"Pass"</formula>
    </cfRule>
  </conditionalFormatting>
  <conditionalFormatting sqref="U2681">
    <cfRule type="cellIs" dxfId="810" priority="805" stopIfTrue="1" operator="equal">
      <formula>"Fail"</formula>
    </cfRule>
    <cfRule type="cellIs" dxfId="809" priority="806" stopIfTrue="1" operator="equal">
      <formula>"Pass"</formula>
    </cfRule>
  </conditionalFormatting>
  <conditionalFormatting sqref="U2684">
    <cfRule type="cellIs" dxfId="808" priority="803" stopIfTrue="1" operator="equal">
      <formula>"Fail"</formula>
    </cfRule>
    <cfRule type="cellIs" dxfId="807" priority="804" stopIfTrue="1" operator="equal">
      <formula>"Pass"</formula>
    </cfRule>
  </conditionalFormatting>
  <conditionalFormatting sqref="T2675">
    <cfRule type="cellIs" dxfId="806" priority="801" stopIfTrue="1" operator="equal">
      <formula>"Fail"</formula>
    </cfRule>
    <cfRule type="cellIs" dxfId="805" priority="802" stopIfTrue="1" operator="equal">
      <formula>"Pass"</formula>
    </cfRule>
  </conditionalFormatting>
  <conditionalFormatting sqref="T2675">
    <cfRule type="cellIs" dxfId="804" priority="799" stopIfTrue="1" operator="equal">
      <formula>"Fail"</formula>
    </cfRule>
    <cfRule type="cellIs" dxfId="803" priority="800" stopIfTrue="1" operator="equal">
      <formula>"Pass"</formula>
    </cfRule>
  </conditionalFormatting>
  <conditionalFormatting sqref="T2678">
    <cfRule type="cellIs" dxfId="802" priority="797" stopIfTrue="1" operator="equal">
      <formula>"Fail"</formula>
    </cfRule>
    <cfRule type="cellIs" dxfId="801" priority="798" stopIfTrue="1" operator="equal">
      <formula>"Pass"</formula>
    </cfRule>
  </conditionalFormatting>
  <conditionalFormatting sqref="T2678">
    <cfRule type="cellIs" dxfId="800" priority="795" stopIfTrue="1" operator="equal">
      <formula>"Fail"</formula>
    </cfRule>
    <cfRule type="cellIs" dxfId="799" priority="796" stopIfTrue="1" operator="equal">
      <formula>"Pass"</formula>
    </cfRule>
  </conditionalFormatting>
  <conditionalFormatting sqref="T2681">
    <cfRule type="cellIs" dxfId="798" priority="793" stopIfTrue="1" operator="equal">
      <formula>"Fail"</formula>
    </cfRule>
    <cfRule type="cellIs" dxfId="797" priority="794" stopIfTrue="1" operator="equal">
      <formula>"Pass"</formula>
    </cfRule>
  </conditionalFormatting>
  <conditionalFormatting sqref="T2681">
    <cfRule type="cellIs" dxfId="796" priority="791" stopIfTrue="1" operator="equal">
      <formula>"Fail"</formula>
    </cfRule>
    <cfRule type="cellIs" dxfId="795" priority="792" stopIfTrue="1" operator="equal">
      <formula>"Pass"</formula>
    </cfRule>
  </conditionalFormatting>
  <conditionalFormatting sqref="T2684">
    <cfRule type="cellIs" dxfId="794" priority="789" stopIfTrue="1" operator="equal">
      <formula>"Fail"</formula>
    </cfRule>
    <cfRule type="cellIs" dxfId="793" priority="790" stopIfTrue="1" operator="equal">
      <formula>"Pass"</formula>
    </cfRule>
  </conditionalFormatting>
  <conditionalFormatting sqref="T2684">
    <cfRule type="cellIs" dxfId="792" priority="787" stopIfTrue="1" operator="equal">
      <formula>"Fail"</formula>
    </cfRule>
    <cfRule type="cellIs" dxfId="791" priority="788" stopIfTrue="1" operator="equal">
      <formula>"Pass"</formula>
    </cfRule>
  </conditionalFormatting>
  <conditionalFormatting sqref="T2678">
    <cfRule type="cellIs" dxfId="790" priority="785" stopIfTrue="1" operator="equal">
      <formula>"Fail"</formula>
    </cfRule>
    <cfRule type="cellIs" dxfId="789" priority="786" stopIfTrue="1" operator="equal">
      <formula>"Pass"</formula>
    </cfRule>
  </conditionalFormatting>
  <conditionalFormatting sqref="T2678">
    <cfRule type="cellIs" dxfId="788" priority="783" stopIfTrue="1" operator="equal">
      <formula>"Fail"</formula>
    </cfRule>
    <cfRule type="cellIs" dxfId="787" priority="784" stopIfTrue="1" operator="equal">
      <formula>"Pass"</formula>
    </cfRule>
  </conditionalFormatting>
  <conditionalFormatting sqref="T2681">
    <cfRule type="cellIs" dxfId="786" priority="781" stopIfTrue="1" operator="equal">
      <formula>"Fail"</formula>
    </cfRule>
    <cfRule type="cellIs" dxfId="785" priority="782" stopIfTrue="1" operator="equal">
      <formula>"Pass"</formula>
    </cfRule>
  </conditionalFormatting>
  <conditionalFormatting sqref="T2681">
    <cfRule type="cellIs" dxfId="784" priority="779" stopIfTrue="1" operator="equal">
      <formula>"Fail"</formula>
    </cfRule>
    <cfRule type="cellIs" dxfId="783" priority="780" stopIfTrue="1" operator="equal">
      <formula>"Pass"</formula>
    </cfRule>
  </conditionalFormatting>
  <conditionalFormatting sqref="T2681">
    <cfRule type="cellIs" dxfId="782" priority="777" stopIfTrue="1" operator="equal">
      <formula>"Fail"</formula>
    </cfRule>
    <cfRule type="cellIs" dxfId="781" priority="778" stopIfTrue="1" operator="equal">
      <formula>"Pass"</formula>
    </cfRule>
  </conditionalFormatting>
  <conditionalFormatting sqref="T2684">
    <cfRule type="cellIs" dxfId="780" priority="775" stopIfTrue="1" operator="equal">
      <formula>"Fail"</formula>
    </cfRule>
    <cfRule type="cellIs" dxfId="779" priority="776" stopIfTrue="1" operator="equal">
      <formula>"Pass"</formula>
    </cfRule>
  </conditionalFormatting>
  <conditionalFormatting sqref="T2684">
    <cfRule type="cellIs" dxfId="778" priority="773" stopIfTrue="1" operator="equal">
      <formula>"Fail"</formula>
    </cfRule>
    <cfRule type="cellIs" dxfId="777" priority="774" stopIfTrue="1" operator="equal">
      <formula>"Pass"</formula>
    </cfRule>
  </conditionalFormatting>
  <conditionalFormatting sqref="T2684">
    <cfRule type="cellIs" dxfId="776" priority="771" stopIfTrue="1" operator="equal">
      <formula>"Fail"</formula>
    </cfRule>
    <cfRule type="cellIs" dxfId="775" priority="772" stopIfTrue="1" operator="equal">
      <formula>"Pass"</formula>
    </cfRule>
  </conditionalFormatting>
  <conditionalFormatting sqref="U2681">
    <cfRule type="cellIs" dxfId="774" priority="769" stopIfTrue="1" operator="equal">
      <formula>"Fail"</formula>
    </cfRule>
    <cfRule type="cellIs" dxfId="773" priority="770" stopIfTrue="1" operator="equal">
      <formula>"Pass"</formula>
    </cfRule>
  </conditionalFormatting>
  <conditionalFormatting sqref="U2684">
    <cfRule type="cellIs" dxfId="772" priority="767" stopIfTrue="1" operator="equal">
      <formula>"Fail"</formula>
    </cfRule>
    <cfRule type="cellIs" dxfId="771" priority="768" stopIfTrue="1" operator="equal">
      <formula>"Pass"</formula>
    </cfRule>
  </conditionalFormatting>
  <conditionalFormatting sqref="U2684">
    <cfRule type="cellIs" dxfId="770" priority="765" stopIfTrue="1" operator="equal">
      <formula>"Fail"</formula>
    </cfRule>
    <cfRule type="cellIs" dxfId="769" priority="766" stopIfTrue="1" operator="equal">
      <formula>"Pass"</formula>
    </cfRule>
  </conditionalFormatting>
  <conditionalFormatting sqref="U2684">
    <cfRule type="cellIs" dxfId="768" priority="763" stopIfTrue="1" operator="equal">
      <formula>"Fail"</formula>
    </cfRule>
    <cfRule type="cellIs" dxfId="767" priority="764" stopIfTrue="1" operator="equal">
      <formula>"Pass"</formula>
    </cfRule>
  </conditionalFormatting>
  <conditionalFormatting sqref="U2669">
    <cfRule type="cellIs" dxfId="766" priority="761" stopIfTrue="1" operator="equal">
      <formula>"Fail"</formula>
    </cfRule>
    <cfRule type="cellIs" dxfId="765" priority="762" stopIfTrue="1" operator="equal">
      <formula>"Pass"</formula>
    </cfRule>
  </conditionalFormatting>
  <conditionalFormatting sqref="U2672">
    <cfRule type="cellIs" dxfId="764" priority="759" stopIfTrue="1" operator="equal">
      <formula>"Fail"</formula>
    </cfRule>
    <cfRule type="cellIs" dxfId="763" priority="760" stopIfTrue="1" operator="equal">
      <formula>"Pass"</formula>
    </cfRule>
  </conditionalFormatting>
  <conditionalFormatting sqref="B2696:C2698 A2697:A2698 W2693 S2696:S2698 S2687:U2695 T2696:U2696">
    <cfRule type="cellIs" dxfId="762" priority="757" stopIfTrue="1" operator="equal">
      <formula>"Fail"</formula>
    </cfRule>
    <cfRule type="cellIs" dxfId="761" priority="758" stopIfTrue="1" operator="equal">
      <formula>"Pass"</formula>
    </cfRule>
  </conditionalFormatting>
  <conditionalFormatting sqref="T2696:U2696 S2696:S2698">
    <cfRule type="cellIs" dxfId="760" priority="755" stopIfTrue="1" operator="equal">
      <formula>"Fail"</formula>
    </cfRule>
    <cfRule type="cellIs" dxfId="759" priority="756" stopIfTrue="1" operator="equal">
      <formula>"Pass"</formula>
    </cfRule>
  </conditionalFormatting>
  <conditionalFormatting sqref="W2693 S2693:U2695">
    <cfRule type="cellIs" dxfId="758" priority="753" stopIfTrue="1" operator="equal">
      <formula>"Fail"</formula>
    </cfRule>
    <cfRule type="cellIs" dxfId="757" priority="754" stopIfTrue="1" operator="equal">
      <formula>"Pass"</formula>
    </cfRule>
  </conditionalFormatting>
  <conditionalFormatting sqref="S2687:U2692">
    <cfRule type="cellIs" dxfId="756" priority="751" stopIfTrue="1" operator="equal">
      <formula>"Fail"</formula>
    </cfRule>
    <cfRule type="cellIs" dxfId="755" priority="752" stopIfTrue="1" operator="equal">
      <formula>"Pass"</formula>
    </cfRule>
  </conditionalFormatting>
  <conditionalFormatting sqref="U2693">
    <cfRule type="cellIs" dxfId="754" priority="749" stopIfTrue="1" operator="equal">
      <formula>"Fail"</formula>
    </cfRule>
    <cfRule type="cellIs" dxfId="753" priority="750" stopIfTrue="1" operator="equal">
      <formula>"Pass"</formula>
    </cfRule>
  </conditionalFormatting>
  <conditionalFormatting sqref="U2696">
    <cfRule type="cellIs" dxfId="752" priority="747" stopIfTrue="1" operator="equal">
      <formula>"Fail"</formula>
    </cfRule>
    <cfRule type="cellIs" dxfId="751" priority="748" stopIfTrue="1" operator="equal">
      <formula>"Pass"</formula>
    </cfRule>
  </conditionalFormatting>
  <conditionalFormatting sqref="T2687">
    <cfRule type="cellIs" dxfId="750" priority="745" stopIfTrue="1" operator="equal">
      <formula>"Fail"</formula>
    </cfRule>
    <cfRule type="cellIs" dxfId="749" priority="746" stopIfTrue="1" operator="equal">
      <formula>"Pass"</formula>
    </cfRule>
  </conditionalFormatting>
  <conditionalFormatting sqref="T2687">
    <cfRule type="cellIs" dxfId="748" priority="743" stopIfTrue="1" operator="equal">
      <formula>"Fail"</formula>
    </cfRule>
    <cfRule type="cellIs" dxfId="747" priority="744" stopIfTrue="1" operator="equal">
      <formula>"Pass"</formula>
    </cfRule>
  </conditionalFormatting>
  <conditionalFormatting sqref="T2690">
    <cfRule type="cellIs" dxfId="746" priority="741" stopIfTrue="1" operator="equal">
      <formula>"Fail"</formula>
    </cfRule>
    <cfRule type="cellIs" dxfId="745" priority="742" stopIfTrue="1" operator="equal">
      <formula>"Pass"</formula>
    </cfRule>
  </conditionalFormatting>
  <conditionalFormatting sqref="T2690">
    <cfRule type="cellIs" dxfId="744" priority="739" stopIfTrue="1" operator="equal">
      <formula>"Fail"</formula>
    </cfRule>
    <cfRule type="cellIs" dxfId="743" priority="740" stopIfTrue="1" operator="equal">
      <formula>"Pass"</formula>
    </cfRule>
  </conditionalFormatting>
  <conditionalFormatting sqref="T2693">
    <cfRule type="cellIs" dxfId="742" priority="737" stopIfTrue="1" operator="equal">
      <formula>"Fail"</formula>
    </cfRule>
    <cfRule type="cellIs" dxfId="741" priority="738" stopIfTrue="1" operator="equal">
      <formula>"Pass"</formula>
    </cfRule>
  </conditionalFormatting>
  <conditionalFormatting sqref="T2693">
    <cfRule type="cellIs" dxfId="740" priority="735" stopIfTrue="1" operator="equal">
      <formula>"Fail"</formula>
    </cfRule>
    <cfRule type="cellIs" dxfId="739" priority="736" stopIfTrue="1" operator="equal">
      <formula>"Pass"</formula>
    </cfRule>
  </conditionalFormatting>
  <conditionalFormatting sqref="T2696">
    <cfRule type="cellIs" dxfId="738" priority="733" stopIfTrue="1" operator="equal">
      <formula>"Fail"</formula>
    </cfRule>
    <cfRule type="cellIs" dxfId="737" priority="734" stopIfTrue="1" operator="equal">
      <formula>"Pass"</formula>
    </cfRule>
  </conditionalFormatting>
  <conditionalFormatting sqref="T2696">
    <cfRule type="cellIs" dxfId="736" priority="731" stopIfTrue="1" operator="equal">
      <formula>"Fail"</formula>
    </cfRule>
    <cfRule type="cellIs" dxfId="735" priority="732" stopIfTrue="1" operator="equal">
      <formula>"Pass"</formula>
    </cfRule>
  </conditionalFormatting>
  <conditionalFormatting sqref="T2690">
    <cfRule type="cellIs" dxfId="734" priority="729" stopIfTrue="1" operator="equal">
      <formula>"Fail"</formula>
    </cfRule>
    <cfRule type="cellIs" dxfId="733" priority="730" stopIfTrue="1" operator="equal">
      <formula>"Pass"</formula>
    </cfRule>
  </conditionalFormatting>
  <conditionalFormatting sqref="T2690">
    <cfRule type="cellIs" dxfId="732" priority="727" stopIfTrue="1" operator="equal">
      <formula>"Fail"</formula>
    </cfRule>
    <cfRule type="cellIs" dxfId="731" priority="728" stopIfTrue="1" operator="equal">
      <formula>"Pass"</formula>
    </cfRule>
  </conditionalFormatting>
  <conditionalFormatting sqref="T2693">
    <cfRule type="cellIs" dxfId="730" priority="725" stopIfTrue="1" operator="equal">
      <formula>"Fail"</formula>
    </cfRule>
    <cfRule type="cellIs" dxfId="729" priority="726" stopIfTrue="1" operator="equal">
      <formula>"Pass"</formula>
    </cfRule>
  </conditionalFormatting>
  <conditionalFormatting sqref="T2693">
    <cfRule type="cellIs" dxfId="728" priority="723" stopIfTrue="1" operator="equal">
      <formula>"Fail"</formula>
    </cfRule>
    <cfRule type="cellIs" dxfId="727" priority="724" stopIfTrue="1" operator="equal">
      <formula>"Pass"</formula>
    </cfRule>
  </conditionalFormatting>
  <conditionalFormatting sqref="T2693">
    <cfRule type="cellIs" dxfId="726" priority="721" stopIfTrue="1" operator="equal">
      <formula>"Fail"</formula>
    </cfRule>
    <cfRule type="cellIs" dxfId="725" priority="722" stopIfTrue="1" operator="equal">
      <formula>"Pass"</formula>
    </cfRule>
  </conditionalFormatting>
  <conditionalFormatting sqref="T2696">
    <cfRule type="cellIs" dxfId="724" priority="719" stopIfTrue="1" operator="equal">
      <formula>"Fail"</formula>
    </cfRule>
    <cfRule type="cellIs" dxfId="723" priority="720" stopIfTrue="1" operator="equal">
      <formula>"Pass"</formula>
    </cfRule>
  </conditionalFormatting>
  <conditionalFormatting sqref="T2696">
    <cfRule type="cellIs" dxfId="722" priority="717" stopIfTrue="1" operator="equal">
      <formula>"Fail"</formula>
    </cfRule>
    <cfRule type="cellIs" dxfId="721" priority="718" stopIfTrue="1" operator="equal">
      <formula>"Pass"</formula>
    </cfRule>
  </conditionalFormatting>
  <conditionalFormatting sqref="T2696">
    <cfRule type="cellIs" dxfId="720" priority="715" stopIfTrue="1" operator="equal">
      <formula>"Fail"</formula>
    </cfRule>
    <cfRule type="cellIs" dxfId="719" priority="716" stopIfTrue="1" operator="equal">
      <formula>"Pass"</formula>
    </cfRule>
  </conditionalFormatting>
  <conditionalFormatting sqref="U2693">
    <cfRule type="cellIs" dxfId="718" priority="713" stopIfTrue="1" operator="equal">
      <formula>"Fail"</formula>
    </cfRule>
    <cfRule type="cellIs" dxfId="717" priority="714" stopIfTrue="1" operator="equal">
      <formula>"Pass"</formula>
    </cfRule>
  </conditionalFormatting>
  <conditionalFormatting sqref="U2696">
    <cfRule type="cellIs" dxfId="716" priority="711" stopIfTrue="1" operator="equal">
      <formula>"Fail"</formula>
    </cfRule>
    <cfRule type="cellIs" dxfId="715" priority="712" stopIfTrue="1" operator="equal">
      <formula>"Pass"</formula>
    </cfRule>
  </conditionalFormatting>
  <conditionalFormatting sqref="U2696">
    <cfRule type="cellIs" dxfId="714" priority="709" stopIfTrue="1" operator="equal">
      <formula>"Fail"</formula>
    </cfRule>
    <cfRule type="cellIs" dxfId="713" priority="710" stopIfTrue="1" operator="equal">
      <formula>"Pass"</formula>
    </cfRule>
  </conditionalFormatting>
  <conditionalFormatting sqref="U2696">
    <cfRule type="cellIs" dxfId="712" priority="707" stopIfTrue="1" operator="equal">
      <formula>"Fail"</formula>
    </cfRule>
    <cfRule type="cellIs" dxfId="711" priority="708" stopIfTrue="1" operator="equal">
      <formula>"Pass"</formula>
    </cfRule>
  </conditionalFormatting>
  <conditionalFormatting sqref="B2708:C2710 A2709:A2710 W2705 S2708:S2710 S2699:U2707 T2708:U2708">
    <cfRule type="cellIs" dxfId="710" priority="705" stopIfTrue="1" operator="equal">
      <formula>"Fail"</formula>
    </cfRule>
    <cfRule type="cellIs" dxfId="709" priority="706" stopIfTrue="1" operator="equal">
      <formula>"Pass"</formula>
    </cfRule>
  </conditionalFormatting>
  <conditionalFormatting sqref="T2708:U2708 S2708:S2710">
    <cfRule type="cellIs" dxfId="708" priority="703" stopIfTrue="1" operator="equal">
      <formula>"Fail"</formula>
    </cfRule>
    <cfRule type="cellIs" dxfId="707" priority="704" stopIfTrue="1" operator="equal">
      <formula>"Pass"</formula>
    </cfRule>
  </conditionalFormatting>
  <conditionalFormatting sqref="W2705 S2705:U2707">
    <cfRule type="cellIs" dxfId="706" priority="701" stopIfTrue="1" operator="equal">
      <formula>"Fail"</formula>
    </cfRule>
    <cfRule type="cellIs" dxfId="705" priority="702" stopIfTrue="1" operator="equal">
      <formula>"Pass"</formula>
    </cfRule>
  </conditionalFormatting>
  <conditionalFormatting sqref="S2699:U2704 S2687 S2675 S2663 S2651 S2639 S2627 S2615 S2603 S2588 S2576 S2564 S2552 S2540 S2528 S2516 S2504">
    <cfRule type="cellIs" dxfId="704" priority="699" stopIfTrue="1" operator="equal">
      <formula>"Fail"</formula>
    </cfRule>
    <cfRule type="cellIs" dxfId="703" priority="700" stopIfTrue="1" operator="equal">
      <formula>"Pass"</formula>
    </cfRule>
  </conditionalFormatting>
  <conditionalFormatting sqref="U2705">
    <cfRule type="cellIs" dxfId="702" priority="697" stopIfTrue="1" operator="equal">
      <formula>"Fail"</formula>
    </cfRule>
    <cfRule type="cellIs" dxfId="701" priority="698" stopIfTrue="1" operator="equal">
      <formula>"Pass"</formula>
    </cfRule>
  </conditionalFormatting>
  <conditionalFormatting sqref="U2708">
    <cfRule type="cellIs" dxfId="700" priority="695" stopIfTrue="1" operator="equal">
      <formula>"Fail"</formula>
    </cfRule>
    <cfRule type="cellIs" dxfId="699" priority="696" stopIfTrue="1" operator="equal">
      <formula>"Pass"</formula>
    </cfRule>
  </conditionalFormatting>
  <conditionalFormatting sqref="T2699">
    <cfRule type="cellIs" dxfId="698" priority="693" stopIfTrue="1" operator="equal">
      <formula>"Fail"</formula>
    </cfRule>
    <cfRule type="cellIs" dxfId="697" priority="694" stopIfTrue="1" operator="equal">
      <formula>"Pass"</formula>
    </cfRule>
  </conditionalFormatting>
  <conditionalFormatting sqref="T2699">
    <cfRule type="cellIs" dxfId="696" priority="691" stopIfTrue="1" operator="equal">
      <formula>"Fail"</formula>
    </cfRule>
    <cfRule type="cellIs" dxfId="695" priority="692" stopIfTrue="1" operator="equal">
      <formula>"Pass"</formula>
    </cfRule>
  </conditionalFormatting>
  <conditionalFormatting sqref="T2702">
    <cfRule type="cellIs" dxfId="694" priority="689" stopIfTrue="1" operator="equal">
      <formula>"Fail"</formula>
    </cfRule>
    <cfRule type="cellIs" dxfId="693" priority="690" stopIfTrue="1" operator="equal">
      <formula>"Pass"</formula>
    </cfRule>
  </conditionalFormatting>
  <conditionalFormatting sqref="T2702">
    <cfRule type="cellIs" dxfId="692" priority="687" stopIfTrue="1" operator="equal">
      <formula>"Fail"</formula>
    </cfRule>
    <cfRule type="cellIs" dxfId="691" priority="688" stopIfTrue="1" operator="equal">
      <formula>"Pass"</formula>
    </cfRule>
  </conditionalFormatting>
  <conditionalFormatting sqref="T2705">
    <cfRule type="cellIs" dxfId="690" priority="685" stopIfTrue="1" operator="equal">
      <formula>"Fail"</formula>
    </cfRule>
    <cfRule type="cellIs" dxfId="689" priority="686" stopIfTrue="1" operator="equal">
      <formula>"Pass"</formula>
    </cfRule>
  </conditionalFormatting>
  <conditionalFormatting sqref="T2705">
    <cfRule type="cellIs" dxfId="688" priority="683" stopIfTrue="1" operator="equal">
      <formula>"Fail"</formula>
    </cfRule>
    <cfRule type="cellIs" dxfId="687" priority="684" stopIfTrue="1" operator="equal">
      <formula>"Pass"</formula>
    </cfRule>
  </conditionalFormatting>
  <conditionalFormatting sqref="T2708">
    <cfRule type="cellIs" dxfId="686" priority="681" stopIfTrue="1" operator="equal">
      <formula>"Fail"</formula>
    </cfRule>
    <cfRule type="cellIs" dxfId="685" priority="682" stopIfTrue="1" operator="equal">
      <formula>"Pass"</formula>
    </cfRule>
  </conditionalFormatting>
  <conditionalFormatting sqref="T2708">
    <cfRule type="cellIs" dxfId="684" priority="679" stopIfTrue="1" operator="equal">
      <formula>"Fail"</formula>
    </cfRule>
    <cfRule type="cellIs" dxfId="683" priority="680" stopIfTrue="1" operator="equal">
      <formula>"Pass"</formula>
    </cfRule>
  </conditionalFormatting>
  <conditionalFormatting sqref="T2702">
    <cfRule type="cellIs" dxfId="682" priority="677" stopIfTrue="1" operator="equal">
      <formula>"Fail"</formula>
    </cfRule>
    <cfRule type="cellIs" dxfId="681" priority="678" stopIfTrue="1" operator="equal">
      <formula>"Pass"</formula>
    </cfRule>
  </conditionalFormatting>
  <conditionalFormatting sqref="T2702">
    <cfRule type="cellIs" dxfId="680" priority="675" stopIfTrue="1" operator="equal">
      <formula>"Fail"</formula>
    </cfRule>
    <cfRule type="cellIs" dxfId="679" priority="676" stopIfTrue="1" operator="equal">
      <formula>"Pass"</formula>
    </cfRule>
  </conditionalFormatting>
  <conditionalFormatting sqref="T2705">
    <cfRule type="cellIs" dxfId="678" priority="673" stopIfTrue="1" operator="equal">
      <formula>"Fail"</formula>
    </cfRule>
    <cfRule type="cellIs" dxfId="677" priority="674" stopIfTrue="1" operator="equal">
      <formula>"Pass"</formula>
    </cfRule>
  </conditionalFormatting>
  <conditionalFormatting sqref="T2705">
    <cfRule type="cellIs" dxfId="676" priority="671" stopIfTrue="1" operator="equal">
      <formula>"Fail"</formula>
    </cfRule>
    <cfRule type="cellIs" dxfId="675" priority="672" stopIfTrue="1" operator="equal">
      <formula>"Pass"</formula>
    </cfRule>
  </conditionalFormatting>
  <conditionalFormatting sqref="T2705">
    <cfRule type="cellIs" dxfId="674" priority="669" stopIfTrue="1" operator="equal">
      <formula>"Fail"</formula>
    </cfRule>
    <cfRule type="cellIs" dxfId="673" priority="670" stopIfTrue="1" operator="equal">
      <formula>"Pass"</formula>
    </cfRule>
  </conditionalFormatting>
  <conditionalFormatting sqref="T2708">
    <cfRule type="cellIs" dxfId="672" priority="667" stopIfTrue="1" operator="equal">
      <formula>"Fail"</formula>
    </cfRule>
    <cfRule type="cellIs" dxfId="671" priority="668" stopIfTrue="1" operator="equal">
      <formula>"Pass"</formula>
    </cfRule>
  </conditionalFormatting>
  <conditionalFormatting sqref="T2708">
    <cfRule type="cellIs" dxfId="670" priority="665" stopIfTrue="1" operator="equal">
      <formula>"Fail"</formula>
    </cfRule>
    <cfRule type="cellIs" dxfId="669" priority="666" stopIfTrue="1" operator="equal">
      <formula>"Pass"</formula>
    </cfRule>
  </conditionalFormatting>
  <conditionalFormatting sqref="T2708">
    <cfRule type="cellIs" dxfId="668" priority="663" stopIfTrue="1" operator="equal">
      <formula>"Fail"</formula>
    </cfRule>
    <cfRule type="cellIs" dxfId="667" priority="664" stopIfTrue="1" operator="equal">
      <formula>"Pass"</formula>
    </cfRule>
  </conditionalFormatting>
  <conditionalFormatting sqref="U2705">
    <cfRule type="cellIs" dxfId="666" priority="661" stopIfTrue="1" operator="equal">
      <formula>"Fail"</formula>
    </cfRule>
    <cfRule type="cellIs" dxfId="665" priority="662" stopIfTrue="1" operator="equal">
      <formula>"Pass"</formula>
    </cfRule>
  </conditionalFormatting>
  <conditionalFormatting sqref="U2708">
    <cfRule type="cellIs" dxfId="664" priority="659" stopIfTrue="1" operator="equal">
      <formula>"Fail"</formula>
    </cfRule>
    <cfRule type="cellIs" dxfId="663" priority="660" stopIfTrue="1" operator="equal">
      <formula>"Pass"</formula>
    </cfRule>
  </conditionalFormatting>
  <conditionalFormatting sqref="U2708">
    <cfRule type="cellIs" dxfId="662" priority="657" stopIfTrue="1" operator="equal">
      <formula>"Fail"</formula>
    </cfRule>
    <cfRule type="cellIs" dxfId="661" priority="658" stopIfTrue="1" operator="equal">
      <formula>"Pass"</formula>
    </cfRule>
  </conditionalFormatting>
  <conditionalFormatting sqref="U2708">
    <cfRule type="cellIs" dxfId="660" priority="655" stopIfTrue="1" operator="equal">
      <formula>"Fail"</formula>
    </cfRule>
    <cfRule type="cellIs" dxfId="659" priority="656" stopIfTrue="1" operator="equal">
      <formula>"Pass"</formula>
    </cfRule>
  </conditionalFormatting>
  <conditionalFormatting sqref="U2705">
    <cfRule type="cellIs" dxfId="658" priority="653" stopIfTrue="1" operator="equal">
      <formula>"Fail"</formula>
    </cfRule>
    <cfRule type="cellIs" dxfId="657" priority="654" stopIfTrue="1" operator="equal">
      <formula>"Pass"</formula>
    </cfRule>
  </conditionalFormatting>
  <conditionalFormatting sqref="U2708">
    <cfRule type="cellIs" dxfId="656" priority="651" stopIfTrue="1" operator="equal">
      <formula>"Fail"</formula>
    </cfRule>
    <cfRule type="cellIs" dxfId="655" priority="652" stopIfTrue="1" operator="equal">
      <formula>"Pass"</formula>
    </cfRule>
  </conditionalFormatting>
  <conditionalFormatting sqref="B2720:C2722 A2721:A2722 W2717 S2720:S2722 S2711:U2719 T2720:U2720">
    <cfRule type="cellIs" dxfId="654" priority="649" stopIfTrue="1" operator="equal">
      <formula>"Fail"</formula>
    </cfRule>
    <cfRule type="cellIs" dxfId="653" priority="650" stopIfTrue="1" operator="equal">
      <formula>"Pass"</formula>
    </cfRule>
  </conditionalFormatting>
  <conditionalFormatting sqref="T2720:U2720 S2720:S2722">
    <cfRule type="cellIs" dxfId="652" priority="647" stopIfTrue="1" operator="equal">
      <formula>"Fail"</formula>
    </cfRule>
    <cfRule type="cellIs" dxfId="651" priority="648" stopIfTrue="1" operator="equal">
      <formula>"Pass"</formula>
    </cfRule>
  </conditionalFormatting>
  <conditionalFormatting sqref="W2717 S2717:U2719">
    <cfRule type="cellIs" dxfId="650" priority="645" stopIfTrue="1" operator="equal">
      <formula>"Fail"</formula>
    </cfRule>
    <cfRule type="cellIs" dxfId="649" priority="646" stopIfTrue="1" operator="equal">
      <formula>"Pass"</formula>
    </cfRule>
  </conditionalFormatting>
  <conditionalFormatting sqref="S2711:U2716">
    <cfRule type="cellIs" dxfId="648" priority="643" stopIfTrue="1" operator="equal">
      <formula>"Fail"</formula>
    </cfRule>
    <cfRule type="cellIs" dxfId="647" priority="644" stopIfTrue="1" operator="equal">
      <formula>"Pass"</formula>
    </cfRule>
  </conditionalFormatting>
  <conditionalFormatting sqref="U2717">
    <cfRule type="cellIs" dxfId="646" priority="641" stopIfTrue="1" operator="equal">
      <formula>"Fail"</formula>
    </cfRule>
    <cfRule type="cellIs" dxfId="645" priority="642" stopIfTrue="1" operator="equal">
      <formula>"Pass"</formula>
    </cfRule>
  </conditionalFormatting>
  <conditionalFormatting sqref="U2720">
    <cfRule type="cellIs" dxfId="644" priority="639" stopIfTrue="1" operator="equal">
      <formula>"Fail"</formula>
    </cfRule>
    <cfRule type="cellIs" dxfId="643" priority="640" stopIfTrue="1" operator="equal">
      <formula>"Pass"</formula>
    </cfRule>
  </conditionalFormatting>
  <conditionalFormatting sqref="T2711">
    <cfRule type="cellIs" dxfId="642" priority="637" stopIfTrue="1" operator="equal">
      <formula>"Fail"</formula>
    </cfRule>
    <cfRule type="cellIs" dxfId="641" priority="638" stopIfTrue="1" operator="equal">
      <formula>"Pass"</formula>
    </cfRule>
  </conditionalFormatting>
  <conditionalFormatting sqref="T2711">
    <cfRule type="cellIs" dxfId="640" priority="635" stopIfTrue="1" operator="equal">
      <formula>"Fail"</formula>
    </cfRule>
    <cfRule type="cellIs" dxfId="639" priority="636" stopIfTrue="1" operator="equal">
      <formula>"Pass"</formula>
    </cfRule>
  </conditionalFormatting>
  <conditionalFormatting sqref="T2714">
    <cfRule type="cellIs" dxfId="638" priority="633" stopIfTrue="1" operator="equal">
      <formula>"Fail"</formula>
    </cfRule>
    <cfRule type="cellIs" dxfId="637" priority="634" stopIfTrue="1" operator="equal">
      <formula>"Pass"</formula>
    </cfRule>
  </conditionalFormatting>
  <conditionalFormatting sqref="T2714">
    <cfRule type="cellIs" dxfId="636" priority="631" stopIfTrue="1" operator="equal">
      <formula>"Fail"</formula>
    </cfRule>
    <cfRule type="cellIs" dxfId="635" priority="632" stopIfTrue="1" operator="equal">
      <formula>"Pass"</formula>
    </cfRule>
  </conditionalFormatting>
  <conditionalFormatting sqref="T2717">
    <cfRule type="cellIs" dxfId="634" priority="629" stopIfTrue="1" operator="equal">
      <formula>"Fail"</formula>
    </cfRule>
    <cfRule type="cellIs" dxfId="633" priority="630" stopIfTrue="1" operator="equal">
      <formula>"Pass"</formula>
    </cfRule>
  </conditionalFormatting>
  <conditionalFormatting sqref="T2717">
    <cfRule type="cellIs" dxfId="632" priority="627" stopIfTrue="1" operator="equal">
      <formula>"Fail"</formula>
    </cfRule>
    <cfRule type="cellIs" dxfId="631" priority="628" stopIfTrue="1" operator="equal">
      <formula>"Pass"</formula>
    </cfRule>
  </conditionalFormatting>
  <conditionalFormatting sqref="T2720">
    <cfRule type="cellIs" dxfId="630" priority="625" stopIfTrue="1" operator="equal">
      <formula>"Fail"</formula>
    </cfRule>
    <cfRule type="cellIs" dxfId="629" priority="626" stopIfTrue="1" operator="equal">
      <formula>"Pass"</formula>
    </cfRule>
  </conditionalFormatting>
  <conditionalFormatting sqref="T2720">
    <cfRule type="cellIs" dxfId="628" priority="623" stopIfTrue="1" operator="equal">
      <formula>"Fail"</formula>
    </cfRule>
    <cfRule type="cellIs" dxfId="627" priority="624" stopIfTrue="1" operator="equal">
      <formula>"Pass"</formula>
    </cfRule>
  </conditionalFormatting>
  <conditionalFormatting sqref="T2714">
    <cfRule type="cellIs" dxfId="626" priority="621" stopIfTrue="1" operator="equal">
      <formula>"Fail"</formula>
    </cfRule>
    <cfRule type="cellIs" dxfId="625" priority="622" stopIfTrue="1" operator="equal">
      <formula>"Pass"</formula>
    </cfRule>
  </conditionalFormatting>
  <conditionalFormatting sqref="T2714">
    <cfRule type="cellIs" dxfId="624" priority="619" stopIfTrue="1" operator="equal">
      <formula>"Fail"</formula>
    </cfRule>
    <cfRule type="cellIs" dxfId="623" priority="620" stopIfTrue="1" operator="equal">
      <formula>"Pass"</formula>
    </cfRule>
  </conditionalFormatting>
  <conditionalFormatting sqref="T2717">
    <cfRule type="cellIs" dxfId="622" priority="617" stopIfTrue="1" operator="equal">
      <formula>"Fail"</formula>
    </cfRule>
    <cfRule type="cellIs" dxfId="621" priority="618" stopIfTrue="1" operator="equal">
      <formula>"Pass"</formula>
    </cfRule>
  </conditionalFormatting>
  <conditionalFormatting sqref="T2717">
    <cfRule type="cellIs" dxfId="620" priority="615" stopIfTrue="1" operator="equal">
      <formula>"Fail"</formula>
    </cfRule>
    <cfRule type="cellIs" dxfId="619" priority="616" stopIfTrue="1" operator="equal">
      <formula>"Pass"</formula>
    </cfRule>
  </conditionalFormatting>
  <conditionalFormatting sqref="T2717">
    <cfRule type="cellIs" dxfId="618" priority="613" stopIfTrue="1" operator="equal">
      <formula>"Fail"</formula>
    </cfRule>
    <cfRule type="cellIs" dxfId="617" priority="614" stopIfTrue="1" operator="equal">
      <formula>"Pass"</formula>
    </cfRule>
  </conditionalFormatting>
  <conditionalFormatting sqref="T2720">
    <cfRule type="cellIs" dxfId="616" priority="611" stopIfTrue="1" operator="equal">
      <formula>"Fail"</formula>
    </cfRule>
    <cfRule type="cellIs" dxfId="615" priority="612" stopIfTrue="1" operator="equal">
      <formula>"Pass"</formula>
    </cfRule>
  </conditionalFormatting>
  <conditionalFormatting sqref="T2720">
    <cfRule type="cellIs" dxfId="614" priority="609" stopIfTrue="1" operator="equal">
      <formula>"Fail"</formula>
    </cfRule>
    <cfRule type="cellIs" dxfId="613" priority="610" stopIfTrue="1" operator="equal">
      <formula>"Pass"</formula>
    </cfRule>
  </conditionalFormatting>
  <conditionalFormatting sqref="T2720">
    <cfRule type="cellIs" dxfId="612" priority="607" stopIfTrue="1" operator="equal">
      <formula>"Fail"</formula>
    </cfRule>
    <cfRule type="cellIs" dxfId="611" priority="608" stopIfTrue="1" operator="equal">
      <formula>"Pass"</formula>
    </cfRule>
  </conditionalFormatting>
  <conditionalFormatting sqref="U2717">
    <cfRule type="cellIs" dxfId="610" priority="605" stopIfTrue="1" operator="equal">
      <formula>"Fail"</formula>
    </cfRule>
    <cfRule type="cellIs" dxfId="609" priority="606" stopIfTrue="1" operator="equal">
      <formula>"Pass"</formula>
    </cfRule>
  </conditionalFormatting>
  <conditionalFormatting sqref="U2720">
    <cfRule type="cellIs" dxfId="608" priority="603" stopIfTrue="1" operator="equal">
      <formula>"Fail"</formula>
    </cfRule>
    <cfRule type="cellIs" dxfId="607" priority="604" stopIfTrue="1" operator="equal">
      <formula>"Pass"</formula>
    </cfRule>
  </conditionalFormatting>
  <conditionalFormatting sqref="U2720">
    <cfRule type="cellIs" dxfId="606" priority="601" stopIfTrue="1" operator="equal">
      <formula>"Fail"</formula>
    </cfRule>
    <cfRule type="cellIs" dxfId="605" priority="602" stopIfTrue="1" operator="equal">
      <formula>"Pass"</formula>
    </cfRule>
  </conditionalFormatting>
  <conditionalFormatting sqref="U2720">
    <cfRule type="cellIs" dxfId="604" priority="599" stopIfTrue="1" operator="equal">
      <formula>"Fail"</formula>
    </cfRule>
    <cfRule type="cellIs" dxfId="603" priority="600" stopIfTrue="1" operator="equal">
      <formula>"Pass"</formula>
    </cfRule>
  </conditionalFormatting>
  <conditionalFormatting sqref="U2717">
    <cfRule type="cellIs" dxfId="602" priority="597" stopIfTrue="1" operator="equal">
      <formula>"Fail"</formula>
    </cfRule>
    <cfRule type="cellIs" dxfId="601" priority="598" stopIfTrue="1" operator="equal">
      <formula>"Pass"</formula>
    </cfRule>
  </conditionalFormatting>
  <conditionalFormatting sqref="U2720">
    <cfRule type="cellIs" dxfId="600" priority="595" stopIfTrue="1" operator="equal">
      <formula>"Fail"</formula>
    </cfRule>
    <cfRule type="cellIs" dxfId="599" priority="596" stopIfTrue="1" operator="equal">
      <formula>"Pass"</formula>
    </cfRule>
  </conditionalFormatting>
  <conditionalFormatting sqref="U2717">
    <cfRule type="cellIs" dxfId="598" priority="593" stopIfTrue="1" operator="equal">
      <formula>"Fail"</formula>
    </cfRule>
    <cfRule type="cellIs" dxfId="597" priority="594" stopIfTrue="1" operator="equal">
      <formula>"Pass"</formula>
    </cfRule>
  </conditionalFormatting>
  <conditionalFormatting sqref="U2720">
    <cfRule type="cellIs" dxfId="596" priority="591" stopIfTrue="1" operator="equal">
      <formula>"Fail"</formula>
    </cfRule>
    <cfRule type="cellIs" dxfId="595" priority="592" stopIfTrue="1" operator="equal">
      <formula>"Pass"</formula>
    </cfRule>
  </conditionalFormatting>
  <conditionalFormatting sqref="B2732:C2734 A2733:A2734 W2729 S2732:S2734 S2723:U2731 T2732:U2732">
    <cfRule type="cellIs" dxfId="594" priority="589" stopIfTrue="1" operator="equal">
      <formula>"Fail"</formula>
    </cfRule>
    <cfRule type="cellIs" dxfId="593" priority="590" stopIfTrue="1" operator="equal">
      <formula>"Pass"</formula>
    </cfRule>
  </conditionalFormatting>
  <conditionalFormatting sqref="T2732:U2732 S2732:S2734">
    <cfRule type="cellIs" dxfId="592" priority="587" stopIfTrue="1" operator="equal">
      <formula>"Fail"</formula>
    </cfRule>
    <cfRule type="cellIs" dxfId="591" priority="588" stopIfTrue="1" operator="equal">
      <formula>"Pass"</formula>
    </cfRule>
  </conditionalFormatting>
  <conditionalFormatting sqref="W2729 S2729:U2731">
    <cfRule type="cellIs" dxfId="590" priority="585" stopIfTrue="1" operator="equal">
      <formula>"Fail"</formula>
    </cfRule>
    <cfRule type="cellIs" dxfId="589" priority="586" stopIfTrue="1" operator="equal">
      <formula>"Pass"</formula>
    </cfRule>
  </conditionalFormatting>
  <conditionalFormatting sqref="S2723:U2728">
    <cfRule type="cellIs" dxfId="588" priority="583" stopIfTrue="1" operator="equal">
      <formula>"Fail"</formula>
    </cfRule>
    <cfRule type="cellIs" dxfId="587" priority="584" stopIfTrue="1" operator="equal">
      <formula>"Pass"</formula>
    </cfRule>
  </conditionalFormatting>
  <conditionalFormatting sqref="U2729">
    <cfRule type="cellIs" dxfId="586" priority="581" stopIfTrue="1" operator="equal">
      <formula>"Fail"</formula>
    </cfRule>
    <cfRule type="cellIs" dxfId="585" priority="582" stopIfTrue="1" operator="equal">
      <formula>"Pass"</formula>
    </cfRule>
  </conditionalFormatting>
  <conditionalFormatting sqref="U2732">
    <cfRule type="cellIs" dxfId="584" priority="579" stopIfTrue="1" operator="equal">
      <formula>"Fail"</formula>
    </cfRule>
    <cfRule type="cellIs" dxfId="583" priority="580" stopIfTrue="1" operator="equal">
      <formula>"Pass"</formula>
    </cfRule>
  </conditionalFormatting>
  <conditionalFormatting sqref="T2723">
    <cfRule type="cellIs" dxfId="582" priority="577" stopIfTrue="1" operator="equal">
      <formula>"Fail"</formula>
    </cfRule>
    <cfRule type="cellIs" dxfId="581" priority="578" stopIfTrue="1" operator="equal">
      <formula>"Pass"</formula>
    </cfRule>
  </conditionalFormatting>
  <conditionalFormatting sqref="T2723">
    <cfRule type="cellIs" dxfId="580" priority="575" stopIfTrue="1" operator="equal">
      <formula>"Fail"</formula>
    </cfRule>
    <cfRule type="cellIs" dxfId="579" priority="576" stopIfTrue="1" operator="equal">
      <formula>"Pass"</formula>
    </cfRule>
  </conditionalFormatting>
  <conditionalFormatting sqref="T2726">
    <cfRule type="cellIs" dxfId="578" priority="573" stopIfTrue="1" operator="equal">
      <formula>"Fail"</formula>
    </cfRule>
    <cfRule type="cellIs" dxfId="577" priority="574" stopIfTrue="1" operator="equal">
      <formula>"Pass"</formula>
    </cfRule>
  </conditionalFormatting>
  <conditionalFormatting sqref="T2726">
    <cfRule type="cellIs" dxfId="576" priority="571" stopIfTrue="1" operator="equal">
      <formula>"Fail"</formula>
    </cfRule>
    <cfRule type="cellIs" dxfId="575" priority="572" stopIfTrue="1" operator="equal">
      <formula>"Pass"</formula>
    </cfRule>
  </conditionalFormatting>
  <conditionalFormatting sqref="T2729">
    <cfRule type="cellIs" dxfId="574" priority="569" stopIfTrue="1" operator="equal">
      <formula>"Fail"</formula>
    </cfRule>
    <cfRule type="cellIs" dxfId="573" priority="570" stopIfTrue="1" operator="equal">
      <formula>"Pass"</formula>
    </cfRule>
  </conditionalFormatting>
  <conditionalFormatting sqref="T2729">
    <cfRule type="cellIs" dxfId="572" priority="567" stopIfTrue="1" operator="equal">
      <formula>"Fail"</formula>
    </cfRule>
    <cfRule type="cellIs" dxfId="571" priority="568" stopIfTrue="1" operator="equal">
      <formula>"Pass"</formula>
    </cfRule>
  </conditionalFormatting>
  <conditionalFormatting sqref="T2732">
    <cfRule type="cellIs" dxfId="570" priority="565" stopIfTrue="1" operator="equal">
      <formula>"Fail"</formula>
    </cfRule>
    <cfRule type="cellIs" dxfId="569" priority="566" stopIfTrue="1" operator="equal">
      <formula>"Pass"</formula>
    </cfRule>
  </conditionalFormatting>
  <conditionalFormatting sqref="T2732">
    <cfRule type="cellIs" dxfId="568" priority="563" stopIfTrue="1" operator="equal">
      <formula>"Fail"</formula>
    </cfRule>
    <cfRule type="cellIs" dxfId="567" priority="564" stopIfTrue="1" operator="equal">
      <formula>"Pass"</formula>
    </cfRule>
  </conditionalFormatting>
  <conditionalFormatting sqref="T2726">
    <cfRule type="cellIs" dxfId="566" priority="561" stopIfTrue="1" operator="equal">
      <formula>"Fail"</formula>
    </cfRule>
    <cfRule type="cellIs" dxfId="565" priority="562" stopIfTrue="1" operator="equal">
      <formula>"Pass"</formula>
    </cfRule>
  </conditionalFormatting>
  <conditionalFormatting sqref="T2726">
    <cfRule type="cellIs" dxfId="564" priority="559" stopIfTrue="1" operator="equal">
      <formula>"Fail"</formula>
    </cfRule>
    <cfRule type="cellIs" dxfId="563" priority="560" stopIfTrue="1" operator="equal">
      <formula>"Pass"</formula>
    </cfRule>
  </conditionalFormatting>
  <conditionalFormatting sqref="T2729">
    <cfRule type="cellIs" dxfId="562" priority="557" stopIfTrue="1" operator="equal">
      <formula>"Fail"</formula>
    </cfRule>
    <cfRule type="cellIs" dxfId="561" priority="558" stopIfTrue="1" operator="equal">
      <formula>"Pass"</formula>
    </cfRule>
  </conditionalFormatting>
  <conditionalFormatting sqref="T2729">
    <cfRule type="cellIs" dxfId="560" priority="555" stopIfTrue="1" operator="equal">
      <formula>"Fail"</formula>
    </cfRule>
    <cfRule type="cellIs" dxfId="559" priority="556" stopIfTrue="1" operator="equal">
      <formula>"Pass"</formula>
    </cfRule>
  </conditionalFormatting>
  <conditionalFormatting sqref="T2729">
    <cfRule type="cellIs" dxfId="558" priority="553" stopIfTrue="1" operator="equal">
      <formula>"Fail"</formula>
    </cfRule>
    <cfRule type="cellIs" dxfId="557" priority="554" stopIfTrue="1" operator="equal">
      <formula>"Pass"</formula>
    </cfRule>
  </conditionalFormatting>
  <conditionalFormatting sqref="T2732">
    <cfRule type="cellIs" dxfId="556" priority="551" stopIfTrue="1" operator="equal">
      <formula>"Fail"</formula>
    </cfRule>
    <cfRule type="cellIs" dxfId="555" priority="552" stopIfTrue="1" operator="equal">
      <formula>"Pass"</formula>
    </cfRule>
  </conditionalFormatting>
  <conditionalFormatting sqref="T2732">
    <cfRule type="cellIs" dxfId="554" priority="549" stopIfTrue="1" operator="equal">
      <formula>"Fail"</formula>
    </cfRule>
    <cfRule type="cellIs" dxfId="553" priority="550" stopIfTrue="1" operator="equal">
      <formula>"Pass"</formula>
    </cfRule>
  </conditionalFormatting>
  <conditionalFormatting sqref="T2732">
    <cfRule type="cellIs" dxfId="552" priority="547" stopIfTrue="1" operator="equal">
      <formula>"Fail"</formula>
    </cfRule>
    <cfRule type="cellIs" dxfId="551" priority="548" stopIfTrue="1" operator="equal">
      <formula>"Pass"</formula>
    </cfRule>
  </conditionalFormatting>
  <conditionalFormatting sqref="U2729">
    <cfRule type="cellIs" dxfId="550" priority="545" stopIfTrue="1" operator="equal">
      <formula>"Fail"</formula>
    </cfRule>
    <cfRule type="cellIs" dxfId="549" priority="546" stopIfTrue="1" operator="equal">
      <formula>"Pass"</formula>
    </cfRule>
  </conditionalFormatting>
  <conditionalFormatting sqref="U2732">
    <cfRule type="cellIs" dxfId="548" priority="543" stopIfTrue="1" operator="equal">
      <formula>"Fail"</formula>
    </cfRule>
    <cfRule type="cellIs" dxfId="547" priority="544" stopIfTrue="1" operator="equal">
      <formula>"Pass"</formula>
    </cfRule>
  </conditionalFormatting>
  <conditionalFormatting sqref="U2732">
    <cfRule type="cellIs" dxfId="546" priority="541" stopIfTrue="1" operator="equal">
      <formula>"Fail"</formula>
    </cfRule>
    <cfRule type="cellIs" dxfId="545" priority="542" stopIfTrue="1" operator="equal">
      <formula>"Pass"</formula>
    </cfRule>
  </conditionalFormatting>
  <conditionalFormatting sqref="U2732">
    <cfRule type="cellIs" dxfId="544" priority="539" stopIfTrue="1" operator="equal">
      <formula>"Fail"</formula>
    </cfRule>
    <cfRule type="cellIs" dxfId="543" priority="540" stopIfTrue="1" operator="equal">
      <formula>"Pass"</formula>
    </cfRule>
  </conditionalFormatting>
  <conditionalFormatting sqref="U2729">
    <cfRule type="cellIs" dxfId="542" priority="537" stopIfTrue="1" operator="equal">
      <formula>"Fail"</formula>
    </cfRule>
    <cfRule type="cellIs" dxfId="541" priority="538" stopIfTrue="1" operator="equal">
      <formula>"Pass"</formula>
    </cfRule>
  </conditionalFormatting>
  <conditionalFormatting sqref="U2732">
    <cfRule type="cellIs" dxfId="540" priority="535" stopIfTrue="1" operator="equal">
      <formula>"Fail"</formula>
    </cfRule>
    <cfRule type="cellIs" dxfId="539" priority="536" stopIfTrue="1" operator="equal">
      <formula>"Pass"</formula>
    </cfRule>
  </conditionalFormatting>
  <conditionalFormatting sqref="U2729">
    <cfRule type="cellIs" dxfId="538" priority="533" stopIfTrue="1" operator="equal">
      <formula>"Fail"</formula>
    </cfRule>
    <cfRule type="cellIs" dxfId="537" priority="534" stopIfTrue="1" operator="equal">
      <formula>"Pass"</formula>
    </cfRule>
  </conditionalFormatting>
  <conditionalFormatting sqref="U2732">
    <cfRule type="cellIs" dxfId="536" priority="531" stopIfTrue="1" operator="equal">
      <formula>"Fail"</formula>
    </cfRule>
    <cfRule type="cellIs" dxfId="535" priority="532" stopIfTrue="1" operator="equal">
      <formula>"Pass"</formula>
    </cfRule>
  </conditionalFormatting>
  <conditionalFormatting sqref="B2744:C2746 A2745:A2746 W2741 S2744:S2746 S2735:U2743 T2744:U2744">
    <cfRule type="cellIs" dxfId="534" priority="529" stopIfTrue="1" operator="equal">
      <formula>"Fail"</formula>
    </cfRule>
    <cfRule type="cellIs" dxfId="533" priority="530" stopIfTrue="1" operator="equal">
      <formula>"Pass"</formula>
    </cfRule>
  </conditionalFormatting>
  <conditionalFormatting sqref="T2744:U2744 S2744:S2746">
    <cfRule type="cellIs" dxfId="532" priority="527" stopIfTrue="1" operator="equal">
      <formula>"Fail"</formula>
    </cfRule>
    <cfRule type="cellIs" dxfId="531" priority="528" stopIfTrue="1" operator="equal">
      <formula>"Pass"</formula>
    </cfRule>
  </conditionalFormatting>
  <conditionalFormatting sqref="W2741 S2741:U2743">
    <cfRule type="cellIs" dxfId="530" priority="525" stopIfTrue="1" operator="equal">
      <formula>"Fail"</formula>
    </cfRule>
    <cfRule type="cellIs" dxfId="529" priority="526" stopIfTrue="1" operator="equal">
      <formula>"Pass"</formula>
    </cfRule>
  </conditionalFormatting>
  <conditionalFormatting sqref="S2735:U2740">
    <cfRule type="cellIs" dxfId="528" priority="523" stopIfTrue="1" operator="equal">
      <formula>"Fail"</formula>
    </cfRule>
    <cfRule type="cellIs" dxfId="527" priority="524" stopIfTrue="1" operator="equal">
      <formula>"Pass"</formula>
    </cfRule>
  </conditionalFormatting>
  <conditionalFormatting sqref="U2741">
    <cfRule type="cellIs" dxfId="526" priority="521" stopIfTrue="1" operator="equal">
      <formula>"Fail"</formula>
    </cfRule>
    <cfRule type="cellIs" dxfId="525" priority="522" stopIfTrue="1" operator="equal">
      <formula>"Pass"</formula>
    </cfRule>
  </conditionalFormatting>
  <conditionalFormatting sqref="U2744">
    <cfRule type="cellIs" dxfId="524" priority="519" stopIfTrue="1" operator="equal">
      <formula>"Fail"</formula>
    </cfRule>
    <cfRule type="cellIs" dxfId="523" priority="520" stopIfTrue="1" operator="equal">
      <formula>"Pass"</formula>
    </cfRule>
  </conditionalFormatting>
  <conditionalFormatting sqref="T2735">
    <cfRule type="cellIs" dxfId="522" priority="517" stopIfTrue="1" operator="equal">
      <formula>"Fail"</formula>
    </cfRule>
    <cfRule type="cellIs" dxfId="521" priority="518" stopIfTrue="1" operator="equal">
      <formula>"Pass"</formula>
    </cfRule>
  </conditionalFormatting>
  <conditionalFormatting sqref="T2735">
    <cfRule type="cellIs" dxfId="520" priority="515" stopIfTrue="1" operator="equal">
      <formula>"Fail"</formula>
    </cfRule>
    <cfRule type="cellIs" dxfId="519" priority="516" stopIfTrue="1" operator="equal">
      <formula>"Pass"</formula>
    </cfRule>
  </conditionalFormatting>
  <conditionalFormatting sqref="T2738">
    <cfRule type="cellIs" dxfId="518" priority="513" stopIfTrue="1" operator="equal">
      <formula>"Fail"</formula>
    </cfRule>
    <cfRule type="cellIs" dxfId="517" priority="514" stopIfTrue="1" operator="equal">
      <formula>"Pass"</formula>
    </cfRule>
  </conditionalFormatting>
  <conditionalFormatting sqref="T2738">
    <cfRule type="cellIs" dxfId="516" priority="511" stopIfTrue="1" operator="equal">
      <formula>"Fail"</formula>
    </cfRule>
    <cfRule type="cellIs" dxfId="515" priority="512" stopIfTrue="1" operator="equal">
      <formula>"Pass"</formula>
    </cfRule>
  </conditionalFormatting>
  <conditionalFormatting sqref="T2741">
    <cfRule type="cellIs" dxfId="514" priority="509" stopIfTrue="1" operator="equal">
      <formula>"Fail"</formula>
    </cfRule>
    <cfRule type="cellIs" dxfId="513" priority="510" stopIfTrue="1" operator="equal">
      <formula>"Pass"</formula>
    </cfRule>
  </conditionalFormatting>
  <conditionalFormatting sqref="T2741">
    <cfRule type="cellIs" dxfId="512" priority="507" stopIfTrue="1" operator="equal">
      <formula>"Fail"</formula>
    </cfRule>
    <cfRule type="cellIs" dxfId="511" priority="508" stopIfTrue="1" operator="equal">
      <formula>"Pass"</formula>
    </cfRule>
  </conditionalFormatting>
  <conditionalFormatting sqref="T2744">
    <cfRule type="cellIs" dxfId="510" priority="505" stopIfTrue="1" operator="equal">
      <formula>"Fail"</formula>
    </cfRule>
    <cfRule type="cellIs" dxfId="509" priority="506" stopIfTrue="1" operator="equal">
      <formula>"Pass"</formula>
    </cfRule>
  </conditionalFormatting>
  <conditionalFormatting sqref="T2744">
    <cfRule type="cellIs" dxfId="508" priority="503" stopIfTrue="1" operator="equal">
      <formula>"Fail"</formula>
    </cfRule>
    <cfRule type="cellIs" dxfId="507" priority="504" stopIfTrue="1" operator="equal">
      <formula>"Pass"</formula>
    </cfRule>
  </conditionalFormatting>
  <conditionalFormatting sqref="T2738">
    <cfRule type="cellIs" dxfId="506" priority="501" stopIfTrue="1" operator="equal">
      <formula>"Fail"</formula>
    </cfRule>
    <cfRule type="cellIs" dxfId="505" priority="502" stopIfTrue="1" operator="equal">
      <formula>"Pass"</formula>
    </cfRule>
  </conditionalFormatting>
  <conditionalFormatting sqref="T2738">
    <cfRule type="cellIs" dxfId="504" priority="499" stopIfTrue="1" operator="equal">
      <formula>"Fail"</formula>
    </cfRule>
    <cfRule type="cellIs" dxfId="503" priority="500" stopIfTrue="1" operator="equal">
      <formula>"Pass"</formula>
    </cfRule>
  </conditionalFormatting>
  <conditionalFormatting sqref="T2741">
    <cfRule type="cellIs" dxfId="502" priority="497" stopIfTrue="1" operator="equal">
      <formula>"Fail"</formula>
    </cfRule>
    <cfRule type="cellIs" dxfId="501" priority="498" stopIfTrue="1" operator="equal">
      <formula>"Pass"</formula>
    </cfRule>
  </conditionalFormatting>
  <conditionalFormatting sqref="T2741">
    <cfRule type="cellIs" dxfId="500" priority="495" stopIfTrue="1" operator="equal">
      <formula>"Fail"</formula>
    </cfRule>
    <cfRule type="cellIs" dxfId="499" priority="496" stopIfTrue="1" operator="equal">
      <formula>"Pass"</formula>
    </cfRule>
  </conditionalFormatting>
  <conditionalFormatting sqref="T2741">
    <cfRule type="cellIs" dxfId="498" priority="493" stopIfTrue="1" operator="equal">
      <formula>"Fail"</formula>
    </cfRule>
    <cfRule type="cellIs" dxfId="497" priority="494" stopIfTrue="1" operator="equal">
      <formula>"Pass"</formula>
    </cfRule>
  </conditionalFormatting>
  <conditionalFormatting sqref="T2744">
    <cfRule type="cellIs" dxfId="496" priority="491" stopIfTrue="1" operator="equal">
      <formula>"Fail"</formula>
    </cfRule>
    <cfRule type="cellIs" dxfId="495" priority="492" stopIfTrue="1" operator="equal">
      <formula>"Pass"</formula>
    </cfRule>
  </conditionalFormatting>
  <conditionalFormatting sqref="T2744">
    <cfRule type="cellIs" dxfId="494" priority="489" stopIfTrue="1" operator="equal">
      <formula>"Fail"</formula>
    </cfRule>
    <cfRule type="cellIs" dxfId="493" priority="490" stopIfTrue="1" operator="equal">
      <formula>"Pass"</formula>
    </cfRule>
  </conditionalFormatting>
  <conditionalFormatting sqref="T2744">
    <cfRule type="cellIs" dxfId="492" priority="487" stopIfTrue="1" operator="equal">
      <formula>"Fail"</formula>
    </cfRule>
    <cfRule type="cellIs" dxfId="491" priority="488" stopIfTrue="1" operator="equal">
      <formula>"Pass"</formula>
    </cfRule>
  </conditionalFormatting>
  <conditionalFormatting sqref="U2741">
    <cfRule type="cellIs" dxfId="490" priority="485" stopIfTrue="1" operator="equal">
      <formula>"Fail"</formula>
    </cfRule>
    <cfRule type="cellIs" dxfId="489" priority="486" stopIfTrue="1" operator="equal">
      <formula>"Pass"</formula>
    </cfRule>
  </conditionalFormatting>
  <conditionalFormatting sqref="U2744">
    <cfRule type="cellIs" dxfId="488" priority="483" stopIfTrue="1" operator="equal">
      <formula>"Fail"</formula>
    </cfRule>
    <cfRule type="cellIs" dxfId="487" priority="484" stopIfTrue="1" operator="equal">
      <formula>"Pass"</formula>
    </cfRule>
  </conditionalFormatting>
  <conditionalFormatting sqref="U2744">
    <cfRule type="cellIs" dxfId="486" priority="481" stopIfTrue="1" operator="equal">
      <formula>"Fail"</formula>
    </cfRule>
    <cfRule type="cellIs" dxfId="485" priority="482" stopIfTrue="1" operator="equal">
      <formula>"Pass"</formula>
    </cfRule>
  </conditionalFormatting>
  <conditionalFormatting sqref="U2744">
    <cfRule type="cellIs" dxfId="484" priority="479" stopIfTrue="1" operator="equal">
      <formula>"Fail"</formula>
    </cfRule>
    <cfRule type="cellIs" dxfId="483" priority="480" stopIfTrue="1" operator="equal">
      <formula>"Pass"</formula>
    </cfRule>
  </conditionalFormatting>
  <conditionalFormatting sqref="U2741">
    <cfRule type="cellIs" dxfId="482" priority="477" stopIfTrue="1" operator="equal">
      <formula>"Fail"</formula>
    </cfRule>
    <cfRule type="cellIs" dxfId="481" priority="478" stopIfTrue="1" operator="equal">
      <formula>"Pass"</formula>
    </cfRule>
  </conditionalFormatting>
  <conditionalFormatting sqref="U2744">
    <cfRule type="cellIs" dxfId="480" priority="475" stopIfTrue="1" operator="equal">
      <formula>"Fail"</formula>
    </cfRule>
    <cfRule type="cellIs" dxfId="479" priority="476" stopIfTrue="1" operator="equal">
      <formula>"Pass"</formula>
    </cfRule>
  </conditionalFormatting>
  <conditionalFormatting sqref="U2741">
    <cfRule type="cellIs" dxfId="478" priority="473" stopIfTrue="1" operator="equal">
      <formula>"Fail"</formula>
    </cfRule>
    <cfRule type="cellIs" dxfId="477" priority="474" stopIfTrue="1" operator="equal">
      <formula>"Pass"</formula>
    </cfRule>
  </conditionalFormatting>
  <conditionalFormatting sqref="U2744">
    <cfRule type="cellIs" dxfId="476" priority="471" stopIfTrue="1" operator="equal">
      <formula>"Fail"</formula>
    </cfRule>
    <cfRule type="cellIs" dxfId="475" priority="472" stopIfTrue="1" operator="equal">
      <formula>"Pass"</formula>
    </cfRule>
  </conditionalFormatting>
  <conditionalFormatting sqref="T2738">
    <cfRule type="cellIs" dxfId="474" priority="469" stopIfTrue="1" operator="equal">
      <formula>"Fail"</formula>
    </cfRule>
    <cfRule type="cellIs" dxfId="473" priority="470" stopIfTrue="1" operator="equal">
      <formula>"Pass"</formula>
    </cfRule>
  </conditionalFormatting>
  <conditionalFormatting sqref="T2738">
    <cfRule type="cellIs" dxfId="472" priority="467" stopIfTrue="1" operator="equal">
      <formula>"Fail"</formula>
    </cfRule>
    <cfRule type="cellIs" dxfId="471" priority="468" stopIfTrue="1" operator="equal">
      <formula>"Pass"</formula>
    </cfRule>
  </conditionalFormatting>
  <conditionalFormatting sqref="T2741:U2741">
    <cfRule type="cellIs" dxfId="470" priority="465" stopIfTrue="1" operator="equal">
      <formula>"Fail"</formula>
    </cfRule>
    <cfRule type="cellIs" dxfId="469" priority="466" stopIfTrue="1" operator="equal">
      <formula>"Pass"</formula>
    </cfRule>
  </conditionalFormatting>
  <conditionalFormatting sqref="T2741">
    <cfRule type="cellIs" dxfId="468" priority="463" stopIfTrue="1" operator="equal">
      <formula>"Fail"</formula>
    </cfRule>
    <cfRule type="cellIs" dxfId="467" priority="464" stopIfTrue="1" operator="equal">
      <formula>"Pass"</formula>
    </cfRule>
  </conditionalFormatting>
  <conditionalFormatting sqref="T2741">
    <cfRule type="cellIs" dxfId="466" priority="461" stopIfTrue="1" operator="equal">
      <formula>"Fail"</formula>
    </cfRule>
    <cfRule type="cellIs" dxfId="465" priority="462" stopIfTrue="1" operator="equal">
      <formula>"Pass"</formula>
    </cfRule>
  </conditionalFormatting>
  <conditionalFormatting sqref="T2744:U2744">
    <cfRule type="cellIs" dxfId="464" priority="459" stopIfTrue="1" operator="equal">
      <formula>"Fail"</formula>
    </cfRule>
    <cfRule type="cellIs" dxfId="463" priority="460" stopIfTrue="1" operator="equal">
      <formula>"Pass"</formula>
    </cfRule>
  </conditionalFormatting>
  <conditionalFormatting sqref="T2744">
    <cfRule type="cellIs" dxfId="462" priority="457" stopIfTrue="1" operator="equal">
      <formula>"Fail"</formula>
    </cfRule>
    <cfRule type="cellIs" dxfId="461" priority="458" stopIfTrue="1" operator="equal">
      <formula>"Pass"</formula>
    </cfRule>
  </conditionalFormatting>
  <conditionalFormatting sqref="T2744">
    <cfRule type="cellIs" dxfId="460" priority="455" stopIfTrue="1" operator="equal">
      <formula>"Fail"</formula>
    </cfRule>
    <cfRule type="cellIs" dxfId="459" priority="456" stopIfTrue="1" operator="equal">
      <formula>"Pass"</formula>
    </cfRule>
  </conditionalFormatting>
  <conditionalFormatting sqref="B2756:C2758 A2757:A2758 W2753 S2756:S2758 S2747:U2755 T2756:U2756">
    <cfRule type="cellIs" dxfId="458" priority="453" stopIfTrue="1" operator="equal">
      <formula>"Fail"</formula>
    </cfRule>
    <cfRule type="cellIs" dxfId="457" priority="454" stopIfTrue="1" operator="equal">
      <formula>"Pass"</formula>
    </cfRule>
  </conditionalFormatting>
  <conditionalFormatting sqref="T2756:U2756 S2756:S2758">
    <cfRule type="cellIs" dxfId="456" priority="451" stopIfTrue="1" operator="equal">
      <formula>"Fail"</formula>
    </cfRule>
    <cfRule type="cellIs" dxfId="455" priority="452" stopIfTrue="1" operator="equal">
      <formula>"Pass"</formula>
    </cfRule>
  </conditionalFormatting>
  <conditionalFormatting sqref="W2753 S2753:U2755">
    <cfRule type="cellIs" dxfId="454" priority="449" stopIfTrue="1" operator="equal">
      <formula>"Fail"</formula>
    </cfRule>
    <cfRule type="cellIs" dxfId="453" priority="450" stopIfTrue="1" operator="equal">
      <formula>"Pass"</formula>
    </cfRule>
  </conditionalFormatting>
  <conditionalFormatting sqref="S2747:U2752">
    <cfRule type="cellIs" dxfId="452" priority="447" stopIfTrue="1" operator="equal">
      <formula>"Fail"</formula>
    </cfRule>
    <cfRule type="cellIs" dxfId="451" priority="448" stopIfTrue="1" operator="equal">
      <formula>"Pass"</formula>
    </cfRule>
  </conditionalFormatting>
  <conditionalFormatting sqref="U2753">
    <cfRule type="cellIs" dxfId="450" priority="445" stopIfTrue="1" operator="equal">
      <formula>"Fail"</formula>
    </cfRule>
    <cfRule type="cellIs" dxfId="449" priority="446" stopIfTrue="1" operator="equal">
      <formula>"Pass"</formula>
    </cfRule>
  </conditionalFormatting>
  <conditionalFormatting sqref="U2756">
    <cfRule type="cellIs" dxfId="448" priority="443" stopIfTrue="1" operator="equal">
      <formula>"Fail"</formula>
    </cfRule>
    <cfRule type="cellIs" dxfId="447" priority="444" stopIfTrue="1" operator="equal">
      <formula>"Pass"</formula>
    </cfRule>
  </conditionalFormatting>
  <conditionalFormatting sqref="T2747">
    <cfRule type="cellIs" dxfId="446" priority="441" stopIfTrue="1" operator="equal">
      <formula>"Fail"</formula>
    </cfRule>
    <cfRule type="cellIs" dxfId="445" priority="442" stopIfTrue="1" operator="equal">
      <formula>"Pass"</formula>
    </cfRule>
  </conditionalFormatting>
  <conditionalFormatting sqref="T2747">
    <cfRule type="cellIs" dxfId="444" priority="439" stopIfTrue="1" operator="equal">
      <formula>"Fail"</formula>
    </cfRule>
    <cfRule type="cellIs" dxfId="443" priority="440" stopIfTrue="1" operator="equal">
      <formula>"Pass"</formula>
    </cfRule>
  </conditionalFormatting>
  <conditionalFormatting sqref="T2750">
    <cfRule type="cellIs" dxfId="442" priority="437" stopIfTrue="1" operator="equal">
      <formula>"Fail"</formula>
    </cfRule>
    <cfRule type="cellIs" dxfId="441" priority="438" stopIfTrue="1" operator="equal">
      <formula>"Pass"</formula>
    </cfRule>
  </conditionalFormatting>
  <conditionalFormatting sqref="T2750">
    <cfRule type="cellIs" dxfId="440" priority="435" stopIfTrue="1" operator="equal">
      <formula>"Fail"</formula>
    </cfRule>
    <cfRule type="cellIs" dxfId="439" priority="436" stopIfTrue="1" operator="equal">
      <formula>"Pass"</formula>
    </cfRule>
  </conditionalFormatting>
  <conditionalFormatting sqref="T2753">
    <cfRule type="cellIs" dxfId="438" priority="433" stopIfTrue="1" operator="equal">
      <formula>"Fail"</formula>
    </cfRule>
    <cfRule type="cellIs" dxfId="437" priority="434" stopIfTrue="1" operator="equal">
      <formula>"Pass"</formula>
    </cfRule>
  </conditionalFormatting>
  <conditionalFormatting sqref="T2753">
    <cfRule type="cellIs" dxfId="436" priority="431" stopIfTrue="1" operator="equal">
      <formula>"Fail"</formula>
    </cfRule>
    <cfRule type="cellIs" dxfId="435" priority="432" stopIfTrue="1" operator="equal">
      <formula>"Pass"</formula>
    </cfRule>
  </conditionalFormatting>
  <conditionalFormatting sqref="T2756">
    <cfRule type="cellIs" dxfId="434" priority="429" stopIfTrue="1" operator="equal">
      <formula>"Fail"</formula>
    </cfRule>
    <cfRule type="cellIs" dxfId="433" priority="430" stopIfTrue="1" operator="equal">
      <formula>"Pass"</formula>
    </cfRule>
  </conditionalFormatting>
  <conditionalFormatting sqref="T2756">
    <cfRule type="cellIs" dxfId="432" priority="427" stopIfTrue="1" operator="equal">
      <formula>"Fail"</formula>
    </cfRule>
    <cfRule type="cellIs" dxfId="431" priority="428" stopIfTrue="1" operator="equal">
      <formula>"Pass"</formula>
    </cfRule>
  </conditionalFormatting>
  <conditionalFormatting sqref="T2750">
    <cfRule type="cellIs" dxfId="430" priority="425" stopIfTrue="1" operator="equal">
      <formula>"Fail"</formula>
    </cfRule>
    <cfRule type="cellIs" dxfId="429" priority="426" stopIfTrue="1" operator="equal">
      <formula>"Pass"</formula>
    </cfRule>
  </conditionalFormatting>
  <conditionalFormatting sqref="T2750">
    <cfRule type="cellIs" dxfId="428" priority="423" stopIfTrue="1" operator="equal">
      <formula>"Fail"</formula>
    </cfRule>
    <cfRule type="cellIs" dxfId="427" priority="424" stopIfTrue="1" operator="equal">
      <formula>"Pass"</formula>
    </cfRule>
  </conditionalFormatting>
  <conditionalFormatting sqref="T2753">
    <cfRule type="cellIs" dxfId="426" priority="421" stopIfTrue="1" operator="equal">
      <formula>"Fail"</formula>
    </cfRule>
    <cfRule type="cellIs" dxfId="425" priority="422" stopIfTrue="1" operator="equal">
      <formula>"Pass"</formula>
    </cfRule>
  </conditionalFormatting>
  <conditionalFormatting sqref="T2753">
    <cfRule type="cellIs" dxfId="424" priority="419" stopIfTrue="1" operator="equal">
      <formula>"Fail"</formula>
    </cfRule>
    <cfRule type="cellIs" dxfId="423" priority="420" stopIfTrue="1" operator="equal">
      <formula>"Pass"</formula>
    </cfRule>
  </conditionalFormatting>
  <conditionalFormatting sqref="T2753">
    <cfRule type="cellIs" dxfId="422" priority="417" stopIfTrue="1" operator="equal">
      <formula>"Fail"</formula>
    </cfRule>
    <cfRule type="cellIs" dxfId="421" priority="418" stopIfTrue="1" operator="equal">
      <formula>"Pass"</formula>
    </cfRule>
  </conditionalFormatting>
  <conditionalFormatting sqref="T2756">
    <cfRule type="cellIs" dxfId="420" priority="415" stopIfTrue="1" operator="equal">
      <formula>"Fail"</formula>
    </cfRule>
    <cfRule type="cellIs" dxfId="419" priority="416" stopIfTrue="1" operator="equal">
      <formula>"Pass"</formula>
    </cfRule>
  </conditionalFormatting>
  <conditionalFormatting sqref="T2756">
    <cfRule type="cellIs" dxfId="418" priority="413" stopIfTrue="1" operator="equal">
      <formula>"Fail"</formula>
    </cfRule>
    <cfRule type="cellIs" dxfId="417" priority="414" stopIfTrue="1" operator="equal">
      <formula>"Pass"</formula>
    </cfRule>
  </conditionalFormatting>
  <conditionalFormatting sqref="T2756">
    <cfRule type="cellIs" dxfId="416" priority="411" stopIfTrue="1" operator="equal">
      <formula>"Fail"</formula>
    </cfRule>
    <cfRule type="cellIs" dxfId="415" priority="412" stopIfTrue="1" operator="equal">
      <formula>"Pass"</formula>
    </cfRule>
  </conditionalFormatting>
  <conditionalFormatting sqref="U2753">
    <cfRule type="cellIs" dxfId="414" priority="409" stopIfTrue="1" operator="equal">
      <formula>"Fail"</formula>
    </cfRule>
    <cfRule type="cellIs" dxfId="413" priority="410" stopIfTrue="1" operator="equal">
      <formula>"Pass"</formula>
    </cfRule>
  </conditionalFormatting>
  <conditionalFormatting sqref="U2756">
    <cfRule type="cellIs" dxfId="412" priority="407" stopIfTrue="1" operator="equal">
      <formula>"Fail"</formula>
    </cfRule>
    <cfRule type="cellIs" dxfId="411" priority="408" stopIfTrue="1" operator="equal">
      <formula>"Pass"</formula>
    </cfRule>
  </conditionalFormatting>
  <conditionalFormatting sqref="U2756">
    <cfRule type="cellIs" dxfId="410" priority="405" stopIfTrue="1" operator="equal">
      <formula>"Fail"</formula>
    </cfRule>
    <cfRule type="cellIs" dxfId="409" priority="406" stopIfTrue="1" operator="equal">
      <formula>"Pass"</formula>
    </cfRule>
  </conditionalFormatting>
  <conditionalFormatting sqref="U2756">
    <cfRule type="cellIs" dxfId="408" priority="403" stopIfTrue="1" operator="equal">
      <formula>"Fail"</formula>
    </cfRule>
    <cfRule type="cellIs" dxfId="407" priority="404" stopIfTrue="1" operator="equal">
      <formula>"Pass"</formula>
    </cfRule>
  </conditionalFormatting>
  <conditionalFormatting sqref="U2753">
    <cfRule type="cellIs" dxfId="406" priority="401" stopIfTrue="1" operator="equal">
      <formula>"Fail"</formula>
    </cfRule>
    <cfRule type="cellIs" dxfId="405" priority="402" stopIfTrue="1" operator="equal">
      <formula>"Pass"</formula>
    </cfRule>
  </conditionalFormatting>
  <conditionalFormatting sqref="U2756">
    <cfRule type="cellIs" dxfId="404" priority="399" stopIfTrue="1" operator="equal">
      <formula>"Fail"</formula>
    </cfRule>
    <cfRule type="cellIs" dxfId="403" priority="400" stopIfTrue="1" operator="equal">
      <formula>"Pass"</formula>
    </cfRule>
  </conditionalFormatting>
  <conditionalFormatting sqref="U2753">
    <cfRule type="cellIs" dxfId="402" priority="397" stopIfTrue="1" operator="equal">
      <formula>"Fail"</formula>
    </cfRule>
    <cfRule type="cellIs" dxfId="401" priority="398" stopIfTrue="1" operator="equal">
      <formula>"Pass"</formula>
    </cfRule>
  </conditionalFormatting>
  <conditionalFormatting sqref="U2756">
    <cfRule type="cellIs" dxfId="400" priority="395" stopIfTrue="1" operator="equal">
      <formula>"Fail"</formula>
    </cfRule>
    <cfRule type="cellIs" dxfId="399" priority="396" stopIfTrue="1" operator="equal">
      <formula>"Pass"</formula>
    </cfRule>
  </conditionalFormatting>
  <conditionalFormatting sqref="T2750">
    <cfRule type="cellIs" dxfId="398" priority="393" stopIfTrue="1" operator="equal">
      <formula>"Fail"</formula>
    </cfRule>
    <cfRule type="cellIs" dxfId="397" priority="394" stopIfTrue="1" operator="equal">
      <formula>"Pass"</formula>
    </cfRule>
  </conditionalFormatting>
  <conditionalFormatting sqref="T2750">
    <cfRule type="cellIs" dxfId="396" priority="391" stopIfTrue="1" operator="equal">
      <formula>"Fail"</formula>
    </cfRule>
    <cfRule type="cellIs" dxfId="395" priority="392" stopIfTrue="1" operator="equal">
      <formula>"Pass"</formula>
    </cfRule>
  </conditionalFormatting>
  <conditionalFormatting sqref="T2753:U2753">
    <cfRule type="cellIs" dxfId="394" priority="389" stopIfTrue="1" operator="equal">
      <formula>"Fail"</formula>
    </cfRule>
    <cfRule type="cellIs" dxfId="393" priority="390" stopIfTrue="1" operator="equal">
      <formula>"Pass"</formula>
    </cfRule>
  </conditionalFormatting>
  <conditionalFormatting sqref="T2753">
    <cfRule type="cellIs" dxfId="392" priority="387" stopIfTrue="1" operator="equal">
      <formula>"Fail"</formula>
    </cfRule>
    <cfRule type="cellIs" dxfId="391" priority="388" stopIfTrue="1" operator="equal">
      <formula>"Pass"</formula>
    </cfRule>
  </conditionalFormatting>
  <conditionalFormatting sqref="T2753">
    <cfRule type="cellIs" dxfId="390" priority="385" stopIfTrue="1" operator="equal">
      <formula>"Fail"</formula>
    </cfRule>
    <cfRule type="cellIs" dxfId="389" priority="386" stopIfTrue="1" operator="equal">
      <formula>"Pass"</formula>
    </cfRule>
  </conditionalFormatting>
  <conditionalFormatting sqref="T2756:U2756">
    <cfRule type="cellIs" dxfId="388" priority="383" stopIfTrue="1" operator="equal">
      <formula>"Fail"</formula>
    </cfRule>
    <cfRule type="cellIs" dxfId="387" priority="384" stopIfTrue="1" operator="equal">
      <formula>"Pass"</formula>
    </cfRule>
  </conditionalFormatting>
  <conditionalFormatting sqref="T2756">
    <cfRule type="cellIs" dxfId="386" priority="381" stopIfTrue="1" operator="equal">
      <formula>"Fail"</formula>
    </cfRule>
    <cfRule type="cellIs" dxfId="385" priority="382" stopIfTrue="1" operator="equal">
      <formula>"Pass"</formula>
    </cfRule>
  </conditionalFormatting>
  <conditionalFormatting sqref="T2756">
    <cfRule type="cellIs" dxfId="384" priority="379" stopIfTrue="1" operator="equal">
      <formula>"Fail"</formula>
    </cfRule>
    <cfRule type="cellIs" dxfId="383" priority="380" stopIfTrue="1" operator="equal">
      <formula>"Pass"</formula>
    </cfRule>
  </conditionalFormatting>
  <conditionalFormatting sqref="B2762:C2764 A2763:A2764 W2759 S2762:S2764 S2759:U2761 T2762:U2762">
    <cfRule type="cellIs" dxfId="382" priority="377" stopIfTrue="1" operator="equal">
      <formula>"Fail"</formula>
    </cfRule>
    <cfRule type="cellIs" dxfId="381" priority="378" stopIfTrue="1" operator="equal">
      <formula>"Pass"</formula>
    </cfRule>
  </conditionalFormatting>
  <conditionalFormatting sqref="T2762:U2762 S2762:S2764">
    <cfRule type="cellIs" dxfId="380" priority="375" stopIfTrue="1" operator="equal">
      <formula>"Fail"</formula>
    </cfRule>
    <cfRule type="cellIs" dxfId="379" priority="376" stopIfTrue="1" operator="equal">
      <formula>"Pass"</formula>
    </cfRule>
  </conditionalFormatting>
  <conditionalFormatting sqref="W2759 S2759:U2761">
    <cfRule type="cellIs" dxfId="378" priority="373" stopIfTrue="1" operator="equal">
      <formula>"Fail"</formula>
    </cfRule>
    <cfRule type="cellIs" dxfId="377" priority="374" stopIfTrue="1" operator="equal">
      <formula>"Pass"</formula>
    </cfRule>
  </conditionalFormatting>
  <conditionalFormatting sqref="U2759">
    <cfRule type="cellIs" dxfId="376" priority="371" stopIfTrue="1" operator="equal">
      <formula>"Fail"</formula>
    </cfRule>
    <cfRule type="cellIs" dxfId="375" priority="372" stopIfTrue="1" operator="equal">
      <formula>"Pass"</formula>
    </cfRule>
  </conditionalFormatting>
  <conditionalFormatting sqref="U2762">
    <cfRule type="cellIs" dxfId="374" priority="369" stopIfTrue="1" operator="equal">
      <formula>"Fail"</formula>
    </cfRule>
    <cfRule type="cellIs" dxfId="373" priority="370" stopIfTrue="1" operator="equal">
      <formula>"Pass"</formula>
    </cfRule>
  </conditionalFormatting>
  <conditionalFormatting sqref="T2759">
    <cfRule type="cellIs" dxfId="372" priority="367" stopIfTrue="1" operator="equal">
      <formula>"Fail"</formula>
    </cfRule>
    <cfRule type="cellIs" dxfId="371" priority="368" stopIfTrue="1" operator="equal">
      <formula>"Pass"</formula>
    </cfRule>
  </conditionalFormatting>
  <conditionalFormatting sqref="T2759">
    <cfRule type="cellIs" dxfId="370" priority="365" stopIfTrue="1" operator="equal">
      <formula>"Fail"</formula>
    </cfRule>
    <cfRule type="cellIs" dxfId="369" priority="366" stopIfTrue="1" operator="equal">
      <formula>"Pass"</formula>
    </cfRule>
  </conditionalFormatting>
  <conditionalFormatting sqref="T2762">
    <cfRule type="cellIs" dxfId="368" priority="363" stopIfTrue="1" operator="equal">
      <formula>"Fail"</formula>
    </cfRule>
    <cfRule type="cellIs" dxfId="367" priority="364" stopIfTrue="1" operator="equal">
      <formula>"Pass"</formula>
    </cfRule>
  </conditionalFormatting>
  <conditionalFormatting sqref="T2762">
    <cfRule type="cellIs" dxfId="366" priority="361" stopIfTrue="1" operator="equal">
      <formula>"Fail"</formula>
    </cfRule>
    <cfRule type="cellIs" dxfId="365" priority="362" stopIfTrue="1" operator="equal">
      <formula>"Pass"</formula>
    </cfRule>
  </conditionalFormatting>
  <conditionalFormatting sqref="T2759">
    <cfRule type="cellIs" dxfId="364" priority="359" stopIfTrue="1" operator="equal">
      <formula>"Fail"</formula>
    </cfRule>
    <cfRule type="cellIs" dxfId="363" priority="360" stopIfTrue="1" operator="equal">
      <formula>"Pass"</formula>
    </cfRule>
  </conditionalFormatting>
  <conditionalFormatting sqref="T2759">
    <cfRule type="cellIs" dxfId="362" priority="357" stopIfTrue="1" operator="equal">
      <formula>"Fail"</formula>
    </cfRule>
    <cfRule type="cellIs" dxfId="361" priority="358" stopIfTrue="1" operator="equal">
      <formula>"Pass"</formula>
    </cfRule>
  </conditionalFormatting>
  <conditionalFormatting sqref="T2759">
    <cfRule type="cellIs" dxfId="360" priority="355" stopIfTrue="1" operator="equal">
      <formula>"Fail"</formula>
    </cfRule>
    <cfRule type="cellIs" dxfId="359" priority="356" stopIfTrue="1" operator="equal">
      <formula>"Pass"</formula>
    </cfRule>
  </conditionalFormatting>
  <conditionalFormatting sqref="T2762">
    <cfRule type="cellIs" dxfId="358" priority="353" stopIfTrue="1" operator="equal">
      <formula>"Fail"</formula>
    </cfRule>
    <cfRule type="cellIs" dxfId="357" priority="354" stopIfTrue="1" operator="equal">
      <formula>"Pass"</formula>
    </cfRule>
  </conditionalFormatting>
  <conditionalFormatting sqref="T2762">
    <cfRule type="cellIs" dxfId="356" priority="351" stopIfTrue="1" operator="equal">
      <formula>"Fail"</formula>
    </cfRule>
    <cfRule type="cellIs" dxfId="355" priority="352" stopIfTrue="1" operator="equal">
      <formula>"Pass"</formula>
    </cfRule>
  </conditionalFormatting>
  <conditionalFormatting sqref="T2762">
    <cfRule type="cellIs" dxfId="354" priority="349" stopIfTrue="1" operator="equal">
      <formula>"Fail"</formula>
    </cfRule>
    <cfRule type="cellIs" dxfId="353" priority="350" stopIfTrue="1" operator="equal">
      <formula>"Pass"</formula>
    </cfRule>
  </conditionalFormatting>
  <conditionalFormatting sqref="U2759">
    <cfRule type="cellIs" dxfId="352" priority="347" stopIfTrue="1" operator="equal">
      <formula>"Fail"</formula>
    </cfRule>
    <cfRule type="cellIs" dxfId="351" priority="348" stopIfTrue="1" operator="equal">
      <formula>"Pass"</formula>
    </cfRule>
  </conditionalFormatting>
  <conditionalFormatting sqref="U2762">
    <cfRule type="cellIs" dxfId="350" priority="345" stopIfTrue="1" operator="equal">
      <formula>"Fail"</formula>
    </cfRule>
    <cfRule type="cellIs" dxfId="349" priority="346" stopIfTrue="1" operator="equal">
      <formula>"Pass"</formula>
    </cfRule>
  </conditionalFormatting>
  <conditionalFormatting sqref="U2762">
    <cfRule type="cellIs" dxfId="348" priority="343" stopIfTrue="1" operator="equal">
      <formula>"Fail"</formula>
    </cfRule>
    <cfRule type="cellIs" dxfId="347" priority="344" stopIfTrue="1" operator="equal">
      <formula>"Pass"</formula>
    </cfRule>
  </conditionalFormatting>
  <conditionalFormatting sqref="U2762">
    <cfRule type="cellIs" dxfId="346" priority="341" stopIfTrue="1" operator="equal">
      <formula>"Fail"</formula>
    </cfRule>
    <cfRule type="cellIs" dxfId="345" priority="342" stopIfTrue="1" operator="equal">
      <formula>"Pass"</formula>
    </cfRule>
  </conditionalFormatting>
  <conditionalFormatting sqref="U2759">
    <cfRule type="cellIs" dxfId="344" priority="339" stopIfTrue="1" operator="equal">
      <formula>"Fail"</formula>
    </cfRule>
    <cfRule type="cellIs" dxfId="343" priority="340" stopIfTrue="1" operator="equal">
      <formula>"Pass"</formula>
    </cfRule>
  </conditionalFormatting>
  <conditionalFormatting sqref="U2762">
    <cfRule type="cellIs" dxfId="342" priority="337" stopIfTrue="1" operator="equal">
      <formula>"Fail"</formula>
    </cfRule>
    <cfRule type="cellIs" dxfId="341" priority="338" stopIfTrue="1" operator="equal">
      <formula>"Pass"</formula>
    </cfRule>
  </conditionalFormatting>
  <conditionalFormatting sqref="U2759">
    <cfRule type="cellIs" dxfId="340" priority="335" stopIfTrue="1" operator="equal">
      <formula>"Fail"</formula>
    </cfRule>
    <cfRule type="cellIs" dxfId="339" priority="336" stopIfTrue="1" operator="equal">
      <formula>"Pass"</formula>
    </cfRule>
  </conditionalFormatting>
  <conditionalFormatting sqref="U2762">
    <cfRule type="cellIs" dxfId="338" priority="333" stopIfTrue="1" operator="equal">
      <formula>"Fail"</formula>
    </cfRule>
    <cfRule type="cellIs" dxfId="337" priority="334" stopIfTrue="1" operator="equal">
      <formula>"Pass"</formula>
    </cfRule>
  </conditionalFormatting>
  <conditionalFormatting sqref="T2759:U2759">
    <cfRule type="cellIs" dxfId="336" priority="331" stopIfTrue="1" operator="equal">
      <formula>"Fail"</formula>
    </cfRule>
    <cfRule type="cellIs" dxfId="335" priority="332" stopIfTrue="1" operator="equal">
      <formula>"Pass"</formula>
    </cfRule>
  </conditionalFormatting>
  <conditionalFormatting sqref="T2759">
    <cfRule type="cellIs" dxfId="334" priority="329" stopIfTrue="1" operator="equal">
      <formula>"Fail"</formula>
    </cfRule>
    <cfRule type="cellIs" dxfId="333" priority="330" stopIfTrue="1" operator="equal">
      <formula>"Pass"</formula>
    </cfRule>
  </conditionalFormatting>
  <conditionalFormatting sqref="T2759">
    <cfRule type="cellIs" dxfId="332" priority="327" stopIfTrue="1" operator="equal">
      <formula>"Fail"</formula>
    </cfRule>
    <cfRule type="cellIs" dxfId="331" priority="328" stopIfTrue="1" operator="equal">
      <formula>"Pass"</formula>
    </cfRule>
  </conditionalFormatting>
  <conditionalFormatting sqref="T2762:U2762">
    <cfRule type="cellIs" dxfId="330" priority="325" stopIfTrue="1" operator="equal">
      <formula>"Fail"</formula>
    </cfRule>
    <cfRule type="cellIs" dxfId="329" priority="326" stopIfTrue="1" operator="equal">
      <formula>"Pass"</formula>
    </cfRule>
  </conditionalFormatting>
  <conditionalFormatting sqref="T2762">
    <cfRule type="cellIs" dxfId="328" priority="323" stopIfTrue="1" operator="equal">
      <formula>"Fail"</formula>
    </cfRule>
    <cfRule type="cellIs" dxfId="327" priority="324" stopIfTrue="1" operator="equal">
      <formula>"Pass"</formula>
    </cfRule>
  </conditionalFormatting>
  <conditionalFormatting sqref="T2762">
    <cfRule type="cellIs" dxfId="326" priority="321" stopIfTrue="1" operator="equal">
      <formula>"Fail"</formula>
    </cfRule>
    <cfRule type="cellIs" dxfId="325" priority="322" stopIfTrue="1" operator="equal">
      <formula>"Pass"</formula>
    </cfRule>
  </conditionalFormatting>
  <conditionalFormatting sqref="U2753">
    <cfRule type="cellIs" dxfId="324" priority="319" stopIfTrue="1" operator="equal">
      <formula>"Fail"</formula>
    </cfRule>
    <cfRule type="cellIs" dxfId="323" priority="320" stopIfTrue="1" operator="equal">
      <formula>"Pass"</formula>
    </cfRule>
  </conditionalFormatting>
  <conditionalFormatting sqref="U2756">
    <cfRule type="cellIs" dxfId="322" priority="317" stopIfTrue="1" operator="equal">
      <formula>"Fail"</formula>
    </cfRule>
    <cfRule type="cellIs" dxfId="321" priority="318" stopIfTrue="1" operator="equal">
      <formula>"Pass"</formula>
    </cfRule>
  </conditionalFormatting>
  <conditionalFormatting sqref="U2759">
    <cfRule type="cellIs" dxfId="320" priority="315" stopIfTrue="1" operator="equal">
      <formula>"Fail"</formula>
    </cfRule>
    <cfRule type="cellIs" dxfId="319" priority="316" stopIfTrue="1" operator="equal">
      <formula>"Pass"</formula>
    </cfRule>
  </conditionalFormatting>
  <conditionalFormatting sqref="U2759">
    <cfRule type="cellIs" dxfId="318" priority="313" stopIfTrue="1" operator="equal">
      <formula>"Fail"</formula>
    </cfRule>
    <cfRule type="cellIs" dxfId="317" priority="314" stopIfTrue="1" operator="equal">
      <formula>"Pass"</formula>
    </cfRule>
  </conditionalFormatting>
  <conditionalFormatting sqref="U2762">
    <cfRule type="cellIs" dxfId="316" priority="311" stopIfTrue="1" operator="equal">
      <formula>"Fail"</formula>
    </cfRule>
    <cfRule type="cellIs" dxfId="315" priority="312" stopIfTrue="1" operator="equal">
      <formula>"Pass"</formula>
    </cfRule>
  </conditionalFormatting>
  <conditionalFormatting sqref="U2762">
    <cfRule type="cellIs" dxfId="314" priority="309" stopIfTrue="1" operator="equal">
      <formula>"Fail"</formula>
    </cfRule>
    <cfRule type="cellIs" dxfId="313" priority="310" stopIfTrue="1" operator="equal">
      <formula>"Pass"</formula>
    </cfRule>
  </conditionalFormatting>
  <conditionalFormatting sqref="B2768:C2770 A2769:A2770 W2765 S2768:S2770 S2765:U2767 T2768:U2768">
    <cfRule type="cellIs" dxfId="312" priority="307" stopIfTrue="1" operator="equal">
      <formula>"Fail"</formula>
    </cfRule>
    <cfRule type="cellIs" dxfId="311" priority="308" stopIfTrue="1" operator="equal">
      <formula>"Pass"</formula>
    </cfRule>
  </conditionalFormatting>
  <conditionalFormatting sqref="T2768:U2768 S2768:S2770">
    <cfRule type="cellIs" dxfId="310" priority="305" stopIfTrue="1" operator="equal">
      <formula>"Fail"</formula>
    </cfRule>
    <cfRule type="cellIs" dxfId="309" priority="306" stopIfTrue="1" operator="equal">
      <formula>"Pass"</formula>
    </cfRule>
  </conditionalFormatting>
  <conditionalFormatting sqref="W2765 S2765:U2767">
    <cfRule type="cellIs" dxfId="308" priority="303" stopIfTrue="1" operator="equal">
      <formula>"Fail"</formula>
    </cfRule>
    <cfRule type="cellIs" dxfId="307" priority="304" stopIfTrue="1" operator="equal">
      <formula>"Pass"</formula>
    </cfRule>
  </conditionalFormatting>
  <conditionalFormatting sqref="U2765">
    <cfRule type="cellIs" dxfId="306" priority="301" stopIfTrue="1" operator="equal">
      <formula>"Fail"</formula>
    </cfRule>
    <cfRule type="cellIs" dxfId="305" priority="302" stopIfTrue="1" operator="equal">
      <formula>"Pass"</formula>
    </cfRule>
  </conditionalFormatting>
  <conditionalFormatting sqref="U2768">
    <cfRule type="cellIs" dxfId="304" priority="299" stopIfTrue="1" operator="equal">
      <formula>"Fail"</formula>
    </cfRule>
    <cfRule type="cellIs" dxfId="303" priority="300" stopIfTrue="1" operator="equal">
      <formula>"Pass"</formula>
    </cfRule>
  </conditionalFormatting>
  <conditionalFormatting sqref="T2765">
    <cfRule type="cellIs" dxfId="302" priority="297" stopIfTrue="1" operator="equal">
      <formula>"Fail"</formula>
    </cfRule>
    <cfRule type="cellIs" dxfId="301" priority="298" stopIfTrue="1" operator="equal">
      <formula>"Pass"</formula>
    </cfRule>
  </conditionalFormatting>
  <conditionalFormatting sqref="T2765">
    <cfRule type="cellIs" dxfId="300" priority="295" stopIfTrue="1" operator="equal">
      <formula>"Fail"</formula>
    </cfRule>
    <cfRule type="cellIs" dxfId="299" priority="296" stopIfTrue="1" operator="equal">
      <formula>"Pass"</formula>
    </cfRule>
  </conditionalFormatting>
  <conditionalFormatting sqref="T2768">
    <cfRule type="cellIs" dxfId="298" priority="293" stopIfTrue="1" operator="equal">
      <formula>"Fail"</formula>
    </cfRule>
    <cfRule type="cellIs" dxfId="297" priority="294" stopIfTrue="1" operator="equal">
      <formula>"Pass"</formula>
    </cfRule>
  </conditionalFormatting>
  <conditionalFormatting sqref="T2768">
    <cfRule type="cellIs" dxfId="296" priority="291" stopIfTrue="1" operator="equal">
      <formula>"Fail"</formula>
    </cfRule>
    <cfRule type="cellIs" dxfId="295" priority="292" stopIfTrue="1" operator="equal">
      <formula>"Pass"</formula>
    </cfRule>
  </conditionalFormatting>
  <conditionalFormatting sqref="T2765">
    <cfRule type="cellIs" dxfId="294" priority="289" stopIfTrue="1" operator="equal">
      <formula>"Fail"</formula>
    </cfRule>
    <cfRule type="cellIs" dxfId="293" priority="290" stopIfTrue="1" operator="equal">
      <formula>"Pass"</formula>
    </cfRule>
  </conditionalFormatting>
  <conditionalFormatting sqref="T2765">
    <cfRule type="cellIs" dxfId="292" priority="287" stopIfTrue="1" operator="equal">
      <formula>"Fail"</formula>
    </cfRule>
    <cfRule type="cellIs" dxfId="291" priority="288" stopIfTrue="1" operator="equal">
      <formula>"Pass"</formula>
    </cfRule>
  </conditionalFormatting>
  <conditionalFormatting sqref="T2765">
    <cfRule type="cellIs" dxfId="290" priority="285" stopIfTrue="1" operator="equal">
      <formula>"Fail"</formula>
    </cfRule>
    <cfRule type="cellIs" dxfId="289" priority="286" stopIfTrue="1" operator="equal">
      <formula>"Pass"</formula>
    </cfRule>
  </conditionalFormatting>
  <conditionalFormatting sqref="T2768">
    <cfRule type="cellIs" dxfId="288" priority="283" stopIfTrue="1" operator="equal">
      <formula>"Fail"</formula>
    </cfRule>
    <cfRule type="cellIs" dxfId="287" priority="284" stopIfTrue="1" operator="equal">
      <formula>"Pass"</formula>
    </cfRule>
  </conditionalFormatting>
  <conditionalFormatting sqref="T2768">
    <cfRule type="cellIs" dxfId="286" priority="281" stopIfTrue="1" operator="equal">
      <formula>"Fail"</formula>
    </cfRule>
    <cfRule type="cellIs" dxfId="285" priority="282" stopIfTrue="1" operator="equal">
      <formula>"Pass"</formula>
    </cfRule>
  </conditionalFormatting>
  <conditionalFormatting sqref="T2768">
    <cfRule type="cellIs" dxfId="284" priority="279" stopIfTrue="1" operator="equal">
      <formula>"Fail"</formula>
    </cfRule>
    <cfRule type="cellIs" dxfId="283" priority="280" stopIfTrue="1" operator="equal">
      <formula>"Pass"</formula>
    </cfRule>
  </conditionalFormatting>
  <conditionalFormatting sqref="U2765">
    <cfRule type="cellIs" dxfId="282" priority="277" stopIfTrue="1" operator="equal">
      <formula>"Fail"</formula>
    </cfRule>
    <cfRule type="cellIs" dxfId="281" priority="278" stopIfTrue="1" operator="equal">
      <formula>"Pass"</formula>
    </cfRule>
  </conditionalFormatting>
  <conditionalFormatting sqref="U2768">
    <cfRule type="cellIs" dxfId="280" priority="275" stopIfTrue="1" operator="equal">
      <formula>"Fail"</formula>
    </cfRule>
    <cfRule type="cellIs" dxfId="279" priority="276" stopIfTrue="1" operator="equal">
      <formula>"Pass"</formula>
    </cfRule>
  </conditionalFormatting>
  <conditionalFormatting sqref="U2768">
    <cfRule type="cellIs" dxfId="278" priority="273" stopIfTrue="1" operator="equal">
      <formula>"Fail"</formula>
    </cfRule>
    <cfRule type="cellIs" dxfId="277" priority="274" stopIfTrue="1" operator="equal">
      <formula>"Pass"</formula>
    </cfRule>
  </conditionalFormatting>
  <conditionalFormatting sqref="U2768">
    <cfRule type="cellIs" dxfId="276" priority="271" stopIfTrue="1" operator="equal">
      <formula>"Fail"</formula>
    </cfRule>
    <cfRule type="cellIs" dxfId="275" priority="272" stopIfTrue="1" operator="equal">
      <formula>"Pass"</formula>
    </cfRule>
  </conditionalFormatting>
  <conditionalFormatting sqref="U2765">
    <cfRule type="cellIs" dxfId="274" priority="269" stopIfTrue="1" operator="equal">
      <formula>"Fail"</formula>
    </cfRule>
    <cfRule type="cellIs" dxfId="273" priority="270" stopIfTrue="1" operator="equal">
      <formula>"Pass"</formula>
    </cfRule>
  </conditionalFormatting>
  <conditionalFormatting sqref="U2768">
    <cfRule type="cellIs" dxfId="272" priority="267" stopIfTrue="1" operator="equal">
      <formula>"Fail"</formula>
    </cfRule>
    <cfRule type="cellIs" dxfId="271" priority="268" stopIfTrue="1" operator="equal">
      <formula>"Pass"</formula>
    </cfRule>
  </conditionalFormatting>
  <conditionalFormatting sqref="U2765">
    <cfRule type="cellIs" dxfId="270" priority="265" stopIfTrue="1" operator="equal">
      <formula>"Fail"</formula>
    </cfRule>
    <cfRule type="cellIs" dxfId="269" priority="266" stopIfTrue="1" operator="equal">
      <formula>"Pass"</formula>
    </cfRule>
  </conditionalFormatting>
  <conditionalFormatting sqref="U2768">
    <cfRule type="cellIs" dxfId="268" priority="263" stopIfTrue="1" operator="equal">
      <formula>"Fail"</formula>
    </cfRule>
    <cfRule type="cellIs" dxfId="267" priority="264" stopIfTrue="1" operator="equal">
      <formula>"Pass"</formula>
    </cfRule>
  </conditionalFormatting>
  <conditionalFormatting sqref="T2765:U2765">
    <cfRule type="cellIs" dxfId="266" priority="261" stopIfTrue="1" operator="equal">
      <formula>"Fail"</formula>
    </cfRule>
    <cfRule type="cellIs" dxfId="265" priority="262" stopIfTrue="1" operator="equal">
      <formula>"Pass"</formula>
    </cfRule>
  </conditionalFormatting>
  <conditionalFormatting sqref="T2765">
    <cfRule type="cellIs" dxfId="264" priority="259" stopIfTrue="1" operator="equal">
      <formula>"Fail"</formula>
    </cfRule>
    <cfRule type="cellIs" dxfId="263" priority="260" stopIfTrue="1" operator="equal">
      <formula>"Pass"</formula>
    </cfRule>
  </conditionalFormatting>
  <conditionalFormatting sqref="T2765">
    <cfRule type="cellIs" dxfId="262" priority="257" stopIfTrue="1" operator="equal">
      <formula>"Fail"</formula>
    </cfRule>
    <cfRule type="cellIs" dxfId="261" priority="258" stopIfTrue="1" operator="equal">
      <formula>"Pass"</formula>
    </cfRule>
  </conditionalFormatting>
  <conditionalFormatting sqref="T2768:U2768">
    <cfRule type="cellIs" dxfId="260" priority="255" stopIfTrue="1" operator="equal">
      <formula>"Fail"</formula>
    </cfRule>
    <cfRule type="cellIs" dxfId="259" priority="256" stopIfTrue="1" operator="equal">
      <formula>"Pass"</formula>
    </cfRule>
  </conditionalFormatting>
  <conditionalFormatting sqref="T2768">
    <cfRule type="cellIs" dxfId="258" priority="253" stopIfTrue="1" operator="equal">
      <formula>"Fail"</formula>
    </cfRule>
    <cfRule type="cellIs" dxfId="257" priority="254" stopIfTrue="1" operator="equal">
      <formula>"Pass"</formula>
    </cfRule>
  </conditionalFormatting>
  <conditionalFormatting sqref="T2768">
    <cfRule type="cellIs" dxfId="256" priority="251" stopIfTrue="1" operator="equal">
      <formula>"Fail"</formula>
    </cfRule>
    <cfRule type="cellIs" dxfId="255" priority="252" stopIfTrue="1" operator="equal">
      <formula>"Pass"</formula>
    </cfRule>
  </conditionalFormatting>
  <conditionalFormatting sqref="B2774:C2776 A2775:A2776 W2771 S2774:S2776 T2774:U2774 S2771:U2773">
    <cfRule type="cellIs" dxfId="254" priority="249" stopIfTrue="1" operator="equal">
      <formula>"Fail"</formula>
    </cfRule>
    <cfRule type="cellIs" dxfId="253" priority="250" stopIfTrue="1" operator="equal">
      <formula>"Pass"</formula>
    </cfRule>
  </conditionalFormatting>
  <conditionalFormatting sqref="T2774:U2774 S2774:S2776">
    <cfRule type="cellIs" dxfId="252" priority="247" stopIfTrue="1" operator="equal">
      <formula>"Fail"</formula>
    </cfRule>
    <cfRule type="cellIs" dxfId="251" priority="248" stopIfTrue="1" operator="equal">
      <formula>"Pass"</formula>
    </cfRule>
  </conditionalFormatting>
  <conditionalFormatting sqref="W2771 S2771:U2773">
    <cfRule type="cellIs" dxfId="250" priority="245" stopIfTrue="1" operator="equal">
      <formula>"Fail"</formula>
    </cfRule>
    <cfRule type="cellIs" dxfId="249" priority="246" stopIfTrue="1" operator="equal">
      <formula>"Pass"</formula>
    </cfRule>
  </conditionalFormatting>
  <conditionalFormatting sqref="U2771">
    <cfRule type="cellIs" dxfId="248" priority="243" stopIfTrue="1" operator="equal">
      <formula>"Fail"</formula>
    </cfRule>
    <cfRule type="cellIs" dxfId="247" priority="244" stopIfTrue="1" operator="equal">
      <formula>"Pass"</formula>
    </cfRule>
  </conditionalFormatting>
  <conditionalFormatting sqref="U2774">
    <cfRule type="cellIs" dxfId="246" priority="241" stopIfTrue="1" operator="equal">
      <formula>"Fail"</formula>
    </cfRule>
    <cfRule type="cellIs" dxfId="245" priority="242" stopIfTrue="1" operator="equal">
      <formula>"Pass"</formula>
    </cfRule>
  </conditionalFormatting>
  <conditionalFormatting sqref="T2771">
    <cfRule type="cellIs" dxfId="244" priority="239" stopIfTrue="1" operator="equal">
      <formula>"Fail"</formula>
    </cfRule>
    <cfRule type="cellIs" dxfId="243" priority="240" stopIfTrue="1" operator="equal">
      <formula>"Pass"</formula>
    </cfRule>
  </conditionalFormatting>
  <conditionalFormatting sqref="T2771">
    <cfRule type="cellIs" dxfId="242" priority="237" stopIfTrue="1" operator="equal">
      <formula>"Fail"</formula>
    </cfRule>
    <cfRule type="cellIs" dxfId="241" priority="238" stopIfTrue="1" operator="equal">
      <formula>"Pass"</formula>
    </cfRule>
  </conditionalFormatting>
  <conditionalFormatting sqref="T2774">
    <cfRule type="cellIs" dxfId="240" priority="235" stopIfTrue="1" operator="equal">
      <formula>"Fail"</formula>
    </cfRule>
    <cfRule type="cellIs" dxfId="239" priority="236" stopIfTrue="1" operator="equal">
      <formula>"Pass"</formula>
    </cfRule>
  </conditionalFormatting>
  <conditionalFormatting sqref="T2774">
    <cfRule type="cellIs" dxfId="238" priority="233" stopIfTrue="1" operator="equal">
      <formula>"Fail"</formula>
    </cfRule>
    <cfRule type="cellIs" dxfId="237" priority="234" stopIfTrue="1" operator="equal">
      <formula>"Pass"</formula>
    </cfRule>
  </conditionalFormatting>
  <conditionalFormatting sqref="T2771">
    <cfRule type="cellIs" dxfId="236" priority="231" stopIfTrue="1" operator="equal">
      <formula>"Fail"</formula>
    </cfRule>
    <cfRule type="cellIs" dxfId="235" priority="232" stopIfTrue="1" operator="equal">
      <formula>"Pass"</formula>
    </cfRule>
  </conditionalFormatting>
  <conditionalFormatting sqref="T2771">
    <cfRule type="cellIs" dxfId="234" priority="229" stopIfTrue="1" operator="equal">
      <formula>"Fail"</formula>
    </cfRule>
    <cfRule type="cellIs" dxfId="233" priority="230" stopIfTrue="1" operator="equal">
      <formula>"Pass"</formula>
    </cfRule>
  </conditionalFormatting>
  <conditionalFormatting sqref="T2771">
    <cfRule type="cellIs" dxfId="232" priority="227" stopIfTrue="1" operator="equal">
      <formula>"Fail"</formula>
    </cfRule>
    <cfRule type="cellIs" dxfId="231" priority="228" stopIfTrue="1" operator="equal">
      <formula>"Pass"</formula>
    </cfRule>
  </conditionalFormatting>
  <conditionalFormatting sqref="T2774">
    <cfRule type="cellIs" dxfId="230" priority="225" stopIfTrue="1" operator="equal">
      <formula>"Fail"</formula>
    </cfRule>
    <cfRule type="cellIs" dxfId="229" priority="226" stopIfTrue="1" operator="equal">
      <formula>"Pass"</formula>
    </cfRule>
  </conditionalFormatting>
  <conditionalFormatting sqref="T2774">
    <cfRule type="cellIs" dxfId="228" priority="223" stopIfTrue="1" operator="equal">
      <formula>"Fail"</formula>
    </cfRule>
    <cfRule type="cellIs" dxfId="227" priority="224" stopIfTrue="1" operator="equal">
      <formula>"Pass"</formula>
    </cfRule>
  </conditionalFormatting>
  <conditionalFormatting sqref="T2774">
    <cfRule type="cellIs" dxfId="226" priority="221" stopIfTrue="1" operator="equal">
      <formula>"Fail"</formula>
    </cfRule>
    <cfRule type="cellIs" dxfId="225" priority="222" stopIfTrue="1" operator="equal">
      <formula>"Pass"</formula>
    </cfRule>
  </conditionalFormatting>
  <conditionalFormatting sqref="U2771">
    <cfRule type="cellIs" dxfId="224" priority="219" stopIfTrue="1" operator="equal">
      <formula>"Fail"</formula>
    </cfRule>
    <cfRule type="cellIs" dxfId="223" priority="220" stopIfTrue="1" operator="equal">
      <formula>"Pass"</formula>
    </cfRule>
  </conditionalFormatting>
  <conditionalFormatting sqref="U2774">
    <cfRule type="cellIs" dxfId="222" priority="217" stopIfTrue="1" operator="equal">
      <formula>"Fail"</formula>
    </cfRule>
    <cfRule type="cellIs" dxfId="221" priority="218" stopIfTrue="1" operator="equal">
      <formula>"Pass"</formula>
    </cfRule>
  </conditionalFormatting>
  <conditionalFormatting sqref="U2774">
    <cfRule type="cellIs" dxfId="220" priority="215" stopIfTrue="1" operator="equal">
      <formula>"Fail"</formula>
    </cfRule>
    <cfRule type="cellIs" dxfId="219" priority="216" stopIfTrue="1" operator="equal">
      <formula>"Pass"</formula>
    </cfRule>
  </conditionalFormatting>
  <conditionalFormatting sqref="U2774">
    <cfRule type="cellIs" dxfId="218" priority="213" stopIfTrue="1" operator="equal">
      <formula>"Fail"</formula>
    </cfRule>
    <cfRule type="cellIs" dxfId="217" priority="214" stopIfTrue="1" operator="equal">
      <formula>"Pass"</formula>
    </cfRule>
  </conditionalFormatting>
  <conditionalFormatting sqref="U2771">
    <cfRule type="cellIs" dxfId="216" priority="211" stopIfTrue="1" operator="equal">
      <formula>"Fail"</formula>
    </cfRule>
    <cfRule type="cellIs" dxfId="215" priority="212" stopIfTrue="1" operator="equal">
      <formula>"Pass"</formula>
    </cfRule>
  </conditionalFormatting>
  <conditionalFormatting sqref="U2774">
    <cfRule type="cellIs" dxfId="214" priority="209" stopIfTrue="1" operator="equal">
      <formula>"Fail"</formula>
    </cfRule>
    <cfRule type="cellIs" dxfId="213" priority="210" stopIfTrue="1" operator="equal">
      <formula>"Pass"</formula>
    </cfRule>
  </conditionalFormatting>
  <conditionalFormatting sqref="U2771">
    <cfRule type="cellIs" dxfId="212" priority="207" stopIfTrue="1" operator="equal">
      <formula>"Fail"</formula>
    </cfRule>
    <cfRule type="cellIs" dxfId="211" priority="208" stopIfTrue="1" operator="equal">
      <formula>"Pass"</formula>
    </cfRule>
  </conditionalFormatting>
  <conditionalFormatting sqref="U2774">
    <cfRule type="cellIs" dxfId="210" priority="205" stopIfTrue="1" operator="equal">
      <formula>"Fail"</formula>
    </cfRule>
    <cfRule type="cellIs" dxfId="209" priority="206" stopIfTrue="1" operator="equal">
      <formula>"Pass"</formula>
    </cfRule>
  </conditionalFormatting>
  <conditionalFormatting sqref="T2771:U2771">
    <cfRule type="cellIs" dxfId="208" priority="203" stopIfTrue="1" operator="equal">
      <formula>"Fail"</formula>
    </cfRule>
    <cfRule type="cellIs" dxfId="207" priority="204" stopIfTrue="1" operator="equal">
      <formula>"Pass"</formula>
    </cfRule>
  </conditionalFormatting>
  <conditionalFormatting sqref="T2771">
    <cfRule type="cellIs" dxfId="206" priority="201" stopIfTrue="1" operator="equal">
      <formula>"Fail"</formula>
    </cfRule>
    <cfRule type="cellIs" dxfId="205" priority="202" stopIfTrue="1" operator="equal">
      <formula>"Pass"</formula>
    </cfRule>
  </conditionalFormatting>
  <conditionalFormatting sqref="T2771">
    <cfRule type="cellIs" dxfId="204" priority="199" stopIfTrue="1" operator="equal">
      <formula>"Fail"</formula>
    </cfRule>
    <cfRule type="cellIs" dxfId="203" priority="200" stopIfTrue="1" operator="equal">
      <formula>"Pass"</formula>
    </cfRule>
  </conditionalFormatting>
  <conditionalFormatting sqref="T2774:U2774">
    <cfRule type="cellIs" dxfId="202" priority="197" stopIfTrue="1" operator="equal">
      <formula>"Fail"</formula>
    </cfRule>
    <cfRule type="cellIs" dxfId="201" priority="198" stopIfTrue="1" operator="equal">
      <formula>"Pass"</formula>
    </cfRule>
  </conditionalFormatting>
  <conditionalFormatting sqref="T2774">
    <cfRule type="cellIs" dxfId="200" priority="195" stopIfTrue="1" operator="equal">
      <formula>"Fail"</formula>
    </cfRule>
    <cfRule type="cellIs" dxfId="199" priority="196" stopIfTrue="1" operator="equal">
      <formula>"Pass"</formula>
    </cfRule>
  </conditionalFormatting>
  <conditionalFormatting sqref="T2774">
    <cfRule type="cellIs" dxfId="198" priority="193" stopIfTrue="1" operator="equal">
      <formula>"Fail"</formula>
    </cfRule>
    <cfRule type="cellIs" dxfId="197" priority="194" stopIfTrue="1" operator="equal">
      <formula>"Pass"</formula>
    </cfRule>
  </conditionalFormatting>
  <conditionalFormatting sqref="U2765">
    <cfRule type="cellIs" dxfId="196" priority="191" stopIfTrue="1" operator="equal">
      <formula>"Fail"</formula>
    </cfRule>
    <cfRule type="cellIs" dxfId="195" priority="192" stopIfTrue="1" operator="equal">
      <formula>"Pass"</formula>
    </cfRule>
  </conditionalFormatting>
  <conditionalFormatting sqref="U2768">
    <cfRule type="cellIs" dxfId="194" priority="189" stopIfTrue="1" operator="equal">
      <formula>"Fail"</formula>
    </cfRule>
    <cfRule type="cellIs" dxfId="193" priority="190" stopIfTrue="1" operator="equal">
      <formula>"Pass"</formula>
    </cfRule>
  </conditionalFormatting>
  <conditionalFormatting sqref="U2771">
    <cfRule type="cellIs" dxfId="192" priority="187" stopIfTrue="1" operator="equal">
      <formula>"Fail"</formula>
    </cfRule>
    <cfRule type="cellIs" dxfId="191" priority="188" stopIfTrue="1" operator="equal">
      <formula>"Pass"</formula>
    </cfRule>
  </conditionalFormatting>
  <conditionalFormatting sqref="U2771">
    <cfRule type="cellIs" dxfId="190" priority="185" stopIfTrue="1" operator="equal">
      <formula>"Fail"</formula>
    </cfRule>
    <cfRule type="cellIs" dxfId="189" priority="186" stopIfTrue="1" operator="equal">
      <formula>"Pass"</formula>
    </cfRule>
  </conditionalFormatting>
  <conditionalFormatting sqref="U2774">
    <cfRule type="cellIs" dxfId="188" priority="183" stopIfTrue="1" operator="equal">
      <formula>"Fail"</formula>
    </cfRule>
    <cfRule type="cellIs" dxfId="187" priority="184" stopIfTrue="1" operator="equal">
      <formula>"Pass"</formula>
    </cfRule>
  </conditionalFormatting>
  <conditionalFormatting sqref="U2774">
    <cfRule type="cellIs" dxfId="186" priority="181" stopIfTrue="1" operator="equal">
      <formula>"Fail"</formula>
    </cfRule>
    <cfRule type="cellIs" dxfId="185" priority="182" stopIfTrue="1" operator="equal">
      <formula>"Pass"</formula>
    </cfRule>
  </conditionalFormatting>
  <conditionalFormatting sqref="S2771:U2776">
    <cfRule type="cellIs" dxfId="184" priority="179" stopIfTrue="1" operator="equal">
      <formula>"Fail"</formula>
    </cfRule>
    <cfRule type="cellIs" dxfId="183" priority="180" stopIfTrue="1" operator="equal">
      <formula>"Pass"</formula>
    </cfRule>
  </conditionalFormatting>
  <conditionalFormatting sqref="S2771:U2776">
    <cfRule type="cellIs" dxfId="182" priority="177" stopIfTrue="1" operator="equal">
      <formula>"Fail"</formula>
    </cfRule>
    <cfRule type="cellIs" dxfId="181" priority="178" stopIfTrue="1" operator="equal">
      <formula>"Pass"</formula>
    </cfRule>
  </conditionalFormatting>
  <conditionalFormatting sqref="T2771">
    <cfRule type="cellIs" dxfId="180" priority="175" stopIfTrue="1" operator="equal">
      <formula>"Fail"</formula>
    </cfRule>
    <cfRule type="cellIs" dxfId="179" priority="176" stopIfTrue="1" operator="equal">
      <formula>"Pass"</formula>
    </cfRule>
  </conditionalFormatting>
  <conditionalFormatting sqref="T2771">
    <cfRule type="cellIs" dxfId="178" priority="173" stopIfTrue="1" operator="equal">
      <formula>"Fail"</formula>
    </cfRule>
    <cfRule type="cellIs" dxfId="177" priority="174" stopIfTrue="1" operator="equal">
      <formula>"Pass"</formula>
    </cfRule>
  </conditionalFormatting>
  <conditionalFormatting sqref="T2774">
    <cfRule type="cellIs" dxfId="176" priority="171" stopIfTrue="1" operator="equal">
      <formula>"Fail"</formula>
    </cfRule>
    <cfRule type="cellIs" dxfId="175" priority="172" stopIfTrue="1" operator="equal">
      <formula>"Pass"</formula>
    </cfRule>
  </conditionalFormatting>
  <conditionalFormatting sqref="T2774">
    <cfRule type="cellIs" dxfId="174" priority="169" stopIfTrue="1" operator="equal">
      <formula>"Fail"</formula>
    </cfRule>
    <cfRule type="cellIs" dxfId="173" priority="170" stopIfTrue="1" operator="equal">
      <formula>"Pass"</formula>
    </cfRule>
  </conditionalFormatting>
  <conditionalFormatting sqref="T2774">
    <cfRule type="cellIs" dxfId="172" priority="167" stopIfTrue="1" operator="equal">
      <formula>"Fail"</formula>
    </cfRule>
    <cfRule type="cellIs" dxfId="171" priority="168" stopIfTrue="1" operator="equal">
      <formula>"Pass"</formula>
    </cfRule>
  </conditionalFormatting>
  <conditionalFormatting sqref="T2774">
    <cfRule type="cellIs" dxfId="170" priority="165" stopIfTrue="1" operator="equal">
      <formula>"Fail"</formula>
    </cfRule>
    <cfRule type="cellIs" dxfId="169" priority="166" stopIfTrue="1" operator="equal">
      <formula>"Pass"</formula>
    </cfRule>
  </conditionalFormatting>
  <conditionalFormatting sqref="T2774">
    <cfRule type="cellIs" dxfId="168" priority="163" stopIfTrue="1" operator="equal">
      <formula>"Fail"</formula>
    </cfRule>
    <cfRule type="cellIs" dxfId="167" priority="164" stopIfTrue="1" operator="equal">
      <formula>"Pass"</formula>
    </cfRule>
  </conditionalFormatting>
  <conditionalFormatting sqref="T2774">
    <cfRule type="cellIs" dxfId="166" priority="161" stopIfTrue="1" operator="equal">
      <formula>"Fail"</formula>
    </cfRule>
    <cfRule type="cellIs" dxfId="165" priority="162" stopIfTrue="1" operator="equal">
      <formula>"Pass"</formula>
    </cfRule>
  </conditionalFormatting>
  <conditionalFormatting sqref="U2774">
    <cfRule type="cellIs" dxfId="164" priority="159" stopIfTrue="1" operator="equal">
      <formula>"Fail"</formula>
    </cfRule>
    <cfRule type="cellIs" dxfId="163" priority="160" stopIfTrue="1" operator="equal">
      <formula>"Pass"</formula>
    </cfRule>
  </conditionalFormatting>
  <conditionalFormatting sqref="U2774">
    <cfRule type="cellIs" dxfId="162" priority="157" stopIfTrue="1" operator="equal">
      <formula>"Fail"</formula>
    </cfRule>
    <cfRule type="cellIs" dxfId="161" priority="158" stopIfTrue="1" operator="equal">
      <formula>"Pass"</formula>
    </cfRule>
  </conditionalFormatting>
  <conditionalFormatting sqref="U2774">
    <cfRule type="cellIs" dxfId="160" priority="155" stopIfTrue="1" operator="equal">
      <formula>"Fail"</formula>
    </cfRule>
    <cfRule type="cellIs" dxfId="159" priority="156" stopIfTrue="1" operator="equal">
      <formula>"Pass"</formula>
    </cfRule>
  </conditionalFormatting>
  <conditionalFormatting sqref="U2774">
    <cfRule type="cellIs" dxfId="158" priority="153" stopIfTrue="1" operator="equal">
      <formula>"Fail"</formula>
    </cfRule>
    <cfRule type="cellIs" dxfId="157" priority="154" stopIfTrue="1" operator="equal">
      <formula>"Pass"</formula>
    </cfRule>
  </conditionalFormatting>
  <conditionalFormatting sqref="U2774">
    <cfRule type="cellIs" dxfId="156" priority="151" stopIfTrue="1" operator="equal">
      <formula>"Fail"</formula>
    </cfRule>
    <cfRule type="cellIs" dxfId="155" priority="152" stopIfTrue="1" operator="equal">
      <formula>"Pass"</formula>
    </cfRule>
  </conditionalFormatting>
  <conditionalFormatting sqref="U2774">
    <cfRule type="cellIs" dxfId="154" priority="149" stopIfTrue="1" operator="equal">
      <formula>"Fail"</formula>
    </cfRule>
    <cfRule type="cellIs" dxfId="153" priority="150" stopIfTrue="1" operator="equal">
      <formula>"Pass"</formula>
    </cfRule>
  </conditionalFormatting>
  <conditionalFormatting sqref="U2774">
    <cfRule type="cellIs" dxfId="152" priority="147" stopIfTrue="1" operator="equal">
      <formula>"Fail"</formula>
    </cfRule>
    <cfRule type="cellIs" dxfId="151" priority="148" stopIfTrue="1" operator="equal">
      <formula>"Pass"</formula>
    </cfRule>
  </conditionalFormatting>
  <conditionalFormatting sqref="U2774">
    <cfRule type="cellIs" dxfId="150" priority="145" stopIfTrue="1" operator="equal">
      <formula>"Fail"</formula>
    </cfRule>
    <cfRule type="cellIs" dxfId="149" priority="146" stopIfTrue="1" operator="equal">
      <formula>"Pass"</formula>
    </cfRule>
  </conditionalFormatting>
  <conditionalFormatting sqref="S2771:U2773">
    <cfRule type="cellIs" dxfId="148" priority="143" stopIfTrue="1" operator="equal">
      <formula>"Fail"</formula>
    </cfRule>
    <cfRule type="cellIs" dxfId="147" priority="144" stopIfTrue="1" operator="equal">
      <formula>"Pass"</formula>
    </cfRule>
  </conditionalFormatting>
  <conditionalFormatting sqref="S2771:U2773">
    <cfRule type="cellIs" dxfId="146" priority="141" stopIfTrue="1" operator="equal">
      <formula>"Fail"</formula>
    </cfRule>
    <cfRule type="cellIs" dxfId="145" priority="142" stopIfTrue="1" operator="equal">
      <formula>"Pass"</formula>
    </cfRule>
  </conditionalFormatting>
  <conditionalFormatting sqref="T2771">
    <cfRule type="cellIs" dxfId="144" priority="139" stopIfTrue="1" operator="equal">
      <formula>"Fail"</formula>
    </cfRule>
    <cfRule type="cellIs" dxfId="143" priority="140" stopIfTrue="1" operator="equal">
      <formula>"Pass"</formula>
    </cfRule>
  </conditionalFormatting>
  <conditionalFormatting sqref="T2771">
    <cfRule type="cellIs" dxfId="142" priority="137" stopIfTrue="1" operator="equal">
      <formula>"Fail"</formula>
    </cfRule>
    <cfRule type="cellIs" dxfId="141" priority="138" stopIfTrue="1" operator="equal">
      <formula>"Pass"</formula>
    </cfRule>
  </conditionalFormatting>
  <conditionalFormatting sqref="U2771">
    <cfRule type="cellIs" dxfId="140" priority="135" stopIfTrue="1" operator="equal">
      <formula>"Fail"</formula>
    </cfRule>
    <cfRule type="cellIs" dxfId="139" priority="136" stopIfTrue="1" operator="equal">
      <formula>"Pass"</formula>
    </cfRule>
  </conditionalFormatting>
  <conditionalFormatting sqref="U2771">
    <cfRule type="cellIs" dxfId="138" priority="133" stopIfTrue="1" operator="equal">
      <formula>"Fail"</formula>
    </cfRule>
    <cfRule type="cellIs" dxfId="137" priority="134" stopIfTrue="1" operator="equal">
      <formula>"Pass"</formula>
    </cfRule>
  </conditionalFormatting>
  <conditionalFormatting sqref="U2771">
    <cfRule type="cellIs" dxfId="136" priority="131" stopIfTrue="1" operator="equal">
      <formula>"Fail"</formula>
    </cfRule>
    <cfRule type="cellIs" dxfId="135" priority="132" stopIfTrue="1" operator="equal">
      <formula>"Pass"</formula>
    </cfRule>
  </conditionalFormatting>
  <conditionalFormatting sqref="U2771">
    <cfRule type="cellIs" dxfId="134" priority="129" stopIfTrue="1" operator="equal">
      <formula>"Fail"</formula>
    </cfRule>
    <cfRule type="cellIs" dxfId="133" priority="130" stopIfTrue="1" operator="equal">
      <formula>"Pass"</formula>
    </cfRule>
  </conditionalFormatting>
  <conditionalFormatting sqref="U2771">
    <cfRule type="cellIs" dxfId="132" priority="127" stopIfTrue="1" operator="equal">
      <formula>"Fail"</formula>
    </cfRule>
    <cfRule type="cellIs" dxfId="131" priority="128" stopIfTrue="1" operator="equal">
      <formula>"Pass"</formula>
    </cfRule>
  </conditionalFormatting>
  <conditionalFormatting sqref="U2771">
    <cfRule type="cellIs" dxfId="130" priority="125" stopIfTrue="1" operator="equal">
      <formula>"Fail"</formula>
    </cfRule>
    <cfRule type="cellIs" dxfId="129" priority="126" stopIfTrue="1" operator="equal">
      <formula>"Pass"</formula>
    </cfRule>
  </conditionalFormatting>
  <conditionalFormatting sqref="U2771">
    <cfRule type="cellIs" dxfId="128" priority="123" stopIfTrue="1" operator="equal">
      <formula>"Fail"</formula>
    </cfRule>
    <cfRule type="cellIs" dxfId="127" priority="124" stopIfTrue="1" operator="equal">
      <formula>"Pass"</formula>
    </cfRule>
  </conditionalFormatting>
  <conditionalFormatting sqref="U2771">
    <cfRule type="cellIs" dxfId="126" priority="121" stopIfTrue="1" operator="equal">
      <formula>"Fail"</formula>
    </cfRule>
    <cfRule type="cellIs" dxfId="125" priority="122" stopIfTrue="1" operator="equal">
      <formula>"Pass"</formula>
    </cfRule>
  </conditionalFormatting>
  <conditionalFormatting sqref="U2771">
    <cfRule type="cellIs" dxfId="124" priority="119" stopIfTrue="1" operator="equal">
      <formula>"Fail"</formula>
    </cfRule>
    <cfRule type="cellIs" dxfId="123" priority="120" stopIfTrue="1" operator="equal">
      <formula>"Pass"</formula>
    </cfRule>
  </conditionalFormatting>
  <conditionalFormatting sqref="U2771">
    <cfRule type="cellIs" dxfId="122" priority="117" stopIfTrue="1" operator="equal">
      <formula>"Fail"</formula>
    </cfRule>
    <cfRule type="cellIs" dxfId="121" priority="118" stopIfTrue="1" operator="equal">
      <formula>"Pass"</formula>
    </cfRule>
  </conditionalFormatting>
  <conditionalFormatting sqref="U2771">
    <cfRule type="cellIs" dxfId="120" priority="115" stopIfTrue="1" operator="equal">
      <formula>"Fail"</formula>
    </cfRule>
    <cfRule type="cellIs" dxfId="119" priority="116" stopIfTrue="1" operator="equal">
      <formula>"Pass"</formula>
    </cfRule>
  </conditionalFormatting>
  <conditionalFormatting sqref="U2771">
    <cfRule type="cellIs" dxfId="118" priority="113" stopIfTrue="1" operator="equal">
      <formula>"Fail"</formula>
    </cfRule>
    <cfRule type="cellIs" dxfId="117" priority="114" stopIfTrue="1" operator="equal">
      <formula>"Pass"</formula>
    </cfRule>
  </conditionalFormatting>
  <conditionalFormatting sqref="U2771">
    <cfRule type="cellIs" dxfId="116" priority="111" stopIfTrue="1" operator="equal">
      <formula>"Fail"</formula>
    </cfRule>
    <cfRule type="cellIs" dxfId="115" priority="112" stopIfTrue="1" operator="equal">
      <formula>"Pass"</formula>
    </cfRule>
  </conditionalFormatting>
  <conditionalFormatting sqref="U2771">
    <cfRule type="cellIs" dxfId="114" priority="109" stopIfTrue="1" operator="equal">
      <formula>"Fail"</formula>
    </cfRule>
    <cfRule type="cellIs" dxfId="113" priority="110" stopIfTrue="1" operator="equal">
      <formula>"Pass"</formula>
    </cfRule>
  </conditionalFormatting>
  <conditionalFormatting sqref="U2771">
    <cfRule type="cellIs" dxfId="112" priority="107" stopIfTrue="1" operator="equal">
      <formula>"Fail"</formula>
    </cfRule>
    <cfRule type="cellIs" dxfId="111" priority="108" stopIfTrue="1" operator="equal">
      <formula>"Pass"</formula>
    </cfRule>
  </conditionalFormatting>
  <conditionalFormatting sqref="U2771">
    <cfRule type="cellIs" dxfId="110" priority="105" stopIfTrue="1" operator="equal">
      <formula>"Fail"</formula>
    </cfRule>
    <cfRule type="cellIs" dxfId="109" priority="106" stopIfTrue="1" operator="equal">
      <formula>"Pass"</formula>
    </cfRule>
  </conditionalFormatting>
  <conditionalFormatting sqref="U2771">
    <cfRule type="cellIs" dxfId="108" priority="103" stopIfTrue="1" operator="equal">
      <formula>"Fail"</formula>
    </cfRule>
    <cfRule type="cellIs" dxfId="107" priority="104" stopIfTrue="1" operator="equal">
      <formula>"Pass"</formula>
    </cfRule>
  </conditionalFormatting>
  <conditionalFormatting sqref="U2771">
    <cfRule type="cellIs" dxfId="106" priority="101" stopIfTrue="1" operator="equal">
      <formula>"Fail"</formula>
    </cfRule>
    <cfRule type="cellIs" dxfId="105" priority="102" stopIfTrue="1" operator="equal">
      <formula>"Pass"</formula>
    </cfRule>
  </conditionalFormatting>
  <conditionalFormatting sqref="B2786:C2788 A2787:A2788 W2783 S2786:S2788 T2786:U2786 S2777:U2785">
    <cfRule type="cellIs" dxfId="104" priority="99" stopIfTrue="1" operator="equal">
      <formula>"Fail"</formula>
    </cfRule>
    <cfRule type="cellIs" dxfId="103" priority="100" stopIfTrue="1" operator="equal">
      <formula>"Pass"</formula>
    </cfRule>
  </conditionalFormatting>
  <conditionalFormatting sqref="S2777">
    <cfRule type="cellIs" dxfId="102" priority="97" stopIfTrue="1" operator="equal">
      <formula>"Fail"</formula>
    </cfRule>
    <cfRule type="cellIs" dxfId="101" priority="98" stopIfTrue="1" operator="equal">
      <formula>"Pass"</formula>
    </cfRule>
  </conditionalFormatting>
  <conditionalFormatting sqref="B2798:C2800 A2799:A2800 W2795 S2798:S2800 U2796:U2797 S2789:T2797 U2790:U2791 U2793:U2794 T2798">
    <cfRule type="cellIs" dxfId="100" priority="95" stopIfTrue="1" operator="equal">
      <formula>"Fail"</formula>
    </cfRule>
    <cfRule type="cellIs" dxfId="99" priority="96" stopIfTrue="1" operator="equal">
      <formula>"Pass"</formula>
    </cfRule>
  </conditionalFormatting>
  <conditionalFormatting sqref="S2789">
    <cfRule type="cellIs" dxfId="98" priority="93" stopIfTrue="1" operator="equal">
      <formula>"Fail"</formula>
    </cfRule>
    <cfRule type="cellIs" dxfId="97" priority="94" stopIfTrue="1" operator="equal">
      <formula>"Pass"</formula>
    </cfRule>
  </conditionalFormatting>
  <conditionalFormatting sqref="U2789">
    <cfRule type="cellIs" dxfId="96" priority="91" stopIfTrue="1" operator="equal">
      <formula>"Fail"</formula>
    </cfRule>
    <cfRule type="cellIs" dxfId="95" priority="92" stopIfTrue="1" operator="equal">
      <formula>"Pass"</formula>
    </cfRule>
  </conditionalFormatting>
  <conditionalFormatting sqref="U2792">
    <cfRule type="cellIs" dxfId="94" priority="89" stopIfTrue="1" operator="equal">
      <formula>"Fail"</formula>
    </cfRule>
    <cfRule type="cellIs" dxfId="93" priority="90" stopIfTrue="1" operator="equal">
      <formula>"Pass"</formula>
    </cfRule>
  </conditionalFormatting>
  <conditionalFormatting sqref="U2795">
    <cfRule type="cellIs" dxfId="92" priority="87" stopIfTrue="1" operator="equal">
      <formula>"Fail"</formula>
    </cfRule>
    <cfRule type="cellIs" dxfId="91" priority="88" stopIfTrue="1" operator="equal">
      <formula>"Pass"</formula>
    </cfRule>
  </conditionalFormatting>
  <conditionalFormatting sqref="U2798">
    <cfRule type="cellIs" dxfId="90" priority="85" stopIfTrue="1" operator="equal">
      <formula>"Fail"</formula>
    </cfRule>
    <cfRule type="cellIs" dxfId="89" priority="86" stopIfTrue="1" operator="equal">
      <formula>"Pass"</formula>
    </cfRule>
  </conditionalFormatting>
  <conditionalFormatting sqref="B2810:C2812 A2811:A2812 W2807 S2810:S2812 U2808:U2809 S2801:T2809 U2802:U2803 U2805:U2806 T2810">
    <cfRule type="cellIs" dxfId="88" priority="83" stopIfTrue="1" operator="equal">
      <formula>"Fail"</formula>
    </cfRule>
    <cfRule type="cellIs" dxfId="87" priority="84" stopIfTrue="1" operator="equal">
      <formula>"Pass"</formula>
    </cfRule>
  </conditionalFormatting>
  <conditionalFormatting sqref="S2801">
    <cfRule type="cellIs" dxfId="86" priority="81" stopIfTrue="1" operator="equal">
      <formula>"Fail"</formula>
    </cfRule>
    <cfRule type="cellIs" dxfId="85" priority="82" stopIfTrue="1" operator="equal">
      <formula>"Pass"</formula>
    </cfRule>
  </conditionalFormatting>
  <conditionalFormatting sqref="U2801">
    <cfRule type="cellIs" dxfId="84" priority="79" stopIfTrue="1" operator="equal">
      <formula>"Fail"</formula>
    </cfRule>
    <cfRule type="cellIs" dxfId="83" priority="80" stopIfTrue="1" operator="equal">
      <formula>"Pass"</formula>
    </cfRule>
  </conditionalFormatting>
  <conditionalFormatting sqref="U2804">
    <cfRule type="cellIs" dxfId="82" priority="77" stopIfTrue="1" operator="equal">
      <formula>"Fail"</formula>
    </cfRule>
    <cfRule type="cellIs" dxfId="81" priority="78" stopIfTrue="1" operator="equal">
      <formula>"Pass"</formula>
    </cfRule>
  </conditionalFormatting>
  <conditionalFormatting sqref="U2807">
    <cfRule type="cellIs" dxfId="80" priority="75" stopIfTrue="1" operator="equal">
      <formula>"Fail"</formula>
    </cfRule>
    <cfRule type="cellIs" dxfId="79" priority="76" stopIfTrue="1" operator="equal">
      <formula>"Pass"</formula>
    </cfRule>
  </conditionalFormatting>
  <conditionalFormatting sqref="U2810">
    <cfRule type="cellIs" dxfId="78" priority="73" stopIfTrue="1" operator="equal">
      <formula>"Fail"</formula>
    </cfRule>
    <cfRule type="cellIs" dxfId="77" priority="74" stopIfTrue="1" operator="equal">
      <formula>"Pass"</formula>
    </cfRule>
  </conditionalFormatting>
  <conditionalFormatting sqref="B2822:C2824 A2823:A2824 W2819 S2822:S2824 U2820:U2821 S2813:T2821 U2814:U2815 U2817:U2818 T2822">
    <cfRule type="cellIs" dxfId="76" priority="71" stopIfTrue="1" operator="equal">
      <formula>"Fail"</formula>
    </cfRule>
    <cfRule type="cellIs" dxfId="75" priority="72" stopIfTrue="1" operator="equal">
      <formula>"Pass"</formula>
    </cfRule>
  </conditionalFormatting>
  <conditionalFormatting sqref="S2813">
    <cfRule type="cellIs" dxfId="74" priority="69" stopIfTrue="1" operator="equal">
      <formula>"Fail"</formula>
    </cfRule>
    <cfRule type="cellIs" dxfId="73" priority="70" stopIfTrue="1" operator="equal">
      <formula>"Pass"</formula>
    </cfRule>
  </conditionalFormatting>
  <conditionalFormatting sqref="U2813">
    <cfRule type="cellIs" dxfId="72" priority="67" stopIfTrue="1" operator="equal">
      <formula>"Fail"</formula>
    </cfRule>
    <cfRule type="cellIs" dxfId="71" priority="68" stopIfTrue="1" operator="equal">
      <formula>"Pass"</formula>
    </cfRule>
  </conditionalFormatting>
  <conditionalFormatting sqref="U2816">
    <cfRule type="cellIs" dxfId="70" priority="65" stopIfTrue="1" operator="equal">
      <formula>"Fail"</formula>
    </cfRule>
    <cfRule type="cellIs" dxfId="69" priority="66" stopIfTrue="1" operator="equal">
      <formula>"Pass"</formula>
    </cfRule>
  </conditionalFormatting>
  <conditionalFormatting sqref="U2819">
    <cfRule type="cellIs" dxfId="68" priority="63" stopIfTrue="1" operator="equal">
      <formula>"Fail"</formula>
    </cfRule>
    <cfRule type="cellIs" dxfId="67" priority="64" stopIfTrue="1" operator="equal">
      <formula>"Pass"</formula>
    </cfRule>
  </conditionalFormatting>
  <conditionalFormatting sqref="U2822">
    <cfRule type="cellIs" dxfId="66" priority="61" stopIfTrue="1" operator="equal">
      <formula>"Fail"</formula>
    </cfRule>
    <cfRule type="cellIs" dxfId="65" priority="62" stopIfTrue="1" operator="equal">
      <formula>"Pass"</formula>
    </cfRule>
  </conditionalFormatting>
  <conditionalFormatting sqref="B2834:C2836 A2835:A2836 W2831 S2834:S2836 U2832:U2833 S2825:T2833 U2826:U2827 U2829:U2830 T2834">
    <cfRule type="cellIs" dxfId="64" priority="59" stopIfTrue="1" operator="equal">
      <formula>"Fail"</formula>
    </cfRule>
    <cfRule type="cellIs" dxfId="63" priority="60" stopIfTrue="1" operator="equal">
      <formula>"Pass"</formula>
    </cfRule>
  </conditionalFormatting>
  <conditionalFormatting sqref="S2825">
    <cfRule type="cellIs" dxfId="62" priority="57" stopIfTrue="1" operator="equal">
      <formula>"Fail"</formula>
    </cfRule>
    <cfRule type="cellIs" dxfId="61" priority="58" stopIfTrue="1" operator="equal">
      <formula>"Pass"</formula>
    </cfRule>
  </conditionalFormatting>
  <conditionalFormatting sqref="U2825">
    <cfRule type="cellIs" dxfId="60" priority="55" stopIfTrue="1" operator="equal">
      <formula>"Fail"</formula>
    </cfRule>
    <cfRule type="cellIs" dxfId="59" priority="56" stopIfTrue="1" operator="equal">
      <formula>"Pass"</formula>
    </cfRule>
  </conditionalFormatting>
  <conditionalFormatting sqref="U2828">
    <cfRule type="cellIs" dxfId="58" priority="53" stopIfTrue="1" operator="equal">
      <formula>"Fail"</formula>
    </cfRule>
    <cfRule type="cellIs" dxfId="57" priority="54" stopIfTrue="1" operator="equal">
      <formula>"Pass"</formula>
    </cfRule>
  </conditionalFormatting>
  <conditionalFormatting sqref="U2831">
    <cfRule type="cellIs" dxfId="56" priority="51" stopIfTrue="1" operator="equal">
      <formula>"Fail"</formula>
    </cfRule>
    <cfRule type="cellIs" dxfId="55" priority="52" stopIfTrue="1" operator="equal">
      <formula>"Pass"</formula>
    </cfRule>
  </conditionalFormatting>
  <conditionalFormatting sqref="U2834">
    <cfRule type="cellIs" dxfId="54" priority="49" stopIfTrue="1" operator="equal">
      <formula>"Fail"</formula>
    </cfRule>
    <cfRule type="cellIs" dxfId="53" priority="50" stopIfTrue="1" operator="equal">
      <formula>"Pass"</formula>
    </cfRule>
  </conditionalFormatting>
  <conditionalFormatting sqref="B2846:C2848 A2847:A2848 W2843 S2846:S2848 U2844:U2845 S2837:T2845 U2838:U2839 U2841:U2842 T2846">
    <cfRule type="cellIs" dxfId="52" priority="47" stopIfTrue="1" operator="equal">
      <formula>"Fail"</formula>
    </cfRule>
    <cfRule type="cellIs" dxfId="51" priority="48" stopIfTrue="1" operator="equal">
      <formula>"Pass"</formula>
    </cfRule>
  </conditionalFormatting>
  <conditionalFormatting sqref="S2837">
    <cfRule type="cellIs" dxfId="50" priority="45" stopIfTrue="1" operator="equal">
      <formula>"Fail"</formula>
    </cfRule>
    <cfRule type="cellIs" dxfId="49" priority="46" stopIfTrue="1" operator="equal">
      <formula>"Pass"</formula>
    </cfRule>
  </conditionalFormatting>
  <conditionalFormatting sqref="U2837">
    <cfRule type="cellIs" dxfId="48" priority="43" stopIfTrue="1" operator="equal">
      <formula>"Fail"</formula>
    </cfRule>
    <cfRule type="cellIs" dxfId="47" priority="44" stopIfTrue="1" operator="equal">
      <formula>"Pass"</formula>
    </cfRule>
  </conditionalFormatting>
  <conditionalFormatting sqref="U2840">
    <cfRule type="cellIs" dxfId="46" priority="41" stopIfTrue="1" operator="equal">
      <formula>"Fail"</formula>
    </cfRule>
    <cfRule type="cellIs" dxfId="45" priority="42" stopIfTrue="1" operator="equal">
      <formula>"Pass"</formula>
    </cfRule>
  </conditionalFormatting>
  <conditionalFormatting sqref="U2843">
    <cfRule type="cellIs" dxfId="44" priority="39" stopIfTrue="1" operator="equal">
      <formula>"Fail"</formula>
    </cfRule>
    <cfRule type="cellIs" dxfId="43" priority="40" stopIfTrue="1" operator="equal">
      <formula>"Pass"</formula>
    </cfRule>
  </conditionalFormatting>
  <conditionalFormatting sqref="U2846">
    <cfRule type="cellIs" dxfId="42" priority="37" stopIfTrue="1" operator="equal">
      <formula>"Fail"</formula>
    </cfRule>
    <cfRule type="cellIs" dxfId="41" priority="38" stopIfTrue="1" operator="equal">
      <formula>"Pass"</formula>
    </cfRule>
  </conditionalFormatting>
  <conditionalFormatting sqref="U2840">
    <cfRule type="cellIs" dxfId="40" priority="35" stopIfTrue="1" operator="equal">
      <formula>"Fail"</formula>
    </cfRule>
    <cfRule type="cellIs" dxfId="39" priority="36" stopIfTrue="1" operator="equal">
      <formula>"Pass"</formula>
    </cfRule>
  </conditionalFormatting>
  <conditionalFormatting sqref="U2843">
    <cfRule type="cellIs" dxfId="38" priority="33" stopIfTrue="1" operator="equal">
      <formula>"Fail"</formula>
    </cfRule>
    <cfRule type="cellIs" dxfId="37" priority="34" stopIfTrue="1" operator="equal">
      <formula>"Pass"</formula>
    </cfRule>
  </conditionalFormatting>
  <conditionalFormatting sqref="U2846">
    <cfRule type="cellIs" dxfId="36" priority="31" stopIfTrue="1" operator="equal">
      <formula>"Fail"</formula>
    </cfRule>
    <cfRule type="cellIs" dxfId="35" priority="32" stopIfTrue="1" operator="equal">
      <formula>"Pass"</formula>
    </cfRule>
  </conditionalFormatting>
  <conditionalFormatting sqref="B2858:C2860 A2859:A2860 W2855 S2858:S2860 U2856:U2857 S2849:T2857 U2850:U2851 U2853:U2854 T2858">
    <cfRule type="cellIs" dxfId="34" priority="29" stopIfTrue="1" operator="equal">
      <formula>"Fail"</formula>
    </cfRule>
    <cfRule type="cellIs" dxfId="33" priority="30" stopIfTrue="1" operator="equal">
      <formula>"Pass"</formula>
    </cfRule>
  </conditionalFormatting>
  <conditionalFormatting sqref="S2849">
    <cfRule type="cellIs" dxfId="32" priority="27" stopIfTrue="1" operator="equal">
      <formula>"Fail"</formula>
    </cfRule>
    <cfRule type="cellIs" dxfId="31" priority="28" stopIfTrue="1" operator="equal">
      <formula>"Pass"</formula>
    </cfRule>
  </conditionalFormatting>
  <conditionalFormatting sqref="U2849">
    <cfRule type="cellIs" dxfId="30" priority="25" stopIfTrue="1" operator="equal">
      <formula>"Fail"</formula>
    </cfRule>
    <cfRule type="cellIs" dxfId="29" priority="26" stopIfTrue="1" operator="equal">
      <formula>"Pass"</formula>
    </cfRule>
  </conditionalFormatting>
  <conditionalFormatting sqref="U2852">
    <cfRule type="cellIs" dxfId="28" priority="23" stopIfTrue="1" operator="equal">
      <formula>"Fail"</formula>
    </cfRule>
    <cfRule type="cellIs" dxfId="27" priority="24" stopIfTrue="1" operator="equal">
      <formula>"Pass"</formula>
    </cfRule>
  </conditionalFormatting>
  <conditionalFormatting sqref="U2855">
    <cfRule type="cellIs" dxfId="26" priority="21" stopIfTrue="1" operator="equal">
      <formula>"Fail"</formula>
    </cfRule>
    <cfRule type="cellIs" dxfId="25" priority="22" stopIfTrue="1" operator="equal">
      <formula>"Pass"</formula>
    </cfRule>
  </conditionalFormatting>
  <conditionalFormatting sqref="U2858">
    <cfRule type="cellIs" dxfId="24" priority="19" stopIfTrue="1" operator="equal">
      <formula>"Fail"</formula>
    </cfRule>
    <cfRule type="cellIs" dxfId="23" priority="20" stopIfTrue="1" operator="equal">
      <formula>"Pass"</formula>
    </cfRule>
  </conditionalFormatting>
  <conditionalFormatting sqref="U2852">
    <cfRule type="cellIs" dxfId="22" priority="17" stopIfTrue="1" operator="equal">
      <formula>"Fail"</formula>
    </cfRule>
    <cfRule type="cellIs" dxfId="21" priority="18" stopIfTrue="1" operator="equal">
      <formula>"Pass"</formula>
    </cfRule>
  </conditionalFormatting>
  <conditionalFormatting sqref="U2855">
    <cfRule type="cellIs" dxfId="20" priority="15" stopIfTrue="1" operator="equal">
      <formula>"Fail"</formula>
    </cfRule>
    <cfRule type="cellIs" dxfId="19" priority="16" stopIfTrue="1" operator="equal">
      <formula>"Pass"</formula>
    </cfRule>
  </conditionalFormatting>
  <conditionalFormatting sqref="U2858">
    <cfRule type="cellIs" dxfId="18" priority="13" stopIfTrue="1" operator="equal">
      <formula>"Fail"</formula>
    </cfRule>
    <cfRule type="cellIs" dxfId="17" priority="14" stopIfTrue="1" operator="equal">
      <formula>"Pass"</formula>
    </cfRule>
  </conditionalFormatting>
  <conditionalFormatting sqref="U2852">
    <cfRule type="cellIs" dxfId="16" priority="11" stopIfTrue="1" operator="equal">
      <formula>"Fail"</formula>
    </cfRule>
    <cfRule type="cellIs" dxfId="15" priority="12" stopIfTrue="1" operator="equal">
      <formula>"Pass"</formula>
    </cfRule>
  </conditionalFormatting>
  <conditionalFormatting sqref="U2855">
    <cfRule type="cellIs" dxfId="14" priority="9" stopIfTrue="1" operator="equal">
      <formula>"Fail"</formula>
    </cfRule>
    <cfRule type="cellIs" dxfId="13" priority="10" stopIfTrue="1" operator="equal">
      <formula>"Pass"</formula>
    </cfRule>
  </conditionalFormatting>
  <conditionalFormatting sqref="U2858">
    <cfRule type="cellIs" dxfId="12" priority="7" stopIfTrue="1" operator="equal">
      <formula>"Fail"</formula>
    </cfRule>
    <cfRule type="cellIs" dxfId="11" priority="8" stopIfTrue="1" operator="equal">
      <formula>"Pass"</formula>
    </cfRule>
  </conditionalFormatting>
  <conditionalFormatting sqref="U2852">
    <cfRule type="cellIs" dxfId="10" priority="5" stopIfTrue="1" operator="equal">
      <formula>"Fail"</formula>
    </cfRule>
    <cfRule type="cellIs" dxfId="9" priority="6" stopIfTrue="1" operator="equal">
      <formula>"Pass"</formula>
    </cfRule>
  </conditionalFormatting>
  <conditionalFormatting sqref="U2855">
    <cfRule type="cellIs" dxfId="8" priority="3" stopIfTrue="1" operator="equal">
      <formula>"Fail"</formula>
    </cfRule>
    <cfRule type="cellIs" dxfId="7" priority="4" stopIfTrue="1" operator="equal">
      <formula>"Pass"</formula>
    </cfRule>
  </conditionalFormatting>
  <conditionalFormatting sqref="U2858">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91" t="s">
        <v>11</v>
      </c>
      <c r="B1" s="491"/>
      <c r="C1" s="491"/>
      <c r="D1" s="491"/>
      <c r="E1" s="491"/>
      <c r="F1" s="491"/>
      <c r="G1" s="491"/>
      <c r="H1" s="491"/>
      <c r="I1" s="491"/>
      <c r="J1" s="491"/>
      <c r="K1" s="491"/>
      <c r="L1" s="491"/>
      <c r="M1" s="491"/>
      <c r="N1" s="491"/>
      <c r="O1" s="491"/>
      <c r="P1" s="492"/>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91" t="s">
        <v>194</v>
      </c>
      <c r="K2" s="491"/>
      <c r="L2" s="491"/>
      <c r="M2" s="491"/>
      <c r="N2" s="491"/>
      <c r="O2" s="491"/>
      <c r="P2" s="492"/>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93"/>
      <c r="L4" s="493"/>
      <c r="M4" s="493"/>
      <c r="N4" s="493"/>
      <c r="O4" s="493"/>
      <c r="P4" s="494"/>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95" t="s">
        <v>200</v>
      </c>
      <c r="F7" s="496"/>
      <c r="G7" s="326" t="s">
        <v>12</v>
      </c>
      <c r="H7" s="326" t="s">
        <v>13</v>
      </c>
      <c r="I7" s="315"/>
      <c r="J7" s="493"/>
      <c r="K7" s="493"/>
      <c r="L7" s="493"/>
      <c r="M7" s="493"/>
      <c r="N7" s="493"/>
      <c r="O7" s="493"/>
      <c r="P7" s="494"/>
      <c r="Q7" s="327"/>
      <c r="R7" s="316"/>
      <c r="S7" s="315"/>
      <c r="T7" s="315"/>
      <c r="U7" s="315"/>
      <c r="V7" s="315"/>
      <c r="W7" s="323"/>
      <c r="X7" s="318"/>
      <c r="Y7" s="318"/>
      <c r="Z7" s="318"/>
      <c r="AA7" s="318"/>
      <c r="AB7" s="318"/>
      <c r="AC7" s="319"/>
    </row>
    <row r="8" spans="1:29" ht="15">
      <c r="A8" s="312" t="s">
        <v>201</v>
      </c>
      <c r="B8" s="313"/>
      <c r="C8" s="328"/>
      <c r="D8" s="328"/>
      <c r="E8" s="499" t="s">
        <v>202</v>
      </c>
      <c r="F8" s="500"/>
      <c r="G8" s="329">
        <v>2000</v>
      </c>
      <c r="H8" s="329">
        <v>3000</v>
      </c>
      <c r="I8" s="328"/>
      <c r="J8" s="493"/>
      <c r="K8" s="493"/>
      <c r="L8" s="493"/>
      <c r="M8" s="493"/>
      <c r="N8" s="493"/>
      <c r="O8" s="493"/>
      <c r="P8" s="494"/>
      <c r="Q8" s="316"/>
      <c r="R8" s="316"/>
      <c r="S8" s="315"/>
      <c r="T8" s="330"/>
      <c r="U8" s="330"/>
      <c r="V8" s="331"/>
      <c r="W8" s="332"/>
      <c r="X8" s="318"/>
      <c r="Y8" s="318"/>
      <c r="Z8" s="318"/>
      <c r="AA8" s="318"/>
      <c r="AB8" s="318"/>
      <c r="AC8" s="319"/>
    </row>
    <row r="9" spans="1:29">
      <c r="A9" s="312"/>
      <c r="B9" s="313"/>
      <c r="C9" s="328"/>
      <c r="D9" s="328"/>
      <c r="E9" s="499" t="s">
        <v>203</v>
      </c>
      <c r="F9" s="500"/>
      <c r="G9" s="329">
        <v>0</v>
      </c>
      <c r="H9" s="329">
        <v>7</v>
      </c>
      <c r="I9" s="328"/>
      <c r="J9" s="493"/>
      <c r="K9" s="493"/>
      <c r="L9" s="493"/>
      <c r="M9" s="493"/>
      <c r="N9" s="493"/>
      <c r="O9" s="493"/>
      <c r="P9" s="494"/>
      <c r="Q9" s="316"/>
      <c r="R9" s="316"/>
      <c r="S9" s="315"/>
      <c r="T9" s="315"/>
      <c r="U9" s="315"/>
      <c r="V9" s="315"/>
      <c r="W9" s="323"/>
      <c r="X9" s="318"/>
      <c r="Y9" s="318"/>
      <c r="Z9" s="318"/>
      <c r="AA9" s="318"/>
      <c r="AB9" s="318"/>
      <c r="AC9" s="319"/>
    </row>
    <row r="10" spans="1:29">
      <c r="A10" s="312"/>
      <c r="B10" s="313"/>
      <c r="C10" s="328"/>
      <c r="D10" s="328"/>
      <c r="E10" s="499" t="s">
        <v>204</v>
      </c>
      <c r="F10" s="500"/>
      <c r="G10" s="329">
        <v>2800</v>
      </c>
      <c r="H10" s="333">
        <v>4500</v>
      </c>
      <c r="I10" s="328"/>
      <c r="J10" s="493"/>
      <c r="K10" s="493"/>
      <c r="L10" s="493"/>
      <c r="M10" s="493"/>
      <c r="N10" s="493"/>
      <c r="O10" s="493"/>
      <c r="P10" s="494"/>
      <c r="Q10" s="316"/>
      <c r="R10" s="316"/>
      <c r="S10" s="315"/>
      <c r="T10" s="315"/>
      <c r="U10" s="315"/>
      <c r="V10" s="315"/>
      <c r="W10" s="323"/>
      <c r="X10" s="318"/>
      <c r="Y10" s="318"/>
      <c r="Z10" s="318"/>
      <c r="AA10" s="318"/>
      <c r="AB10" s="318"/>
      <c r="AC10" s="319"/>
    </row>
    <row r="11" spans="1:29">
      <c r="A11" s="312"/>
      <c r="B11" s="313"/>
      <c r="C11" s="328"/>
      <c r="D11" s="328"/>
      <c r="E11" s="499" t="s">
        <v>205</v>
      </c>
      <c r="F11" s="500"/>
      <c r="G11" s="329">
        <v>0</v>
      </c>
      <c r="H11" s="329">
        <v>7</v>
      </c>
      <c r="I11" s="328"/>
      <c r="J11" s="493"/>
      <c r="K11" s="493"/>
      <c r="L11" s="493"/>
      <c r="M11" s="493"/>
      <c r="N11" s="493"/>
      <c r="O11" s="493"/>
      <c r="P11" s="494"/>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7"/>
      <c r="K12" s="497"/>
      <c r="L12" s="497"/>
      <c r="M12" s="497"/>
      <c r="N12" s="497"/>
      <c r="O12" s="497"/>
      <c r="P12" s="498"/>
      <c r="Q12" s="316"/>
      <c r="R12" s="316"/>
      <c r="S12" s="315"/>
      <c r="T12" s="315"/>
      <c r="U12" s="315"/>
      <c r="V12" s="315"/>
      <c r="W12" s="323"/>
      <c r="X12" s="318"/>
      <c r="Y12" s="318"/>
      <c r="Z12" s="318"/>
      <c r="AA12" s="318"/>
      <c r="AB12" s="318"/>
      <c r="AC12" s="319"/>
    </row>
    <row r="13" spans="1:29" ht="36">
      <c r="A13" s="337" t="s">
        <v>206</v>
      </c>
      <c r="B13" s="338"/>
      <c r="C13" s="338"/>
      <c r="D13" s="488" t="s">
        <v>207</v>
      </c>
      <c r="E13" s="489"/>
      <c r="F13" s="489"/>
      <c r="G13" s="489"/>
      <c r="H13" s="489"/>
      <c r="I13" s="489"/>
      <c r="J13" s="489"/>
      <c r="K13" s="489"/>
      <c r="L13" s="489"/>
      <c r="M13" s="489"/>
      <c r="N13" s="489"/>
      <c r="O13" s="489"/>
      <c r="P13" s="490"/>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0">
        <v>43076</v>
      </c>
      <c r="B15" s="472"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2">
        <f>IF((L16=""),"",MAX(D17:L17))</f>
        <v>2085.7999999999993</v>
      </c>
      <c r="R15" s="472">
        <f>IF(L16="","",MIN(D17:L17))</f>
        <v>1740.3200000000006</v>
      </c>
      <c r="S15" s="352">
        <f>IF((L17=""),"",AVERAGE(D17:L17))</f>
        <v>1931.1911111111112</v>
      </c>
      <c r="T15" s="352">
        <f>IF((L16=""),"",((Q15-R15)/(Q15+R15))*100)</f>
        <v>9.0295129269337782</v>
      </c>
      <c r="U15" s="474" t="str">
        <f>IF(L16="","",(IF(T15&lt;10,IF(S15&gt;1800,IF(S15&lt;3000,"Pass","Fail"),"Fail"),"Fail")))</f>
        <v>Pass</v>
      </c>
      <c r="V15" s="476">
        <v>102</v>
      </c>
      <c r="W15" s="353" t="s">
        <v>212</v>
      </c>
      <c r="X15" s="318"/>
      <c r="Y15" s="318"/>
      <c r="Z15" s="318"/>
      <c r="AA15" s="318"/>
      <c r="AB15" s="318"/>
      <c r="AC15" s="319"/>
    </row>
    <row r="16" spans="1:29">
      <c r="A16" s="471"/>
      <c r="B16" s="463"/>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63"/>
      <c r="R16" s="463"/>
      <c r="S16" s="357"/>
      <c r="T16" s="357"/>
      <c r="U16" s="466"/>
      <c r="V16" s="477"/>
      <c r="X16" s="318"/>
      <c r="Y16" s="318"/>
      <c r="Z16" s="318"/>
      <c r="AA16" s="318"/>
      <c r="AB16" s="318"/>
      <c r="AC16" s="319"/>
    </row>
    <row r="17" spans="1:29" ht="24">
      <c r="A17" s="482"/>
      <c r="B17" s="473"/>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3"/>
      <c r="R17" s="473"/>
      <c r="S17" s="359"/>
      <c r="T17" s="359"/>
      <c r="U17" s="475"/>
      <c r="V17" s="477"/>
      <c r="X17" s="318"/>
      <c r="Y17" s="318"/>
      <c r="Z17" s="318"/>
      <c r="AA17" s="318"/>
      <c r="AB17" s="318"/>
      <c r="AC17" s="319"/>
    </row>
    <row r="18" spans="1:29">
      <c r="A18" s="481">
        <v>43076</v>
      </c>
      <c r="B18" s="462"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2">
        <f>IF((L19=""),"",MAX(D20:L20))</f>
        <v>4270.72</v>
      </c>
      <c r="R18" s="462">
        <f>IF(L19="","",MIN(D20:L20))</f>
        <v>4144.9400000000005</v>
      </c>
      <c r="S18" s="360">
        <f>IF((L20=""),"",AVERAGE(D20:L20))</f>
        <v>4217.6133333333337</v>
      </c>
      <c r="T18" s="346">
        <f>IF((L19=""),"",((Q18-R18)/(Q18+R18))*100)</f>
        <v>1.4945946010176236</v>
      </c>
      <c r="U18" s="465" t="str">
        <f>IF(L19="","",(IF(T18&lt;7,IF(S18&gt;2800,IF(S18&lt;4500,"Pass","Fail"),"Fail"),"Fail")))</f>
        <v>Pass</v>
      </c>
      <c r="V18" s="468">
        <v>102</v>
      </c>
      <c r="W18" s="353" t="s">
        <v>212</v>
      </c>
      <c r="X18" s="318"/>
      <c r="Y18" s="318"/>
      <c r="Z18" s="318"/>
      <c r="AA18" s="318"/>
      <c r="AB18" s="318"/>
      <c r="AC18" s="319"/>
    </row>
    <row r="19" spans="1:29">
      <c r="A19" s="471"/>
      <c r="B19" s="463"/>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63"/>
      <c r="R19" s="463"/>
      <c r="S19" s="361"/>
      <c r="T19" s="357"/>
      <c r="U19" s="466"/>
      <c r="V19" s="468"/>
      <c r="X19" s="318"/>
      <c r="Y19" s="318"/>
      <c r="Z19" s="318"/>
      <c r="AA19" s="318"/>
      <c r="AB19" s="318"/>
      <c r="AC19" s="319"/>
    </row>
    <row r="20" spans="1:29" ht="24.75" thickBot="1">
      <c r="A20" s="483"/>
      <c r="B20" s="464"/>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4"/>
      <c r="R20" s="464"/>
      <c r="S20" s="364"/>
      <c r="T20" s="365"/>
      <c r="U20" s="467"/>
      <c r="V20" s="469"/>
      <c r="X20" s="318"/>
      <c r="Y20" s="318"/>
      <c r="Z20" s="318"/>
      <c r="AA20" s="318"/>
      <c r="AB20" s="318"/>
      <c r="AC20" s="319"/>
    </row>
    <row r="21" spans="1:29">
      <c r="A21" s="470">
        <v>43081</v>
      </c>
      <c r="B21" s="472"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2">
        <f>IF((L22=""),"",MAX(D23:L23))</f>
        <v>2226.69</v>
      </c>
      <c r="R21" s="472">
        <f>IF(L22="","",MIN(D23:L23))</f>
        <v>2073.33</v>
      </c>
      <c r="S21" s="352">
        <f>IF((L23=""),"",AVERAGE(D23:L23))</f>
        <v>2143.2066666666669</v>
      </c>
      <c r="T21" s="352">
        <f>IF((L22=""),"",((Q21-R21)/(Q21+R21))*100)</f>
        <v>3.5664950395579584</v>
      </c>
      <c r="U21" s="474" t="str">
        <f>IF(L22="","",(IF(T21&lt;7,IF(S21&gt;2000,IF(S21&lt;3000,"Pass","Fail"),"Fail"),"Fail")))</f>
        <v>Pass</v>
      </c>
      <c r="V21" s="476">
        <v>1534</v>
      </c>
      <c r="W21" s="320" t="s">
        <v>18</v>
      </c>
      <c r="X21" s="318"/>
      <c r="Y21" s="318"/>
      <c r="Z21" s="318"/>
      <c r="AA21" s="318"/>
      <c r="AB21" s="318"/>
      <c r="AC21" s="319"/>
    </row>
    <row r="22" spans="1:29">
      <c r="A22" s="471"/>
      <c r="B22" s="463"/>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63"/>
      <c r="R22" s="463"/>
      <c r="S22" s="357"/>
      <c r="T22" s="357"/>
      <c r="U22" s="466"/>
      <c r="V22" s="477"/>
      <c r="X22" s="318"/>
      <c r="Y22" s="318"/>
      <c r="Z22" s="318"/>
      <c r="AA22" s="318"/>
      <c r="AB22" s="318"/>
      <c r="AC22" s="319"/>
    </row>
    <row r="23" spans="1:29" ht="24">
      <c r="A23" s="482"/>
      <c r="B23" s="473"/>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3"/>
      <c r="R23" s="473"/>
      <c r="S23" s="359"/>
      <c r="T23" s="359"/>
      <c r="U23" s="475"/>
      <c r="V23" s="477"/>
      <c r="X23" s="318"/>
      <c r="Y23" s="318"/>
      <c r="Z23" s="318"/>
      <c r="AA23" s="318"/>
      <c r="AB23" s="318"/>
      <c r="AC23" s="319"/>
    </row>
    <row r="24" spans="1:29">
      <c r="A24" s="481">
        <v>43081</v>
      </c>
      <c r="B24" s="462"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62">
        <f>IF((L25=""),"",MAX(D26:L26))</f>
        <v>4084.7700000000004</v>
      </c>
      <c r="R24" s="462">
        <f>IF(L25="","",MIN(D26:L26))</f>
        <v>3949.1699999999996</v>
      </c>
      <c r="S24" s="360">
        <f>IF((L26=""),"",AVERAGE(D26:L26))</f>
        <v>4020.9766666666669</v>
      </c>
      <c r="T24" s="346">
        <f>IF((L25=""),"",((Q24-R24)/(Q24+R24))*100)</f>
        <v>1.6878393415933006</v>
      </c>
      <c r="U24" s="465" t="str">
        <f>IF(L25="","",(IF(T24&lt;7,IF(S24&gt;2800,IF(S24&lt;4500,"Pass","Fail"),"Fail"),"Fail")))</f>
        <v>Pass</v>
      </c>
      <c r="V24" s="468">
        <v>1534</v>
      </c>
      <c r="W24" s="320" t="s">
        <v>18</v>
      </c>
      <c r="X24" s="318"/>
      <c r="Y24" s="318"/>
      <c r="Z24" s="318"/>
      <c r="AA24" s="318"/>
      <c r="AB24" s="318"/>
      <c r="AC24" s="319"/>
    </row>
    <row r="25" spans="1:29">
      <c r="A25" s="471"/>
      <c r="B25" s="463"/>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63"/>
      <c r="R25" s="463"/>
      <c r="S25" s="361"/>
      <c r="T25" s="357"/>
      <c r="U25" s="466"/>
      <c r="V25" s="468"/>
      <c r="X25" s="318"/>
      <c r="Y25" s="318"/>
      <c r="Z25" s="318"/>
      <c r="AA25" s="318"/>
      <c r="AB25" s="318"/>
      <c r="AC25" s="319"/>
    </row>
    <row r="26" spans="1:29" ht="24.75" thickBot="1">
      <c r="A26" s="483"/>
      <c r="B26" s="464"/>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4"/>
      <c r="R26" s="464"/>
      <c r="S26" s="364"/>
      <c r="T26" s="365"/>
      <c r="U26" s="467"/>
      <c r="V26" s="469"/>
      <c r="X26" s="318"/>
      <c r="Y26" s="318"/>
      <c r="Z26" s="318"/>
      <c r="AA26" s="318"/>
      <c r="AB26" s="318"/>
      <c r="AC26" s="319"/>
    </row>
    <row r="27" spans="1:29" hidden="1">
      <c r="A27" s="470">
        <v>43084</v>
      </c>
      <c r="B27" s="472"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2">
        <f>IF((L28=""),"",MAX(D29:L29))</f>
        <v>1829.25</v>
      </c>
      <c r="R27" s="472">
        <f>IF(L28="","",MIN(D29:L29))</f>
        <v>1560.8100000000004</v>
      </c>
      <c r="S27" s="352">
        <f>IF((L29=""),"",AVERAGE(D29:L29))</f>
        <v>1666.366666666667</v>
      </c>
      <c r="T27" s="352">
        <f>IF((L28=""),"",((Q27-R27)/(Q27+R27))*100)</f>
        <v>7.9184439213465119</v>
      </c>
      <c r="U27" s="474" t="str">
        <f>IF(L28="","",(IF(T27&lt;7,IF(S27&gt;2000,IF(S27&lt;3000,"Pass","Fail"),"Fail"),"Fail")))</f>
        <v>Fail</v>
      </c>
      <c r="V27" s="476" t="s">
        <v>128</v>
      </c>
    </row>
    <row r="28" spans="1:29">
      <c r="A28" s="471"/>
      <c r="B28" s="463"/>
      <c r="C28" s="354" t="s">
        <v>101</v>
      </c>
      <c r="D28" s="355">
        <v>708.07</v>
      </c>
      <c r="E28" s="355">
        <v>743.61</v>
      </c>
      <c r="F28" s="355">
        <v>762.02</v>
      </c>
      <c r="G28" s="355">
        <v>741.42</v>
      </c>
      <c r="H28" s="355">
        <v>718.03</v>
      </c>
      <c r="I28" s="355">
        <v>687.06</v>
      </c>
      <c r="J28" s="355">
        <v>724.68</v>
      </c>
      <c r="K28" s="355">
        <v>757.91</v>
      </c>
      <c r="L28" s="355">
        <v>734.23</v>
      </c>
      <c r="M28" s="356"/>
      <c r="N28" s="356"/>
      <c r="O28" s="356"/>
      <c r="P28" s="356"/>
      <c r="Q28" s="463"/>
      <c r="R28" s="463"/>
      <c r="S28" s="357"/>
      <c r="T28" s="357"/>
      <c r="U28" s="466"/>
      <c r="V28" s="477"/>
    </row>
    <row r="29" spans="1:29" ht="24">
      <c r="A29" s="482"/>
      <c r="B29" s="473"/>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3"/>
      <c r="R29" s="473"/>
      <c r="S29" s="359"/>
      <c r="T29" s="359"/>
      <c r="U29" s="475"/>
      <c r="V29" s="477"/>
    </row>
    <row r="30" spans="1:29">
      <c r="A30" s="486">
        <v>43084</v>
      </c>
      <c r="B30" s="462"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62">
        <f>IF((L31=""),"",MAX(D32:L32))</f>
        <v>4070.6400000000003</v>
      </c>
      <c r="R30" s="462">
        <f>IF(L31="","",MIN(D32:L32))</f>
        <v>3904.8900000000003</v>
      </c>
      <c r="S30" s="360">
        <f>IF((L32=""),"",AVERAGE(D32:L32))</f>
        <v>4000.6833333333334</v>
      </c>
      <c r="T30" s="346">
        <f>IF((L31=""),"",((Q30-R30)/(Q30+R30))*100)</f>
        <v>2.0782317914922266</v>
      </c>
      <c r="U30" s="465" t="str">
        <f>IF(L31="","",(IF(T30&lt;7,IF(S30&gt;2800,IF(S30&lt;4500,"Pass","Fail"),"Fail"),"Fail")))</f>
        <v>Pass</v>
      </c>
      <c r="V30" s="487" t="s">
        <v>128</v>
      </c>
    </row>
    <row r="31" spans="1:29">
      <c r="A31" s="471"/>
      <c r="B31" s="463"/>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63"/>
      <c r="R31" s="463"/>
      <c r="S31" s="361"/>
      <c r="T31" s="357"/>
      <c r="U31" s="466"/>
      <c r="V31" s="468"/>
    </row>
    <row r="32" spans="1:29" ht="24">
      <c r="A32" s="482"/>
      <c r="B32" s="473"/>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3"/>
      <c r="R32" s="473"/>
      <c r="S32" s="368"/>
      <c r="T32" s="359"/>
      <c r="U32" s="475"/>
      <c r="V32" s="484"/>
    </row>
    <row r="33" spans="1:22">
      <c r="A33" s="481">
        <v>43085</v>
      </c>
      <c r="B33" s="463"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3">
        <f>IF((L34=""),"",MAX(D35:L35))</f>
        <v>2425.2300000000005</v>
      </c>
      <c r="R33" s="463">
        <f>IF(L34="","",MIN(D35:L35))</f>
        <v>2149.6200000000003</v>
      </c>
      <c r="S33" s="357">
        <f>IF((L35=""),"",AVERAGE(D35:L35))</f>
        <v>2256.4566666666669</v>
      </c>
      <c r="T33" s="357">
        <f>IF((L34=""),"",((Q33-R33)/(Q33+R33))*100)</f>
        <v>6.0244598183547025</v>
      </c>
      <c r="U33" s="466" t="str">
        <f>IF(L34="","",(IF(T33&lt;7,IF(S33&gt;2000,IF(S33&lt;3000,"Pass","Fail"),"Fail"),"Fail")))</f>
        <v>Pass</v>
      </c>
      <c r="V33" s="484">
        <v>121</v>
      </c>
    </row>
    <row r="34" spans="1:22">
      <c r="A34" s="471"/>
      <c r="B34" s="463"/>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3"/>
      <c r="R34" s="463"/>
      <c r="S34" s="357"/>
      <c r="T34" s="357"/>
      <c r="U34" s="466"/>
      <c r="V34" s="477"/>
    </row>
    <row r="35" spans="1:22" ht="24.75" thickBot="1">
      <c r="A35" s="483"/>
      <c r="B35" s="464"/>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4"/>
      <c r="R35" s="464"/>
      <c r="S35" s="365"/>
      <c r="T35" s="365"/>
      <c r="U35" s="467"/>
      <c r="V35" s="485"/>
    </row>
    <row r="36" spans="1:22">
      <c r="A36" s="470">
        <v>43087</v>
      </c>
      <c r="B36" s="472"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2">
        <f>IF((L37=""),"",MAX(D38:L38))</f>
        <v>2321.7600000000002</v>
      </c>
      <c r="R36" s="472">
        <f>IF(L37="","",MIN(D38:L38))</f>
        <v>2135.5199999999995</v>
      </c>
      <c r="S36" s="352">
        <f>IF((L38=""),"",AVERAGE(D38:L38))</f>
        <v>2221.9500000000003</v>
      </c>
      <c r="T36" s="352">
        <f>IF((L37=""),"",((Q36-R36)/(Q36+R36))*100)</f>
        <v>4.1783329743700355</v>
      </c>
      <c r="U36" s="474" t="str">
        <f>IF(L37="","",(IF(T36&lt;7,IF(S36&gt;2000,IF(S36&lt;3000,"Pass","Fail"),"Fail"),"Fail")))</f>
        <v>Pass</v>
      </c>
      <c r="V36" s="476">
        <v>1159</v>
      </c>
    </row>
    <row r="37" spans="1:22">
      <c r="A37" s="471"/>
      <c r="B37" s="463"/>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3"/>
      <c r="R37" s="463"/>
      <c r="S37" s="357"/>
      <c r="T37" s="357"/>
      <c r="U37" s="466"/>
      <c r="V37" s="477"/>
    </row>
    <row r="38" spans="1:22" ht="24">
      <c r="A38" s="482"/>
      <c r="B38" s="473"/>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3"/>
      <c r="R38" s="473"/>
      <c r="S38" s="359"/>
      <c r="T38" s="359"/>
      <c r="U38" s="475"/>
      <c r="V38" s="477"/>
    </row>
    <row r="39" spans="1:22">
      <c r="A39" s="481">
        <v>43087</v>
      </c>
      <c r="B39" s="462"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62">
        <f>IF((L40=""),"",MAX(D41:L41))</f>
        <v>4137.4799999999996</v>
      </c>
      <c r="R39" s="462">
        <f>IF(L40="","",MIN(D41:L41))</f>
        <v>3976.9499999999989</v>
      </c>
      <c r="S39" s="360">
        <f>IF((L41=""),"",AVERAGE(D41:L41))</f>
        <v>4077.1999999999994</v>
      </c>
      <c r="T39" s="346">
        <f>IF((L40=""),"",((Q39-R39)/(Q39+R39))*100)</f>
        <v>1.9783274980497791</v>
      </c>
      <c r="U39" s="465" t="str">
        <f>IF(L40="","",(IF(T39&lt;7,IF(S39&gt;2800,IF(S39&lt;4500,"Pass","Fail"),"Fail"),"Fail")))</f>
        <v>Pass</v>
      </c>
      <c r="V39" s="468">
        <v>1159</v>
      </c>
    </row>
    <row r="40" spans="1:22">
      <c r="A40" s="471"/>
      <c r="B40" s="463"/>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3"/>
      <c r="R40" s="463"/>
      <c r="S40" s="361"/>
      <c r="T40" s="357"/>
      <c r="U40" s="466"/>
      <c r="V40" s="468"/>
    </row>
    <row r="41" spans="1:22" ht="24.75" thickBot="1">
      <c r="A41" s="482"/>
      <c r="B41" s="464"/>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4"/>
      <c r="R41" s="464"/>
      <c r="S41" s="364"/>
      <c r="T41" s="365"/>
      <c r="U41" s="467"/>
      <c r="V41" s="469"/>
    </row>
    <row r="42" spans="1:22">
      <c r="A42" s="470">
        <v>43090</v>
      </c>
      <c r="B42" s="472"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2">
        <f t="shared" ref="Q42" si="9">IF((L43=""),"",MAX(D44:L44))</f>
        <v>2349.1200000000003</v>
      </c>
      <c r="R42" s="472">
        <f t="shared" ref="R42" si="10">IF(L43="","",MIN(D44:L44))</f>
        <v>2181.1800000000003</v>
      </c>
      <c r="S42" s="352">
        <f t="shared" ref="S42" si="11">IF((L44=""),"",AVERAGE(D44:L44))</f>
        <v>2249.2466666666669</v>
      </c>
      <c r="T42" s="352">
        <f t="shared" ref="T42" si="12">IF((L43=""),"",((Q42-R42)/(Q42+R42))*100)</f>
        <v>3.7070392689225886</v>
      </c>
      <c r="U42" s="474" t="str">
        <f t="shared" ref="U42" si="13">IF(L43="","",(IF(T42&lt;7,IF(S42&gt;2000,IF(S42&lt;3000,"Pass","Fail"),"Fail"),"Fail")))</f>
        <v>Pass</v>
      </c>
      <c r="V42" s="476">
        <v>121</v>
      </c>
    </row>
    <row r="43" spans="1:22">
      <c r="A43" s="471"/>
      <c r="B43" s="463"/>
      <c r="C43" s="354" t="s">
        <v>101</v>
      </c>
      <c r="D43" s="320">
        <v>695.63</v>
      </c>
      <c r="E43" s="320">
        <v>720.7</v>
      </c>
      <c r="F43" s="320">
        <v>736.08</v>
      </c>
      <c r="G43" s="320">
        <v>719.84</v>
      </c>
      <c r="H43" s="320">
        <v>716.32</v>
      </c>
      <c r="I43" s="320">
        <v>695.17</v>
      </c>
      <c r="J43" s="320">
        <v>707.67</v>
      </c>
      <c r="K43" s="320">
        <v>727.83</v>
      </c>
      <c r="L43" s="320">
        <v>713.32</v>
      </c>
      <c r="M43" s="356"/>
      <c r="N43" s="356"/>
      <c r="O43" s="356"/>
      <c r="P43" s="356"/>
      <c r="Q43" s="463"/>
      <c r="R43" s="463"/>
      <c r="S43" s="357"/>
      <c r="T43" s="357"/>
      <c r="U43" s="466"/>
      <c r="V43" s="477"/>
    </row>
    <row r="44" spans="1:22" ht="24">
      <c r="A44" s="482"/>
      <c r="B44" s="473"/>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3"/>
      <c r="R44" s="473"/>
      <c r="S44" s="359"/>
      <c r="T44" s="359"/>
      <c r="U44" s="475"/>
      <c r="V44" s="477"/>
    </row>
    <row r="45" spans="1:22">
      <c r="A45" s="481">
        <v>43090</v>
      </c>
      <c r="B45" s="462"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2">
        <f t="shared" ref="Q45" si="16">IF((L46=""),"",MAX(D47:L47))</f>
        <v>4146.630000000001</v>
      </c>
      <c r="R45" s="462">
        <f t="shared" ref="R45" si="17">IF(L46="","",MIN(D47:L47))</f>
        <v>4018.32</v>
      </c>
      <c r="S45" s="360">
        <f t="shared" ref="S45" si="18">IF((L47=""),"",AVERAGE(D47:L47))</f>
        <v>4082.6666666666674</v>
      </c>
      <c r="T45" s="346">
        <f t="shared" ref="T45" si="19">IF((L46=""),"",((Q45-R45)/(Q45+R45))*100)</f>
        <v>1.5714731872209977</v>
      </c>
      <c r="U45" s="465" t="str">
        <f t="shared" ref="U45" si="20">IF(L46="","",(IF(T45&lt;7,IF(S45&gt;2800,IF(S45&lt;4500,"Pass","Fail"),"Fail"),"Fail")))</f>
        <v>Pass</v>
      </c>
      <c r="V45" s="468">
        <v>121</v>
      </c>
    </row>
    <row r="46" spans="1:22">
      <c r="A46" s="471"/>
      <c r="B46" s="463"/>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63"/>
      <c r="R46" s="463"/>
      <c r="S46" s="361"/>
      <c r="T46" s="357"/>
      <c r="U46" s="466"/>
      <c r="V46" s="468"/>
    </row>
    <row r="47" spans="1:22" ht="24.75" thickBot="1">
      <c r="A47" s="483"/>
      <c r="B47" s="464"/>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4"/>
      <c r="R47" s="464"/>
      <c r="S47" s="364"/>
      <c r="T47" s="365"/>
      <c r="U47" s="467"/>
      <c r="V47" s="469"/>
    </row>
    <row r="48" spans="1:22">
      <c r="A48" s="470">
        <v>43096</v>
      </c>
      <c r="B48" s="472"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2">
        <f t="shared" ref="Q48" si="22">IF((L49=""),"",MAX(D50:L50))</f>
        <v>2326.83</v>
      </c>
      <c r="R48" s="472">
        <f t="shared" ref="R48" si="23">IF(L49="","",MIN(D50:L50))</f>
        <v>2130.5699999999997</v>
      </c>
      <c r="S48" s="352">
        <f t="shared" ref="S48" si="24">IF((L50=""),"",AVERAGE(D50:L50))</f>
        <v>2209.4399999999996</v>
      </c>
      <c r="T48" s="352">
        <f t="shared" ref="T48" si="25">IF((L49=""),"",((Q48-R48)/(Q48+R48))*100)</f>
        <v>4.4030152106609286</v>
      </c>
      <c r="U48" s="474" t="str">
        <f t="shared" ref="U48" si="26">IF(L49="","",(IF(T48&lt;7,IF(S48&gt;2000,IF(S48&lt;3000,"Pass","Fail"),"Fail"),"Fail")))</f>
        <v>Pass</v>
      </c>
      <c r="V48" s="476">
        <v>121</v>
      </c>
    </row>
    <row r="49" spans="1:22">
      <c r="A49" s="471"/>
      <c r="B49" s="463"/>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63"/>
      <c r="R49" s="463"/>
      <c r="S49" s="357"/>
      <c r="T49" s="357"/>
      <c r="U49" s="466"/>
      <c r="V49" s="477"/>
    </row>
    <row r="50" spans="1:22" ht="24">
      <c r="A50" s="482"/>
      <c r="B50" s="473"/>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3"/>
      <c r="R50" s="473"/>
      <c r="S50" s="359"/>
      <c r="T50" s="359"/>
      <c r="U50" s="475"/>
      <c r="V50" s="477"/>
    </row>
    <row r="51" spans="1:22">
      <c r="A51" s="481">
        <v>43096</v>
      </c>
      <c r="B51" s="462"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62">
        <f t="shared" ref="Q51" si="29">IF((L52=""),"",MAX(D53:L53))</f>
        <v>4263.0300000000007</v>
      </c>
      <c r="R51" s="462">
        <f t="shared" ref="R51" si="30">IF(L52="","",MIN(D53:L53))</f>
        <v>3728.0399999999995</v>
      </c>
      <c r="S51" s="360">
        <f t="shared" ref="S51" si="31">IF((L53=""),"",AVERAGE(D53:L53))</f>
        <v>4129.8700000000008</v>
      </c>
      <c r="T51" s="346">
        <f t="shared" ref="T51" si="32">IF((L52=""),"",((Q51-R51)/(Q51+R51))*100)</f>
        <v>6.694848124218673</v>
      </c>
      <c r="U51" s="465" t="str">
        <f t="shared" ref="U51" si="33">IF(L52="","",(IF(T51&lt;7,IF(S51&gt;2800,IF(S51&lt;4500,"Pass","Fail"),"Fail"),"Fail")))</f>
        <v>Pass</v>
      </c>
      <c r="V51" s="468">
        <v>121</v>
      </c>
    </row>
    <row r="52" spans="1:22">
      <c r="A52" s="471"/>
      <c r="B52" s="463"/>
      <c r="C52" s="354" t="s">
        <v>101</v>
      </c>
      <c r="D52" s="355">
        <v>1612</v>
      </c>
      <c r="E52" s="355">
        <v>1502</v>
      </c>
      <c r="F52" s="355">
        <v>1503</v>
      </c>
      <c r="G52" s="369">
        <v>1494</v>
      </c>
      <c r="H52" s="369">
        <v>1633</v>
      </c>
      <c r="I52" s="369">
        <v>1810</v>
      </c>
      <c r="J52" s="369">
        <v>1508</v>
      </c>
      <c r="K52" s="369">
        <v>1526</v>
      </c>
      <c r="L52" s="369">
        <v>1611</v>
      </c>
      <c r="M52" s="356"/>
      <c r="N52" s="356"/>
      <c r="O52" s="356"/>
      <c r="P52" s="356"/>
      <c r="Q52" s="463"/>
      <c r="R52" s="463"/>
      <c r="S52" s="361"/>
      <c r="T52" s="357"/>
      <c r="U52" s="466"/>
      <c r="V52" s="468"/>
    </row>
    <row r="53" spans="1:22" ht="24.75" thickBot="1">
      <c r="A53" s="483"/>
      <c r="B53" s="464"/>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4"/>
      <c r="R53" s="464"/>
      <c r="S53" s="364"/>
      <c r="T53" s="365"/>
      <c r="U53" s="467"/>
      <c r="V53" s="469"/>
    </row>
    <row r="54" spans="1:22">
      <c r="A54" s="470">
        <v>43101</v>
      </c>
      <c r="B54" s="472"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2">
        <f t="shared" ref="Q54" si="35">IF((L55=""),"",MAX(D56:L56))</f>
        <v>2385.7799999999997</v>
      </c>
      <c r="R54" s="472">
        <f t="shared" ref="R54" si="36">IF(L55="","",MIN(D56:L56))</f>
        <v>2148.7200000000003</v>
      </c>
      <c r="S54" s="352">
        <f t="shared" ref="S54" si="37">IF((L56=""),"",AVERAGE(D56:L56))</f>
        <v>2244.7166666666667</v>
      </c>
      <c r="T54" s="352">
        <f t="shared" ref="T54" si="38">IF((L55=""),"",((Q54-R54)/(Q54+R54))*100)</f>
        <v>5.2279192854779906</v>
      </c>
      <c r="U54" s="474" t="str">
        <f t="shared" ref="U54" si="39">IF(L55="","",(IF(T54&lt;7,IF(S54&gt;2000,IF(S54&lt;3000,"Pass","Fail"),"Fail"),"Fail")))</f>
        <v>Pass</v>
      </c>
      <c r="V54" s="476">
        <v>1428</v>
      </c>
    </row>
    <row r="55" spans="1:22">
      <c r="A55" s="471"/>
      <c r="B55" s="463"/>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3"/>
      <c r="R55" s="463"/>
      <c r="S55" s="357"/>
      <c r="T55" s="357"/>
      <c r="U55" s="466"/>
      <c r="V55" s="477"/>
    </row>
    <row r="56" spans="1:22" ht="24">
      <c r="A56" s="482"/>
      <c r="B56" s="473"/>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3"/>
      <c r="R56" s="473"/>
      <c r="S56" s="359"/>
      <c r="T56" s="359"/>
      <c r="U56" s="475"/>
      <c r="V56" s="477"/>
    </row>
    <row r="57" spans="1:22">
      <c r="A57" s="481">
        <v>43101</v>
      </c>
      <c r="B57" s="462"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62">
        <f t="shared" ref="Q57" si="42">IF((L58=""),"",MAX(D59:L59))</f>
        <v>4094.670000000001</v>
      </c>
      <c r="R57" s="462">
        <f t="shared" ref="R57" si="43">IF(L58="","",MIN(D59:L59))</f>
        <v>3932.49</v>
      </c>
      <c r="S57" s="360">
        <f t="shared" ref="S57" si="44">IF((L59=""),"",AVERAGE(D59:L59))</f>
        <v>4030.7833333333328</v>
      </c>
      <c r="T57" s="346">
        <f t="shared" ref="T57" si="45">IF((L58=""),"",((Q57-R57)/(Q57+R57))*100)</f>
        <v>2.0203907733245781</v>
      </c>
      <c r="U57" s="465" t="str">
        <f t="shared" ref="U57" si="46">IF(L58="","",(IF(T57&lt;7,IF(S57&gt;2800,IF(S57&lt;4500,"Pass","Fail"),"Fail"),"Fail")))</f>
        <v>Pass</v>
      </c>
      <c r="V57" s="468">
        <v>1428</v>
      </c>
    </row>
    <row r="58" spans="1:22">
      <c r="A58" s="471"/>
      <c r="B58" s="463"/>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63"/>
      <c r="R58" s="463"/>
      <c r="S58" s="361"/>
      <c r="T58" s="357"/>
      <c r="U58" s="466"/>
      <c r="V58" s="468"/>
    </row>
    <row r="59" spans="1:22" ht="24.75" thickBot="1">
      <c r="A59" s="482"/>
      <c r="B59" s="464"/>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4"/>
      <c r="R59" s="464"/>
      <c r="S59" s="364"/>
      <c r="T59" s="365"/>
      <c r="U59" s="467"/>
      <c r="V59" s="469"/>
    </row>
    <row r="60" spans="1:22">
      <c r="A60" s="470">
        <v>43105</v>
      </c>
      <c r="B60" s="472"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2">
        <f t="shared" ref="Q60" si="48">IF((L61=""),"",MAX(D62:L62))</f>
        <v>2273.9399999999996</v>
      </c>
      <c r="R60" s="472">
        <f t="shared" ref="R60" si="49">IF(L61="","",MIN(D62:L62))</f>
        <v>2145.4499999999998</v>
      </c>
      <c r="S60" s="352">
        <f t="shared" ref="S60" si="50">IF((L62=""),"",AVERAGE(D62:L62))</f>
        <v>2215.6933333333332</v>
      </c>
      <c r="T60" s="352">
        <f t="shared" ref="T60" si="51">IF((L61=""),"",((Q60-R60)/(Q60+R60))*100)</f>
        <v>2.9074148242178173</v>
      </c>
      <c r="U60" s="474" t="str">
        <f t="shared" ref="U60" si="52">IF(L61="","",(IF(T60&lt;7,IF(S60&gt;2000,IF(S60&lt;3000,"Pass","Fail"),"Fail"),"Fail")))</f>
        <v>Pass</v>
      </c>
      <c r="V60" s="476">
        <v>102</v>
      </c>
    </row>
    <row r="61" spans="1:22">
      <c r="A61" s="471"/>
      <c r="B61" s="463"/>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3"/>
      <c r="R61" s="463"/>
      <c r="S61" s="357"/>
      <c r="T61" s="357"/>
      <c r="U61" s="466"/>
      <c r="V61" s="477"/>
    </row>
    <row r="62" spans="1:22" ht="24">
      <c r="A62" s="471"/>
      <c r="B62" s="473"/>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3"/>
      <c r="R62" s="473"/>
      <c r="S62" s="359"/>
      <c r="T62" s="359"/>
      <c r="U62" s="475"/>
      <c r="V62" s="477"/>
    </row>
    <row r="63" spans="1:22">
      <c r="A63" s="459">
        <v>43105</v>
      </c>
      <c r="B63" s="462"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62">
        <f t="shared" ref="Q63" si="55">IF((L64=""),"",MAX(D65:L65))</f>
        <v>4080.659999999998</v>
      </c>
      <c r="R63" s="462">
        <f t="shared" ref="R63" si="56">IF(L64="","",MIN(D65:L65))</f>
        <v>3887.6400000000003</v>
      </c>
      <c r="S63" s="360">
        <f t="shared" ref="S63" si="57">IF((L65=""),"",AVERAGE(D65:L65))</f>
        <v>4010.0333333333328</v>
      </c>
      <c r="T63" s="346">
        <f t="shared" ref="T63" si="58">IF((L64=""),"",((Q63-R63)/(Q63+R63))*100)</f>
        <v>2.422348556153731</v>
      </c>
      <c r="U63" s="465" t="str">
        <f t="shared" ref="U63" si="59">IF(L64="","",(IF(T63&lt;7,IF(S63&gt;2800,IF(S63&lt;4500,"Pass","Fail"),"Fail"),"Fail")))</f>
        <v>Pass</v>
      </c>
      <c r="V63" s="468">
        <v>102</v>
      </c>
    </row>
    <row r="64" spans="1:22">
      <c r="A64" s="460"/>
      <c r="B64" s="463"/>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3"/>
      <c r="R64" s="463"/>
      <c r="S64" s="361"/>
      <c r="T64" s="357"/>
      <c r="U64" s="466"/>
      <c r="V64" s="468"/>
    </row>
    <row r="65" spans="1:22" ht="24.75" thickBot="1">
      <c r="A65" s="461"/>
      <c r="B65" s="464"/>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4"/>
      <c r="R65" s="464"/>
      <c r="S65" s="364"/>
      <c r="T65" s="365"/>
      <c r="U65" s="467"/>
      <c r="V65" s="469"/>
    </row>
    <row r="66" spans="1:22">
      <c r="A66" s="459">
        <v>43109</v>
      </c>
      <c r="B66" s="472"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2">
        <f t="shared" ref="Q66" si="61">IF((L67=""),"",MAX(D68:L68))</f>
        <v>2201.6100000000006</v>
      </c>
      <c r="R66" s="462">
        <f t="shared" ref="R66" si="62">IF(L67="","",MIN(D68:L68))</f>
        <v>2156.2199999999998</v>
      </c>
      <c r="S66" s="360">
        <f t="shared" ref="S66" si="63">IF((L68=""),"",AVERAGE(D68:L68))</f>
        <v>2175.0133333333333</v>
      </c>
      <c r="T66" s="346">
        <f t="shared" ref="T66" si="64">IF((L67=""),"",((Q66-R66)/(Q66+R66))*100)</f>
        <v>1.0415734436634927</v>
      </c>
      <c r="U66" s="465" t="str">
        <f t="shared" ref="U66" si="65">IF(L67="","",(IF(T66&lt;7,IF(S66&gt;2000,IF(S66&lt;3000,"Pass","Fail"),"Fail"),"Fail")))</f>
        <v>Pass</v>
      </c>
      <c r="V66" s="478" t="s">
        <v>130</v>
      </c>
    </row>
    <row r="67" spans="1:22">
      <c r="A67" s="460"/>
      <c r="B67" s="463"/>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3"/>
      <c r="R67" s="463"/>
      <c r="S67" s="361"/>
      <c r="T67" s="357"/>
      <c r="U67" s="466"/>
      <c r="V67" s="479"/>
    </row>
    <row r="68" spans="1:22" ht="24.75" thickBot="1">
      <c r="A68" s="461"/>
      <c r="B68" s="473"/>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4"/>
      <c r="R68" s="464"/>
      <c r="S68" s="364"/>
      <c r="T68" s="365"/>
      <c r="U68" s="467"/>
      <c r="V68" s="480"/>
    </row>
    <row r="69" spans="1:22">
      <c r="A69" s="459">
        <v>43109</v>
      </c>
      <c r="B69" s="462"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2">
        <f t="shared" ref="Q69" si="68">IF((L70=""),"",MAX(D71:L71))</f>
        <v>4110.0600000000013</v>
      </c>
      <c r="R69" s="462">
        <f t="shared" ref="R69" si="69">IF(L70="","",MIN(D71:L71))</f>
        <v>3945.360000000001</v>
      </c>
      <c r="S69" s="360">
        <f t="shared" ref="S69" si="70">IF((L71=""),"",AVERAGE(D71:L71))</f>
        <v>4043.2500000000009</v>
      </c>
      <c r="T69" s="346">
        <f t="shared" ref="T69" si="71">IF((L70=""),"",((Q69-R69)/(Q69+R69))*100)</f>
        <v>2.0445861295872869</v>
      </c>
      <c r="U69" s="465" t="str">
        <f t="shared" ref="U69" si="72">IF(L70="","",(IF(T69&lt;7,IF(S69&gt;2800,IF(S69&lt;4500,"Pass","Fail"),"Fail"),"Fail")))</f>
        <v>Pass</v>
      </c>
      <c r="V69" s="478" t="s">
        <v>130</v>
      </c>
    </row>
    <row r="70" spans="1:22">
      <c r="A70" s="460"/>
      <c r="B70" s="463"/>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63"/>
      <c r="R70" s="463"/>
      <c r="S70" s="361"/>
      <c r="T70" s="357"/>
      <c r="U70" s="466"/>
      <c r="V70" s="479"/>
    </row>
    <row r="71" spans="1:22" ht="24.75" thickBot="1">
      <c r="A71" s="461"/>
      <c r="B71" s="464"/>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4"/>
      <c r="R71" s="464"/>
      <c r="S71" s="364"/>
      <c r="T71" s="365"/>
      <c r="U71" s="467"/>
      <c r="V71" s="480"/>
    </row>
    <row r="72" spans="1:22">
      <c r="A72" s="459">
        <v>43112</v>
      </c>
      <c r="B72" s="472"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62">
        <f t="shared" ref="Q72" si="74">IF((L73=""),"",MAX(D74:L74))</f>
        <v>2091.3599999999997</v>
      </c>
      <c r="R72" s="462">
        <f t="shared" ref="R72" si="75">IF(L73="","",MIN(D74:L74))</f>
        <v>1885.8300000000004</v>
      </c>
      <c r="S72" s="360">
        <f t="shared" ref="S72" si="76">IF((L74=""),"",AVERAGE(D74:L74))</f>
        <v>2010.8633333333335</v>
      </c>
      <c r="T72" s="346">
        <f t="shared" ref="T72" si="77">IF((L73=""),"",((Q72-R72)/(Q72+R72))*100)</f>
        <v>5.167718917124887</v>
      </c>
      <c r="U72" s="465" t="str">
        <f t="shared" ref="U72" si="78">IF(L73="","",(IF(T72&lt;7,IF(S72&gt;2000,IF(S72&lt;3000,"Pass","Fail"),"Fail"),"Fail")))</f>
        <v>Pass</v>
      </c>
      <c r="V72" s="476">
        <v>121</v>
      </c>
    </row>
    <row r="73" spans="1:22">
      <c r="A73" s="460"/>
      <c r="B73" s="463"/>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3"/>
      <c r="R73" s="463"/>
      <c r="S73" s="361"/>
      <c r="T73" s="357"/>
      <c r="U73" s="466"/>
      <c r="V73" s="477"/>
    </row>
    <row r="74" spans="1:22" ht="24.75" thickBot="1">
      <c r="A74" s="461"/>
      <c r="B74" s="473"/>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4"/>
      <c r="R74" s="464"/>
      <c r="S74" s="364"/>
      <c r="T74" s="365"/>
      <c r="U74" s="467"/>
      <c r="V74" s="477"/>
    </row>
    <row r="75" spans="1:22">
      <c r="A75" s="459">
        <v>43112</v>
      </c>
      <c r="B75" s="462"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62">
        <f t="shared" ref="Q75" si="81">IF((L76=""),"",MAX(D77:L77))</f>
        <v>4158.4799999999996</v>
      </c>
      <c r="R75" s="462">
        <f t="shared" ref="R75" si="82">IF(L76="","",MIN(D77:L77))</f>
        <v>4019.01</v>
      </c>
      <c r="S75" s="360">
        <f t="shared" ref="S75" si="83">IF((L77=""),"",AVERAGE(D77:L77))</f>
        <v>4089.7966666666666</v>
      </c>
      <c r="T75" s="346">
        <f t="shared" ref="T75" si="84">IF((L76=""),"",((Q75-R75)/(Q75+R75))*100)</f>
        <v>1.7055355616454357</v>
      </c>
      <c r="U75" s="465" t="str">
        <f t="shared" ref="U75" si="85">IF(L76="","",(IF(T75&lt;7,IF(S75&gt;2800,IF(S75&lt;4500,"Pass","Fail"),"Fail"),"Fail")))</f>
        <v>Pass</v>
      </c>
      <c r="V75" s="468">
        <v>121</v>
      </c>
    </row>
    <row r="76" spans="1:22">
      <c r="A76" s="460"/>
      <c r="B76" s="463"/>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63"/>
      <c r="R76" s="463"/>
      <c r="S76" s="361"/>
      <c r="T76" s="357"/>
      <c r="U76" s="466"/>
      <c r="V76" s="468"/>
    </row>
    <row r="77" spans="1:22" ht="24.75" thickBot="1">
      <c r="A77" s="461"/>
      <c r="B77" s="464"/>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4"/>
      <c r="R77" s="464"/>
      <c r="S77" s="364"/>
      <c r="T77" s="365"/>
      <c r="U77" s="467"/>
      <c r="V77" s="469"/>
    </row>
    <row r="78" spans="1:22">
      <c r="A78" s="470"/>
      <c r="B78" s="472" t="s">
        <v>211</v>
      </c>
      <c r="C78" s="349" t="s">
        <v>100</v>
      </c>
      <c r="D78" s="355"/>
      <c r="E78" s="355"/>
      <c r="F78" s="355"/>
      <c r="G78" s="355"/>
      <c r="H78" s="355"/>
      <c r="I78" s="355"/>
      <c r="J78" s="355"/>
      <c r="K78" s="355"/>
      <c r="L78" s="355"/>
      <c r="M78" s="351"/>
      <c r="N78" s="351"/>
      <c r="O78" s="351"/>
      <c r="P78" s="351"/>
      <c r="Q78" s="472"/>
      <c r="R78" s="472"/>
      <c r="S78" s="352"/>
      <c r="T78" s="352"/>
      <c r="U78" s="474"/>
      <c r="V78" s="476"/>
    </row>
    <row r="79" spans="1:22">
      <c r="A79" s="471"/>
      <c r="B79" s="463"/>
      <c r="C79" s="354" t="s">
        <v>101</v>
      </c>
      <c r="D79" s="355"/>
      <c r="E79" s="355"/>
      <c r="F79" s="355"/>
      <c r="G79" s="355"/>
      <c r="H79" s="355"/>
      <c r="I79" s="355"/>
      <c r="J79" s="355"/>
      <c r="K79" s="355"/>
      <c r="L79" s="355"/>
      <c r="M79" s="356"/>
      <c r="N79" s="356"/>
      <c r="O79" s="356"/>
      <c r="P79" s="356"/>
      <c r="Q79" s="463"/>
      <c r="R79" s="463"/>
      <c r="S79" s="357"/>
      <c r="T79" s="357"/>
      <c r="U79" s="466"/>
      <c r="V79" s="477"/>
    </row>
    <row r="80" spans="1:22" ht="24.75" thickBot="1">
      <c r="A80" s="471"/>
      <c r="B80" s="473"/>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3"/>
      <c r="R80" s="473"/>
      <c r="S80" s="359"/>
      <c r="T80" s="359"/>
      <c r="U80" s="475"/>
      <c r="V80" s="477"/>
    </row>
    <row r="81" spans="1:22">
      <c r="A81" s="459"/>
      <c r="B81" s="462" t="s">
        <v>111</v>
      </c>
      <c r="C81" s="354" t="s">
        <v>100</v>
      </c>
      <c r="D81" s="350"/>
      <c r="E81" s="350"/>
      <c r="F81" s="350"/>
      <c r="G81" s="350"/>
      <c r="H81" s="350"/>
      <c r="I81" s="350"/>
      <c r="J81" s="350"/>
      <c r="K81" s="350"/>
      <c r="L81" s="350"/>
      <c r="M81" s="356"/>
      <c r="N81" s="356"/>
      <c r="O81" s="356"/>
      <c r="P81" s="356"/>
      <c r="Q81" s="462"/>
      <c r="R81" s="462"/>
      <c r="S81" s="360"/>
      <c r="T81" s="346"/>
      <c r="U81" s="465"/>
      <c r="V81" s="468"/>
    </row>
    <row r="82" spans="1:22">
      <c r="A82" s="460"/>
      <c r="B82" s="463"/>
      <c r="C82" s="354" t="s">
        <v>101</v>
      </c>
      <c r="D82" s="355"/>
      <c r="E82" s="355"/>
      <c r="F82" s="355"/>
      <c r="G82" s="355"/>
      <c r="H82" s="355"/>
      <c r="I82" s="355"/>
      <c r="J82" s="355"/>
      <c r="K82" s="355"/>
      <c r="L82" s="355"/>
      <c r="M82" s="356"/>
      <c r="N82" s="356"/>
      <c r="O82" s="356"/>
      <c r="P82" s="356"/>
      <c r="Q82" s="463"/>
      <c r="R82" s="463"/>
      <c r="S82" s="361"/>
      <c r="T82" s="357"/>
      <c r="U82" s="466"/>
      <c r="V82" s="468"/>
    </row>
    <row r="83" spans="1:22" ht="24.75" thickBot="1">
      <c r="A83" s="461"/>
      <c r="B83" s="464"/>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4"/>
      <c r="R83" s="464"/>
      <c r="S83" s="364"/>
      <c r="T83" s="365"/>
      <c r="U83" s="467"/>
      <c r="V83" s="469"/>
    </row>
    <row r="84" spans="1:22">
      <c r="A84" s="470"/>
      <c r="B84" s="472" t="s">
        <v>211</v>
      </c>
      <c r="C84" s="349" t="s">
        <v>100</v>
      </c>
      <c r="D84" s="355"/>
      <c r="E84" s="355"/>
      <c r="F84" s="355"/>
      <c r="G84" s="355"/>
      <c r="H84" s="355"/>
      <c r="I84" s="355"/>
      <c r="J84" s="355"/>
      <c r="K84" s="355"/>
      <c r="L84" s="355"/>
      <c r="M84" s="351"/>
      <c r="N84" s="351"/>
      <c r="O84" s="351"/>
      <c r="P84" s="351"/>
      <c r="Q84" s="472"/>
      <c r="R84" s="472"/>
      <c r="S84" s="352"/>
      <c r="T84" s="352"/>
      <c r="U84" s="474"/>
      <c r="V84" s="476"/>
    </row>
    <row r="85" spans="1:22">
      <c r="A85" s="471"/>
      <c r="B85" s="463"/>
      <c r="C85" s="354" t="s">
        <v>101</v>
      </c>
      <c r="D85" s="355"/>
      <c r="E85" s="355"/>
      <c r="F85" s="355"/>
      <c r="G85" s="355"/>
      <c r="H85" s="355"/>
      <c r="I85" s="355"/>
      <c r="J85" s="355"/>
      <c r="K85" s="355"/>
      <c r="L85" s="355"/>
      <c r="M85" s="356"/>
      <c r="N85" s="356"/>
      <c r="O85" s="356"/>
      <c r="P85" s="356"/>
      <c r="Q85" s="463"/>
      <c r="R85" s="463"/>
      <c r="S85" s="357"/>
      <c r="T85" s="357"/>
      <c r="U85" s="466"/>
      <c r="V85" s="477"/>
    </row>
    <row r="86" spans="1:22" ht="24.75" thickBot="1">
      <c r="A86" s="471"/>
      <c r="B86" s="473"/>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3"/>
      <c r="R86" s="473"/>
      <c r="S86" s="359"/>
      <c r="T86" s="359"/>
      <c r="U86" s="475"/>
      <c r="V86" s="477"/>
    </row>
    <row r="87" spans="1:22">
      <c r="A87" s="459"/>
      <c r="B87" s="462" t="s">
        <v>111</v>
      </c>
      <c r="C87" s="354" t="s">
        <v>100</v>
      </c>
      <c r="D87" s="350"/>
      <c r="E87" s="350"/>
      <c r="F87" s="350"/>
      <c r="G87" s="350"/>
      <c r="H87" s="350"/>
      <c r="I87" s="350"/>
      <c r="J87" s="350"/>
      <c r="K87" s="350"/>
      <c r="L87" s="350"/>
      <c r="M87" s="356"/>
      <c r="N87" s="356"/>
      <c r="O87" s="356"/>
      <c r="P87" s="356"/>
      <c r="Q87" s="462"/>
      <c r="R87" s="462"/>
      <c r="S87" s="360"/>
      <c r="T87" s="346"/>
      <c r="U87" s="465"/>
      <c r="V87" s="468"/>
    </row>
    <row r="88" spans="1:22">
      <c r="A88" s="460"/>
      <c r="B88" s="463"/>
      <c r="C88" s="354" t="s">
        <v>101</v>
      </c>
      <c r="D88" s="355"/>
      <c r="E88" s="355"/>
      <c r="F88" s="355"/>
      <c r="G88" s="355"/>
      <c r="H88" s="355"/>
      <c r="I88" s="355"/>
      <c r="J88" s="355"/>
      <c r="K88" s="355"/>
      <c r="L88" s="355"/>
      <c r="M88" s="356"/>
      <c r="N88" s="356"/>
      <c r="O88" s="356"/>
      <c r="P88" s="356"/>
      <c r="Q88" s="463"/>
      <c r="R88" s="463"/>
      <c r="S88" s="361"/>
      <c r="T88" s="357"/>
      <c r="U88" s="466"/>
      <c r="V88" s="468"/>
    </row>
    <row r="89" spans="1:22" ht="24.75" thickBot="1">
      <c r="A89" s="461"/>
      <c r="B89" s="464"/>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4"/>
      <c r="R89" s="464"/>
      <c r="S89" s="364"/>
      <c r="T89" s="365"/>
      <c r="U89" s="467"/>
      <c r="V89" s="469"/>
    </row>
    <row r="90" spans="1:22">
      <c r="A90" s="470"/>
      <c r="B90" s="472" t="s">
        <v>211</v>
      </c>
      <c r="C90" s="349" t="s">
        <v>100</v>
      </c>
      <c r="D90" s="355"/>
      <c r="E90" s="355"/>
      <c r="F90" s="355"/>
      <c r="G90" s="355"/>
      <c r="H90" s="355"/>
      <c r="I90" s="355"/>
      <c r="J90" s="355"/>
      <c r="K90" s="355"/>
      <c r="L90" s="355"/>
      <c r="M90" s="351"/>
      <c r="N90" s="351"/>
      <c r="O90" s="351"/>
      <c r="P90" s="351"/>
      <c r="Q90" s="472"/>
      <c r="R90" s="472"/>
      <c r="S90" s="352"/>
      <c r="T90" s="352"/>
      <c r="U90" s="474"/>
      <c r="V90" s="476"/>
    </row>
    <row r="91" spans="1:22">
      <c r="A91" s="471"/>
      <c r="B91" s="463"/>
      <c r="C91" s="354" t="s">
        <v>101</v>
      </c>
      <c r="D91" s="355"/>
      <c r="E91" s="355"/>
      <c r="F91" s="355"/>
      <c r="G91" s="355"/>
      <c r="H91" s="355"/>
      <c r="I91" s="355"/>
      <c r="J91" s="355"/>
      <c r="K91" s="355"/>
      <c r="L91" s="355"/>
      <c r="M91" s="356"/>
      <c r="N91" s="356"/>
      <c r="O91" s="356"/>
      <c r="P91" s="356"/>
      <c r="Q91" s="463"/>
      <c r="R91" s="463"/>
      <c r="S91" s="357"/>
      <c r="T91" s="357"/>
      <c r="U91" s="466"/>
      <c r="V91" s="477"/>
    </row>
    <row r="92" spans="1:22" ht="24.75" thickBot="1">
      <c r="A92" s="471"/>
      <c r="B92" s="473"/>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3"/>
      <c r="R92" s="473"/>
      <c r="S92" s="359"/>
      <c r="T92" s="359"/>
      <c r="U92" s="475"/>
      <c r="V92" s="477"/>
    </row>
    <row r="93" spans="1:22">
      <c r="A93" s="459"/>
      <c r="B93" s="462" t="s">
        <v>111</v>
      </c>
      <c r="C93" s="354" t="s">
        <v>100</v>
      </c>
      <c r="D93" s="350"/>
      <c r="E93" s="350"/>
      <c r="F93" s="350"/>
      <c r="G93" s="350"/>
      <c r="H93" s="350"/>
      <c r="I93" s="350"/>
      <c r="J93" s="350"/>
      <c r="K93" s="350"/>
      <c r="L93" s="350"/>
      <c r="M93" s="356"/>
      <c r="N93" s="356"/>
      <c r="O93" s="356"/>
      <c r="P93" s="356"/>
      <c r="Q93" s="462"/>
      <c r="R93" s="462"/>
      <c r="S93" s="360"/>
      <c r="T93" s="346"/>
      <c r="U93" s="465"/>
      <c r="V93" s="468"/>
    </row>
    <row r="94" spans="1:22">
      <c r="A94" s="460"/>
      <c r="B94" s="463"/>
      <c r="C94" s="354" t="s">
        <v>101</v>
      </c>
      <c r="D94" s="355"/>
      <c r="E94" s="355"/>
      <c r="F94" s="355"/>
      <c r="G94" s="355"/>
      <c r="H94" s="355"/>
      <c r="I94" s="355"/>
      <c r="J94" s="355"/>
      <c r="K94" s="355"/>
      <c r="L94" s="355"/>
      <c r="M94" s="356"/>
      <c r="N94" s="356"/>
      <c r="O94" s="356"/>
      <c r="P94" s="356"/>
      <c r="Q94" s="463"/>
      <c r="R94" s="463"/>
      <c r="S94" s="361"/>
      <c r="T94" s="357"/>
      <c r="U94" s="466"/>
      <c r="V94" s="468"/>
    </row>
    <row r="95" spans="1:22" ht="24.75" thickBot="1">
      <c r="A95" s="461"/>
      <c r="B95" s="464"/>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4"/>
      <c r="R95" s="464"/>
      <c r="S95" s="364"/>
      <c r="T95" s="365"/>
      <c r="U95" s="467"/>
      <c r="V95" s="469"/>
    </row>
    <row r="96" spans="1:22">
      <c r="A96" s="470"/>
      <c r="B96" s="472" t="s">
        <v>211</v>
      </c>
      <c r="C96" s="349" t="s">
        <v>100</v>
      </c>
      <c r="D96" s="355"/>
      <c r="E96" s="355"/>
      <c r="F96" s="355"/>
      <c r="G96" s="355"/>
      <c r="H96" s="355"/>
      <c r="I96" s="355"/>
      <c r="J96" s="355"/>
      <c r="K96" s="355"/>
      <c r="L96" s="355"/>
      <c r="M96" s="351"/>
      <c r="N96" s="351"/>
      <c r="O96" s="351"/>
      <c r="P96" s="351"/>
      <c r="Q96" s="472"/>
      <c r="R96" s="472"/>
      <c r="S96" s="352"/>
      <c r="T96" s="352"/>
      <c r="U96" s="474"/>
      <c r="V96" s="476"/>
    </row>
    <row r="97" spans="1:22">
      <c r="A97" s="471"/>
      <c r="B97" s="463"/>
      <c r="C97" s="354" t="s">
        <v>101</v>
      </c>
      <c r="D97" s="355"/>
      <c r="E97" s="355"/>
      <c r="F97" s="355"/>
      <c r="G97" s="355"/>
      <c r="H97" s="355"/>
      <c r="I97" s="355"/>
      <c r="J97" s="355"/>
      <c r="K97" s="355"/>
      <c r="L97" s="355"/>
      <c r="M97" s="356"/>
      <c r="N97" s="356"/>
      <c r="O97" s="356"/>
      <c r="P97" s="356"/>
      <c r="Q97" s="463"/>
      <c r="R97" s="463"/>
      <c r="S97" s="357"/>
      <c r="T97" s="357"/>
      <c r="U97" s="466"/>
      <c r="V97" s="477"/>
    </row>
    <row r="98" spans="1:22" ht="24.75" thickBot="1">
      <c r="A98" s="471"/>
      <c r="B98" s="473"/>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3"/>
      <c r="R98" s="473"/>
      <c r="S98" s="359"/>
      <c r="T98" s="359"/>
      <c r="U98" s="475"/>
      <c r="V98" s="477"/>
    </row>
    <row r="99" spans="1:22">
      <c r="A99" s="459"/>
      <c r="B99" s="462" t="s">
        <v>111</v>
      </c>
      <c r="C99" s="354" t="s">
        <v>100</v>
      </c>
      <c r="D99" s="350"/>
      <c r="E99" s="350"/>
      <c r="F99" s="350"/>
      <c r="G99" s="350"/>
      <c r="H99" s="350"/>
      <c r="I99" s="350"/>
      <c r="J99" s="350"/>
      <c r="K99" s="350"/>
      <c r="L99" s="350"/>
      <c r="M99" s="356"/>
      <c r="N99" s="356"/>
      <c r="O99" s="356"/>
      <c r="P99" s="356"/>
      <c r="Q99" s="462"/>
      <c r="R99" s="462"/>
      <c r="S99" s="360"/>
      <c r="T99" s="346"/>
      <c r="U99" s="465"/>
      <c r="V99" s="468"/>
    </row>
    <row r="100" spans="1:22">
      <c r="A100" s="460"/>
      <c r="B100" s="463"/>
      <c r="C100" s="354" t="s">
        <v>101</v>
      </c>
      <c r="D100" s="355"/>
      <c r="E100" s="355"/>
      <c r="F100" s="355"/>
      <c r="G100" s="355"/>
      <c r="H100" s="355"/>
      <c r="I100" s="355"/>
      <c r="J100" s="355"/>
      <c r="K100" s="355"/>
      <c r="L100" s="355"/>
      <c r="M100" s="356"/>
      <c r="N100" s="356"/>
      <c r="O100" s="356"/>
      <c r="P100" s="356"/>
      <c r="Q100" s="463"/>
      <c r="R100" s="463"/>
      <c r="S100" s="361"/>
      <c r="T100" s="357"/>
      <c r="U100" s="466"/>
      <c r="V100" s="468"/>
    </row>
    <row r="101" spans="1:22" ht="24.75" thickBot="1">
      <c r="A101" s="461"/>
      <c r="B101" s="464"/>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4"/>
      <c r="R101" s="464"/>
      <c r="S101" s="364"/>
      <c r="T101" s="365"/>
      <c r="U101" s="467"/>
      <c r="V101" s="469"/>
    </row>
    <row r="102" spans="1:22">
      <c r="A102" s="470"/>
      <c r="B102" s="472" t="s">
        <v>211</v>
      </c>
      <c r="C102" s="349" t="s">
        <v>100</v>
      </c>
      <c r="D102" s="355"/>
      <c r="E102" s="355"/>
      <c r="F102" s="355"/>
      <c r="G102" s="355"/>
      <c r="H102" s="355"/>
      <c r="I102" s="355"/>
      <c r="J102" s="355"/>
      <c r="K102" s="355"/>
      <c r="L102" s="355"/>
      <c r="M102" s="351"/>
      <c r="N102" s="351"/>
      <c r="O102" s="351"/>
      <c r="P102" s="351"/>
      <c r="Q102" s="472"/>
      <c r="R102" s="472"/>
      <c r="S102" s="352"/>
      <c r="T102" s="352"/>
      <c r="U102" s="474"/>
      <c r="V102" s="476"/>
    </row>
    <row r="103" spans="1:22">
      <c r="A103" s="471"/>
      <c r="B103" s="463"/>
      <c r="C103" s="354" t="s">
        <v>101</v>
      </c>
      <c r="D103" s="355"/>
      <c r="E103" s="355"/>
      <c r="F103" s="355"/>
      <c r="G103" s="355"/>
      <c r="H103" s="355"/>
      <c r="I103" s="355"/>
      <c r="J103" s="355"/>
      <c r="K103" s="355"/>
      <c r="L103" s="355"/>
      <c r="M103" s="356"/>
      <c r="N103" s="356"/>
      <c r="O103" s="356"/>
      <c r="P103" s="356"/>
      <c r="Q103" s="463"/>
      <c r="R103" s="463"/>
      <c r="S103" s="357"/>
      <c r="T103" s="357"/>
      <c r="U103" s="466"/>
      <c r="V103" s="477"/>
    </row>
    <row r="104" spans="1:22" ht="24.75" thickBot="1">
      <c r="A104" s="471"/>
      <c r="B104" s="473"/>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3"/>
      <c r="R104" s="473"/>
      <c r="S104" s="359"/>
      <c r="T104" s="359"/>
      <c r="U104" s="475"/>
      <c r="V104" s="477"/>
    </row>
    <row r="105" spans="1:22">
      <c r="A105" s="459"/>
      <c r="B105" s="462" t="s">
        <v>111</v>
      </c>
      <c r="C105" s="354" t="s">
        <v>100</v>
      </c>
      <c r="D105" s="350"/>
      <c r="E105" s="350"/>
      <c r="F105" s="350"/>
      <c r="G105" s="350"/>
      <c r="H105" s="350"/>
      <c r="I105" s="350"/>
      <c r="J105" s="350"/>
      <c r="K105" s="350"/>
      <c r="L105" s="350"/>
      <c r="M105" s="356"/>
      <c r="N105" s="356"/>
      <c r="O105" s="356"/>
      <c r="P105" s="356"/>
      <c r="Q105" s="462"/>
      <c r="R105" s="462"/>
      <c r="S105" s="360"/>
      <c r="T105" s="346"/>
      <c r="U105" s="465"/>
      <c r="V105" s="468"/>
    </row>
    <row r="106" spans="1:22">
      <c r="A106" s="460"/>
      <c r="B106" s="463"/>
      <c r="C106" s="354" t="s">
        <v>101</v>
      </c>
      <c r="D106" s="355"/>
      <c r="E106" s="355"/>
      <c r="F106" s="355"/>
      <c r="G106" s="355"/>
      <c r="H106" s="355"/>
      <c r="I106" s="355"/>
      <c r="J106" s="355"/>
      <c r="K106" s="355"/>
      <c r="L106" s="355"/>
      <c r="M106" s="356"/>
      <c r="N106" s="356"/>
      <c r="O106" s="356"/>
      <c r="P106" s="356"/>
      <c r="Q106" s="463"/>
      <c r="R106" s="463"/>
      <c r="S106" s="361"/>
      <c r="T106" s="357"/>
      <c r="U106" s="466"/>
      <c r="V106" s="468"/>
    </row>
    <row r="107" spans="1:22" ht="24.75" thickBot="1">
      <c r="A107" s="461"/>
      <c r="B107" s="464"/>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4"/>
      <c r="R107" s="464"/>
      <c r="S107" s="364"/>
      <c r="T107" s="365"/>
      <c r="U107" s="467"/>
      <c r="V107" s="469"/>
    </row>
    <row r="108" spans="1:22">
      <c r="A108" s="470"/>
      <c r="B108" s="472" t="s">
        <v>211</v>
      </c>
      <c r="C108" s="349" t="s">
        <v>100</v>
      </c>
      <c r="D108" s="355"/>
      <c r="E108" s="355"/>
      <c r="F108" s="355"/>
      <c r="G108" s="355"/>
      <c r="H108" s="355"/>
      <c r="I108" s="355"/>
      <c r="J108" s="355"/>
      <c r="K108" s="355"/>
      <c r="L108" s="355"/>
      <c r="M108" s="351"/>
      <c r="N108" s="351"/>
      <c r="O108" s="351"/>
      <c r="P108" s="351"/>
      <c r="Q108" s="472"/>
      <c r="R108" s="472"/>
      <c r="S108" s="352"/>
      <c r="T108" s="352"/>
      <c r="U108" s="474"/>
      <c r="V108" s="476"/>
    </row>
    <row r="109" spans="1:22">
      <c r="A109" s="471"/>
      <c r="B109" s="463"/>
      <c r="C109" s="354" t="s">
        <v>101</v>
      </c>
      <c r="D109" s="355"/>
      <c r="E109" s="355"/>
      <c r="F109" s="355"/>
      <c r="G109" s="355"/>
      <c r="H109" s="355"/>
      <c r="I109" s="355"/>
      <c r="J109" s="355"/>
      <c r="K109" s="355"/>
      <c r="L109" s="355"/>
      <c r="M109" s="356"/>
      <c r="N109" s="356"/>
      <c r="O109" s="356"/>
      <c r="P109" s="356"/>
      <c r="Q109" s="463"/>
      <c r="R109" s="463"/>
      <c r="S109" s="357"/>
      <c r="T109" s="357"/>
      <c r="U109" s="466"/>
      <c r="V109" s="477"/>
    </row>
    <row r="110" spans="1:22" ht="24.75" thickBot="1">
      <c r="A110" s="471"/>
      <c r="B110" s="473"/>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3"/>
      <c r="R110" s="473"/>
      <c r="S110" s="359"/>
      <c r="T110" s="359"/>
      <c r="U110" s="475"/>
      <c r="V110" s="477"/>
    </row>
    <row r="111" spans="1:22">
      <c r="A111" s="459"/>
      <c r="B111" s="462" t="s">
        <v>111</v>
      </c>
      <c r="C111" s="354" t="s">
        <v>100</v>
      </c>
      <c r="D111" s="350"/>
      <c r="E111" s="350"/>
      <c r="F111" s="350"/>
      <c r="G111" s="350"/>
      <c r="H111" s="350"/>
      <c r="I111" s="350"/>
      <c r="J111" s="350"/>
      <c r="K111" s="350"/>
      <c r="L111" s="350"/>
      <c r="M111" s="356"/>
      <c r="N111" s="356"/>
      <c r="O111" s="356"/>
      <c r="P111" s="356"/>
      <c r="Q111" s="462"/>
      <c r="R111" s="462"/>
      <c r="S111" s="360"/>
      <c r="T111" s="346"/>
      <c r="U111" s="465"/>
      <c r="V111" s="468"/>
    </row>
    <row r="112" spans="1:22">
      <c r="A112" s="460"/>
      <c r="B112" s="463"/>
      <c r="C112" s="354" t="s">
        <v>101</v>
      </c>
      <c r="D112" s="355"/>
      <c r="E112" s="355"/>
      <c r="F112" s="355"/>
      <c r="G112" s="355"/>
      <c r="H112" s="355"/>
      <c r="I112" s="355"/>
      <c r="J112" s="355"/>
      <c r="K112" s="355"/>
      <c r="L112" s="355"/>
      <c r="M112" s="356"/>
      <c r="N112" s="356"/>
      <c r="O112" s="356"/>
      <c r="P112" s="356"/>
      <c r="Q112" s="463"/>
      <c r="R112" s="463"/>
      <c r="S112" s="361"/>
      <c r="T112" s="357"/>
      <c r="U112" s="466"/>
      <c r="V112" s="468"/>
    </row>
    <row r="113" spans="1:22" ht="24.75" thickBot="1">
      <c r="A113" s="461"/>
      <c r="B113" s="464"/>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4"/>
      <c r="R113" s="464"/>
      <c r="S113" s="364"/>
      <c r="T113" s="365"/>
      <c r="U113" s="467"/>
      <c r="V113" s="469"/>
    </row>
    <row r="114" spans="1:22">
      <c r="A114" s="470"/>
      <c r="B114" s="472" t="s">
        <v>211</v>
      </c>
      <c r="C114" s="349" t="s">
        <v>100</v>
      </c>
      <c r="D114" s="355"/>
      <c r="E114" s="355"/>
      <c r="F114" s="355"/>
      <c r="G114" s="355"/>
      <c r="H114" s="355"/>
      <c r="I114" s="355"/>
      <c r="J114" s="355"/>
      <c r="K114" s="355"/>
      <c r="L114" s="355"/>
      <c r="M114" s="351"/>
      <c r="N114" s="351"/>
      <c r="O114" s="351"/>
      <c r="P114" s="351"/>
      <c r="Q114" s="472"/>
      <c r="R114" s="472"/>
      <c r="S114" s="352"/>
      <c r="T114" s="352"/>
      <c r="U114" s="474"/>
      <c r="V114" s="476"/>
    </row>
    <row r="115" spans="1:22">
      <c r="A115" s="471"/>
      <c r="B115" s="463"/>
      <c r="C115" s="354" t="s">
        <v>101</v>
      </c>
      <c r="D115" s="355"/>
      <c r="E115" s="355"/>
      <c r="F115" s="355"/>
      <c r="G115" s="355"/>
      <c r="H115" s="355"/>
      <c r="I115" s="355"/>
      <c r="J115" s="355"/>
      <c r="K115" s="355"/>
      <c r="L115" s="355"/>
      <c r="M115" s="356"/>
      <c r="N115" s="356"/>
      <c r="O115" s="356"/>
      <c r="P115" s="356"/>
      <c r="Q115" s="463"/>
      <c r="R115" s="463"/>
      <c r="S115" s="357"/>
      <c r="T115" s="357"/>
      <c r="U115" s="466"/>
      <c r="V115" s="477"/>
    </row>
    <row r="116" spans="1:22" ht="24.75" thickBot="1">
      <c r="A116" s="471"/>
      <c r="B116" s="473"/>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3"/>
      <c r="R116" s="473"/>
      <c r="S116" s="359"/>
      <c r="T116" s="359"/>
      <c r="U116" s="475"/>
      <c r="V116" s="477"/>
    </row>
    <row r="117" spans="1:22">
      <c r="A117" s="459"/>
      <c r="B117" s="462" t="s">
        <v>111</v>
      </c>
      <c r="C117" s="354" t="s">
        <v>100</v>
      </c>
      <c r="D117" s="350"/>
      <c r="E117" s="350"/>
      <c r="F117" s="350"/>
      <c r="G117" s="350"/>
      <c r="H117" s="350"/>
      <c r="I117" s="350"/>
      <c r="J117" s="350"/>
      <c r="K117" s="350"/>
      <c r="L117" s="350"/>
      <c r="M117" s="356"/>
      <c r="N117" s="356"/>
      <c r="O117" s="356"/>
      <c r="P117" s="356"/>
      <c r="Q117" s="462"/>
      <c r="R117" s="462"/>
      <c r="S117" s="360"/>
      <c r="T117" s="346"/>
      <c r="U117" s="465"/>
      <c r="V117" s="468"/>
    </row>
    <row r="118" spans="1:22">
      <c r="A118" s="460"/>
      <c r="B118" s="463"/>
      <c r="C118" s="354" t="s">
        <v>101</v>
      </c>
      <c r="D118" s="355"/>
      <c r="E118" s="355"/>
      <c r="F118" s="355"/>
      <c r="G118" s="355"/>
      <c r="H118" s="355"/>
      <c r="I118" s="355"/>
      <c r="J118" s="355"/>
      <c r="K118" s="355"/>
      <c r="L118" s="355"/>
      <c r="M118" s="356"/>
      <c r="N118" s="356"/>
      <c r="O118" s="356"/>
      <c r="P118" s="356"/>
      <c r="Q118" s="463"/>
      <c r="R118" s="463"/>
      <c r="S118" s="361"/>
      <c r="T118" s="357"/>
      <c r="U118" s="466"/>
      <c r="V118" s="468"/>
    </row>
    <row r="119" spans="1:22" ht="24.75" thickBot="1">
      <c r="A119" s="461"/>
      <c r="B119" s="464"/>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4"/>
      <c r="R119" s="464"/>
      <c r="S119" s="364"/>
      <c r="T119" s="365"/>
      <c r="U119" s="467"/>
      <c r="V119" s="469"/>
    </row>
    <row r="120" spans="1:22">
      <c r="A120" s="470"/>
      <c r="B120" s="472" t="s">
        <v>211</v>
      </c>
      <c r="C120" s="349" t="s">
        <v>100</v>
      </c>
      <c r="D120" s="355"/>
      <c r="E120" s="355"/>
      <c r="F120" s="355"/>
      <c r="G120" s="355"/>
      <c r="H120" s="355"/>
      <c r="I120" s="355"/>
      <c r="J120" s="355"/>
      <c r="K120" s="355"/>
      <c r="L120" s="355"/>
      <c r="M120" s="351"/>
      <c r="N120" s="351"/>
      <c r="O120" s="351"/>
      <c r="P120" s="351"/>
      <c r="Q120" s="472"/>
      <c r="R120" s="472"/>
      <c r="S120" s="352"/>
      <c r="T120" s="352"/>
      <c r="U120" s="474"/>
      <c r="V120" s="476"/>
    </row>
    <row r="121" spans="1:22">
      <c r="A121" s="471"/>
      <c r="B121" s="463"/>
      <c r="C121" s="354" t="s">
        <v>101</v>
      </c>
      <c r="D121" s="355"/>
      <c r="E121" s="355"/>
      <c r="F121" s="355"/>
      <c r="G121" s="355"/>
      <c r="H121" s="355"/>
      <c r="I121" s="355"/>
      <c r="J121" s="355"/>
      <c r="K121" s="355"/>
      <c r="L121" s="355"/>
      <c r="M121" s="356"/>
      <c r="N121" s="356"/>
      <c r="O121" s="356"/>
      <c r="P121" s="356"/>
      <c r="Q121" s="463"/>
      <c r="R121" s="463"/>
      <c r="S121" s="357"/>
      <c r="T121" s="357"/>
      <c r="U121" s="466"/>
      <c r="V121" s="477"/>
    </row>
    <row r="122" spans="1:22" ht="24.75" thickBot="1">
      <c r="A122" s="471"/>
      <c r="B122" s="473"/>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3"/>
      <c r="R122" s="473"/>
      <c r="S122" s="359"/>
      <c r="T122" s="359"/>
      <c r="U122" s="475"/>
      <c r="V122" s="477"/>
    </row>
    <row r="123" spans="1:22">
      <c r="A123" s="459"/>
      <c r="B123" s="462" t="s">
        <v>111</v>
      </c>
      <c r="C123" s="354" t="s">
        <v>100</v>
      </c>
      <c r="D123" s="350"/>
      <c r="E123" s="350"/>
      <c r="F123" s="350"/>
      <c r="G123" s="350"/>
      <c r="H123" s="350"/>
      <c r="I123" s="350"/>
      <c r="J123" s="350"/>
      <c r="K123" s="350"/>
      <c r="L123" s="350"/>
      <c r="M123" s="356"/>
      <c r="N123" s="356"/>
      <c r="O123" s="356"/>
      <c r="P123" s="356"/>
      <c r="Q123" s="462"/>
      <c r="R123" s="462"/>
      <c r="S123" s="360"/>
      <c r="T123" s="346"/>
      <c r="U123" s="465"/>
      <c r="V123" s="468"/>
    </row>
    <row r="124" spans="1:22">
      <c r="A124" s="460"/>
      <c r="B124" s="463"/>
      <c r="C124" s="354" t="s">
        <v>101</v>
      </c>
      <c r="D124" s="355"/>
      <c r="E124" s="355"/>
      <c r="F124" s="355"/>
      <c r="G124" s="355"/>
      <c r="H124" s="355"/>
      <c r="I124" s="355"/>
      <c r="J124" s="355"/>
      <c r="K124" s="355"/>
      <c r="L124" s="355"/>
      <c r="M124" s="356"/>
      <c r="N124" s="356"/>
      <c r="O124" s="356"/>
      <c r="P124" s="356"/>
      <c r="Q124" s="463"/>
      <c r="R124" s="463"/>
      <c r="S124" s="361"/>
      <c r="T124" s="357"/>
      <c r="U124" s="466"/>
      <c r="V124" s="468"/>
    </row>
    <row r="125" spans="1:22" ht="24.75" thickBot="1">
      <c r="A125" s="461"/>
      <c r="B125" s="464"/>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4"/>
      <c r="R125" s="464"/>
      <c r="S125" s="364"/>
      <c r="T125" s="365"/>
      <c r="U125" s="467"/>
      <c r="V125" s="469"/>
    </row>
    <row r="126" spans="1:22">
      <c r="A126" s="470"/>
      <c r="B126" s="472" t="s">
        <v>211</v>
      </c>
      <c r="C126" s="349" t="s">
        <v>100</v>
      </c>
      <c r="D126" s="355"/>
      <c r="E126" s="355"/>
      <c r="F126" s="355"/>
      <c r="G126" s="355"/>
      <c r="H126" s="355"/>
      <c r="I126" s="355"/>
      <c r="J126" s="355"/>
      <c r="K126" s="355"/>
      <c r="L126" s="355"/>
      <c r="M126" s="351"/>
      <c r="N126" s="351"/>
      <c r="O126" s="351"/>
      <c r="P126" s="351"/>
      <c r="Q126" s="472"/>
      <c r="R126" s="472"/>
      <c r="S126" s="352"/>
      <c r="T126" s="352"/>
      <c r="U126" s="474"/>
      <c r="V126" s="476"/>
    </row>
    <row r="127" spans="1:22">
      <c r="A127" s="471"/>
      <c r="B127" s="463"/>
      <c r="C127" s="354" t="s">
        <v>101</v>
      </c>
      <c r="D127" s="355"/>
      <c r="E127" s="355"/>
      <c r="F127" s="355"/>
      <c r="G127" s="355"/>
      <c r="H127" s="355"/>
      <c r="I127" s="355"/>
      <c r="J127" s="355"/>
      <c r="K127" s="355"/>
      <c r="L127" s="355"/>
      <c r="M127" s="356"/>
      <c r="N127" s="356"/>
      <c r="O127" s="356"/>
      <c r="P127" s="356"/>
      <c r="Q127" s="463"/>
      <c r="R127" s="463"/>
      <c r="S127" s="357"/>
      <c r="T127" s="357"/>
      <c r="U127" s="466"/>
      <c r="V127" s="477"/>
    </row>
    <row r="128" spans="1:22" ht="24.75" thickBot="1">
      <c r="A128" s="471"/>
      <c r="B128" s="473"/>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3"/>
      <c r="R128" s="473"/>
      <c r="S128" s="359"/>
      <c r="T128" s="359"/>
      <c r="U128" s="475"/>
      <c r="V128" s="477"/>
    </row>
    <row r="129" spans="1:22">
      <c r="A129" s="459"/>
      <c r="B129" s="462" t="s">
        <v>111</v>
      </c>
      <c r="C129" s="354" t="s">
        <v>100</v>
      </c>
      <c r="D129" s="350"/>
      <c r="E129" s="350"/>
      <c r="F129" s="350"/>
      <c r="G129" s="350"/>
      <c r="H129" s="350"/>
      <c r="I129" s="350"/>
      <c r="J129" s="350"/>
      <c r="K129" s="350"/>
      <c r="L129" s="350"/>
      <c r="M129" s="356"/>
      <c r="N129" s="356"/>
      <c r="O129" s="356"/>
      <c r="P129" s="356"/>
      <c r="Q129" s="462"/>
      <c r="R129" s="462"/>
      <c r="S129" s="360"/>
      <c r="T129" s="346"/>
      <c r="U129" s="465"/>
      <c r="V129" s="468"/>
    </row>
    <row r="130" spans="1:22">
      <c r="A130" s="460"/>
      <c r="B130" s="463"/>
      <c r="C130" s="354" t="s">
        <v>101</v>
      </c>
      <c r="D130" s="355"/>
      <c r="E130" s="355"/>
      <c r="F130" s="355"/>
      <c r="G130" s="355"/>
      <c r="H130" s="355"/>
      <c r="I130" s="355"/>
      <c r="J130" s="355"/>
      <c r="K130" s="355"/>
      <c r="L130" s="355"/>
      <c r="M130" s="356"/>
      <c r="N130" s="356"/>
      <c r="O130" s="356"/>
      <c r="P130" s="356"/>
      <c r="Q130" s="463"/>
      <c r="R130" s="463"/>
      <c r="S130" s="361"/>
      <c r="T130" s="357"/>
      <c r="U130" s="466"/>
      <c r="V130" s="468"/>
    </row>
    <row r="131" spans="1:22" ht="24.75" thickBot="1">
      <c r="A131" s="461"/>
      <c r="B131" s="464"/>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4"/>
      <c r="R131" s="464"/>
      <c r="S131" s="364"/>
      <c r="T131" s="365"/>
      <c r="U131" s="467"/>
      <c r="V131" s="469"/>
    </row>
    <row r="132" spans="1:22">
      <c r="A132" s="470"/>
      <c r="B132" s="472" t="s">
        <v>211</v>
      </c>
      <c r="C132" s="349" t="s">
        <v>100</v>
      </c>
      <c r="D132" s="355"/>
      <c r="E132" s="355"/>
      <c r="F132" s="355"/>
      <c r="G132" s="355"/>
      <c r="H132" s="355"/>
      <c r="I132" s="355"/>
      <c r="J132" s="355"/>
      <c r="K132" s="355"/>
      <c r="L132" s="355"/>
      <c r="M132" s="351"/>
      <c r="N132" s="351"/>
      <c r="O132" s="351"/>
      <c r="P132" s="351"/>
      <c r="Q132" s="472"/>
      <c r="R132" s="472"/>
      <c r="S132" s="352"/>
      <c r="T132" s="352"/>
      <c r="U132" s="474"/>
      <c r="V132" s="476"/>
    </row>
    <row r="133" spans="1:22">
      <c r="A133" s="471"/>
      <c r="B133" s="463"/>
      <c r="C133" s="354" t="s">
        <v>101</v>
      </c>
      <c r="D133" s="355"/>
      <c r="E133" s="355"/>
      <c r="F133" s="355"/>
      <c r="G133" s="355"/>
      <c r="H133" s="355"/>
      <c r="I133" s="355"/>
      <c r="J133" s="355"/>
      <c r="K133" s="355"/>
      <c r="L133" s="355"/>
      <c r="M133" s="356"/>
      <c r="N133" s="356"/>
      <c r="O133" s="356"/>
      <c r="P133" s="356"/>
      <c r="Q133" s="463"/>
      <c r="R133" s="463"/>
      <c r="S133" s="357"/>
      <c r="T133" s="357"/>
      <c r="U133" s="466"/>
      <c r="V133" s="477"/>
    </row>
    <row r="134" spans="1:22" ht="24.75" thickBot="1">
      <c r="A134" s="471"/>
      <c r="B134" s="473"/>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3"/>
      <c r="R134" s="473"/>
      <c r="S134" s="359"/>
      <c r="T134" s="359"/>
      <c r="U134" s="475"/>
      <c r="V134" s="477"/>
    </row>
    <row r="135" spans="1:22">
      <c r="A135" s="459"/>
      <c r="B135" s="462" t="s">
        <v>111</v>
      </c>
      <c r="C135" s="354" t="s">
        <v>100</v>
      </c>
      <c r="D135" s="350"/>
      <c r="E135" s="350"/>
      <c r="F135" s="350"/>
      <c r="G135" s="350"/>
      <c r="H135" s="350"/>
      <c r="I135" s="350"/>
      <c r="J135" s="350"/>
      <c r="K135" s="350"/>
      <c r="L135" s="350"/>
      <c r="M135" s="356"/>
      <c r="N135" s="356"/>
      <c r="O135" s="356"/>
      <c r="P135" s="356"/>
      <c r="Q135" s="462"/>
      <c r="R135" s="462"/>
      <c r="S135" s="360"/>
      <c r="T135" s="346"/>
      <c r="U135" s="465"/>
      <c r="V135" s="468"/>
    </row>
    <row r="136" spans="1:22">
      <c r="A136" s="460"/>
      <c r="B136" s="463"/>
      <c r="C136" s="354" t="s">
        <v>101</v>
      </c>
      <c r="D136" s="355"/>
      <c r="E136" s="355"/>
      <c r="F136" s="355"/>
      <c r="G136" s="355"/>
      <c r="H136" s="355"/>
      <c r="I136" s="355"/>
      <c r="J136" s="355"/>
      <c r="K136" s="355"/>
      <c r="L136" s="355"/>
      <c r="M136" s="356"/>
      <c r="N136" s="356"/>
      <c r="O136" s="356"/>
      <c r="P136" s="356"/>
      <c r="Q136" s="463"/>
      <c r="R136" s="463"/>
      <c r="S136" s="361"/>
      <c r="T136" s="357"/>
      <c r="U136" s="466"/>
      <c r="V136" s="468"/>
    </row>
    <row r="137" spans="1:22" ht="24.75" thickBot="1">
      <c r="A137" s="461"/>
      <c r="B137" s="464"/>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4"/>
      <c r="R137" s="464"/>
      <c r="S137" s="364"/>
      <c r="T137" s="365"/>
      <c r="U137" s="467"/>
      <c r="V137" s="469"/>
    </row>
    <row r="138" spans="1:22">
      <c r="A138" s="470"/>
      <c r="B138" s="472" t="s">
        <v>211</v>
      </c>
      <c r="C138" s="349" t="s">
        <v>100</v>
      </c>
      <c r="D138" s="355"/>
      <c r="E138" s="355"/>
      <c r="F138" s="355"/>
      <c r="G138" s="355"/>
      <c r="H138" s="355"/>
      <c r="I138" s="355"/>
      <c r="J138" s="355"/>
      <c r="K138" s="355"/>
      <c r="L138" s="355"/>
      <c r="M138" s="351"/>
      <c r="N138" s="351"/>
      <c r="O138" s="351"/>
      <c r="P138" s="351"/>
      <c r="Q138" s="472"/>
      <c r="R138" s="472"/>
      <c r="S138" s="352"/>
      <c r="T138" s="352"/>
      <c r="U138" s="474"/>
      <c r="V138" s="476"/>
    </row>
    <row r="139" spans="1:22">
      <c r="A139" s="471"/>
      <c r="B139" s="463"/>
      <c r="C139" s="354" t="s">
        <v>101</v>
      </c>
      <c r="D139" s="355"/>
      <c r="E139" s="355"/>
      <c r="F139" s="355"/>
      <c r="G139" s="355"/>
      <c r="H139" s="355"/>
      <c r="I139" s="355"/>
      <c r="J139" s="355"/>
      <c r="K139" s="355"/>
      <c r="L139" s="355"/>
      <c r="M139" s="356"/>
      <c r="N139" s="356"/>
      <c r="O139" s="356"/>
      <c r="P139" s="356"/>
      <c r="Q139" s="463"/>
      <c r="R139" s="463"/>
      <c r="S139" s="357"/>
      <c r="T139" s="357"/>
      <c r="U139" s="466"/>
      <c r="V139" s="477"/>
    </row>
    <row r="140" spans="1:22" ht="24.75" thickBot="1">
      <c r="A140" s="471"/>
      <c r="B140" s="473"/>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3"/>
      <c r="R140" s="473"/>
      <c r="S140" s="359"/>
      <c r="T140" s="359"/>
      <c r="U140" s="475"/>
      <c r="V140" s="477"/>
    </row>
    <row r="141" spans="1:22">
      <c r="A141" s="459"/>
      <c r="B141" s="462" t="s">
        <v>111</v>
      </c>
      <c r="C141" s="354" t="s">
        <v>100</v>
      </c>
      <c r="D141" s="350"/>
      <c r="E141" s="350"/>
      <c r="F141" s="350"/>
      <c r="G141" s="350"/>
      <c r="H141" s="350"/>
      <c r="I141" s="350"/>
      <c r="J141" s="350"/>
      <c r="K141" s="350"/>
      <c r="L141" s="350"/>
      <c r="M141" s="356"/>
      <c r="N141" s="356"/>
      <c r="O141" s="356"/>
      <c r="P141" s="356"/>
      <c r="Q141" s="462"/>
      <c r="R141" s="462"/>
      <c r="S141" s="360"/>
      <c r="T141" s="346"/>
      <c r="U141" s="465"/>
      <c r="V141" s="468"/>
    </row>
    <row r="142" spans="1:22">
      <c r="A142" s="460"/>
      <c r="B142" s="463"/>
      <c r="C142" s="354" t="s">
        <v>101</v>
      </c>
      <c r="D142" s="355"/>
      <c r="E142" s="355"/>
      <c r="F142" s="355"/>
      <c r="G142" s="355"/>
      <c r="H142" s="355"/>
      <c r="I142" s="355"/>
      <c r="J142" s="355"/>
      <c r="K142" s="355"/>
      <c r="L142" s="355"/>
      <c r="M142" s="356"/>
      <c r="N142" s="356"/>
      <c r="O142" s="356"/>
      <c r="P142" s="356"/>
      <c r="Q142" s="463"/>
      <c r="R142" s="463"/>
      <c r="S142" s="361"/>
      <c r="T142" s="357"/>
      <c r="U142" s="466"/>
      <c r="V142" s="468"/>
    </row>
    <row r="143" spans="1:22" ht="24.75" thickBot="1">
      <c r="A143" s="461"/>
      <c r="B143" s="464"/>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4"/>
      <c r="R143" s="464"/>
      <c r="S143" s="364"/>
      <c r="T143" s="365"/>
      <c r="U143" s="467"/>
      <c r="V143" s="469"/>
    </row>
    <row r="144" spans="1:22">
      <c r="A144" s="470"/>
      <c r="B144" s="472" t="s">
        <v>211</v>
      </c>
      <c r="C144" s="349" t="s">
        <v>100</v>
      </c>
      <c r="D144" s="355"/>
      <c r="E144" s="355"/>
      <c r="F144" s="355"/>
      <c r="G144" s="355"/>
      <c r="H144" s="355"/>
      <c r="I144" s="355"/>
      <c r="J144" s="355"/>
      <c r="K144" s="355"/>
      <c r="L144" s="355"/>
      <c r="M144" s="351"/>
      <c r="N144" s="351"/>
      <c r="O144" s="351"/>
      <c r="P144" s="351"/>
      <c r="Q144" s="472"/>
      <c r="R144" s="472"/>
      <c r="S144" s="352"/>
      <c r="T144" s="352"/>
      <c r="U144" s="474"/>
      <c r="V144" s="476"/>
    </row>
    <row r="145" spans="1:22">
      <c r="A145" s="471"/>
      <c r="B145" s="463"/>
      <c r="C145" s="354" t="s">
        <v>101</v>
      </c>
      <c r="D145" s="355"/>
      <c r="E145" s="355"/>
      <c r="F145" s="355"/>
      <c r="G145" s="355"/>
      <c r="H145" s="355"/>
      <c r="I145" s="355"/>
      <c r="J145" s="355"/>
      <c r="K145" s="355"/>
      <c r="L145" s="355"/>
      <c r="M145" s="356"/>
      <c r="N145" s="356"/>
      <c r="O145" s="356"/>
      <c r="P145" s="356"/>
      <c r="Q145" s="463"/>
      <c r="R145" s="463"/>
      <c r="S145" s="357"/>
      <c r="T145" s="357"/>
      <c r="U145" s="466"/>
      <c r="V145" s="477"/>
    </row>
    <row r="146" spans="1:22" ht="24.75" thickBot="1">
      <c r="A146" s="471"/>
      <c r="B146" s="473"/>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3"/>
      <c r="R146" s="473"/>
      <c r="S146" s="359"/>
      <c r="T146" s="359"/>
      <c r="U146" s="475"/>
      <c r="V146" s="477"/>
    </row>
    <row r="147" spans="1:22">
      <c r="A147" s="459"/>
      <c r="B147" s="462" t="s">
        <v>111</v>
      </c>
      <c r="C147" s="354" t="s">
        <v>100</v>
      </c>
      <c r="D147" s="350"/>
      <c r="E147" s="350"/>
      <c r="F147" s="350"/>
      <c r="G147" s="350"/>
      <c r="H147" s="350"/>
      <c r="I147" s="350"/>
      <c r="J147" s="350"/>
      <c r="K147" s="350"/>
      <c r="L147" s="350"/>
      <c r="M147" s="356"/>
      <c r="N147" s="356"/>
      <c r="O147" s="356"/>
      <c r="P147" s="356"/>
      <c r="Q147" s="462"/>
      <c r="R147" s="462"/>
      <c r="S147" s="360"/>
      <c r="T147" s="346"/>
      <c r="U147" s="465"/>
      <c r="V147" s="468"/>
    </row>
    <row r="148" spans="1:22">
      <c r="A148" s="460"/>
      <c r="B148" s="463"/>
      <c r="C148" s="354" t="s">
        <v>101</v>
      </c>
      <c r="D148" s="355"/>
      <c r="E148" s="355"/>
      <c r="F148" s="355"/>
      <c r="G148" s="355"/>
      <c r="H148" s="355"/>
      <c r="I148" s="355"/>
      <c r="J148" s="355"/>
      <c r="K148" s="355"/>
      <c r="L148" s="355"/>
      <c r="M148" s="356"/>
      <c r="N148" s="356"/>
      <c r="O148" s="356"/>
      <c r="P148" s="356"/>
      <c r="Q148" s="463"/>
      <c r="R148" s="463"/>
      <c r="S148" s="361"/>
      <c r="T148" s="357"/>
      <c r="U148" s="466"/>
      <c r="V148" s="468"/>
    </row>
    <row r="149" spans="1:22" ht="24.75" thickBot="1">
      <c r="A149" s="461"/>
      <c r="B149" s="464"/>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4"/>
      <c r="R149" s="464"/>
      <c r="S149" s="364"/>
      <c r="T149" s="365"/>
      <c r="U149" s="467"/>
      <c r="V149" s="469"/>
    </row>
    <row r="150" spans="1:22">
      <c r="A150" s="470"/>
      <c r="B150" s="472" t="s">
        <v>211</v>
      </c>
      <c r="C150" s="349" t="s">
        <v>100</v>
      </c>
      <c r="D150" s="355"/>
      <c r="E150" s="355"/>
      <c r="F150" s="355"/>
      <c r="G150" s="355"/>
      <c r="H150" s="355"/>
      <c r="I150" s="355"/>
      <c r="J150" s="355"/>
      <c r="K150" s="355"/>
      <c r="L150" s="355"/>
      <c r="M150" s="351"/>
      <c r="N150" s="351"/>
      <c r="O150" s="351"/>
      <c r="P150" s="351"/>
      <c r="Q150" s="472"/>
      <c r="R150" s="472"/>
      <c r="S150" s="352"/>
      <c r="T150" s="352"/>
      <c r="U150" s="474"/>
      <c r="V150" s="476"/>
    </row>
    <row r="151" spans="1:22">
      <c r="A151" s="471"/>
      <c r="B151" s="463"/>
      <c r="C151" s="354" t="s">
        <v>101</v>
      </c>
      <c r="D151" s="355"/>
      <c r="E151" s="355"/>
      <c r="F151" s="355"/>
      <c r="G151" s="355"/>
      <c r="H151" s="355"/>
      <c r="I151" s="355"/>
      <c r="J151" s="355"/>
      <c r="K151" s="355"/>
      <c r="L151" s="355"/>
      <c r="M151" s="356"/>
      <c r="N151" s="356"/>
      <c r="O151" s="356"/>
      <c r="P151" s="356"/>
      <c r="Q151" s="463"/>
      <c r="R151" s="463"/>
      <c r="S151" s="357"/>
      <c r="T151" s="357"/>
      <c r="U151" s="466"/>
      <c r="V151" s="477"/>
    </row>
    <row r="152" spans="1:22" ht="24.75" thickBot="1">
      <c r="A152" s="471"/>
      <c r="B152" s="473"/>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3"/>
      <c r="R152" s="473"/>
      <c r="S152" s="359"/>
      <c r="T152" s="359"/>
      <c r="U152" s="475"/>
      <c r="V152" s="477"/>
    </row>
    <row r="153" spans="1:22">
      <c r="A153" s="459"/>
      <c r="B153" s="462" t="s">
        <v>111</v>
      </c>
      <c r="C153" s="354" t="s">
        <v>100</v>
      </c>
      <c r="D153" s="350"/>
      <c r="E153" s="350"/>
      <c r="F153" s="350"/>
      <c r="G153" s="350"/>
      <c r="H153" s="350"/>
      <c r="I153" s="350"/>
      <c r="J153" s="350"/>
      <c r="K153" s="350"/>
      <c r="L153" s="350"/>
      <c r="M153" s="356"/>
      <c r="N153" s="356"/>
      <c r="O153" s="356"/>
      <c r="P153" s="356"/>
      <c r="Q153" s="462"/>
      <c r="R153" s="462"/>
      <c r="S153" s="360"/>
      <c r="T153" s="346"/>
      <c r="U153" s="465"/>
      <c r="V153" s="468"/>
    </row>
    <row r="154" spans="1:22">
      <c r="A154" s="460"/>
      <c r="B154" s="463"/>
      <c r="C154" s="354" t="s">
        <v>101</v>
      </c>
      <c r="D154" s="355"/>
      <c r="E154" s="355"/>
      <c r="F154" s="355"/>
      <c r="G154" s="355"/>
      <c r="H154" s="355"/>
      <c r="I154" s="355"/>
      <c r="J154" s="355"/>
      <c r="K154" s="355"/>
      <c r="L154" s="355"/>
      <c r="M154" s="356"/>
      <c r="N154" s="356"/>
      <c r="O154" s="356"/>
      <c r="P154" s="356"/>
      <c r="Q154" s="463"/>
      <c r="R154" s="463"/>
      <c r="S154" s="361"/>
      <c r="T154" s="357"/>
      <c r="U154" s="466"/>
      <c r="V154" s="468"/>
    </row>
    <row r="155" spans="1:22" ht="24.75" thickBot="1">
      <c r="A155" s="461"/>
      <c r="B155" s="464"/>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4"/>
      <c r="R155" s="464"/>
      <c r="S155" s="364"/>
      <c r="T155" s="365"/>
      <c r="U155" s="467"/>
      <c r="V155" s="469"/>
    </row>
    <row r="156" spans="1:22">
      <c r="A156" s="470"/>
      <c r="B156" s="472" t="s">
        <v>211</v>
      </c>
      <c r="C156" s="349" t="s">
        <v>100</v>
      </c>
      <c r="D156" s="355"/>
      <c r="E156" s="355"/>
      <c r="F156" s="355"/>
      <c r="G156" s="355"/>
      <c r="H156" s="355"/>
      <c r="I156" s="355"/>
      <c r="J156" s="355"/>
      <c r="K156" s="355"/>
      <c r="L156" s="355"/>
      <c r="M156" s="351"/>
      <c r="N156" s="351"/>
      <c r="O156" s="351"/>
      <c r="P156" s="351"/>
      <c r="Q156" s="472"/>
      <c r="R156" s="472"/>
      <c r="S156" s="352"/>
      <c r="T156" s="352"/>
      <c r="U156" s="474"/>
      <c r="V156" s="476"/>
    </row>
    <row r="157" spans="1:22">
      <c r="A157" s="471"/>
      <c r="B157" s="463"/>
      <c r="C157" s="354" t="s">
        <v>101</v>
      </c>
      <c r="D157" s="355"/>
      <c r="E157" s="355"/>
      <c r="F157" s="355"/>
      <c r="G157" s="355"/>
      <c r="H157" s="355"/>
      <c r="I157" s="355"/>
      <c r="J157" s="355"/>
      <c r="K157" s="355"/>
      <c r="L157" s="355"/>
      <c r="M157" s="356"/>
      <c r="N157" s="356"/>
      <c r="O157" s="356"/>
      <c r="P157" s="356"/>
      <c r="Q157" s="463"/>
      <c r="R157" s="463"/>
      <c r="S157" s="357"/>
      <c r="T157" s="357"/>
      <c r="U157" s="466"/>
      <c r="V157" s="477"/>
    </row>
    <row r="158" spans="1:22" ht="24.75" thickBot="1">
      <c r="A158" s="471"/>
      <c r="B158" s="473"/>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3"/>
      <c r="R158" s="473"/>
      <c r="S158" s="359"/>
      <c r="T158" s="359"/>
      <c r="U158" s="475"/>
      <c r="V158" s="477"/>
    </row>
    <row r="159" spans="1:22">
      <c r="A159" s="459"/>
      <c r="B159" s="462" t="s">
        <v>111</v>
      </c>
      <c r="C159" s="354" t="s">
        <v>100</v>
      </c>
      <c r="D159" s="350"/>
      <c r="E159" s="350"/>
      <c r="F159" s="350"/>
      <c r="G159" s="350"/>
      <c r="H159" s="350"/>
      <c r="I159" s="350"/>
      <c r="J159" s="350"/>
      <c r="K159" s="350"/>
      <c r="L159" s="350"/>
      <c r="M159" s="356"/>
      <c r="N159" s="356"/>
      <c r="O159" s="356"/>
      <c r="P159" s="356"/>
      <c r="Q159" s="462"/>
      <c r="R159" s="462"/>
      <c r="S159" s="360"/>
      <c r="T159" s="346"/>
      <c r="U159" s="465"/>
      <c r="V159" s="468"/>
    </row>
    <row r="160" spans="1:22">
      <c r="A160" s="460"/>
      <c r="B160" s="463"/>
      <c r="C160" s="354" t="s">
        <v>101</v>
      </c>
      <c r="D160" s="355"/>
      <c r="E160" s="355"/>
      <c r="F160" s="355"/>
      <c r="G160" s="355"/>
      <c r="H160" s="355"/>
      <c r="I160" s="355"/>
      <c r="J160" s="355"/>
      <c r="K160" s="355"/>
      <c r="L160" s="355"/>
      <c r="M160" s="356"/>
      <c r="N160" s="356"/>
      <c r="O160" s="356"/>
      <c r="P160" s="356"/>
      <c r="Q160" s="463"/>
      <c r="R160" s="463"/>
      <c r="S160" s="361"/>
      <c r="T160" s="357"/>
      <c r="U160" s="466"/>
      <c r="V160" s="468"/>
    </row>
    <row r="161" spans="1:22" ht="24.75" thickBot="1">
      <c r="A161" s="461"/>
      <c r="B161" s="464"/>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4"/>
      <c r="R161" s="464"/>
      <c r="S161" s="364"/>
      <c r="T161" s="365"/>
      <c r="U161" s="467"/>
      <c r="V161" s="469"/>
    </row>
    <row r="162" spans="1:22">
      <c r="A162" s="470"/>
      <c r="B162" s="472" t="s">
        <v>211</v>
      </c>
      <c r="C162" s="349" t="s">
        <v>100</v>
      </c>
      <c r="D162" s="355"/>
      <c r="E162" s="355"/>
      <c r="F162" s="355"/>
      <c r="G162" s="355"/>
      <c r="H162" s="355"/>
      <c r="I162" s="355"/>
      <c r="J162" s="355"/>
      <c r="K162" s="355"/>
      <c r="L162" s="355"/>
      <c r="M162" s="351"/>
      <c r="N162" s="351"/>
      <c r="O162" s="351"/>
      <c r="P162" s="351"/>
      <c r="Q162" s="472"/>
      <c r="R162" s="472"/>
      <c r="S162" s="352"/>
      <c r="T162" s="352"/>
      <c r="U162" s="474"/>
      <c r="V162" s="476"/>
    </row>
    <row r="163" spans="1:22">
      <c r="A163" s="471"/>
      <c r="B163" s="463"/>
      <c r="C163" s="354" t="s">
        <v>101</v>
      </c>
      <c r="D163" s="355"/>
      <c r="E163" s="355"/>
      <c r="F163" s="355"/>
      <c r="G163" s="355"/>
      <c r="H163" s="355"/>
      <c r="I163" s="355"/>
      <c r="J163" s="355"/>
      <c r="K163" s="355"/>
      <c r="L163" s="355"/>
      <c r="M163" s="356"/>
      <c r="N163" s="356"/>
      <c r="O163" s="356"/>
      <c r="P163" s="356"/>
      <c r="Q163" s="463"/>
      <c r="R163" s="463"/>
      <c r="S163" s="357"/>
      <c r="T163" s="357"/>
      <c r="U163" s="466"/>
      <c r="V163" s="477"/>
    </row>
    <row r="164" spans="1:22" ht="24.75" thickBot="1">
      <c r="A164" s="471"/>
      <c r="B164" s="473"/>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3"/>
      <c r="R164" s="473"/>
      <c r="S164" s="359"/>
      <c r="T164" s="359"/>
      <c r="U164" s="475"/>
      <c r="V164" s="477"/>
    </row>
    <row r="165" spans="1:22">
      <c r="A165" s="459"/>
      <c r="B165" s="462" t="s">
        <v>111</v>
      </c>
      <c r="C165" s="354" t="s">
        <v>100</v>
      </c>
      <c r="D165" s="350"/>
      <c r="E165" s="350"/>
      <c r="F165" s="350"/>
      <c r="G165" s="350"/>
      <c r="H165" s="350"/>
      <c r="I165" s="350"/>
      <c r="J165" s="350"/>
      <c r="K165" s="350"/>
      <c r="L165" s="350"/>
      <c r="M165" s="356"/>
      <c r="N165" s="356"/>
      <c r="O165" s="356"/>
      <c r="P165" s="356"/>
      <c r="Q165" s="462"/>
      <c r="R165" s="462"/>
      <c r="S165" s="360"/>
      <c r="T165" s="346"/>
      <c r="U165" s="465"/>
      <c r="V165" s="468"/>
    </row>
    <row r="166" spans="1:22">
      <c r="A166" s="460"/>
      <c r="B166" s="463"/>
      <c r="C166" s="354" t="s">
        <v>101</v>
      </c>
      <c r="D166" s="355"/>
      <c r="E166" s="355"/>
      <c r="F166" s="355"/>
      <c r="G166" s="355"/>
      <c r="H166" s="355"/>
      <c r="I166" s="355"/>
      <c r="J166" s="355"/>
      <c r="K166" s="355"/>
      <c r="L166" s="355"/>
      <c r="M166" s="356"/>
      <c r="N166" s="356"/>
      <c r="O166" s="356"/>
      <c r="P166" s="356"/>
      <c r="Q166" s="463"/>
      <c r="R166" s="463"/>
      <c r="S166" s="361"/>
      <c r="T166" s="357"/>
      <c r="U166" s="466"/>
      <c r="V166" s="468"/>
    </row>
    <row r="167" spans="1:22" ht="24.75" thickBot="1">
      <c r="A167" s="461"/>
      <c r="B167" s="464"/>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4"/>
      <c r="R167" s="464"/>
      <c r="S167" s="364"/>
      <c r="T167" s="365"/>
      <c r="U167" s="467"/>
      <c r="V167" s="469"/>
    </row>
    <row r="168" spans="1:22">
      <c r="A168" s="470"/>
      <c r="B168" s="472" t="s">
        <v>211</v>
      </c>
      <c r="C168" s="349" t="s">
        <v>100</v>
      </c>
      <c r="D168" s="355"/>
      <c r="E168" s="355"/>
      <c r="F168" s="355"/>
      <c r="G168" s="355"/>
      <c r="H168" s="355"/>
      <c r="I168" s="355"/>
      <c r="J168" s="355"/>
      <c r="K168" s="355"/>
      <c r="L168" s="355"/>
      <c r="M168" s="351"/>
      <c r="N168" s="351"/>
      <c r="O168" s="351"/>
      <c r="P168" s="351"/>
      <c r="Q168" s="472"/>
      <c r="R168" s="472"/>
      <c r="S168" s="352"/>
      <c r="T168" s="352"/>
      <c r="U168" s="474"/>
      <c r="V168" s="476"/>
    </row>
    <row r="169" spans="1:22">
      <c r="A169" s="471"/>
      <c r="B169" s="463"/>
      <c r="C169" s="354" t="s">
        <v>101</v>
      </c>
      <c r="D169" s="355"/>
      <c r="E169" s="355"/>
      <c r="F169" s="355"/>
      <c r="G169" s="355"/>
      <c r="H169" s="355"/>
      <c r="I169" s="355"/>
      <c r="J169" s="355"/>
      <c r="K169" s="355"/>
      <c r="L169" s="355"/>
      <c r="M169" s="356"/>
      <c r="N169" s="356"/>
      <c r="O169" s="356"/>
      <c r="P169" s="356"/>
      <c r="Q169" s="463"/>
      <c r="R169" s="463"/>
      <c r="S169" s="357"/>
      <c r="T169" s="357"/>
      <c r="U169" s="466"/>
      <c r="V169" s="477"/>
    </row>
    <row r="170" spans="1:22" ht="24.75" thickBot="1">
      <c r="A170" s="471"/>
      <c r="B170" s="473"/>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3"/>
      <c r="R170" s="473"/>
      <c r="S170" s="359"/>
      <c r="T170" s="359"/>
      <c r="U170" s="475"/>
      <c r="V170" s="477"/>
    </row>
    <row r="171" spans="1:22">
      <c r="A171" s="459"/>
      <c r="B171" s="462" t="s">
        <v>111</v>
      </c>
      <c r="C171" s="354" t="s">
        <v>100</v>
      </c>
      <c r="D171" s="350"/>
      <c r="E171" s="350"/>
      <c r="F171" s="350"/>
      <c r="G171" s="350"/>
      <c r="H171" s="350"/>
      <c r="I171" s="350"/>
      <c r="J171" s="350"/>
      <c r="K171" s="350"/>
      <c r="L171" s="350"/>
      <c r="M171" s="356"/>
      <c r="N171" s="356"/>
      <c r="O171" s="356"/>
      <c r="P171" s="356"/>
      <c r="Q171" s="462"/>
      <c r="R171" s="462"/>
      <c r="S171" s="360"/>
      <c r="T171" s="346"/>
      <c r="U171" s="465"/>
      <c r="V171" s="468"/>
    </row>
    <row r="172" spans="1:22">
      <c r="A172" s="460"/>
      <c r="B172" s="463"/>
      <c r="C172" s="354" t="s">
        <v>101</v>
      </c>
      <c r="D172" s="355"/>
      <c r="E172" s="355"/>
      <c r="F172" s="355"/>
      <c r="G172" s="355"/>
      <c r="H172" s="355"/>
      <c r="I172" s="355"/>
      <c r="J172" s="355"/>
      <c r="K172" s="355"/>
      <c r="L172" s="355"/>
      <c r="M172" s="356"/>
      <c r="N172" s="356"/>
      <c r="O172" s="356"/>
      <c r="P172" s="356"/>
      <c r="Q172" s="463"/>
      <c r="R172" s="463"/>
      <c r="S172" s="361"/>
      <c r="T172" s="357"/>
      <c r="U172" s="466"/>
      <c r="V172" s="468"/>
    </row>
    <row r="173" spans="1:22" ht="24.75" thickBot="1">
      <c r="A173" s="461"/>
      <c r="B173" s="464"/>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4"/>
      <c r="R173" s="464"/>
      <c r="S173" s="364"/>
      <c r="T173" s="365"/>
      <c r="U173" s="467"/>
      <c r="V173" s="469"/>
    </row>
    <row r="174" spans="1:22">
      <c r="A174" s="470"/>
      <c r="B174" s="472" t="s">
        <v>211</v>
      </c>
      <c r="C174" s="349" t="s">
        <v>100</v>
      </c>
      <c r="D174" s="355"/>
      <c r="E174" s="355"/>
      <c r="F174" s="355"/>
      <c r="G174" s="355"/>
      <c r="H174" s="355"/>
      <c r="I174" s="355"/>
      <c r="J174" s="355"/>
      <c r="K174" s="355"/>
      <c r="L174" s="355"/>
      <c r="M174" s="351"/>
      <c r="N174" s="351"/>
      <c r="O174" s="351"/>
      <c r="P174" s="351"/>
      <c r="Q174" s="472"/>
      <c r="R174" s="472"/>
      <c r="S174" s="352"/>
      <c r="T174" s="352"/>
      <c r="U174" s="474"/>
      <c r="V174" s="476"/>
    </row>
    <row r="175" spans="1:22">
      <c r="A175" s="471"/>
      <c r="B175" s="463"/>
      <c r="C175" s="354" t="s">
        <v>101</v>
      </c>
      <c r="D175" s="355"/>
      <c r="E175" s="355"/>
      <c r="F175" s="355"/>
      <c r="G175" s="355"/>
      <c r="H175" s="355"/>
      <c r="I175" s="355"/>
      <c r="J175" s="355"/>
      <c r="K175" s="355"/>
      <c r="L175" s="355"/>
      <c r="M175" s="356"/>
      <c r="N175" s="356"/>
      <c r="O175" s="356"/>
      <c r="P175" s="356"/>
      <c r="Q175" s="463"/>
      <c r="R175" s="463"/>
      <c r="S175" s="357"/>
      <c r="T175" s="357"/>
      <c r="U175" s="466"/>
      <c r="V175" s="477"/>
    </row>
    <row r="176" spans="1:22" ht="24.75" thickBot="1">
      <c r="A176" s="471"/>
      <c r="B176" s="473"/>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3"/>
      <c r="R176" s="473"/>
      <c r="S176" s="359"/>
      <c r="T176" s="359"/>
      <c r="U176" s="475"/>
      <c r="V176" s="477"/>
    </row>
    <row r="177" spans="1:22">
      <c r="A177" s="459"/>
      <c r="B177" s="462" t="s">
        <v>111</v>
      </c>
      <c r="C177" s="354" t="s">
        <v>100</v>
      </c>
      <c r="D177" s="350"/>
      <c r="E177" s="350"/>
      <c r="F177" s="350"/>
      <c r="G177" s="350"/>
      <c r="H177" s="350"/>
      <c r="I177" s="350"/>
      <c r="J177" s="350"/>
      <c r="K177" s="350"/>
      <c r="L177" s="350"/>
      <c r="M177" s="356"/>
      <c r="N177" s="356"/>
      <c r="O177" s="356"/>
      <c r="P177" s="356"/>
      <c r="Q177" s="462"/>
      <c r="R177" s="462"/>
      <c r="S177" s="360"/>
      <c r="T177" s="346"/>
      <c r="U177" s="465"/>
      <c r="V177" s="468"/>
    </row>
    <row r="178" spans="1:22">
      <c r="A178" s="460"/>
      <c r="B178" s="463"/>
      <c r="C178" s="354" t="s">
        <v>101</v>
      </c>
      <c r="D178" s="355"/>
      <c r="E178" s="355"/>
      <c r="F178" s="355"/>
      <c r="G178" s="355"/>
      <c r="H178" s="355"/>
      <c r="I178" s="355"/>
      <c r="J178" s="355"/>
      <c r="K178" s="355"/>
      <c r="L178" s="355"/>
      <c r="M178" s="356"/>
      <c r="N178" s="356"/>
      <c r="O178" s="356"/>
      <c r="P178" s="356"/>
      <c r="Q178" s="463"/>
      <c r="R178" s="463"/>
      <c r="S178" s="361"/>
      <c r="T178" s="357"/>
      <c r="U178" s="466"/>
      <c r="V178" s="468"/>
    </row>
    <row r="179" spans="1:22" ht="24.75" thickBot="1">
      <c r="A179" s="461"/>
      <c r="B179" s="464"/>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4"/>
      <c r="R179" s="464"/>
      <c r="S179" s="364"/>
      <c r="T179" s="365"/>
      <c r="U179" s="467"/>
      <c r="V179" s="469"/>
    </row>
    <row r="180" spans="1:22">
      <c r="A180" s="470"/>
      <c r="B180" s="472" t="s">
        <v>211</v>
      </c>
      <c r="C180" s="349" t="s">
        <v>100</v>
      </c>
      <c r="D180" s="355"/>
      <c r="E180" s="355"/>
      <c r="F180" s="355"/>
      <c r="G180" s="355"/>
      <c r="H180" s="355"/>
      <c r="I180" s="355"/>
      <c r="J180" s="355"/>
      <c r="K180" s="355"/>
      <c r="L180" s="355"/>
      <c r="M180" s="351"/>
      <c r="N180" s="351"/>
      <c r="O180" s="351"/>
      <c r="P180" s="351"/>
      <c r="Q180" s="472"/>
      <c r="R180" s="472"/>
      <c r="S180" s="352"/>
      <c r="T180" s="352"/>
      <c r="U180" s="474"/>
      <c r="V180" s="476"/>
    </row>
    <row r="181" spans="1:22">
      <c r="A181" s="471"/>
      <c r="B181" s="463"/>
      <c r="C181" s="354" t="s">
        <v>101</v>
      </c>
      <c r="D181" s="355"/>
      <c r="E181" s="355"/>
      <c r="F181" s="355"/>
      <c r="G181" s="355"/>
      <c r="H181" s="355"/>
      <c r="I181" s="355"/>
      <c r="J181" s="355"/>
      <c r="K181" s="355"/>
      <c r="L181" s="355"/>
      <c r="M181" s="356"/>
      <c r="N181" s="356"/>
      <c r="O181" s="356"/>
      <c r="P181" s="356"/>
      <c r="Q181" s="463"/>
      <c r="R181" s="463"/>
      <c r="S181" s="357"/>
      <c r="T181" s="357"/>
      <c r="U181" s="466"/>
      <c r="V181" s="477"/>
    </row>
    <row r="182" spans="1:22" ht="24.75" thickBot="1">
      <c r="A182" s="471"/>
      <c r="B182" s="473"/>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3"/>
      <c r="R182" s="473"/>
      <c r="S182" s="359"/>
      <c r="T182" s="359"/>
      <c r="U182" s="475"/>
      <c r="V182" s="477"/>
    </row>
    <row r="183" spans="1:22">
      <c r="A183" s="459"/>
      <c r="B183" s="462" t="s">
        <v>111</v>
      </c>
      <c r="C183" s="354" t="s">
        <v>100</v>
      </c>
      <c r="D183" s="350"/>
      <c r="E183" s="350"/>
      <c r="F183" s="350"/>
      <c r="G183" s="350"/>
      <c r="H183" s="350"/>
      <c r="I183" s="350"/>
      <c r="J183" s="350"/>
      <c r="K183" s="350"/>
      <c r="L183" s="350"/>
      <c r="M183" s="356"/>
      <c r="N183" s="356"/>
      <c r="O183" s="356"/>
      <c r="P183" s="356"/>
      <c r="Q183" s="462"/>
      <c r="R183" s="462"/>
      <c r="S183" s="360"/>
      <c r="T183" s="346"/>
      <c r="U183" s="465"/>
      <c r="V183" s="468"/>
    </row>
    <row r="184" spans="1:22">
      <c r="A184" s="460"/>
      <c r="B184" s="463"/>
      <c r="C184" s="354" t="s">
        <v>101</v>
      </c>
      <c r="D184" s="355"/>
      <c r="E184" s="355"/>
      <c r="F184" s="355"/>
      <c r="G184" s="355"/>
      <c r="H184" s="355"/>
      <c r="I184" s="355"/>
      <c r="J184" s="355"/>
      <c r="K184" s="355"/>
      <c r="L184" s="355"/>
      <c r="M184" s="356"/>
      <c r="N184" s="356"/>
      <c r="O184" s="356"/>
      <c r="P184" s="356"/>
      <c r="Q184" s="463"/>
      <c r="R184" s="463"/>
      <c r="S184" s="361"/>
      <c r="T184" s="357"/>
      <c r="U184" s="466"/>
      <c r="V184" s="468"/>
    </row>
    <row r="185" spans="1:22" ht="24.75" thickBot="1">
      <c r="A185" s="461"/>
      <c r="B185" s="464"/>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4"/>
      <c r="R185" s="464"/>
      <c r="S185" s="364"/>
      <c r="T185" s="365"/>
      <c r="U185" s="467"/>
      <c r="V185" s="469"/>
    </row>
    <row r="186" spans="1:22">
      <c r="A186" s="470"/>
      <c r="B186" s="472" t="s">
        <v>211</v>
      </c>
      <c r="C186" s="349" t="s">
        <v>100</v>
      </c>
      <c r="D186" s="355"/>
      <c r="E186" s="355"/>
      <c r="F186" s="355"/>
      <c r="G186" s="355"/>
      <c r="H186" s="355"/>
      <c r="I186" s="355"/>
      <c r="J186" s="355"/>
      <c r="K186" s="355"/>
      <c r="L186" s="355"/>
      <c r="M186" s="351"/>
      <c r="N186" s="351"/>
      <c r="O186" s="351"/>
      <c r="P186" s="351"/>
      <c r="Q186" s="472"/>
      <c r="R186" s="472"/>
      <c r="S186" s="352"/>
      <c r="T186" s="352"/>
      <c r="U186" s="474"/>
      <c r="V186" s="476"/>
    </row>
    <row r="187" spans="1:22">
      <c r="A187" s="471"/>
      <c r="B187" s="463"/>
      <c r="C187" s="354" t="s">
        <v>101</v>
      </c>
      <c r="D187" s="355"/>
      <c r="E187" s="355"/>
      <c r="F187" s="355"/>
      <c r="G187" s="355"/>
      <c r="H187" s="355"/>
      <c r="I187" s="355"/>
      <c r="J187" s="355"/>
      <c r="K187" s="355"/>
      <c r="L187" s="355"/>
      <c r="M187" s="356"/>
      <c r="N187" s="356"/>
      <c r="O187" s="356"/>
      <c r="P187" s="356"/>
      <c r="Q187" s="463"/>
      <c r="R187" s="463"/>
      <c r="S187" s="357"/>
      <c r="T187" s="357"/>
      <c r="U187" s="466"/>
      <c r="V187" s="477"/>
    </row>
    <row r="188" spans="1:22" ht="24.75" thickBot="1">
      <c r="A188" s="471"/>
      <c r="B188" s="473"/>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3"/>
      <c r="R188" s="473"/>
      <c r="S188" s="359"/>
      <c r="T188" s="359"/>
      <c r="U188" s="475"/>
      <c r="V188" s="477"/>
    </row>
    <row r="189" spans="1:22">
      <c r="A189" s="459"/>
      <c r="B189" s="462" t="s">
        <v>111</v>
      </c>
      <c r="C189" s="354" t="s">
        <v>100</v>
      </c>
      <c r="D189" s="350"/>
      <c r="E189" s="350"/>
      <c r="F189" s="350"/>
      <c r="G189" s="350"/>
      <c r="H189" s="350"/>
      <c r="I189" s="350"/>
      <c r="J189" s="350"/>
      <c r="K189" s="350"/>
      <c r="L189" s="350"/>
      <c r="M189" s="356"/>
      <c r="N189" s="356"/>
      <c r="O189" s="356"/>
      <c r="P189" s="356"/>
      <c r="Q189" s="462"/>
      <c r="R189" s="462"/>
      <c r="S189" s="360"/>
      <c r="T189" s="346"/>
      <c r="U189" s="465"/>
      <c r="V189" s="468"/>
    </row>
    <row r="190" spans="1:22">
      <c r="A190" s="460"/>
      <c r="B190" s="463"/>
      <c r="C190" s="354" t="s">
        <v>101</v>
      </c>
      <c r="D190" s="355"/>
      <c r="E190" s="355"/>
      <c r="F190" s="355"/>
      <c r="G190" s="355"/>
      <c r="H190" s="355"/>
      <c r="I190" s="355"/>
      <c r="J190" s="355"/>
      <c r="K190" s="355"/>
      <c r="L190" s="355"/>
      <c r="M190" s="356"/>
      <c r="N190" s="356"/>
      <c r="O190" s="356"/>
      <c r="P190" s="356"/>
      <c r="Q190" s="463"/>
      <c r="R190" s="463"/>
      <c r="S190" s="361"/>
      <c r="T190" s="357"/>
      <c r="U190" s="466"/>
      <c r="V190" s="468"/>
    </row>
    <row r="191" spans="1:22" ht="24.75" thickBot="1">
      <c r="A191" s="461"/>
      <c r="B191" s="464"/>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4"/>
      <c r="R191" s="464"/>
      <c r="S191" s="364"/>
      <c r="T191" s="365"/>
      <c r="U191" s="467"/>
      <c r="V191" s="469"/>
    </row>
    <row r="192" spans="1:22">
      <c r="A192" s="470"/>
      <c r="B192" s="472" t="s">
        <v>211</v>
      </c>
      <c r="C192" s="349" t="s">
        <v>100</v>
      </c>
      <c r="D192" s="355"/>
      <c r="E192" s="355"/>
      <c r="F192" s="355"/>
      <c r="G192" s="355"/>
      <c r="H192" s="355"/>
      <c r="I192" s="355"/>
      <c r="J192" s="355"/>
      <c r="K192" s="355"/>
      <c r="L192" s="355"/>
      <c r="M192" s="351"/>
      <c r="N192" s="351"/>
      <c r="O192" s="351"/>
      <c r="P192" s="351"/>
      <c r="Q192" s="472"/>
      <c r="R192" s="472"/>
      <c r="S192" s="352"/>
      <c r="T192" s="352"/>
      <c r="U192" s="474"/>
      <c r="V192" s="476"/>
    </row>
    <row r="193" spans="1:22">
      <c r="A193" s="471"/>
      <c r="B193" s="463"/>
      <c r="C193" s="354" t="s">
        <v>101</v>
      </c>
      <c r="D193" s="355"/>
      <c r="E193" s="355"/>
      <c r="F193" s="355"/>
      <c r="G193" s="355"/>
      <c r="H193" s="355"/>
      <c r="I193" s="355"/>
      <c r="J193" s="355"/>
      <c r="K193" s="355"/>
      <c r="L193" s="355"/>
      <c r="M193" s="356"/>
      <c r="N193" s="356"/>
      <c r="O193" s="356"/>
      <c r="P193" s="356"/>
      <c r="Q193" s="463"/>
      <c r="R193" s="463"/>
      <c r="S193" s="357"/>
      <c r="T193" s="357"/>
      <c r="U193" s="466"/>
      <c r="V193" s="477"/>
    </row>
    <row r="194" spans="1:22" ht="24.75" thickBot="1">
      <c r="A194" s="471"/>
      <c r="B194" s="473"/>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3"/>
      <c r="R194" s="473"/>
      <c r="S194" s="359"/>
      <c r="T194" s="359"/>
      <c r="U194" s="475"/>
      <c r="V194" s="477"/>
    </row>
    <row r="195" spans="1:22">
      <c r="A195" s="459"/>
      <c r="B195" s="462" t="s">
        <v>111</v>
      </c>
      <c r="C195" s="354" t="s">
        <v>100</v>
      </c>
      <c r="D195" s="350"/>
      <c r="E195" s="350"/>
      <c r="F195" s="350"/>
      <c r="G195" s="350"/>
      <c r="H195" s="350"/>
      <c r="I195" s="350"/>
      <c r="J195" s="350"/>
      <c r="K195" s="350"/>
      <c r="L195" s="350"/>
      <c r="M195" s="356"/>
      <c r="N195" s="356"/>
      <c r="O195" s="356"/>
      <c r="P195" s="356"/>
      <c r="Q195" s="462"/>
      <c r="R195" s="462"/>
      <c r="S195" s="360"/>
      <c r="T195" s="346"/>
      <c r="U195" s="465"/>
      <c r="V195" s="468"/>
    </row>
    <row r="196" spans="1:22">
      <c r="A196" s="460"/>
      <c r="B196" s="463"/>
      <c r="C196" s="354" t="s">
        <v>101</v>
      </c>
      <c r="D196" s="355"/>
      <c r="E196" s="355"/>
      <c r="F196" s="355"/>
      <c r="G196" s="355"/>
      <c r="H196" s="355"/>
      <c r="I196" s="355"/>
      <c r="J196" s="355"/>
      <c r="K196" s="355"/>
      <c r="L196" s="355"/>
      <c r="M196" s="356"/>
      <c r="N196" s="356"/>
      <c r="O196" s="356"/>
      <c r="P196" s="356"/>
      <c r="Q196" s="463"/>
      <c r="R196" s="463"/>
      <c r="S196" s="361"/>
      <c r="T196" s="357"/>
      <c r="U196" s="466"/>
      <c r="V196" s="468"/>
    </row>
    <row r="197" spans="1:22" ht="24.75" thickBot="1">
      <c r="A197" s="461"/>
      <c r="B197" s="464"/>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4"/>
      <c r="R197" s="464"/>
      <c r="S197" s="364"/>
      <c r="T197" s="365"/>
      <c r="U197" s="467"/>
      <c r="V197" s="469"/>
    </row>
    <row r="198" spans="1:22">
      <c r="A198" s="470"/>
      <c r="B198" s="472" t="s">
        <v>211</v>
      </c>
      <c r="C198" s="349" t="s">
        <v>100</v>
      </c>
      <c r="D198" s="355"/>
      <c r="E198" s="355"/>
      <c r="F198" s="355"/>
      <c r="G198" s="355"/>
      <c r="H198" s="355"/>
      <c r="I198" s="355"/>
      <c r="J198" s="355"/>
      <c r="K198" s="355"/>
      <c r="L198" s="355"/>
      <c r="M198" s="351"/>
      <c r="N198" s="351"/>
      <c r="O198" s="351"/>
      <c r="P198" s="351"/>
      <c r="Q198" s="472"/>
      <c r="R198" s="472"/>
      <c r="S198" s="352"/>
      <c r="T198" s="352"/>
      <c r="U198" s="474"/>
      <c r="V198" s="476"/>
    </row>
    <row r="199" spans="1:22">
      <c r="A199" s="471"/>
      <c r="B199" s="463"/>
      <c r="C199" s="354" t="s">
        <v>101</v>
      </c>
      <c r="D199" s="355"/>
      <c r="E199" s="355"/>
      <c r="F199" s="355"/>
      <c r="G199" s="355"/>
      <c r="H199" s="355"/>
      <c r="I199" s="355"/>
      <c r="J199" s="355"/>
      <c r="K199" s="355"/>
      <c r="L199" s="355"/>
      <c r="M199" s="356"/>
      <c r="N199" s="356"/>
      <c r="O199" s="356"/>
      <c r="P199" s="356"/>
      <c r="Q199" s="463"/>
      <c r="R199" s="463"/>
      <c r="S199" s="357"/>
      <c r="T199" s="357"/>
      <c r="U199" s="466"/>
      <c r="V199" s="477"/>
    </row>
    <row r="200" spans="1:22" ht="24.75" thickBot="1">
      <c r="A200" s="471"/>
      <c r="B200" s="473"/>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3"/>
      <c r="R200" s="473"/>
      <c r="S200" s="359"/>
      <c r="T200" s="359"/>
      <c r="U200" s="475"/>
      <c r="V200" s="477"/>
    </row>
    <row r="201" spans="1:22">
      <c r="A201" s="459"/>
      <c r="B201" s="462" t="s">
        <v>111</v>
      </c>
      <c r="C201" s="354" t="s">
        <v>100</v>
      </c>
      <c r="D201" s="350"/>
      <c r="E201" s="350"/>
      <c r="F201" s="350"/>
      <c r="G201" s="350"/>
      <c r="H201" s="350"/>
      <c r="I201" s="350"/>
      <c r="J201" s="350"/>
      <c r="K201" s="350"/>
      <c r="L201" s="350"/>
      <c r="M201" s="356"/>
      <c r="N201" s="356"/>
      <c r="O201" s="356"/>
      <c r="P201" s="356"/>
      <c r="Q201" s="462"/>
      <c r="R201" s="462"/>
      <c r="S201" s="360"/>
      <c r="T201" s="346"/>
      <c r="U201" s="465"/>
      <c r="V201" s="468"/>
    </row>
    <row r="202" spans="1:22">
      <c r="A202" s="460"/>
      <c r="B202" s="463"/>
      <c r="C202" s="354" t="s">
        <v>101</v>
      </c>
      <c r="D202" s="355"/>
      <c r="E202" s="355"/>
      <c r="F202" s="355"/>
      <c r="G202" s="355"/>
      <c r="H202" s="355"/>
      <c r="I202" s="355"/>
      <c r="J202" s="355"/>
      <c r="K202" s="355"/>
      <c r="L202" s="355"/>
      <c r="M202" s="356"/>
      <c r="N202" s="356"/>
      <c r="O202" s="356"/>
      <c r="P202" s="356"/>
      <c r="Q202" s="463"/>
      <c r="R202" s="463"/>
      <c r="S202" s="361"/>
      <c r="T202" s="357"/>
      <c r="U202" s="466"/>
      <c r="V202" s="468"/>
    </row>
    <row r="203" spans="1:22" ht="24.75" thickBot="1">
      <c r="A203" s="461"/>
      <c r="B203" s="464"/>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4"/>
      <c r="R203" s="464"/>
      <c r="S203" s="364"/>
      <c r="T203" s="365"/>
      <c r="U203" s="467"/>
      <c r="V203" s="469"/>
    </row>
    <row r="204" spans="1:22">
      <c r="A204" s="470"/>
      <c r="B204" s="472" t="s">
        <v>211</v>
      </c>
      <c r="C204" s="349" t="s">
        <v>100</v>
      </c>
      <c r="D204" s="355"/>
      <c r="E204" s="355"/>
      <c r="F204" s="355"/>
      <c r="G204" s="355"/>
      <c r="H204" s="355"/>
      <c r="I204" s="355"/>
      <c r="J204" s="355"/>
      <c r="K204" s="355"/>
      <c r="L204" s="355"/>
      <c r="M204" s="351"/>
      <c r="N204" s="351"/>
      <c r="O204" s="351"/>
      <c r="P204" s="351"/>
      <c r="Q204" s="472"/>
      <c r="R204" s="472"/>
      <c r="S204" s="352"/>
      <c r="T204" s="352"/>
      <c r="U204" s="474"/>
      <c r="V204" s="476"/>
    </row>
    <row r="205" spans="1:22">
      <c r="A205" s="471"/>
      <c r="B205" s="463"/>
      <c r="C205" s="354" t="s">
        <v>101</v>
      </c>
      <c r="D205" s="355"/>
      <c r="E205" s="355"/>
      <c r="F205" s="355"/>
      <c r="G205" s="355"/>
      <c r="H205" s="355"/>
      <c r="I205" s="355"/>
      <c r="J205" s="355"/>
      <c r="K205" s="355"/>
      <c r="L205" s="355"/>
      <c r="M205" s="356"/>
      <c r="N205" s="356"/>
      <c r="O205" s="356"/>
      <c r="P205" s="356"/>
      <c r="Q205" s="463"/>
      <c r="R205" s="463"/>
      <c r="S205" s="357"/>
      <c r="T205" s="357"/>
      <c r="U205" s="466"/>
      <c r="V205" s="477"/>
    </row>
    <row r="206" spans="1:22" ht="24.75" thickBot="1">
      <c r="A206" s="471"/>
      <c r="B206" s="473"/>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3"/>
      <c r="R206" s="473"/>
      <c r="S206" s="359"/>
      <c r="T206" s="359"/>
      <c r="U206" s="475"/>
      <c r="V206" s="477"/>
    </row>
    <row r="207" spans="1:22">
      <c r="A207" s="459"/>
      <c r="B207" s="462" t="s">
        <v>111</v>
      </c>
      <c r="C207" s="354" t="s">
        <v>100</v>
      </c>
      <c r="D207" s="350"/>
      <c r="E207" s="350"/>
      <c r="F207" s="350"/>
      <c r="G207" s="350"/>
      <c r="H207" s="350"/>
      <c r="I207" s="350"/>
      <c r="J207" s="350"/>
      <c r="K207" s="350"/>
      <c r="L207" s="350"/>
      <c r="M207" s="356"/>
      <c r="N207" s="356"/>
      <c r="O207" s="356"/>
      <c r="P207" s="356"/>
      <c r="Q207" s="462"/>
      <c r="R207" s="462"/>
      <c r="S207" s="360"/>
      <c r="T207" s="346"/>
      <c r="U207" s="465"/>
      <c r="V207" s="468"/>
    </row>
    <row r="208" spans="1:22">
      <c r="A208" s="460"/>
      <c r="B208" s="463"/>
      <c r="C208" s="354" t="s">
        <v>101</v>
      </c>
      <c r="D208" s="355"/>
      <c r="E208" s="355"/>
      <c r="F208" s="355"/>
      <c r="G208" s="355"/>
      <c r="H208" s="355"/>
      <c r="I208" s="355"/>
      <c r="J208" s="355"/>
      <c r="K208" s="355"/>
      <c r="L208" s="355"/>
      <c r="M208" s="356"/>
      <c r="N208" s="356"/>
      <c r="O208" s="356"/>
      <c r="P208" s="356"/>
      <c r="Q208" s="463"/>
      <c r="R208" s="463"/>
      <c r="S208" s="361"/>
      <c r="T208" s="357"/>
      <c r="U208" s="466"/>
      <c r="V208" s="468"/>
    </row>
    <row r="209" spans="1:22" ht="24.75" thickBot="1">
      <c r="A209" s="461"/>
      <c r="B209" s="464"/>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4"/>
      <c r="R209" s="464"/>
      <c r="S209" s="364"/>
      <c r="T209" s="365"/>
      <c r="U209" s="467"/>
      <c r="V209" s="469"/>
    </row>
    <row r="210" spans="1:22">
      <c r="A210" s="470"/>
      <c r="B210" s="472" t="s">
        <v>211</v>
      </c>
      <c r="C210" s="349" t="s">
        <v>100</v>
      </c>
      <c r="D210" s="355"/>
      <c r="E210" s="355"/>
      <c r="F210" s="355"/>
      <c r="G210" s="355"/>
      <c r="H210" s="355"/>
      <c r="I210" s="355"/>
      <c r="J210" s="355"/>
      <c r="K210" s="355"/>
      <c r="L210" s="355"/>
      <c r="M210" s="351"/>
      <c r="N210" s="351"/>
      <c r="O210" s="351"/>
      <c r="P210" s="351"/>
      <c r="Q210" s="472"/>
      <c r="R210" s="472"/>
      <c r="S210" s="352"/>
      <c r="T210" s="352"/>
      <c r="U210" s="474"/>
      <c r="V210" s="476"/>
    </row>
    <row r="211" spans="1:22">
      <c r="A211" s="471"/>
      <c r="B211" s="463"/>
      <c r="C211" s="354" t="s">
        <v>101</v>
      </c>
      <c r="D211" s="355"/>
      <c r="E211" s="355"/>
      <c r="F211" s="355"/>
      <c r="G211" s="355"/>
      <c r="H211" s="355"/>
      <c r="I211" s="355"/>
      <c r="J211" s="355"/>
      <c r="K211" s="355"/>
      <c r="L211" s="355"/>
      <c r="M211" s="356"/>
      <c r="N211" s="356"/>
      <c r="O211" s="356"/>
      <c r="P211" s="356"/>
      <c r="Q211" s="463"/>
      <c r="R211" s="463"/>
      <c r="S211" s="357"/>
      <c r="T211" s="357"/>
      <c r="U211" s="466"/>
      <c r="V211" s="477"/>
    </row>
    <row r="212" spans="1:22" ht="24.75" thickBot="1">
      <c r="A212" s="471"/>
      <c r="B212" s="473"/>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3"/>
      <c r="R212" s="473"/>
      <c r="S212" s="359"/>
      <c r="T212" s="359"/>
      <c r="U212" s="475"/>
      <c r="V212" s="477"/>
    </row>
    <row r="213" spans="1:22">
      <c r="A213" s="459"/>
      <c r="B213" s="462" t="s">
        <v>111</v>
      </c>
      <c r="C213" s="354" t="s">
        <v>100</v>
      </c>
      <c r="D213" s="350"/>
      <c r="E213" s="350"/>
      <c r="F213" s="350"/>
      <c r="G213" s="350"/>
      <c r="H213" s="350"/>
      <c r="I213" s="350"/>
      <c r="J213" s="350"/>
      <c r="K213" s="350"/>
      <c r="L213" s="350"/>
      <c r="M213" s="356"/>
      <c r="N213" s="356"/>
      <c r="O213" s="356"/>
      <c r="P213" s="356"/>
      <c r="Q213" s="462"/>
      <c r="R213" s="462"/>
      <c r="S213" s="360"/>
      <c r="T213" s="346"/>
      <c r="U213" s="465"/>
      <c r="V213" s="468"/>
    </row>
    <row r="214" spans="1:22">
      <c r="A214" s="460"/>
      <c r="B214" s="463"/>
      <c r="C214" s="354" t="s">
        <v>101</v>
      </c>
      <c r="D214" s="355"/>
      <c r="E214" s="355"/>
      <c r="F214" s="355"/>
      <c r="G214" s="355"/>
      <c r="H214" s="355"/>
      <c r="I214" s="355"/>
      <c r="J214" s="355"/>
      <c r="K214" s="355"/>
      <c r="L214" s="355"/>
      <c r="M214" s="356"/>
      <c r="N214" s="356"/>
      <c r="O214" s="356"/>
      <c r="P214" s="356"/>
      <c r="Q214" s="463"/>
      <c r="R214" s="463"/>
      <c r="S214" s="361"/>
      <c r="T214" s="357"/>
      <c r="U214" s="466"/>
      <c r="V214" s="468"/>
    </row>
    <row r="215" spans="1:22" ht="24.75" thickBot="1">
      <c r="A215" s="461"/>
      <c r="B215" s="464"/>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4"/>
      <c r="R215" s="464"/>
      <c r="S215" s="364"/>
      <c r="T215" s="365"/>
      <c r="U215" s="467"/>
      <c r="V215" s="469"/>
    </row>
    <row r="216" spans="1:22">
      <c r="A216" s="470"/>
      <c r="B216" s="472" t="s">
        <v>211</v>
      </c>
      <c r="C216" s="349" t="s">
        <v>100</v>
      </c>
      <c r="D216" s="355"/>
      <c r="E216" s="355"/>
      <c r="F216" s="355"/>
      <c r="G216" s="355"/>
      <c r="H216" s="355"/>
      <c r="I216" s="355"/>
      <c r="J216" s="355"/>
      <c r="K216" s="355"/>
      <c r="L216" s="355"/>
      <c r="M216" s="351"/>
      <c r="N216" s="351"/>
      <c r="O216" s="351"/>
      <c r="P216" s="351"/>
      <c r="Q216" s="472"/>
      <c r="R216" s="472"/>
      <c r="S216" s="352"/>
      <c r="T216" s="352"/>
      <c r="U216" s="474"/>
      <c r="V216" s="476"/>
    </row>
    <row r="217" spans="1:22">
      <c r="A217" s="471"/>
      <c r="B217" s="463"/>
      <c r="C217" s="354" t="s">
        <v>101</v>
      </c>
      <c r="D217" s="355"/>
      <c r="E217" s="355"/>
      <c r="F217" s="355"/>
      <c r="G217" s="355"/>
      <c r="H217" s="355"/>
      <c r="I217" s="355"/>
      <c r="J217" s="355"/>
      <c r="K217" s="355"/>
      <c r="L217" s="355"/>
      <c r="M217" s="356"/>
      <c r="N217" s="356"/>
      <c r="O217" s="356"/>
      <c r="P217" s="356"/>
      <c r="Q217" s="463"/>
      <c r="R217" s="463"/>
      <c r="S217" s="357"/>
      <c r="T217" s="357"/>
      <c r="U217" s="466"/>
      <c r="V217" s="477"/>
    </row>
    <row r="218" spans="1:22" ht="24.75" thickBot="1">
      <c r="A218" s="471"/>
      <c r="B218" s="473"/>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3"/>
      <c r="R218" s="473"/>
      <c r="S218" s="359"/>
      <c r="T218" s="359"/>
      <c r="U218" s="475"/>
      <c r="V218" s="477"/>
    </row>
    <row r="219" spans="1:22">
      <c r="A219" s="459"/>
      <c r="B219" s="462" t="s">
        <v>111</v>
      </c>
      <c r="C219" s="354" t="s">
        <v>100</v>
      </c>
      <c r="D219" s="350"/>
      <c r="E219" s="350"/>
      <c r="F219" s="350"/>
      <c r="G219" s="350"/>
      <c r="H219" s="350"/>
      <c r="I219" s="350"/>
      <c r="J219" s="350"/>
      <c r="K219" s="350"/>
      <c r="L219" s="350"/>
      <c r="M219" s="356"/>
      <c r="N219" s="356"/>
      <c r="O219" s="356"/>
      <c r="P219" s="356"/>
      <c r="Q219" s="462"/>
      <c r="R219" s="462"/>
      <c r="S219" s="360"/>
      <c r="T219" s="346"/>
      <c r="U219" s="465"/>
      <c r="V219" s="468"/>
    </row>
    <row r="220" spans="1:22">
      <c r="A220" s="460"/>
      <c r="B220" s="463"/>
      <c r="C220" s="354" t="s">
        <v>101</v>
      </c>
      <c r="D220" s="355"/>
      <c r="E220" s="355"/>
      <c r="F220" s="355"/>
      <c r="G220" s="355"/>
      <c r="H220" s="355"/>
      <c r="I220" s="355"/>
      <c r="J220" s="355"/>
      <c r="K220" s="355"/>
      <c r="L220" s="355"/>
      <c r="M220" s="356"/>
      <c r="N220" s="356"/>
      <c r="O220" s="356"/>
      <c r="P220" s="356"/>
      <c r="Q220" s="463"/>
      <c r="R220" s="463"/>
      <c r="S220" s="361"/>
      <c r="T220" s="357"/>
      <c r="U220" s="466"/>
      <c r="V220" s="468"/>
    </row>
    <row r="221" spans="1:22" ht="24.75" thickBot="1">
      <c r="A221" s="461"/>
      <c r="B221" s="464"/>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4"/>
      <c r="R221" s="464"/>
      <c r="S221" s="364"/>
      <c r="T221" s="365"/>
      <c r="U221" s="467"/>
      <c r="V221" s="469"/>
    </row>
    <row r="222" spans="1:22">
      <c r="A222" s="470"/>
      <c r="B222" s="472" t="s">
        <v>211</v>
      </c>
      <c r="C222" s="349" t="s">
        <v>100</v>
      </c>
      <c r="D222" s="355"/>
      <c r="E222" s="355"/>
      <c r="F222" s="355"/>
      <c r="G222" s="355"/>
      <c r="H222" s="355"/>
      <c r="I222" s="355"/>
      <c r="J222" s="355"/>
      <c r="K222" s="355"/>
      <c r="L222" s="355"/>
      <c r="M222" s="351"/>
      <c r="N222" s="351"/>
      <c r="O222" s="351"/>
      <c r="P222" s="351"/>
      <c r="Q222" s="472"/>
      <c r="R222" s="472"/>
      <c r="S222" s="352"/>
      <c r="T222" s="352"/>
      <c r="U222" s="474"/>
      <c r="V222" s="476"/>
    </row>
    <row r="223" spans="1:22">
      <c r="A223" s="471"/>
      <c r="B223" s="463"/>
      <c r="C223" s="354" t="s">
        <v>101</v>
      </c>
      <c r="D223" s="355"/>
      <c r="E223" s="355"/>
      <c r="F223" s="355"/>
      <c r="G223" s="355"/>
      <c r="H223" s="355"/>
      <c r="I223" s="355"/>
      <c r="J223" s="355"/>
      <c r="K223" s="355"/>
      <c r="L223" s="355"/>
      <c r="M223" s="356"/>
      <c r="N223" s="356"/>
      <c r="O223" s="356"/>
      <c r="P223" s="356"/>
      <c r="Q223" s="463"/>
      <c r="R223" s="463"/>
      <c r="S223" s="357"/>
      <c r="T223" s="357"/>
      <c r="U223" s="466"/>
      <c r="V223" s="477"/>
    </row>
    <row r="224" spans="1:22" ht="24.75" thickBot="1">
      <c r="A224" s="471"/>
      <c r="B224" s="473"/>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3"/>
      <c r="R224" s="473"/>
      <c r="S224" s="359"/>
      <c r="T224" s="359"/>
      <c r="U224" s="475"/>
      <c r="V224" s="477"/>
    </row>
    <row r="225" spans="1:22">
      <c r="A225" s="459"/>
      <c r="B225" s="462" t="s">
        <v>111</v>
      </c>
      <c r="C225" s="354" t="s">
        <v>100</v>
      </c>
      <c r="D225" s="350"/>
      <c r="E225" s="350"/>
      <c r="F225" s="350"/>
      <c r="G225" s="350"/>
      <c r="H225" s="350"/>
      <c r="I225" s="350"/>
      <c r="J225" s="350"/>
      <c r="K225" s="350"/>
      <c r="L225" s="350"/>
      <c r="M225" s="356"/>
      <c r="N225" s="356"/>
      <c r="O225" s="356"/>
      <c r="P225" s="356"/>
      <c r="Q225" s="462"/>
      <c r="R225" s="462"/>
      <c r="S225" s="360"/>
      <c r="T225" s="346"/>
      <c r="U225" s="465"/>
      <c r="V225" s="468"/>
    </row>
    <row r="226" spans="1:22">
      <c r="A226" s="460"/>
      <c r="B226" s="463"/>
      <c r="C226" s="354" t="s">
        <v>101</v>
      </c>
      <c r="D226" s="355"/>
      <c r="E226" s="355"/>
      <c r="F226" s="355"/>
      <c r="G226" s="355"/>
      <c r="H226" s="355"/>
      <c r="I226" s="355"/>
      <c r="J226" s="355"/>
      <c r="K226" s="355"/>
      <c r="L226" s="355"/>
      <c r="M226" s="356"/>
      <c r="N226" s="356"/>
      <c r="O226" s="356"/>
      <c r="P226" s="356"/>
      <c r="Q226" s="463"/>
      <c r="R226" s="463"/>
      <c r="S226" s="361"/>
      <c r="T226" s="357"/>
      <c r="U226" s="466"/>
      <c r="V226" s="468"/>
    </row>
    <row r="227" spans="1:22" ht="24.75" thickBot="1">
      <c r="A227" s="461"/>
      <c r="B227" s="464"/>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4"/>
      <c r="R227" s="464"/>
      <c r="S227" s="364"/>
      <c r="T227" s="365"/>
      <c r="U227" s="467"/>
      <c r="V227" s="469"/>
    </row>
    <row r="228" spans="1:22">
      <c r="A228" s="470"/>
      <c r="B228" s="472" t="s">
        <v>211</v>
      </c>
      <c r="C228" s="349" t="s">
        <v>100</v>
      </c>
      <c r="D228" s="355"/>
      <c r="E228" s="355"/>
      <c r="F228" s="355"/>
      <c r="G228" s="355"/>
      <c r="H228" s="355"/>
      <c r="I228" s="355"/>
      <c r="J228" s="355"/>
      <c r="K228" s="355"/>
      <c r="L228" s="355"/>
      <c r="M228" s="351"/>
      <c r="N228" s="351"/>
      <c r="O228" s="351"/>
      <c r="P228" s="351"/>
      <c r="Q228" s="472"/>
      <c r="R228" s="472"/>
      <c r="S228" s="352"/>
      <c r="T228" s="352"/>
      <c r="U228" s="474"/>
      <c r="V228" s="476"/>
    </row>
    <row r="229" spans="1:22">
      <c r="A229" s="471"/>
      <c r="B229" s="463"/>
      <c r="C229" s="354" t="s">
        <v>101</v>
      </c>
      <c r="D229" s="355"/>
      <c r="E229" s="355"/>
      <c r="F229" s="355"/>
      <c r="G229" s="355"/>
      <c r="H229" s="355"/>
      <c r="I229" s="355"/>
      <c r="J229" s="355"/>
      <c r="K229" s="355"/>
      <c r="L229" s="355"/>
      <c r="M229" s="356"/>
      <c r="N229" s="356"/>
      <c r="O229" s="356"/>
      <c r="P229" s="356"/>
      <c r="Q229" s="463"/>
      <c r="R229" s="463"/>
      <c r="S229" s="357"/>
      <c r="T229" s="357"/>
      <c r="U229" s="466"/>
      <c r="V229" s="477"/>
    </row>
    <row r="230" spans="1:22" ht="24.75" thickBot="1">
      <c r="A230" s="471"/>
      <c r="B230" s="473"/>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3"/>
      <c r="R230" s="473"/>
      <c r="S230" s="359"/>
      <c r="T230" s="359"/>
      <c r="U230" s="475"/>
      <c r="V230" s="477"/>
    </row>
    <row r="231" spans="1:22">
      <c r="A231" s="459"/>
      <c r="B231" s="462" t="s">
        <v>111</v>
      </c>
      <c r="C231" s="354" t="s">
        <v>100</v>
      </c>
      <c r="D231" s="350"/>
      <c r="E231" s="350"/>
      <c r="F231" s="350"/>
      <c r="G231" s="350"/>
      <c r="H231" s="350"/>
      <c r="I231" s="350"/>
      <c r="J231" s="350"/>
      <c r="K231" s="350"/>
      <c r="L231" s="350"/>
      <c r="M231" s="356"/>
      <c r="N231" s="356"/>
      <c r="O231" s="356"/>
      <c r="P231" s="356"/>
      <c r="Q231" s="462"/>
      <c r="R231" s="462"/>
      <c r="S231" s="360"/>
      <c r="T231" s="346"/>
      <c r="U231" s="465"/>
      <c r="V231" s="468"/>
    </row>
    <row r="232" spans="1:22">
      <c r="A232" s="460"/>
      <c r="B232" s="463"/>
      <c r="C232" s="354" t="s">
        <v>101</v>
      </c>
      <c r="D232" s="355"/>
      <c r="E232" s="355"/>
      <c r="F232" s="355"/>
      <c r="G232" s="355"/>
      <c r="H232" s="355"/>
      <c r="I232" s="355"/>
      <c r="J232" s="355"/>
      <c r="K232" s="355"/>
      <c r="L232" s="355"/>
      <c r="M232" s="356"/>
      <c r="N232" s="356"/>
      <c r="O232" s="356"/>
      <c r="P232" s="356"/>
      <c r="Q232" s="463"/>
      <c r="R232" s="463"/>
      <c r="S232" s="361"/>
      <c r="T232" s="357"/>
      <c r="U232" s="466"/>
      <c r="V232" s="468"/>
    </row>
    <row r="233" spans="1:22" ht="24.75" thickBot="1">
      <c r="A233" s="461"/>
      <c r="B233" s="464"/>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4"/>
      <c r="R233" s="464"/>
      <c r="S233" s="364"/>
      <c r="T233" s="365"/>
      <c r="U233" s="467"/>
      <c r="V233" s="469"/>
    </row>
    <row r="234" spans="1:22">
      <c r="A234" s="470"/>
      <c r="B234" s="472" t="s">
        <v>211</v>
      </c>
      <c r="C234" s="349" t="s">
        <v>100</v>
      </c>
      <c r="D234" s="355"/>
      <c r="E234" s="355"/>
      <c r="F234" s="355"/>
      <c r="G234" s="355"/>
      <c r="H234" s="355"/>
      <c r="I234" s="355"/>
      <c r="J234" s="355"/>
      <c r="K234" s="355"/>
      <c r="L234" s="355"/>
      <c r="M234" s="351"/>
      <c r="N234" s="351"/>
      <c r="O234" s="351"/>
      <c r="P234" s="351"/>
      <c r="Q234" s="472"/>
      <c r="R234" s="472"/>
      <c r="S234" s="352"/>
      <c r="T234" s="352"/>
      <c r="U234" s="474"/>
      <c r="V234" s="476"/>
    </row>
    <row r="235" spans="1:22">
      <c r="A235" s="471"/>
      <c r="B235" s="463"/>
      <c r="C235" s="354" t="s">
        <v>101</v>
      </c>
      <c r="D235" s="355"/>
      <c r="E235" s="355"/>
      <c r="F235" s="355"/>
      <c r="G235" s="355"/>
      <c r="H235" s="355"/>
      <c r="I235" s="355"/>
      <c r="J235" s="355"/>
      <c r="K235" s="355"/>
      <c r="L235" s="355"/>
      <c r="M235" s="356"/>
      <c r="N235" s="356"/>
      <c r="O235" s="356"/>
      <c r="P235" s="356"/>
      <c r="Q235" s="463"/>
      <c r="R235" s="463"/>
      <c r="S235" s="357"/>
      <c r="T235" s="357"/>
      <c r="U235" s="466"/>
      <c r="V235" s="477"/>
    </row>
    <row r="236" spans="1:22" ht="24.75" thickBot="1">
      <c r="A236" s="471"/>
      <c r="B236" s="473"/>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3"/>
      <c r="R236" s="473"/>
      <c r="S236" s="359"/>
      <c r="T236" s="359"/>
      <c r="U236" s="475"/>
      <c r="V236" s="477"/>
    </row>
    <row r="237" spans="1:22">
      <c r="A237" s="459"/>
      <c r="B237" s="462" t="s">
        <v>111</v>
      </c>
      <c r="C237" s="354" t="s">
        <v>100</v>
      </c>
      <c r="D237" s="350"/>
      <c r="E237" s="350"/>
      <c r="F237" s="350"/>
      <c r="G237" s="350"/>
      <c r="H237" s="350"/>
      <c r="I237" s="350"/>
      <c r="J237" s="350"/>
      <c r="K237" s="350"/>
      <c r="L237" s="350"/>
      <c r="M237" s="356"/>
      <c r="N237" s="356"/>
      <c r="O237" s="356"/>
      <c r="P237" s="356"/>
      <c r="Q237" s="462"/>
      <c r="R237" s="462"/>
      <c r="S237" s="360"/>
      <c r="T237" s="346"/>
      <c r="U237" s="465"/>
      <c r="V237" s="468"/>
    </row>
    <row r="238" spans="1:22">
      <c r="A238" s="460"/>
      <c r="B238" s="463"/>
      <c r="C238" s="354" t="s">
        <v>101</v>
      </c>
      <c r="D238" s="355"/>
      <c r="E238" s="355"/>
      <c r="F238" s="355"/>
      <c r="G238" s="355"/>
      <c r="H238" s="355"/>
      <c r="I238" s="355"/>
      <c r="J238" s="355"/>
      <c r="K238" s="355"/>
      <c r="L238" s="355"/>
      <c r="M238" s="356"/>
      <c r="N238" s="356"/>
      <c r="O238" s="356"/>
      <c r="P238" s="356"/>
      <c r="Q238" s="463"/>
      <c r="R238" s="463"/>
      <c r="S238" s="361"/>
      <c r="T238" s="357"/>
      <c r="U238" s="466"/>
      <c r="V238" s="468"/>
    </row>
    <row r="239" spans="1:22" ht="24.75" thickBot="1">
      <c r="A239" s="461"/>
      <c r="B239" s="464"/>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4"/>
      <c r="R239" s="464"/>
      <c r="S239" s="364"/>
      <c r="T239" s="365"/>
      <c r="U239" s="467"/>
      <c r="V239" s="469"/>
    </row>
    <row r="240" spans="1:22">
      <c r="A240" s="470"/>
      <c r="B240" s="472" t="s">
        <v>211</v>
      </c>
      <c r="C240" s="349" t="s">
        <v>100</v>
      </c>
      <c r="D240" s="355"/>
      <c r="E240" s="355"/>
      <c r="F240" s="355"/>
      <c r="G240" s="355"/>
      <c r="H240" s="355"/>
      <c r="I240" s="355"/>
      <c r="J240" s="355"/>
      <c r="K240" s="355"/>
      <c r="L240" s="355"/>
      <c r="M240" s="351"/>
      <c r="N240" s="351"/>
      <c r="O240" s="351"/>
      <c r="P240" s="351"/>
      <c r="Q240" s="472" t="str">
        <f t="shared" ref="Q240" si="143">IF((L232=""),"",MAX(D233:L233))</f>
        <v/>
      </c>
      <c r="R240" s="472" t="str">
        <f t="shared" ref="R240" si="144">IF(L232="","",MIN(D233:L233))</f>
        <v/>
      </c>
      <c r="S240" s="352" t="str">
        <f t="shared" ref="S240" si="145">IF((L233=""),"",AVERAGE(D233:L233))</f>
        <v/>
      </c>
      <c r="T240" s="352" t="str">
        <f>IF((L232=""),"",((Q240-R240)/(Q240+R240))*100)</f>
        <v/>
      </c>
      <c r="U240" s="474" t="str">
        <f>IF(L232="","",(IF(T240&lt;7,IF(S240&gt;2000,IF(S240&lt;3000,"Pass","Fail"),"Fail"),"Fail")))</f>
        <v/>
      </c>
      <c r="V240" s="476"/>
    </row>
    <row r="241" spans="1:22">
      <c r="A241" s="471"/>
      <c r="B241" s="463"/>
      <c r="C241" s="354" t="s">
        <v>101</v>
      </c>
      <c r="D241" s="355"/>
      <c r="E241" s="355"/>
      <c r="F241" s="355"/>
      <c r="G241" s="355"/>
      <c r="H241" s="355"/>
      <c r="I241" s="355"/>
      <c r="J241" s="355"/>
      <c r="K241" s="355"/>
      <c r="L241" s="355"/>
      <c r="M241" s="356"/>
      <c r="N241" s="356"/>
      <c r="O241" s="356"/>
      <c r="P241" s="356"/>
      <c r="Q241" s="463"/>
      <c r="R241" s="463"/>
      <c r="S241" s="357"/>
      <c r="T241" s="357"/>
      <c r="U241" s="466"/>
      <c r="V241" s="477"/>
    </row>
    <row r="242" spans="1:22" ht="24.75" thickBot="1">
      <c r="A242" s="471"/>
      <c r="B242" s="473"/>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3"/>
      <c r="R242" s="473"/>
      <c r="S242" s="359"/>
      <c r="T242" s="359"/>
      <c r="U242" s="475"/>
      <c r="V242" s="477"/>
    </row>
    <row r="243" spans="1:22">
      <c r="A243" s="459"/>
      <c r="B243" s="462" t="s">
        <v>111</v>
      </c>
      <c r="C243" s="354" t="s">
        <v>100</v>
      </c>
      <c r="D243" s="350"/>
      <c r="E243" s="350"/>
      <c r="F243" s="350"/>
      <c r="G243" s="350"/>
      <c r="H243" s="350"/>
      <c r="I243" s="350"/>
      <c r="J243" s="350"/>
      <c r="K243" s="350"/>
      <c r="L243" s="350"/>
      <c r="M243" s="356"/>
      <c r="N243" s="356"/>
      <c r="O243" s="356"/>
      <c r="P243" s="356"/>
      <c r="Q243" s="462" t="str">
        <f t="shared" ref="Q243" si="147">IF((L235=""),"",MAX(D236:L236))</f>
        <v/>
      </c>
      <c r="R243" s="462" t="str">
        <f t="shared" ref="R243" si="148">IF(L235="","",MIN(D236:L236))</f>
        <v/>
      </c>
      <c r="S243" s="360" t="str">
        <f t="shared" ref="S243" si="149">IF((L236=""),"",AVERAGE(D236:L236))</f>
        <v/>
      </c>
      <c r="T243" s="346" t="str">
        <f>IF((L235=""),"",((Q243-R243)/(Q243+R243))*100)</f>
        <v/>
      </c>
      <c r="U243" s="465" t="str">
        <f>IF(L235="","",(IF(T243&lt;7,IF(S243&gt;2800,IF(S243&lt;4500,"Pass","Fail"),"Fail"),"Fail")))</f>
        <v/>
      </c>
      <c r="V243" s="468"/>
    </row>
    <row r="244" spans="1:22">
      <c r="A244" s="460"/>
      <c r="B244" s="463"/>
      <c r="C244" s="354" t="s">
        <v>101</v>
      </c>
      <c r="D244" s="355"/>
      <c r="E244" s="355"/>
      <c r="F244" s="355"/>
      <c r="G244" s="355"/>
      <c r="H244" s="355"/>
      <c r="I244" s="355"/>
      <c r="J244" s="355"/>
      <c r="K244" s="355"/>
      <c r="L244" s="355"/>
      <c r="M244" s="356"/>
      <c r="N244" s="356"/>
      <c r="O244" s="356"/>
      <c r="P244" s="356"/>
      <c r="Q244" s="463"/>
      <c r="R244" s="463"/>
      <c r="S244" s="361"/>
      <c r="T244" s="357"/>
      <c r="U244" s="466"/>
      <c r="V244" s="468"/>
    </row>
    <row r="245" spans="1:22" ht="24.75" thickBot="1">
      <c r="A245" s="461"/>
      <c r="B245" s="464"/>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4"/>
      <c r="R245" s="464"/>
      <c r="S245" s="364"/>
      <c r="T245" s="365"/>
      <c r="U245" s="467"/>
      <c r="V245" s="469"/>
    </row>
    <row r="246" spans="1:22">
      <c r="A246" s="470"/>
      <c r="B246" s="472" t="s">
        <v>211</v>
      </c>
      <c r="C246" s="349" t="s">
        <v>100</v>
      </c>
      <c r="D246" s="355"/>
      <c r="E246" s="355"/>
      <c r="F246" s="355"/>
      <c r="G246" s="355"/>
      <c r="H246" s="355"/>
      <c r="I246" s="355"/>
      <c r="J246" s="355"/>
      <c r="K246" s="355"/>
      <c r="L246" s="355"/>
      <c r="M246" s="351"/>
      <c r="N246" s="351"/>
      <c r="O246" s="351"/>
      <c r="P246" s="351"/>
      <c r="Q246" s="472" t="str">
        <f t="shared" ref="Q246" si="151">IF((L238=""),"",MAX(D239:L239))</f>
        <v/>
      </c>
      <c r="R246" s="472" t="str">
        <f t="shared" ref="R246" si="152">IF(L238="","",MIN(D239:L239))</f>
        <v/>
      </c>
      <c r="S246" s="352" t="str">
        <f t="shared" ref="S246" si="153">IF((L239=""),"",AVERAGE(D239:L239))</f>
        <v/>
      </c>
      <c r="T246" s="352" t="str">
        <f>IF((L238=""),"",((Q246-R246)/(Q246+R246))*100)</f>
        <v/>
      </c>
      <c r="U246" s="474" t="str">
        <f>IF(L238="","",(IF(T246&lt;7,IF(S246&gt;2000,IF(S246&lt;3000,"Pass","Fail"),"Fail"),"Fail")))</f>
        <v/>
      </c>
      <c r="V246" s="476"/>
    </row>
    <row r="247" spans="1:22">
      <c r="A247" s="471"/>
      <c r="B247" s="463"/>
      <c r="C247" s="354" t="s">
        <v>101</v>
      </c>
      <c r="D247" s="355"/>
      <c r="E247" s="355"/>
      <c r="F247" s="355"/>
      <c r="G247" s="355"/>
      <c r="H247" s="355"/>
      <c r="I247" s="355"/>
      <c r="J247" s="355"/>
      <c r="K247" s="355"/>
      <c r="L247" s="355"/>
      <c r="M247" s="356"/>
      <c r="N247" s="356"/>
      <c r="O247" s="356"/>
      <c r="P247" s="356"/>
      <c r="Q247" s="463"/>
      <c r="R247" s="463"/>
      <c r="S247" s="357"/>
      <c r="T247" s="357"/>
      <c r="U247" s="466"/>
      <c r="V247" s="477"/>
    </row>
    <row r="248" spans="1:22" ht="24.75" thickBot="1">
      <c r="A248" s="471"/>
      <c r="B248" s="473"/>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3"/>
      <c r="R248" s="473"/>
      <c r="S248" s="359"/>
      <c r="T248" s="359"/>
      <c r="U248" s="475"/>
      <c r="V248" s="477"/>
    </row>
    <row r="249" spans="1:22">
      <c r="A249" s="459"/>
      <c r="B249" s="462" t="s">
        <v>111</v>
      </c>
      <c r="C249" s="354" t="s">
        <v>100</v>
      </c>
      <c r="D249" s="350"/>
      <c r="E249" s="350"/>
      <c r="F249" s="350"/>
      <c r="G249" s="350"/>
      <c r="H249" s="350"/>
      <c r="I249" s="350"/>
      <c r="J249" s="350"/>
      <c r="K249" s="350"/>
      <c r="L249" s="350"/>
      <c r="M249" s="356"/>
      <c r="N249" s="356"/>
      <c r="O249" s="356"/>
      <c r="P249" s="356"/>
      <c r="Q249" s="462" t="str">
        <f t="shared" ref="Q249" si="155">IF((L241=""),"",MAX(D242:L242))</f>
        <v/>
      </c>
      <c r="R249" s="462" t="str">
        <f t="shared" ref="R249" si="156">IF(L241="","",MIN(D242:L242))</f>
        <v/>
      </c>
      <c r="S249" s="360" t="str">
        <f t="shared" ref="S249" si="157">IF((L242=""),"",AVERAGE(D242:L242))</f>
        <v/>
      </c>
      <c r="T249" s="346" t="str">
        <f>IF((L241=""),"",((Q249-R249)/(Q249+R249))*100)</f>
        <v/>
      </c>
      <c r="U249" s="465" t="str">
        <f>IF(L241="","",(IF(T249&lt;7,IF(S249&gt;2800,IF(S249&lt;4500,"Pass","Fail"),"Fail"),"Fail")))</f>
        <v/>
      </c>
      <c r="V249" s="468"/>
    </row>
    <row r="250" spans="1:22">
      <c r="A250" s="460"/>
      <c r="B250" s="463"/>
      <c r="C250" s="354" t="s">
        <v>101</v>
      </c>
      <c r="D250" s="355"/>
      <c r="E250" s="355"/>
      <c r="F250" s="355"/>
      <c r="G250" s="355"/>
      <c r="H250" s="355"/>
      <c r="I250" s="355"/>
      <c r="J250" s="355"/>
      <c r="K250" s="355"/>
      <c r="L250" s="355"/>
      <c r="M250" s="356"/>
      <c r="N250" s="356"/>
      <c r="O250" s="356"/>
      <c r="P250" s="356"/>
      <c r="Q250" s="463"/>
      <c r="R250" s="463"/>
      <c r="S250" s="361"/>
      <c r="T250" s="357"/>
      <c r="U250" s="466"/>
      <c r="V250" s="468"/>
    </row>
    <row r="251" spans="1:22" ht="24.75" thickBot="1">
      <c r="A251" s="461"/>
      <c r="B251" s="464"/>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4"/>
      <c r="R251" s="464"/>
      <c r="S251" s="364"/>
      <c r="T251" s="365"/>
      <c r="U251" s="467"/>
      <c r="V251" s="469"/>
    </row>
    <row r="252" spans="1:22">
      <c r="A252" s="470"/>
      <c r="B252" s="472" t="s">
        <v>211</v>
      </c>
      <c r="C252" s="349" t="s">
        <v>100</v>
      </c>
      <c r="D252" s="355"/>
      <c r="E252" s="355"/>
      <c r="F252" s="355"/>
      <c r="G252" s="355"/>
      <c r="H252" s="355"/>
      <c r="I252" s="355"/>
      <c r="J252" s="355"/>
      <c r="K252" s="355"/>
      <c r="L252" s="355"/>
      <c r="M252" s="351"/>
      <c r="N252" s="351"/>
      <c r="O252" s="351"/>
      <c r="P252" s="351"/>
      <c r="Q252" s="472" t="str">
        <f t="shared" ref="Q252" si="159">IF((L244=""),"",MAX(D245:L245))</f>
        <v/>
      </c>
      <c r="R252" s="472" t="str">
        <f t="shared" ref="R252" si="160">IF(L244="","",MIN(D245:L245))</f>
        <v/>
      </c>
      <c r="S252" s="352" t="str">
        <f t="shared" ref="S252" si="161">IF((L245=""),"",AVERAGE(D245:L245))</f>
        <v/>
      </c>
      <c r="T252" s="352" t="str">
        <f>IF((L244=""),"",((Q252-R252)/(Q252+R252))*100)</f>
        <v/>
      </c>
      <c r="U252" s="474" t="str">
        <f>IF(L244="","",(IF(T252&lt;7,IF(S252&gt;2000,IF(S252&lt;3000,"Pass","Fail"),"Fail"),"Fail")))</f>
        <v/>
      </c>
      <c r="V252" s="476"/>
    </row>
    <row r="253" spans="1:22">
      <c r="A253" s="471"/>
      <c r="B253" s="463"/>
      <c r="C253" s="354" t="s">
        <v>101</v>
      </c>
      <c r="D253" s="355"/>
      <c r="E253" s="355"/>
      <c r="F253" s="355"/>
      <c r="G253" s="355"/>
      <c r="H253" s="355"/>
      <c r="I253" s="355"/>
      <c r="J253" s="355"/>
      <c r="K253" s="355"/>
      <c r="L253" s="355"/>
      <c r="M253" s="356"/>
      <c r="N253" s="356"/>
      <c r="O253" s="356"/>
      <c r="P253" s="356"/>
      <c r="Q253" s="463"/>
      <c r="R253" s="463"/>
      <c r="S253" s="357"/>
      <c r="T253" s="357"/>
      <c r="U253" s="466"/>
      <c r="V253" s="477"/>
    </row>
    <row r="254" spans="1:22" ht="24.75" thickBot="1">
      <c r="A254" s="471"/>
      <c r="B254" s="473"/>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3"/>
      <c r="R254" s="473"/>
      <c r="S254" s="359"/>
      <c r="T254" s="359"/>
      <c r="U254" s="475"/>
      <c r="V254" s="477"/>
    </row>
    <row r="255" spans="1:22">
      <c r="A255" s="459"/>
      <c r="B255" s="462" t="s">
        <v>111</v>
      </c>
      <c r="C255" s="354" t="s">
        <v>100</v>
      </c>
      <c r="D255" s="350"/>
      <c r="E255" s="350"/>
      <c r="F255" s="350"/>
      <c r="G255" s="350"/>
      <c r="H255" s="350"/>
      <c r="I255" s="350"/>
      <c r="J255" s="350"/>
      <c r="K255" s="350"/>
      <c r="L255" s="350"/>
      <c r="M255" s="356"/>
      <c r="N255" s="356"/>
      <c r="O255" s="356"/>
      <c r="P255" s="356"/>
      <c r="Q255" s="462" t="str">
        <f t="shared" ref="Q255" si="163">IF((L247=""),"",MAX(D248:L248))</f>
        <v/>
      </c>
      <c r="R255" s="462" t="str">
        <f t="shared" ref="R255" si="164">IF(L247="","",MIN(D248:L248))</f>
        <v/>
      </c>
      <c r="S255" s="360" t="str">
        <f t="shared" ref="S255" si="165">IF((L248=""),"",AVERAGE(D248:L248))</f>
        <v/>
      </c>
      <c r="T255" s="346" t="str">
        <f>IF((L247=""),"",((Q255-R255)/(Q255+R255))*100)</f>
        <v/>
      </c>
      <c r="U255" s="465" t="str">
        <f>IF(L247="","",(IF(T255&lt;7,IF(S255&gt;2800,IF(S255&lt;4500,"Pass","Fail"),"Fail"),"Fail")))</f>
        <v/>
      </c>
      <c r="V255" s="468"/>
    </row>
    <row r="256" spans="1:22">
      <c r="A256" s="460"/>
      <c r="B256" s="463"/>
      <c r="C256" s="354" t="s">
        <v>101</v>
      </c>
      <c r="D256" s="355"/>
      <c r="E256" s="355"/>
      <c r="F256" s="355"/>
      <c r="G256" s="355"/>
      <c r="H256" s="355"/>
      <c r="I256" s="355"/>
      <c r="J256" s="355"/>
      <c r="K256" s="355"/>
      <c r="L256" s="355"/>
      <c r="M256" s="356"/>
      <c r="N256" s="356"/>
      <c r="O256" s="356"/>
      <c r="P256" s="356"/>
      <c r="Q256" s="463"/>
      <c r="R256" s="463"/>
      <c r="S256" s="361"/>
      <c r="T256" s="357"/>
      <c r="U256" s="466"/>
      <c r="V256" s="468"/>
    </row>
    <row r="257" spans="1:22" ht="24.75" thickBot="1">
      <c r="A257" s="461"/>
      <c r="B257" s="464"/>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4"/>
      <c r="R257" s="464"/>
      <c r="S257" s="364"/>
      <c r="T257" s="365"/>
      <c r="U257" s="467"/>
      <c r="V257" s="469"/>
    </row>
    <row r="258" spans="1:22">
      <c r="A258" s="470"/>
      <c r="B258" s="472" t="s">
        <v>211</v>
      </c>
      <c r="C258" s="349" t="s">
        <v>100</v>
      </c>
      <c r="D258" s="355"/>
      <c r="E258" s="355"/>
      <c r="F258" s="355"/>
      <c r="G258" s="355"/>
      <c r="H258" s="355"/>
      <c r="I258" s="355"/>
      <c r="J258" s="355"/>
      <c r="K258" s="355"/>
      <c r="L258" s="355"/>
      <c r="M258" s="351"/>
      <c r="N258" s="351"/>
      <c r="O258" s="351"/>
      <c r="P258" s="351"/>
      <c r="Q258" s="472" t="str">
        <f t="shared" ref="Q258" si="167">IF((L250=""),"",MAX(D251:L251))</f>
        <v/>
      </c>
      <c r="R258" s="472" t="str">
        <f t="shared" ref="R258" si="168">IF(L250="","",MIN(D251:L251))</f>
        <v/>
      </c>
      <c r="S258" s="352" t="str">
        <f t="shared" ref="S258" si="169">IF((L251=""),"",AVERAGE(D251:L251))</f>
        <v/>
      </c>
      <c r="T258" s="352" t="str">
        <f>IF((L250=""),"",((Q258-R258)/(Q258+R258))*100)</f>
        <v/>
      </c>
      <c r="U258" s="474" t="str">
        <f>IF(L250="","",(IF(T258&lt;7,IF(S258&gt;2000,IF(S258&lt;3000,"Pass","Fail"),"Fail"),"Fail")))</f>
        <v/>
      </c>
      <c r="V258" s="476"/>
    </row>
    <row r="259" spans="1:22">
      <c r="A259" s="471"/>
      <c r="B259" s="463"/>
      <c r="C259" s="354" t="s">
        <v>101</v>
      </c>
      <c r="D259" s="355"/>
      <c r="E259" s="355"/>
      <c r="F259" s="355"/>
      <c r="G259" s="355"/>
      <c r="H259" s="355"/>
      <c r="I259" s="355"/>
      <c r="J259" s="355"/>
      <c r="K259" s="355"/>
      <c r="L259" s="355"/>
      <c r="M259" s="356"/>
      <c r="N259" s="356"/>
      <c r="O259" s="356"/>
      <c r="P259" s="356"/>
      <c r="Q259" s="463"/>
      <c r="R259" s="463"/>
      <c r="S259" s="357"/>
      <c r="T259" s="357"/>
      <c r="U259" s="466"/>
      <c r="V259" s="477"/>
    </row>
    <row r="260" spans="1:22" ht="24.75" thickBot="1">
      <c r="A260" s="471"/>
      <c r="B260" s="473"/>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3"/>
      <c r="R260" s="473"/>
      <c r="S260" s="359"/>
      <c r="T260" s="359"/>
      <c r="U260" s="475"/>
      <c r="V260" s="477"/>
    </row>
    <row r="261" spans="1:22">
      <c r="A261" s="459"/>
      <c r="B261" s="462" t="s">
        <v>111</v>
      </c>
      <c r="C261" s="354" t="s">
        <v>100</v>
      </c>
      <c r="D261" s="350"/>
      <c r="E261" s="350"/>
      <c r="F261" s="350"/>
      <c r="G261" s="350"/>
      <c r="H261" s="350"/>
      <c r="I261" s="350"/>
      <c r="J261" s="350"/>
      <c r="K261" s="350"/>
      <c r="L261" s="350"/>
      <c r="M261" s="356"/>
      <c r="N261" s="356"/>
      <c r="O261" s="356"/>
      <c r="P261" s="356"/>
      <c r="Q261" s="462" t="str">
        <f t="shared" ref="Q261" si="171">IF((L253=""),"",MAX(D254:L254))</f>
        <v/>
      </c>
      <c r="R261" s="462" t="str">
        <f t="shared" ref="R261" si="172">IF(L253="","",MIN(D254:L254))</f>
        <v/>
      </c>
      <c r="S261" s="360" t="str">
        <f t="shared" ref="S261" si="173">IF((L254=""),"",AVERAGE(D254:L254))</f>
        <v/>
      </c>
      <c r="T261" s="346" t="str">
        <f>IF((L253=""),"",((Q261-R261)/(Q261+R261))*100)</f>
        <v/>
      </c>
      <c r="U261" s="465" t="str">
        <f>IF(L253="","",(IF(T261&lt;7,IF(S261&gt;2800,IF(S261&lt;4500,"Pass","Fail"),"Fail"),"Fail")))</f>
        <v/>
      </c>
      <c r="V261" s="468"/>
    </row>
    <row r="262" spans="1:22">
      <c r="A262" s="460"/>
      <c r="B262" s="463"/>
      <c r="C262" s="354" t="s">
        <v>101</v>
      </c>
      <c r="D262" s="355"/>
      <c r="E262" s="355"/>
      <c r="F262" s="355"/>
      <c r="G262" s="355"/>
      <c r="H262" s="355"/>
      <c r="I262" s="355"/>
      <c r="J262" s="355"/>
      <c r="K262" s="355"/>
      <c r="L262" s="355"/>
      <c r="M262" s="356"/>
      <c r="N262" s="356"/>
      <c r="O262" s="356"/>
      <c r="P262" s="356"/>
      <c r="Q262" s="463"/>
      <c r="R262" s="463"/>
      <c r="S262" s="361"/>
      <c r="T262" s="357"/>
      <c r="U262" s="466"/>
      <c r="V262" s="468"/>
    </row>
    <row r="263" spans="1:22" ht="24.75" thickBot="1">
      <c r="A263" s="461"/>
      <c r="B263" s="464"/>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4"/>
      <c r="R263" s="464"/>
      <c r="S263" s="364"/>
      <c r="T263" s="365"/>
      <c r="U263" s="467"/>
      <c r="V263" s="469"/>
    </row>
    <row r="264" spans="1:22">
      <c r="A264" s="470"/>
      <c r="B264" s="472" t="s">
        <v>211</v>
      </c>
      <c r="C264" s="349" t="s">
        <v>100</v>
      </c>
      <c r="D264" s="355"/>
      <c r="E264" s="355"/>
      <c r="F264" s="355"/>
      <c r="G264" s="355"/>
      <c r="H264" s="355"/>
      <c r="I264" s="355"/>
      <c r="J264" s="355"/>
      <c r="K264" s="355"/>
      <c r="L264" s="355"/>
      <c r="M264" s="351"/>
      <c r="N264" s="351"/>
      <c r="O264" s="351"/>
      <c r="P264" s="351"/>
      <c r="Q264" s="472" t="str">
        <f t="shared" ref="Q264" si="175">IF((L256=""),"",MAX(D257:L257))</f>
        <v/>
      </c>
      <c r="R264" s="472" t="str">
        <f t="shared" ref="R264" si="176">IF(L256="","",MIN(D257:L257))</f>
        <v/>
      </c>
      <c r="S264" s="352" t="str">
        <f t="shared" ref="S264" si="177">IF((L257=""),"",AVERAGE(D257:L257))</f>
        <v/>
      </c>
      <c r="T264" s="352" t="str">
        <f>IF((L256=""),"",((Q264-R264)/(Q264+R264))*100)</f>
        <v/>
      </c>
      <c r="U264" s="474" t="str">
        <f>IF(L256="","",(IF(T264&lt;7,IF(S264&gt;2000,IF(S264&lt;3000,"Pass","Fail"),"Fail"),"Fail")))</f>
        <v/>
      </c>
      <c r="V264" s="476"/>
    </row>
    <row r="265" spans="1:22">
      <c r="A265" s="471"/>
      <c r="B265" s="463"/>
      <c r="C265" s="354" t="s">
        <v>101</v>
      </c>
      <c r="D265" s="355"/>
      <c r="E265" s="355"/>
      <c r="F265" s="355"/>
      <c r="G265" s="355"/>
      <c r="H265" s="355"/>
      <c r="I265" s="355"/>
      <c r="J265" s="355"/>
      <c r="K265" s="355"/>
      <c r="L265" s="355"/>
      <c r="M265" s="356"/>
      <c r="N265" s="356"/>
      <c r="O265" s="356"/>
      <c r="P265" s="356"/>
      <c r="Q265" s="463"/>
      <c r="R265" s="463"/>
      <c r="S265" s="357"/>
      <c r="T265" s="357"/>
      <c r="U265" s="466"/>
      <c r="V265" s="477"/>
    </row>
    <row r="266" spans="1:22" ht="24.75" thickBot="1">
      <c r="A266" s="471"/>
      <c r="B266" s="473"/>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3"/>
      <c r="R266" s="473"/>
      <c r="S266" s="359"/>
      <c r="T266" s="359"/>
      <c r="U266" s="475"/>
      <c r="V266" s="477"/>
    </row>
    <row r="267" spans="1:22">
      <c r="A267" s="459"/>
      <c r="B267" s="462" t="s">
        <v>111</v>
      </c>
      <c r="C267" s="354" t="s">
        <v>100</v>
      </c>
      <c r="D267" s="350"/>
      <c r="E267" s="350"/>
      <c r="F267" s="350"/>
      <c r="G267" s="350"/>
      <c r="H267" s="350"/>
      <c r="I267" s="350"/>
      <c r="J267" s="350"/>
      <c r="K267" s="350"/>
      <c r="L267" s="350"/>
      <c r="M267" s="356"/>
      <c r="N267" s="356"/>
      <c r="O267" s="356"/>
      <c r="P267" s="356"/>
      <c r="Q267" s="462" t="str">
        <f t="shared" ref="Q267" si="179">IF((L259=""),"",MAX(D260:L260))</f>
        <v/>
      </c>
      <c r="R267" s="462" t="str">
        <f t="shared" ref="R267" si="180">IF(L259="","",MIN(D260:L260))</f>
        <v/>
      </c>
      <c r="S267" s="360" t="str">
        <f t="shared" ref="S267" si="181">IF((L260=""),"",AVERAGE(D260:L260))</f>
        <v/>
      </c>
      <c r="T267" s="346" t="str">
        <f>IF((L259=""),"",((Q267-R267)/(Q267+R267))*100)</f>
        <v/>
      </c>
      <c r="U267" s="465" t="str">
        <f>IF(L259="","",(IF(T267&lt;7,IF(S267&gt;2800,IF(S267&lt;4500,"Pass","Fail"),"Fail"),"Fail")))</f>
        <v/>
      </c>
      <c r="V267" s="468"/>
    </row>
    <row r="268" spans="1:22">
      <c r="A268" s="460"/>
      <c r="B268" s="463"/>
      <c r="C268" s="354" t="s">
        <v>101</v>
      </c>
      <c r="D268" s="355"/>
      <c r="E268" s="355"/>
      <c r="F268" s="355"/>
      <c r="G268" s="355"/>
      <c r="H268" s="355"/>
      <c r="I268" s="355"/>
      <c r="J268" s="355"/>
      <c r="K268" s="355"/>
      <c r="L268" s="355"/>
      <c r="M268" s="356"/>
      <c r="N268" s="356"/>
      <c r="O268" s="356"/>
      <c r="P268" s="356"/>
      <c r="Q268" s="463"/>
      <c r="R268" s="463"/>
      <c r="S268" s="361"/>
      <c r="T268" s="357"/>
      <c r="U268" s="466"/>
      <c r="V268" s="468"/>
    </row>
    <row r="269" spans="1:22" ht="24.75" thickBot="1">
      <c r="A269" s="461"/>
      <c r="B269" s="464"/>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4"/>
      <c r="R269" s="464"/>
      <c r="S269" s="364"/>
      <c r="T269" s="365"/>
      <c r="U269" s="467"/>
      <c r="V269" s="469"/>
    </row>
    <row r="270" spans="1:22">
      <c r="A270" s="470"/>
      <c r="B270" s="472" t="s">
        <v>211</v>
      </c>
      <c r="C270" s="349" t="s">
        <v>100</v>
      </c>
      <c r="D270" s="355"/>
      <c r="E270" s="355"/>
      <c r="F270" s="355"/>
      <c r="G270" s="355"/>
      <c r="H270" s="355"/>
      <c r="I270" s="355"/>
      <c r="J270" s="355"/>
      <c r="K270" s="355"/>
      <c r="L270" s="355"/>
      <c r="M270" s="351"/>
      <c r="N270" s="351"/>
      <c r="O270" s="351"/>
      <c r="P270" s="351"/>
      <c r="Q270" s="472" t="str">
        <f t="shared" ref="Q270" si="183">IF((L262=""),"",MAX(D263:L263))</f>
        <v/>
      </c>
      <c r="R270" s="472" t="str">
        <f t="shared" ref="R270" si="184">IF(L262="","",MIN(D263:L263))</f>
        <v/>
      </c>
      <c r="S270" s="352" t="str">
        <f t="shared" ref="S270" si="185">IF((L263=""),"",AVERAGE(D263:L263))</f>
        <v/>
      </c>
      <c r="T270" s="352" t="str">
        <f>IF((L262=""),"",((Q270-R270)/(Q270+R270))*100)</f>
        <v/>
      </c>
      <c r="U270" s="474" t="str">
        <f>IF(L262="","",(IF(T270&lt;7,IF(S270&gt;2000,IF(S270&lt;3000,"Pass","Fail"),"Fail"),"Fail")))</f>
        <v/>
      </c>
      <c r="V270" s="476"/>
    </row>
    <row r="271" spans="1:22">
      <c r="A271" s="471"/>
      <c r="B271" s="463"/>
      <c r="C271" s="354" t="s">
        <v>101</v>
      </c>
      <c r="D271" s="355"/>
      <c r="E271" s="355"/>
      <c r="F271" s="355"/>
      <c r="G271" s="355"/>
      <c r="H271" s="355"/>
      <c r="I271" s="355"/>
      <c r="J271" s="355"/>
      <c r="K271" s="355"/>
      <c r="L271" s="355"/>
      <c r="M271" s="356"/>
      <c r="N271" s="356"/>
      <c r="O271" s="356"/>
      <c r="P271" s="356"/>
      <c r="Q271" s="463"/>
      <c r="R271" s="463"/>
      <c r="S271" s="357"/>
      <c r="T271" s="357"/>
      <c r="U271" s="466"/>
      <c r="V271" s="477"/>
    </row>
    <row r="272" spans="1:22" ht="24.75" thickBot="1">
      <c r="A272" s="471"/>
      <c r="B272" s="473"/>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3"/>
      <c r="R272" s="473"/>
      <c r="S272" s="359"/>
      <c r="T272" s="359"/>
      <c r="U272" s="475"/>
      <c r="V272" s="477"/>
    </row>
    <row r="273" spans="1:22">
      <c r="A273" s="459"/>
      <c r="B273" s="462" t="s">
        <v>111</v>
      </c>
      <c r="C273" s="354" t="s">
        <v>100</v>
      </c>
      <c r="D273" s="350"/>
      <c r="E273" s="350"/>
      <c r="F273" s="350"/>
      <c r="G273" s="350"/>
      <c r="H273" s="350"/>
      <c r="I273" s="350"/>
      <c r="J273" s="350"/>
      <c r="K273" s="350"/>
      <c r="L273" s="350"/>
      <c r="M273" s="356"/>
      <c r="N273" s="356"/>
      <c r="O273" s="356"/>
      <c r="P273" s="356"/>
      <c r="Q273" s="462" t="str">
        <f t="shared" ref="Q273" si="188">IF((L265=""),"",MAX(D266:L266))</f>
        <v/>
      </c>
      <c r="R273" s="462" t="str">
        <f t="shared" ref="R273" si="189">IF(L265="","",MIN(D266:L266))</f>
        <v/>
      </c>
      <c r="S273" s="360" t="str">
        <f t="shared" ref="S273" si="190">IF((L266=""),"",AVERAGE(D266:L266))</f>
        <v/>
      </c>
      <c r="T273" s="346" t="str">
        <f>IF((L265=""),"",((Q273-R273)/(Q273+R273))*100)</f>
        <v/>
      </c>
      <c r="U273" s="465" t="str">
        <f>IF(L265="","",(IF(T273&lt;7,IF(S273&gt;2800,IF(S273&lt;4500,"Pass","Fail"),"Fail"),"Fail")))</f>
        <v/>
      </c>
      <c r="V273" s="468"/>
    </row>
    <row r="274" spans="1:22">
      <c r="A274" s="460"/>
      <c r="B274" s="463"/>
      <c r="C274" s="354" t="s">
        <v>101</v>
      </c>
      <c r="D274" s="355"/>
      <c r="E274" s="355"/>
      <c r="F274" s="355"/>
      <c r="G274" s="355"/>
      <c r="H274" s="355"/>
      <c r="I274" s="355"/>
      <c r="J274" s="355"/>
      <c r="K274" s="355"/>
      <c r="L274" s="355"/>
      <c r="M274" s="356"/>
      <c r="N274" s="356"/>
      <c r="O274" s="356"/>
      <c r="P274" s="356"/>
      <c r="Q274" s="463"/>
      <c r="R274" s="463"/>
      <c r="S274" s="361"/>
      <c r="T274" s="357"/>
      <c r="U274" s="466"/>
      <c r="V274" s="468"/>
    </row>
    <row r="275" spans="1:22" ht="24.75" thickBot="1">
      <c r="A275" s="461"/>
      <c r="B275" s="464"/>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4"/>
      <c r="R275" s="464"/>
      <c r="S275" s="364"/>
      <c r="T275" s="365"/>
      <c r="U275" s="467"/>
      <c r="V275" s="469"/>
    </row>
    <row r="276" spans="1:22">
      <c r="A276" s="470"/>
      <c r="B276" s="472" t="s">
        <v>211</v>
      </c>
      <c r="C276" s="349" t="s">
        <v>100</v>
      </c>
      <c r="D276" s="355"/>
      <c r="E276" s="355"/>
      <c r="F276" s="355"/>
      <c r="G276" s="355"/>
      <c r="H276" s="355"/>
      <c r="I276" s="355"/>
      <c r="J276" s="355"/>
      <c r="K276" s="355"/>
      <c r="L276" s="355"/>
      <c r="M276" s="351"/>
      <c r="N276" s="351"/>
      <c r="O276" s="351"/>
      <c r="P276" s="351"/>
      <c r="Q276" s="472" t="str">
        <f t="shared" ref="Q276" si="192">IF((L268=""),"",MAX(D269:L269))</f>
        <v/>
      </c>
      <c r="R276" s="472" t="str">
        <f t="shared" ref="R276" si="193">IF(L268="","",MIN(D269:L269))</f>
        <v/>
      </c>
      <c r="S276" s="352" t="str">
        <f t="shared" ref="S276" si="194">IF((L269=""),"",AVERAGE(D269:L269))</f>
        <v/>
      </c>
      <c r="T276" s="352" t="str">
        <f>IF((L268=""),"",((Q276-R276)/(Q276+R276))*100)</f>
        <v/>
      </c>
      <c r="U276" s="474" t="str">
        <f>IF(L268="","",(IF(T276&lt;7,IF(S276&gt;2000,IF(S276&lt;3000,"Pass","Fail"),"Fail"),"Fail")))</f>
        <v/>
      </c>
      <c r="V276" s="476"/>
    </row>
    <row r="277" spans="1:22">
      <c r="A277" s="471"/>
      <c r="B277" s="463"/>
      <c r="C277" s="354" t="s">
        <v>101</v>
      </c>
      <c r="D277" s="355"/>
      <c r="E277" s="355"/>
      <c r="F277" s="355"/>
      <c r="G277" s="355"/>
      <c r="H277" s="355"/>
      <c r="I277" s="355"/>
      <c r="J277" s="355"/>
      <c r="K277" s="355"/>
      <c r="L277" s="355"/>
      <c r="M277" s="356"/>
      <c r="N277" s="356"/>
      <c r="O277" s="356"/>
      <c r="P277" s="356"/>
      <c r="Q277" s="463"/>
      <c r="R277" s="463"/>
      <c r="S277" s="357"/>
      <c r="T277" s="357"/>
      <c r="U277" s="466"/>
      <c r="V277" s="477"/>
    </row>
    <row r="278" spans="1:22" ht="24.75" thickBot="1">
      <c r="A278" s="471"/>
      <c r="B278" s="473"/>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3"/>
      <c r="R278" s="473"/>
      <c r="S278" s="359"/>
      <c r="T278" s="359"/>
      <c r="U278" s="475"/>
      <c r="V278" s="477"/>
    </row>
    <row r="279" spans="1:22">
      <c r="A279" s="459"/>
      <c r="B279" s="462" t="s">
        <v>111</v>
      </c>
      <c r="C279" s="354" t="s">
        <v>100</v>
      </c>
      <c r="D279" s="350"/>
      <c r="E279" s="350"/>
      <c r="F279" s="350"/>
      <c r="G279" s="350"/>
      <c r="H279" s="350"/>
      <c r="I279" s="350"/>
      <c r="J279" s="350"/>
      <c r="K279" s="350"/>
      <c r="L279" s="350"/>
      <c r="M279" s="356"/>
      <c r="N279" s="356"/>
      <c r="O279" s="356"/>
      <c r="P279" s="356"/>
      <c r="Q279" s="462" t="str">
        <f t="shared" ref="Q279" si="196">IF((L271=""),"",MAX(D272:L272))</f>
        <v/>
      </c>
      <c r="R279" s="462" t="str">
        <f t="shared" ref="R279" si="197">IF(L271="","",MIN(D272:L272))</f>
        <v/>
      </c>
      <c r="S279" s="360" t="str">
        <f t="shared" ref="S279" si="198">IF((L272=""),"",AVERAGE(D272:L272))</f>
        <v/>
      </c>
      <c r="T279" s="346" t="str">
        <f>IF((L271=""),"",((Q279-R279)/(Q279+R279))*100)</f>
        <v/>
      </c>
      <c r="U279" s="465" t="str">
        <f>IF(L271="","",(IF(T279&lt;7,IF(S279&gt;2800,IF(S279&lt;4500,"Pass","Fail"),"Fail"),"Fail")))</f>
        <v/>
      </c>
      <c r="V279" s="468"/>
    </row>
    <row r="280" spans="1:22">
      <c r="A280" s="460"/>
      <c r="B280" s="463"/>
      <c r="C280" s="354" t="s">
        <v>101</v>
      </c>
      <c r="D280" s="355"/>
      <c r="E280" s="355"/>
      <c r="F280" s="355"/>
      <c r="G280" s="355"/>
      <c r="H280" s="355"/>
      <c r="I280" s="355"/>
      <c r="J280" s="355"/>
      <c r="K280" s="355"/>
      <c r="L280" s="355"/>
      <c r="M280" s="356"/>
      <c r="N280" s="356"/>
      <c r="O280" s="356"/>
      <c r="P280" s="356"/>
      <c r="Q280" s="463"/>
      <c r="R280" s="463"/>
      <c r="S280" s="361"/>
      <c r="T280" s="357"/>
      <c r="U280" s="466"/>
      <c r="V280" s="468"/>
    </row>
    <row r="281" spans="1:22" ht="24.75" thickBot="1">
      <c r="A281" s="461"/>
      <c r="B281" s="464"/>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4"/>
      <c r="R281" s="464"/>
      <c r="S281" s="364"/>
      <c r="T281" s="365"/>
      <c r="U281" s="467"/>
      <c r="V281" s="469"/>
    </row>
    <row r="282" spans="1:22">
      <c r="A282" s="470"/>
      <c r="B282" s="472" t="s">
        <v>211</v>
      </c>
      <c r="C282" s="349" t="s">
        <v>100</v>
      </c>
      <c r="D282" s="355"/>
      <c r="E282" s="355"/>
      <c r="F282" s="355"/>
      <c r="G282" s="355"/>
      <c r="H282" s="355"/>
      <c r="I282" s="355"/>
      <c r="J282" s="355"/>
      <c r="K282" s="355"/>
      <c r="L282" s="355"/>
      <c r="M282" s="351"/>
      <c r="N282" s="351"/>
      <c r="O282" s="351"/>
      <c r="P282" s="351"/>
      <c r="Q282" s="472" t="str">
        <f t="shared" ref="Q282" si="200">IF((L274=""),"",MAX(D275:L275))</f>
        <v/>
      </c>
      <c r="R282" s="472" t="str">
        <f t="shared" ref="R282" si="201">IF(L274="","",MIN(D275:L275))</f>
        <v/>
      </c>
      <c r="S282" s="352" t="str">
        <f t="shared" ref="S282" si="202">IF((L275=""),"",AVERAGE(D275:L275))</f>
        <v/>
      </c>
      <c r="T282" s="352" t="str">
        <f>IF((L274=""),"",((Q282-R282)/(Q282+R282))*100)</f>
        <v/>
      </c>
      <c r="U282" s="474" t="str">
        <f>IF(L274="","",(IF(T282&lt;7,IF(S282&gt;2000,IF(S282&lt;3000,"Pass","Fail"),"Fail"),"Fail")))</f>
        <v/>
      </c>
      <c r="V282" s="476"/>
    </row>
    <row r="283" spans="1:22">
      <c r="A283" s="471"/>
      <c r="B283" s="463"/>
      <c r="C283" s="354" t="s">
        <v>101</v>
      </c>
      <c r="D283" s="355"/>
      <c r="E283" s="355"/>
      <c r="F283" s="355"/>
      <c r="G283" s="355"/>
      <c r="H283" s="355"/>
      <c r="I283" s="355"/>
      <c r="J283" s="355"/>
      <c r="K283" s="355"/>
      <c r="L283" s="355"/>
      <c r="M283" s="356"/>
      <c r="N283" s="356"/>
      <c r="O283" s="356"/>
      <c r="P283" s="356"/>
      <c r="Q283" s="463"/>
      <c r="R283" s="463"/>
      <c r="S283" s="357"/>
      <c r="T283" s="357"/>
      <c r="U283" s="466"/>
      <c r="V283" s="477"/>
    </row>
    <row r="284" spans="1:22" ht="24.75" thickBot="1">
      <c r="A284" s="471"/>
      <c r="B284" s="473"/>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3"/>
      <c r="R284" s="473"/>
      <c r="S284" s="359"/>
      <c r="T284" s="359"/>
      <c r="U284" s="475"/>
      <c r="V284" s="477"/>
    </row>
    <row r="285" spans="1:22">
      <c r="A285" s="459"/>
      <c r="B285" s="462" t="s">
        <v>111</v>
      </c>
      <c r="C285" s="354" t="s">
        <v>100</v>
      </c>
      <c r="D285" s="350"/>
      <c r="E285" s="350"/>
      <c r="F285" s="350"/>
      <c r="G285" s="350"/>
      <c r="H285" s="350"/>
      <c r="I285" s="350"/>
      <c r="J285" s="350"/>
      <c r="K285" s="350"/>
      <c r="L285" s="350"/>
      <c r="M285" s="356"/>
      <c r="N285" s="356"/>
      <c r="O285" s="356"/>
      <c r="P285" s="356"/>
      <c r="Q285" s="462" t="str">
        <f t="shared" ref="Q285" si="204">IF((L277=""),"",MAX(D278:L278))</f>
        <v/>
      </c>
      <c r="R285" s="462" t="str">
        <f t="shared" ref="R285" si="205">IF(L277="","",MIN(D278:L278))</f>
        <v/>
      </c>
      <c r="S285" s="360" t="str">
        <f t="shared" ref="S285" si="206">IF((L278=""),"",AVERAGE(D278:L278))</f>
        <v/>
      </c>
      <c r="T285" s="346" t="str">
        <f>IF((L277=""),"",((Q285-R285)/(Q285+R285))*100)</f>
        <v/>
      </c>
      <c r="U285" s="465" t="str">
        <f>IF(L277="","",(IF(T285&lt;7,IF(S285&gt;2800,IF(S285&lt;4500,"Pass","Fail"),"Fail"),"Fail")))</f>
        <v/>
      </c>
      <c r="V285" s="468"/>
    </row>
    <row r="286" spans="1:22">
      <c r="A286" s="460"/>
      <c r="B286" s="463"/>
      <c r="C286" s="354" t="s">
        <v>101</v>
      </c>
      <c r="D286" s="355"/>
      <c r="E286" s="355"/>
      <c r="F286" s="355"/>
      <c r="G286" s="355"/>
      <c r="H286" s="355"/>
      <c r="I286" s="355"/>
      <c r="J286" s="355"/>
      <c r="K286" s="355"/>
      <c r="L286" s="355"/>
      <c r="M286" s="356"/>
      <c r="N286" s="356"/>
      <c r="O286" s="356"/>
      <c r="P286" s="356"/>
      <c r="Q286" s="463"/>
      <c r="R286" s="463"/>
      <c r="S286" s="361"/>
      <c r="T286" s="357"/>
      <c r="U286" s="466"/>
      <c r="V286" s="468"/>
    </row>
    <row r="287" spans="1:22" ht="24.75" thickBot="1">
      <c r="A287" s="461"/>
      <c r="B287" s="464"/>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4"/>
      <c r="R287" s="464"/>
      <c r="S287" s="364"/>
      <c r="T287" s="365"/>
      <c r="U287" s="467"/>
      <c r="V287" s="469"/>
    </row>
    <row r="288" spans="1:22">
      <c r="A288" s="470"/>
      <c r="B288" s="472" t="s">
        <v>211</v>
      </c>
      <c r="C288" s="349" t="s">
        <v>100</v>
      </c>
      <c r="D288" s="355"/>
      <c r="E288" s="355"/>
      <c r="F288" s="355"/>
      <c r="G288" s="355"/>
      <c r="H288" s="355"/>
      <c r="I288" s="355"/>
      <c r="J288" s="355"/>
      <c r="K288" s="355"/>
      <c r="L288" s="355"/>
      <c r="M288" s="351"/>
      <c r="N288" s="351"/>
      <c r="O288" s="351"/>
      <c r="P288" s="351"/>
      <c r="Q288" s="472" t="str">
        <f t="shared" ref="Q288" si="208">IF((L280=""),"",MAX(D281:L281))</f>
        <v/>
      </c>
      <c r="R288" s="472" t="str">
        <f t="shared" ref="R288" si="209">IF(L280="","",MIN(D281:L281))</f>
        <v/>
      </c>
      <c r="S288" s="352" t="str">
        <f t="shared" ref="S288" si="210">IF((L281=""),"",AVERAGE(D281:L281))</f>
        <v/>
      </c>
      <c r="T288" s="352" t="str">
        <f>IF((L280=""),"",((Q288-R288)/(Q288+R288))*100)</f>
        <v/>
      </c>
      <c r="U288" s="474" t="str">
        <f>IF(L280="","",(IF(T288&lt;7,IF(S288&gt;2000,IF(S288&lt;3000,"Pass","Fail"),"Fail"),"Fail")))</f>
        <v/>
      </c>
      <c r="V288" s="476"/>
    </row>
    <row r="289" spans="1:22">
      <c r="A289" s="471"/>
      <c r="B289" s="463"/>
      <c r="C289" s="354" t="s">
        <v>101</v>
      </c>
      <c r="D289" s="355"/>
      <c r="E289" s="355"/>
      <c r="F289" s="355"/>
      <c r="G289" s="355"/>
      <c r="H289" s="355"/>
      <c r="I289" s="355"/>
      <c r="J289" s="355"/>
      <c r="K289" s="355"/>
      <c r="L289" s="355"/>
      <c r="M289" s="356"/>
      <c r="N289" s="356"/>
      <c r="O289" s="356"/>
      <c r="P289" s="356"/>
      <c r="Q289" s="463"/>
      <c r="R289" s="463"/>
      <c r="S289" s="357"/>
      <c r="T289" s="357"/>
      <c r="U289" s="466"/>
      <c r="V289" s="477"/>
    </row>
    <row r="290" spans="1:22" ht="24.75" thickBot="1">
      <c r="A290" s="471"/>
      <c r="B290" s="473"/>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3"/>
      <c r="R290" s="473"/>
      <c r="S290" s="359"/>
      <c r="T290" s="359"/>
      <c r="U290" s="475"/>
      <c r="V290" s="477"/>
    </row>
    <row r="291" spans="1:22">
      <c r="A291" s="459"/>
      <c r="B291" s="462" t="s">
        <v>111</v>
      </c>
      <c r="C291" s="354" t="s">
        <v>100</v>
      </c>
      <c r="D291" s="350"/>
      <c r="E291" s="350"/>
      <c r="F291" s="350"/>
      <c r="G291" s="350"/>
      <c r="H291" s="350"/>
      <c r="I291" s="350"/>
      <c r="J291" s="350"/>
      <c r="K291" s="350"/>
      <c r="L291" s="350"/>
      <c r="M291" s="356"/>
      <c r="N291" s="356"/>
      <c r="O291" s="356"/>
      <c r="P291" s="356"/>
      <c r="Q291" s="462" t="str">
        <f t="shared" ref="Q291" si="212">IF((L283=""),"",MAX(D284:L284))</f>
        <v/>
      </c>
      <c r="R291" s="462" t="str">
        <f t="shared" ref="R291" si="213">IF(L283="","",MIN(D284:L284))</f>
        <v/>
      </c>
      <c r="S291" s="360" t="str">
        <f t="shared" ref="S291" si="214">IF((L284=""),"",AVERAGE(D284:L284))</f>
        <v/>
      </c>
      <c r="T291" s="346" t="str">
        <f>IF((L283=""),"",((Q291-R291)/(Q291+R291))*100)</f>
        <v/>
      </c>
      <c r="U291" s="465" t="str">
        <f>IF(L283="","",(IF(T291&lt;7,IF(S291&gt;2800,IF(S291&lt;4500,"Pass","Fail"),"Fail"),"Fail")))</f>
        <v/>
      </c>
      <c r="V291" s="468"/>
    </row>
    <row r="292" spans="1:22">
      <c r="A292" s="460"/>
      <c r="B292" s="463"/>
      <c r="C292" s="354" t="s">
        <v>101</v>
      </c>
      <c r="D292" s="355"/>
      <c r="E292" s="355"/>
      <c r="F292" s="355"/>
      <c r="G292" s="355"/>
      <c r="H292" s="355"/>
      <c r="I292" s="355"/>
      <c r="J292" s="355"/>
      <c r="K292" s="355"/>
      <c r="L292" s="355"/>
      <c r="M292" s="356"/>
      <c r="N292" s="356"/>
      <c r="O292" s="356"/>
      <c r="P292" s="356"/>
      <c r="Q292" s="463"/>
      <c r="R292" s="463"/>
      <c r="S292" s="361"/>
      <c r="T292" s="357"/>
      <c r="U292" s="466"/>
      <c r="V292" s="468"/>
    </row>
    <row r="293" spans="1:22" ht="24.75" thickBot="1">
      <c r="A293" s="461"/>
      <c r="B293" s="464"/>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4"/>
      <c r="R293" s="464"/>
      <c r="S293" s="364"/>
      <c r="T293" s="365"/>
      <c r="U293" s="467"/>
      <c r="V293" s="469"/>
    </row>
    <row r="294" spans="1:22">
      <c r="A294" s="470"/>
      <c r="B294" s="472" t="s">
        <v>211</v>
      </c>
      <c r="C294" s="349" t="s">
        <v>100</v>
      </c>
      <c r="D294" s="355"/>
      <c r="E294" s="355"/>
      <c r="F294" s="355"/>
      <c r="G294" s="355"/>
      <c r="H294" s="355"/>
      <c r="I294" s="355"/>
      <c r="J294" s="355"/>
      <c r="K294" s="355"/>
      <c r="L294" s="355"/>
      <c r="M294" s="351"/>
      <c r="N294" s="351"/>
      <c r="O294" s="351"/>
      <c r="P294" s="351"/>
      <c r="Q294" s="472" t="str">
        <f t="shared" ref="Q294" si="216">IF((L286=""),"",MAX(D287:L287))</f>
        <v/>
      </c>
      <c r="R294" s="472" t="str">
        <f t="shared" ref="R294" si="217">IF(L286="","",MIN(D287:L287))</f>
        <v/>
      </c>
      <c r="S294" s="352" t="str">
        <f t="shared" ref="S294" si="218">IF((L287=""),"",AVERAGE(D287:L287))</f>
        <v/>
      </c>
      <c r="T294" s="352" t="str">
        <f>IF((L286=""),"",((Q294-R294)/(Q294+R294))*100)</f>
        <v/>
      </c>
      <c r="U294" s="474" t="str">
        <f>IF(L286="","",(IF(T294&lt;7,IF(S294&gt;2000,IF(S294&lt;3000,"Pass","Fail"),"Fail"),"Fail")))</f>
        <v/>
      </c>
      <c r="V294" s="476"/>
    </row>
    <row r="295" spans="1:22">
      <c r="A295" s="471"/>
      <c r="B295" s="463"/>
      <c r="C295" s="354" t="s">
        <v>101</v>
      </c>
      <c r="D295" s="355"/>
      <c r="E295" s="355"/>
      <c r="F295" s="355"/>
      <c r="G295" s="355"/>
      <c r="H295" s="355"/>
      <c r="I295" s="355"/>
      <c r="J295" s="355"/>
      <c r="K295" s="355"/>
      <c r="L295" s="355"/>
      <c r="M295" s="356"/>
      <c r="N295" s="356"/>
      <c r="O295" s="356"/>
      <c r="P295" s="356"/>
      <c r="Q295" s="463"/>
      <c r="R295" s="463"/>
      <c r="S295" s="357"/>
      <c r="T295" s="357"/>
      <c r="U295" s="466"/>
      <c r="V295" s="477"/>
    </row>
    <row r="296" spans="1:22" ht="24.75" thickBot="1">
      <c r="A296" s="471"/>
      <c r="B296" s="473"/>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3"/>
      <c r="R296" s="473"/>
      <c r="S296" s="359"/>
      <c r="T296" s="359"/>
      <c r="U296" s="475"/>
      <c r="V296" s="477"/>
    </row>
    <row r="297" spans="1:22">
      <c r="A297" s="459"/>
      <c r="B297" s="462" t="s">
        <v>111</v>
      </c>
      <c r="C297" s="354" t="s">
        <v>100</v>
      </c>
      <c r="D297" s="350"/>
      <c r="E297" s="350"/>
      <c r="F297" s="350"/>
      <c r="G297" s="350"/>
      <c r="H297" s="350"/>
      <c r="I297" s="350"/>
      <c r="J297" s="350"/>
      <c r="K297" s="350"/>
      <c r="L297" s="350"/>
      <c r="M297" s="356"/>
      <c r="N297" s="356"/>
      <c r="O297" s="356"/>
      <c r="P297" s="356"/>
      <c r="Q297" s="462" t="str">
        <f t="shared" ref="Q297" si="220">IF((L289=""),"",MAX(D290:L290))</f>
        <v/>
      </c>
      <c r="R297" s="462" t="str">
        <f t="shared" ref="R297" si="221">IF(L289="","",MIN(D290:L290))</f>
        <v/>
      </c>
      <c r="S297" s="360" t="str">
        <f t="shared" ref="S297" si="222">IF((L290=""),"",AVERAGE(D290:L290))</f>
        <v/>
      </c>
      <c r="T297" s="346" t="str">
        <f>IF((L289=""),"",((Q297-R297)/(Q297+R297))*100)</f>
        <v/>
      </c>
      <c r="U297" s="465" t="str">
        <f>IF(L289="","",(IF(T297&lt;7,IF(S297&gt;2800,IF(S297&lt;4500,"Pass","Fail"),"Fail"),"Fail")))</f>
        <v/>
      </c>
      <c r="V297" s="468"/>
    </row>
    <row r="298" spans="1:22">
      <c r="A298" s="460"/>
      <c r="B298" s="463"/>
      <c r="C298" s="354" t="s">
        <v>101</v>
      </c>
      <c r="D298" s="355"/>
      <c r="E298" s="355"/>
      <c r="F298" s="355"/>
      <c r="G298" s="355"/>
      <c r="H298" s="355"/>
      <c r="I298" s="355"/>
      <c r="J298" s="355"/>
      <c r="K298" s="355"/>
      <c r="L298" s="355"/>
      <c r="M298" s="356"/>
      <c r="N298" s="356"/>
      <c r="O298" s="356"/>
      <c r="P298" s="356"/>
      <c r="Q298" s="463"/>
      <c r="R298" s="463"/>
      <c r="S298" s="361"/>
      <c r="T298" s="357"/>
      <c r="U298" s="466"/>
      <c r="V298" s="468"/>
    </row>
    <row r="299" spans="1:22" ht="24.75" thickBot="1">
      <c r="A299" s="461"/>
      <c r="B299" s="464"/>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4"/>
      <c r="R299" s="464"/>
      <c r="S299" s="364"/>
      <c r="T299" s="365"/>
      <c r="U299" s="467"/>
      <c r="V299" s="469"/>
    </row>
    <row r="300" spans="1:22">
      <c r="A300" s="470"/>
      <c r="B300" s="472" t="s">
        <v>211</v>
      </c>
      <c r="C300" s="349" t="s">
        <v>100</v>
      </c>
      <c r="D300" s="355"/>
      <c r="E300" s="355"/>
      <c r="F300" s="355"/>
      <c r="G300" s="355"/>
      <c r="H300" s="355"/>
      <c r="I300" s="355"/>
      <c r="J300" s="355"/>
      <c r="K300" s="355"/>
      <c r="L300" s="355"/>
      <c r="M300" s="351"/>
      <c r="N300" s="351"/>
      <c r="O300" s="351"/>
      <c r="P300" s="351"/>
      <c r="Q300" s="472" t="str">
        <f t="shared" ref="Q300" si="224">IF((L292=""),"",MAX(D293:L293))</f>
        <v/>
      </c>
      <c r="R300" s="472" t="str">
        <f t="shared" ref="R300" si="225">IF(L292="","",MIN(D293:L293))</f>
        <v/>
      </c>
      <c r="S300" s="352" t="str">
        <f t="shared" ref="S300" si="226">IF((L293=""),"",AVERAGE(D293:L293))</f>
        <v/>
      </c>
      <c r="T300" s="352" t="str">
        <f>IF((L292=""),"",((Q300-R300)/(Q300+R300))*100)</f>
        <v/>
      </c>
      <c r="U300" s="474" t="str">
        <f>IF(L292="","",(IF(T300&lt;7,IF(S300&gt;2000,IF(S300&lt;3000,"Pass","Fail"),"Fail"),"Fail")))</f>
        <v/>
      </c>
      <c r="V300" s="476"/>
    </row>
    <row r="301" spans="1:22">
      <c r="A301" s="471"/>
      <c r="B301" s="463"/>
      <c r="C301" s="354" t="s">
        <v>101</v>
      </c>
      <c r="D301" s="355"/>
      <c r="E301" s="355"/>
      <c r="F301" s="355"/>
      <c r="G301" s="355"/>
      <c r="H301" s="355"/>
      <c r="I301" s="355"/>
      <c r="J301" s="355"/>
      <c r="K301" s="355"/>
      <c r="L301" s="355"/>
      <c r="M301" s="356"/>
      <c r="N301" s="356"/>
      <c r="O301" s="356"/>
      <c r="P301" s="356"/>
      <c r="Q301" s="463"/>
      <c r="R301" s="463"/>
      <c r="S301" s="357"/>
      <c r="T301" s="357"/>
      <c r="U301" s="466"/>
      <c r="V301" s="477"/>
    </row>
    <row r="302" spans="1:22" ht="24.75" thickBot="1">
      <c r="A302" s="471"/>
      <c r="B302" s="473"/>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3"/>
      <c r="R302" s="473"/>
      <c r="S302" s="359"/>
      <c r="T302" s="359"/>
      <c r="U302" s="475"/>
      <c r="V302" s="477"/>
    </row>
    <row r="303" spans="1:22">
      <c r="A303" s="459"/>
      <c r="B303" s="462" t="s">
        <v>111</v>
      </c>
      <c r="C303" s="354" t="s">
        <v>100</v>
      </c>
      <c r="D303" s="350"/>
      <c r="E303" s="350"/>
      <c r="F303" s="350"/>
      <c r="G303" s="350"/>
      <c r="H303" s="350"/>
      <c r="I303" s="350"/>
      <c r="J303" s="350"/>
      <c r="K303" s="350"/>
      <c r="L303" s="350"/>
      <c r="M303" s="356"/>
      <c r="N303" s="356"/>
      <c r="O303" s="356"/>
      <c r="P303" s="356"/>
      <c r="Q303" s="462" t="str">
        <f t="shared" ref="Q303" si="228">IF((L295=""),"",MAX(D296:L296))</f>
        <v/>
      </c>
      <c r="R303" s="462" t="str">
        <f t="shared" ref="R303" si="229">IF(L295="","",MIN(D296:L296))</f>
        <v/>
      </c>
      <c r="S303" s="360" t="str">
        <f t="shared" ref="S303" si="230">IF((L296=""),"",AVERAGE(D296:L296))</f>
        <v/>
      </c>
      <c r="T303" s="346" t="str">
        <f>IF((L295=""),"",((Q303-R303)/(Q303+R303))*100)</f>
        <v/>
      </c>
      <c r="U303" s="465" t="str">
        <f>IF(L295="","",(IF(T303&lt;7,IF(S303&gt;2800,IF(S303&lt;4500,"Pass","Fail"),"Fail"),"Fail")))</f>
        <v/>
      </c>
      <c r="V303" s="468"/>
    </row>
    <row r="304" spans="1:22">
      <c r="A304" s="460"/>
      <c r="B304" s="463"/>
      <c r="C304" s="354" t="s">
        <v>101</v>
      </c>
      <c r="D304" s="355"/>
      <c r="E304" s="355"/>
      <c r="F304" s="355"/>
      <c r="G304" s="355"/>
      <c r="H304" s="355"/>
      <c r="I304" s="355"/>
      <c r="J304" s="355"/>
      <c r="K304" s="355"/>
      <c r="L304" s="355"/>
      <c r="M304" s="356"/>
      <c r="N304" s="356"/>
      <c r="O304" s="356"/>
      <c r="P304" s="356"/>
      <c r="Q304" s="463"/>
      <c r="R304" s="463"/>
      <c r="S304" s="361"/>
      <c r="T304" s="357"/>
      <c r="U304" s="466"/>
      <c r="V304" s="468"/>
    </row>
    <row r="305" spans="1:22" ht="24.75" thickBot="1">
      <c r="A305" s="461"/>
      <c r="B305" s="464"/>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4"/>
      <c r="R305" s="464"/>
      <c r="S305" s="364"/>
      <c r="T305" s="365"/>
      <c r="U305" s="467"/>
      <c r="V305" s="469"/>
    </row>
    <row r="306" spans="1:22">
      <c r="A306" s="470"/>
      <c r="B306" s="472" t="s">
        <v>211</v>
      </c>
      <c r="C306" s="349" t="s">
        <v>100</v>
      </c>
      <c r="D306" s="355"/>
      <c r="E306" s="355"/>
      <c r="F306" s="355"/>
      <c r="G306" s="355"/>
      <c r="H306" s="355"/>
      <c r="I306" s="355"/>
      <c r="J306" s="355"/>
      <c r="K306" s="355"/>
      <c r="L306" s="355"/>
      <c r="M306" s="351"/>
      <c r="N306" s="351"/>
      <c r="O306" s="351"/>
      <c r="P306" s="351"/>
      <c r="Q306" s="472" t="str">
        <f t="shared" ref="Q306" si="232">IF((L298=""),"",MAX(D299:L299))</f>
        <v/>
      </c>
      <c r="R306" s="472" t="str">
        <f t="shared" ref="R306" si="233">IF(L298="","",MIN(D299:L299))</f>
        <v/>
      </c>
      <c r="S306" s="352" t="str">
        <f t="shared" ref="S306" si="234">IF((L299=""),"",AVERAGE(D299:L299))</f>
        <v/>
      </c>
      <c r="T306" s="352" t="str">
        <f>IF((L298=""),"",((Q306-R306)/(Q306+R306))*100)</f>
        <v/>
      </c>
      <c r="U306" s="474" t="str">
        <f>IF(L298="","",(IF(T306&lt;7,IF(S306&gt;2000,IF(S306&lt;3000,"Pass","Fail"),"Fail"),"Fail")))</f>
        <v/>
      </c>
      <c r="V306" s="476"/>
    </row>
    <row r="307" spans="1:22">
      <c r="A307" s="471"/>
      <c r="B307" s="463"/>
      <c r="C307" s="354" t="s">
        <v>101</v>
      </c>
      <c r="D307" s="355"/>
      <c r="E307" s="355"/>
      <c r="F307" s="355"/>
      <c r="G307" s="355"/>
      <c r="H307" s="355"/>
      <c r="I307" s="355"/>
      <c r="J307" s="355"/>
      <c r="K307" s="355"/>
      <c r="L307" s="355"/>
      <c r="M307" s="356"/>
      <c r="N307" s="356"/>
      <c r="O307" s="356"/>
      <c r="P307" s="356"/>
      <c r="Q307" s="463"/>
      <c r="R307" s="463"/>
      <c r="S307" s="357"/>
      <c r="T307" s="357"/>
      <c r="U307" s="466"/>
      <c r="V307" s="477"/>
    </row>
    <row r="308" spans="1:22" ht="24.75" thickBot="1">
      <c r="A308" s="471"/>
      <c r="B308" s="473"/>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3"/>
      <c r="R308" s="473"/>
      <c r="S308" s="359"/>
      <c r="T308" s="359"/>
      <c r="U308" s="475"/>
      <c r="V308" s="477"/>
    </row>
    <row r="309" spans="1:22">
      <c r="A309" s="459"/>
      <c r="B309" s="462" t="s">
        <v>111</v>
      </c>
      <c r="C309" s="354" t="s">
        <v>100</v>
      </c>
      <c r="D309" s="350"/>
      <c r="E309" s="350"/>
      <c r="F309" s="350"/>
      <c r="G309" s="350"/>
      <c r="H309" s="350"/>
      <c r="I309" s="350"/>
      <c r="J309" s="350"/>
      <c r="K309" s="350"/>
      <c r="L309" s="350"/>
      <c r="M309" s="356"/>
      <c r="N309" s="356"/>
      <c r="O309" s="356"/>
      <c r="P309" s="356"/>
      <c r="Q309" s="462" t="str">
        <f t="shared" ref="Q309" si="236">IF((L301=""),"",MAX(D302:L302))</f>
        <v/>
      </c>
      <c r="R309" s="462" t="str">
        <f t="shared" ref="R309" si="237">IF(L301="","",MIN(D302:L302))</f>
        <v/>
      </c>
      <c r="S309" s="360" t="str">
        <f t="shared" ref="S309" si="238">IF((L302=""),"",AVERAGE(D302:L302))</f>
        <v/>
      </c>
      <c r="T309" s="346" t="str">
        <f>IF((L301=""),"",((Q309-R309)/(Q309+R309))*100)</f>
        <v/>
      </c>
      <c r="U309" s="465" t="str">
        <f>IF(L301="","",(IF(T309&lt;7,IF(S309&gt;2800,IF(S309&lt;4500,"Pass","Fail"),"Fail"),"Fail")))</f>
        <v/>
      </c>
      <c r="V309" s="468"/>
    </row>
    <row r="310" spans="1:22">
      <c r="A310" s="460"/>
      <c r="B310" s="463"/>
      <c r="C310" s="354" t="s">
        <v>101</v>
      </c>
      <c r="D310" s="355"/>
      <c r="E310" s="355"/>
      <c r="F310" s="355"/>
      <c r="G310" s="355"/>
      <c r="H310" s="355"/>
      <c r="I310" s="355"/>
      <c r="J310" s="355"/>
      <c r="K310" s="355"/>
      <c r="L310" s="355"/>
      <c r="M310" s="356"/>
      <c r="N310" s="356"/>
      <c r="O310" s="356"/>
      <c r="P310" s="356"/>
      <c r="Q310" s="463"/>
      <c r="R310" s="463"/>
      <c r="S310" s="361"/>
      <c r="T310" s="357"/>
      <c r="U310" s="466"/>
      <c r="V310" s="468"/>
    </row>
    <row r="311" spans="1:22" ht="24.75" thickBot="1">
      <c r="A311" s="461"/>
      <c r="B311" s="464"/>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4"/>
      <c r="R311" s="464"/>
      <c r="S311" s="364"/>
      <c r="T311" s="365"/>
      <c r="U311" s="467"/>
      <c r="V311" s="469"/>
    </row>
    <row r="312" spans="1:22">
      <c r="A312" s="470"/>
      <c r="B312" s="472" t="s">
        <v>211</v>
      </c>
      <c r="C312" s="349" t="s">
        <v>100</v>
      </c>
      <c r="D312" s="355"/>
      <c r="E312" s="355"/>
      <c r="F312" s="355"/>
      <c r="G312" s="355"/>
      <c r="H312" s="355"/>
      <c r="I312" s="355"/>
      <c r="J312" s="355"/>
      <c r="K312" s="355"/>
      <c r="L312" s="355"/>
      <c r="M312" s="351"/>
      <c r="N312" s="351"/>
      <c r="O312" s="351"/>
      <c r="P312" s="351"/>
      <c r="Q312" s="472" t="str">
        <f t="shared" ref="Q312" si="240">IF((L304=""),"",MAX(D305:L305))</f>
        <v/>
      </c>
      <c r="R312" s="472" t="str">
        <f t="shared" ref="R312" si="241">IF(L304="","",MIN(D305:L305))</f>
        <v/>
      </c>
      <c r="S312" s="352" t="str">
        <f t="shared" ref="S312" si="242">IF((L305=""),"",AVERAGE(D305:L305))</f>
        <v/>
      </c>
      <c r="T312" s="352" t="str">
        <f>IF((L304=""),"",((Q312-R312)/(Q312+R312))*100)</f>
        <v/>
      </c>
      <c r="U312" s="474" t="str">
        <f>IF(L304="","",(IF(T312&lt;7,IF(S312&gt;2000,IF(S312&lt;3000,"Pass","Fail"),"Fail"),"Fail")))</f>
        <v/>
      </c>
      <c r="V312" s="476"/>
    </row>
    <row r="313" spans="1:22">
      <c r="A313" s="471"/>
      <c r="B313" s="463"/>
      <c r="C313" s="354" t="s">
        <v>101</v>
      </c>
      <c r="D313" s="355"/>
      <c r="E313" s="355"/>
      <c r="F313" s="355"/>
      <c r="G313" s="355"/>
      <c r="H313" s="355"/>
      <c r="I313" s="355"/>
      <c r="J313" s="355"/>
      <c r="K313" s="355"/>
      <c r="L313" s="355"/>
      <c r="M313" s="356"/>
      <c r="N313" s="356"/>
      <c r="O313" s="356"/>
      <c r="P313" s="356"/>
      <c r="Q313" s="463"/>
      <c r="R313" s="463"/>
      <c r="S313" s="357"/>
      <c r="T313" s="357"/>
      <c r="U313" s="466"/>
      <c r="V313" s="477"/>
    </row>
    <row r="314" spans="1:22" ht="24.75" thickBot="1">
      <c r="A314" s="471"/>
      <c r="B314" s="473"/>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3"/>
      <c r="R314" s="473"/>
      <c r="S314" s="359"/>
      <c r="T314" s="359"/>
      <c r="U314" s="475"/>
      <c r="V314" s="477"/>
    </row>
    <row r="315" spans="1:22">
      <c r="A315" s="459"/>
      <c r="B315" s="462" t="s">
        <v>111</v>
      </c>
      <c r="C315" s="354" t="s">
        <v>100</v>
      </c>
      <c r="D315" s="350"/>
      <c r="E315" s="350"/>
      <c r="F315" s="350"/>
      <c r="G315" s="350"/>
      <c r="H315" s="350"/>
      <c r="I315" s="350"/>
      <c r="J315" s="350"/>
      <c r="K315" s="350"/>
      <c r="L315" s="350"/>
      <c r="M315" s="356"/>
      <c r="N315" s="356"/>
      <c r="O315" s="356"/>
      <c r="P315" s="356"/>
      <c r="Q315" s="462" t="str">
        <f t="shared" ref="Q315" si="244">IF((L307=""),"",MAX(D308:L308))</f>
        <v/>
      </c>
      <c r="R315" s="462" t="str">
        <f t="shared" ref="R315" si="245">IF(L307="","",MIN(D308:L308))</f>
        <v/>
      </c>
      <c r="S315" s="360" t="str">
        <f t="shared" ref="S315" si="246">IF((L308=""),"",AVERAGE(D308:L308))</f>
        <v/>
      </c>
      <c r="T315" s="346" t="str">
        <f>IF((L307=""),"",((Q315-R315)/(Q315+R315))*100)</f>
        <v/>
      </c>
      <c r="U315" s="465" t="str">
        <f>IF(L307="","",(IF(T315&lt;7,IF(S315&gt;2800,IF(S315&lt;4500,"Pass","Fail"),"Fail"),"Fail")))</f>
        <v/>
      </c>
      <c r="V315" s="468"/>
    </row>
    <row r="316" spans="1:22">
      <c r="A316" s="460"/>
      <c r="B316" s="463"/>
      <c r="C316" s="354" t="s">
        <v>101</v>
      </c>
      <c r="D316" s="355"/>
      <c r="E316" s="355"/>
      <c r="F316" s="355"/>
      <c r="G316" s="355"/>
      <c r="H316" s="355"/>
      <c r="I316" s="355"/>
      <c r="J316" s="355"/>
      <c r="K316" s="355"/>
      <c r="L316" s="355"/>
      <c r="M316" s="356"/>
      <c r="N316" s="356"/>
      <c r="O316" s="356"/>
      <c r="P316" s="356"/>
      <c r="Q316" s="463"/>
      <c r="R316" s="463"/>
      <c r="S316" s="361"/>
      <c r="T316" s="357"/>
      <c r="U316" s="466"/>
      <c r="V316" s="468"/>
    </row>
    <row r="317" spans="1:22" ht="24.75" thickBot="1">
      <c r="A317" s="461"/>
      <c r="B317" s="464"/>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4"/>
      <c r="R317" s="464"/>
      <c r="S317" s="364"/>
      <c r="T317" s="365"/>
      <c r="U317" s="467"/>
      <c r="V317" s="469"/>
    </row>
    <row r="318" spans="1:22">
      <c r="A318" s="470"/>
      <c r="B318" s="472" t="s">
        <v>211</v>
      </c>
      <c r="C318" s="349" t="s">
        <v>100</v>
      </c>
      <c r="D318" s="355"/>
      <c r="E318" s="355"/>
      <c r="F318" s="355"/>
      <c r="G318" s="355"/>
      <c r="H318" s="355"/>
      <c r="I318" s="355"/>
      <c r="J318" s="355"/>
      <c r="K318" s="355"/>
      <c r="L318" s="355"/>
      <c r="M318" s="351"/>
      <c r="N318" s="351"/>
      <c r="O318" s="351"/>
      <c r="P318" s="351"/>
      <c r="Q318" s="472" t="str">
        <f t="shared" ref="Q318" si="248">IF((L310=""),"",MAX(D311:L311))</f>
        <v/>
      </c>
      <c r="R318" s="472" t="str">
        <f t="shared" ref="R318" si="249">IF(L310="","",MIN(D311:L311))</f>
        <v/>
      </c>
      <c r="S318" s="352" t="str">
        <f t="shared" ref="S318" si="250">IF((L311=""),"",AVERAGE(D311:L311))</f>
        <v/>
      </c>
      <c r="T318" s="352" t="str">
        <f>IF((L310=""),"",((Q318-R318)/(Q318+R318))*100)</f>
        <v/>
      </c>
      <c r="U318" s="474" t="str">
        <f>IF(L310="","",(IF(T318&lt;7,IF(S318&gt;2000,IF(S318&lt;3000,"Pass","Fail"),"Fail"),"Fail")))</f>
        <v/>
      </c>
      <c r="V318" s="476"/>
    </row>
    <row r="319" spans="1:22">
      <c r="A319" s="471"/>
      <c r="B319" s="463"/>
      <c r="C319" s="354" t="s">
        <v>101</v>
      </c>
      <c r="D319" s="355"/>
      <c r="E319" s="355"/>
      <c r="F319" s="355"/>
      <c r="G319" s="355"/>
      <c r="H319" s="355"/>
      <c r="I319" s="355"/>
      <c r="J319" s="355"/>
      <c r="K319" s="355"/>
      <c r="L319" s="355"/>
      <c r="M319" s="356"/>
      <c r="N319" s="356"/>
      <c r="O319" s="356"/>
      <c r="P319" s="356"/>
      <c r="Q319" s="463"/>
      <c r="R319" s="463"/>
      <c r="S319" s="357"/>
      <c r="T319" s="357"/>
      <c r="U319" s="466"/>
      <c r="V319" s="477"/>
    </row>
    <row r="320" spans="1:22" ht="24.75" thickBot="1">
      <c r="A320" s="471"/>
      <c r="B320" s="473"/>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3"/>
      <c r="R320" s="473"/>
      <c r="S320" s="359"/>
      <c r="T320" s="359"/>
      <c r="U320" s="475"/>
      <c r="V320" s="477"/>
    </row>
    <row r="321" spans="1:22">
      <c r="A321" s="459"/>
      <c r="B321" s="462" t="s">
        <v>111</v>
      </c>
      <c r="C321" s="354" t="s">
        <v>100</v>
      </c>
      <c r="D321" s="350"/>
      <c r="E321" s="350"/>
      <c r="F321" s="350"/>
      <c r="G321" s="350"/>
      <c r="H321" s="350"/>
      <c r="I321" s="350"/>
      <c r="J321" s="350"/>
      <c r="K321" s="350"/>
      <c r="L321" s="350"/>
      <c r="M321" s="356"/>
      <c r="N321" s="356"/>
      <c r="O321" s="356"/>
      <c r="P321" s="356"/>
      <c r="Q321" s="462" t="str">
        <f t="shared" ref="Q321" si="252">IF((L313=""),"",MAX(D314:L314))</f>
        <v/>
      </c>
      <c r="R321" s="462" t="str">
        <f t="shared" ref="R321" si="253">IF(L313="","",MIN(D314:L314))</f>
        <v/>
      </c>
      <c r="S321" s="360" t="str">
        <f t="shared" ref="S321" si="254">IF((L314=""),"",AVERAGE(D314:L314))</f>
        <v/>
      </c>
      <c r="T321" s="346" t="str">
        <f>IF((L313=""),"",((Q321-R321)/(Q321+R321))*100)</f>
        <v/>
      </c>
      <c r="U321" s="465" t="str">
        <f>IF(L313="","",(IF(T321&lt;7,IF(S321&gt;2800,IF(S321&lt;4500,"Pass","Fail"),"Fail"),"Fail")))</f>
        <v/>
      </c>
      <c r="V321" s="468"/>
    </row>
    <row r="322" spans="1:22">
      <c r="A322" s="460"/>
      <c r="B322" s="463"/>
      <c r="C322" s="354" t="s">
        <v>101</v>
      </c>
      <c r="D322" s="355"/>
      <c r="E322" s="355"/>
      <c r="F322" s="355"/>
      <c r="G322" s="355"/>
      <c r="H322" s="355"/>
      <c r="I322" s="355"/>
      <c r="J322" s="355"/>
      <c r="K322" s="355"/>
      <c r="L322" s="355"/>
      <c r="M322" s="356"/>
      <c r="N322" s="356"/>
      <c r="O322" s="356"/>
      <c r="P322" s="356"/>
      <c r="Q322" s="463"/>
      <c r="R322" s="463"/>
      <c r="S322" s="361"/>
      <c r="T322" s="357"/>
      <c r="U322" s="466"/>
      <c r="V322" s="468"/>
    </row>
    <row r="323" spans="1:22" ht="24.75" thickBot="1">
      <c r="A323" s="461"/>
      <c r="B323" s="464"/>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4"/>
      <c r="R323" s="464"/>
      <c r="S323" s="364"/>
      <c r="T323" s="365"/>
      <c r="U323" s="467"/>
      <c r="V323" s="469"/>
    </row>
    <row r="324" spans="1:22">
      <c r="A324" s="470"/>
      <c r="B324" s="472" t="s">
        <v>211</v>
      </c>
      <c r="C324" s="349" t="s">
        <v>100</v>
      </c>
      <c r="D324" s="355"/>
      <c r="E324" s="355"/>
      <c r="F324" s="355"/>
      <c r="G324" s="355"/>
      <c r="H324" s="355"/>
      <c r="I324" s="355"/>
      <c r="J324" s="355"/>
      <c r="K324" s="355"/>
      <c r="L324" s="355"/>
      <c r="M324" s="351"/>
      <c r="N324" s="351"/>
      <c r="O324" s="351"/>
      <c r="P324" s="351"/>
      <c r="Q324" s="472" t="str">
        <f t="shared" ref="Q324" si="256">IF((L316=""),"",MAX(D317:L317))</f>
        <v/>
      </c>
      <c r="R324" s="472" t="str">
        <f t="shared" ref="R324" si="257">IF(L316="","",MIN(D317:L317))</f>
        <v/>
      </c>
      <c r="S324" s="352" t="str">
        <f t="shared" ref="S324" si="258">IF((L317=""),"",AVERAGE(D317:L317))</f>
        <v/>
      </c>
      <c r="T324" s="352" t="str">
        <f>IF((L316=""),"",((Q324-R324)/(Q324+R324))*100)</f>
        <v/>
      </c>
      <c r="U324" s="474" t="str">
        <f>IF(L316="","",(IF(T324&lt;7,IF(S324&gt;2000,IF(S324&lt;3000,"Pass","Fail"),"Fail"),"Fail")))</f>
        <v/>
      </c>
      <c r="V324" s="476"/>
    </row>
    <row r="325" spans="1:22">
      <c r="A325" s="471"/>
      <c r="B325" s="463"/>
      <c r="C325" s="354" t="s">
        <v>101</v>
      </c>
      <c r="D325" s="355"/>
      <c r="E325" s="355"/>
      <c r="F325" s="355"/>
      <c r="G325" s="355"/>
      <c r="H325" s="355"/>
      <c r="I325" s="355"/>
      <c r="J325" s="355"/>
      <c r="K325" s="355"/>
      <c r="L325" s="355"/>
      <c r="M325" s="356"/>
      <c r="N325" s="356"/>
      <c r="O325" s="356"/>
      <c r="P325" s="356"/>
      <c r="Q325" s="463"/>
      <c r="R325" s="463"/>
      <c r="S325" s="357"/>
      <c r="T325" s="357"/>
      <c r="U325" s="466"/>
      <c r="V325" s="477"/>
    </row>
    <row r="326" spans="1:22" ht="24.75" thickBot="1">
      <c r="A326" s="471"/>
      <c r="B326" s="473"/>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3"/>
      <c r="R326" s="473"/>
      <c r="S326" s="359"/>
      <c r="T326" s="359"/>
      <c r="U326" s="475"/>
      <c r="V326" s="477"/>
    </row>
    <row r="327" spans="1:22">
      <c r="A327" s="459"/>
      <c r="B327" s="462" t="s">
        <v>111</v>
      </c>
      <c r="C327" s="354" t="s">
        <v>100</v>
      </c>
      <c r="D327" s="350"/>
      <c r="E327" s="350"/>
      <c r="F327" s="350"/>
      <c r="G327" s="350"/>
      <c r="H327" s="350"/>
      <c r="I327" s="350"/>
      <c r="J327" s="350"/>
      <c r="K327" s="350"/>
      <c r="L327" s="350"/>
      <c r="M327" s="356"/>
      <c r="N327" s="356"/>
      <c r="O327" s="356"/>
      <c r="P327" s="356"/>
      <c r="Q327" s="462" t="str">
        <f t="shared" ref="Q327" si="260">IF((L319=""),"",MAX(D320:L320))</f>
        <v/>
      </c>
      <c r="R327" s="462" t="str">
        <f t="shared" ref="R327" si="261">IF(L319="","",MIN(D320:L320))</f>
        <v/>
      </c>
      <c r="S327" s="360" t="str">
        <f t="shared" ref="S327" si="262">IF((L320=""),"",AVERAGE(D320:L320))</f>
        <v/>
      </c>
      <c r="T327" s="346" t="str">
        <f>IF((L319=""),"",((Q327-R327)/(Q327+R327))*100)</f>
        <v/>
      </c>
      <c r="U327" s="465" t="str">
        <f>IF(L319="","",(IF(T327&lt;7,IF(S327&gt;2800,IF(S327&lt;4500,"Pass","Fail"),"Fail"),"Fail")))</f>
        <v/>
      </c>
      <c r="V327" s="468"/>
    </row>
    <row r="328" spans="1:22">
      <c r="A328" s="460"/>
      <c r="B328" s="463"/>
      <c r="C328" s="354" t="s">
        <v>101</v>
      </c>
      <c r="D328" s="355"/>
      <c r="E328" s="355"/>
      <c r="F328" s="355"/>
      <c r="G328" s="355"/>
      <c r="H328" s="355"/>
      <c r="I328" s="355"/>
      <c r="J328" s="355"/>
      <c r="K328" s="355"/>
      <c r="L328" s="355"/>
      <c r="M328" s="356"/>
      <c r="N328" s="356"/>
      <c r="O328" s="356"/>
      <c r="P328" s="356"/>
      <c r="Q328" s="463"/>
      <c r="R328" s="463"/>
      <c r="S328" s="361"/>
      <c r="T328" s="357"/>
      <c r="U328" s="466"/>
      <c r="V328" s="468"/>
    </row>
    <row r="329" spans="1:22" ht="24.75" thickBot="1">
      <c r="A329" s="461"/>
      <c r="B329" s="464"/>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4"/>
      <c r="R329" s="464"/>
      <c r="S329" s="364"/>
      <c r="T329" s="365"/>
      <c r="U329" s="467"/>
      <c r="V329" s="469"/>
    </row>
    <row r="330" spans="1:22">
      <c r="A330" s="470"/>
      <c r="B330" s="472" t="s">
        <v>211</v>
      </c>
      <c r="C330" s="349" t="s">
        <v>100</v>
      </c>
      <c r="D330" s="355"/>
      <c r="E330" s="355"/>
      <c r="F330" s="355"/>
      <c r="G330" s="355"/>
      <c r="H330" s="355"/>
      <c r="I330" s="355"/>
      <c r="J330" s="355"/>
      <c r="K330" s="355"/>
      <c r="L330" s="355"/>
      <c r="M330" s="351"/>
      <c r="N330" s="351"/>
      <c r="O330" s="351"/>
      <c r="P330" s="351"/>
      <c r="Q330" s="472" t="str">
        <f t="shared" ref="Q330" si="264">IF((L322=""),"",MAX(D323:L323))</f>
        <v/>
      </c>
      <c r="R330" s="472" t="str">
        <f t="shared" ref="R330" si="265">IF(L322="","",MIN(D323:L323))</f>
        <v/>
      </c>
      <c r="S330" s="352" t="str">
        <f t="shared" ref="S330" si="266">IF((L323=""),"",AVERAGE(D323:L323))</f>
        <v/>
      </c>
      <c r="T330" s="352" t="str">
        <f>IF((L322=""),"",((Q330-R330)/(Q330+R330))*100)</f>
        <v/>
      </c>
      <c r="U330" s="474" t="str">
        <f>IF(L322="","",(IF(T330&lt;7,IF(S330&gt;2000,IF(S330&lt;3000,"Pass","Fail"),"Fail"),"Fail")))</f>
        <v/>
      </c>
      <c r="V330" s="476"/>
    </row>
    <row r="331" spans="1:22">
      <c r="A331" s="471"/>
      <c r="B331" s="463"/>
      <c r="C331" s="354" t="s">
        <v>101</v>
      </c>
      <c r="D331" s="355"/>
      <c r="E331" s="355"/>
      <c r="F331" s="355"/>
      <c r="G331" s="355"/>
      <c r="H331" s="355"/>
      <c r="I331" s="355"/>
      <c r="J331" s="355"/>
      <c r="K331" s="355"/>
      <c r="L331" s="355"/>
      <c r="M331" s="356"/>
      <c r="N331" s="356"/>
      <c r="O331" s="356"/>
      <c r="P331" s="356"/>
      <c r="Q331" s="463"/>
      <c r="R331" s="463"/>
      <c r="S331" s="357"/>
      <c r="T331" s="357"/>
      <c r="U331" s="466"/>
      <c r="V331" s="477"/>
    </row>
    <row r="332" spans="1:22" ht="24.75" thickBot="1">
      <c r="A332" s="471"/>
      <c r="B332" s="473"/>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3"/>
      <c r="R332" s="473"/>
      <c r="S332" s="359"/>
      <c r="T332" s="359"/>
      <c r="U332" s="475"/>
      <c r="V332" s="477"/>
    </row>
    <row r="333" spans="1:22">
      <c r="A333" s="459"/>
      <c r="B333" s="462" t="s">
        <v>111</v>
      </c>
      <c r="C333" s="354" t="s">
        <v>100</v>
      </c>
      <c r="D333" s="350"/>
      <c r="E333" s="350"/>
      <c r="F333" s="350"/>
      <c r="G333" s="350"/>
      <c r="H333" s="350"/>
      <c r="I333" s="350"/>
      <c r="J333" s="350"/>
      <c r="K333" s="350"/>
      <c r="L333" s="350"/>
      <c r="M333" s="356"/>
      <c r="N333" s="356"/>
      <c r="O333" s="356"/>
      <c r="P333" s="356"/>
      <c r="Q333" s="462" t="str">
        <f t="shared" ref="Q333" si="268">IF((L325=""),"",MAX(D326:L326))</f>
        <v/>
      </c>
      <c r="R333" s="462" t="str">
        <f t="shared" ref="R333" si="269">IF(L325="","",MIN(D326:L326))</f>
        <v/>
      </c>
      <c r="S333" s="360" t="str">
        <f t="shared" ref="S333" si="270">IF((L326=""),"",AVERAGE(D326:L326))</f>
        <v/>
      </c>
      <c r="T333" s="346" t="str">
        <f>IF((L325=""),"",((Q333-R333)/(Q333+R333))*100)</f>
        <v/>
      </c>
      <c r="U333" s="465" t="str">
        <f>IF(L325="","",(IF(T333&lt;7,IF(S333&gt;2800,IF(S333&lt;4500,"Pass","Fail"),"Fail"),"Fail")))</f>
        <v/>
      </c>
      <c r="V333" s="468"/>
    </row>
    <row r="334" spans="1:22">
      <c r="A334" s="460"/>
      <c r="B334" s="463"/>
      <c r="C334" s="354" t="s">
        <v>101</v>
      </c>
      <c r="D334" s="355"/>
      <c r="E334" s="355"/>
      <c r="F334" s="355"/>
      <c r="G334" s="355"/>
      <c r="H334" s="355"/>
      <c r="I334" s="355"/>
      <c r="J334" s="355"/>
      <c r="K334" s="355"/>
      <c r="L334" s="355"/>
      <c r="M334" s="356"/>
      <c r="N334" s="356"/>
      <c r="O334" s="356"/>
      <c r="P334" s="356"/>
      <c r="Q334" s="463"/>
      <c r="R334" s="463"/>
      <c r="S334" s="361"/>
      <c r="T334" s="357"/>
      <c r="U334" s="466"/>
      <c r="V334" s="468"/>
    </row>
    <row r="335" spans="1:22" ht="24.75" thickBot="1">
      <c r="A335" s="461"/>
      <c r="B335" s="464"/>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4"/>
      <c r="R335" s="464"/>
      <c r="S335" s="364"/>
      <c r="T335" s="365"/>
      <c r="U335" s="467"/>
      <c r="V335" s="469"/>
    </row>
    <row r="336" spans="1:22">
      <c r="A336" s="470"/>
      <c r="B336" s="472" t="s">
        <v>211</v>
      </c>
      <c r="C336" s="349" t="s">
        <v>100</v>
      </c>
      <c r="D336" s="355"/>
      <c r="E336" s="355"/>
      <c r="F336" s="355"/>
      <c r="G336" s="355"/>
      <c r="H336" s="355"/>
      <c r="I336" s="355"/>
      <c r="J336" s="355"/>
      <c r="K336" s="355"/>
      <c r="L336" s="355"/>
      <c r="M336" s="351"/>
      <c r="N336" s="351"/>
      <c r="O336" s="351"/>
      <c r="P336" s="351"/>
      <c r="Q336" s="472" t="str">
        <f t="shared" ref="Q336" si="272">IF((L328=""),"",MAX(D329:L329))</f>
        <v/>
      </c>
      <c r="R336" s="472" t="str">
        <f t="shared" ref="R336" si="273">IF(L328="","",MIN(D329:L329))</f>
        <v/>
      </c>
      <c r="S336" s="352" t="str">
        <f t="shared" ref="S336" si="274">IF((L329=""),"",AVERAGE(D329:L329))</f>
        <v/>
      </c>
      <c r="T336" s="352" t="str">
        <f>IF((L328=""),"",((Q336-R336)/(Q336+R336))*100)</f>
        <v/>
      </c>
      <c r="U336" s="474" t="str">
        <f>IF(L328="","",(IF(T336&lt;7,IF(S336&gt;2000,IF(S336&lt;3000,"Pass","Fail"),"Fail"),"Fail")))</f>
        <v/>
      </c>
      <c r="V336" s="476"/>
    </row>
    <row r="337" spans="1:22">
      <c r="A337" s="471"/>
      <c r="B337" s="463"/>
      <c r="C337" s="354" t="s">
        <v>101</v>
      </c>
      <c r="D337" s="355"/>
      <c r="E337" s="355"/>
      <c r="F337" s="355"/>
      <c r="G337" s="355"/>
      <c r="H337" s="355"/>
      <c r="I337" s="355"/>
      <c r="J337" s="355"/>
      <c r="K337" s="355"/>
      <c r="L337" s="355"/>
      <c r="M337" s="356"/>
      <c r="N337" s="356"/>
      <c r="O337" s="356"/>
      <c r="P337" s="356"/>
      <c r="Q337" s="463"/>
      <c r="R337" s="463"/>
      <c r="S337" s="357"/>
      <c r="T337" s="357"/>
      <c r="U337" s="466"/>
      <c r="V337" s="477"/>
    </row>
    <row r="338" spans="1:22" ht="24.75" thickBot="1">
      <c r="A338" s="471"/>
      <c r="B338" s="473"/>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3"/>
      <c r="R338" s="473"/>
      <c r="S338" s="359"/>
      <c r="T338" s="359"/>
      <c r="U338" s="475"/>
      <c r="V338" s="477"/>
    </row>
    <row r="339" spans="1:22">
      <c r="A339" s="459"/>
      <c r="B339" s="462" t="s">
        <v>111</v>
      </c>
      <c r="C339" s="354" t="s">
        <v>100</v>
      </c>
      <c r="D339" s="350"/>
      <c r="E339" s="350"/>
      <c r="F339" s="350"/>
      <c r="G339" s="350"/>
      <c r="H339" s="350"/>
      <c r="I339" s="350"/>
      <c r="J339" s="350"/>
      <c r="K339" s="350"/>
      <c r="L339" s="350"/>
      <c r="M339" s="356"/>
      <c r="N339" s="356"/>
      <c r="O339" s="356"/>
      <c r="P339" s="356"/>
      <c r="Q339" s="462" t="str">
        <f t="shared" ref="Q339" si="277">IF((L331=""),"",MAX(D332:L332))</f>
        <v/>
      </c>
      <c r="R339" s="462" t="str">
        <f t="shared" ref="R339" si="278">IF(L331="","",MIN(D332:L332))</f>
        <v/>
      </c>
      <c r="S339" s="360" t="str">
        <f t="shared" ref="S339" si="279">IF((L332=""),"",AVERAGE(D332:L332))</f>
        <v/>
      </c>
      <c r="T339" s="346" t="str">
        <f>IF((L331=""),"",((Q339-R339)/(Q339+R339))*100)</f>
        <v/>
      </c>
      <c r="U339" s="465" t="str">
        <f>IF(L331="","",(IF(T339&lt;7,IF(S339&gt;2800,IF(S339&lt;4500,"Pass","Fail"),"Fail"),"Fail")))</f>
        <v/>
      </c>
      <c r="V339" s="468"/>
    </row>
    <row r="340" spans="1:22">
      <c r="A340" s="460"/>
      <c r="B340" s="463"/>
      <c r="C340" s="354" t="s">
        <v>101</v>
      </c>
      <c r="D340" s="355"/>
      <c r="E340" s="355"/>
      <c r="F340" s="355"/>
      <c r="G340" s="355"/>
      <c r="H340" s="355"/>
      <c r="I340" s="355"/>
      <c r="J340" s="355"/>
      <c r="K340" s="355"/>
      <c r="L340" s="355"/>
      <c r="M340" s="356"/>
      <c r="N340" s="356"/>
      <c r="O340" s="356"/>
      <c r="P340" s="356"/>
      <c r="Q340" s="463"/>
      <c r="R340" s="463"/>
      <c r="S340" s="361"/>
      <c r="T340" s="357"/>
      <c r="U340" s="466"/>
      <c r="V340" s="468"/>
    </row>
    <row r="341" spans="1:22" ht="24.75" thickBot="1">
      <c r="A341" s="461"/>
      <c r="B341" s="464"/>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4"/>
      <c r="R341" s="464"/>
      <c r="S341" s="364"/>
      <c r="T341" s="365"/>
      <c r="U341" s="467"/>
      <c r="V341" s="469"/>
    </row>
    <row r="342" spans="1:22">
      <c r="A342" s="470"/>
      <c r="B342" s="472" t="s">
        <v>211</v>
      </c>
      <c r="C342" s="349" t="s">
        <v>100</v>
      </c>
      <c r="D342" s="355"/>
      <c r="E342" s="355"/>
      <c r="F342" s="355"/>
      <c r="G342" s="355"/>
      <c r="H342" s="355"/>
      <c r="I342" s="355"/>
      <c r="J342" s="355"/>
      <c r="K342" s="355"/>
      <c r="L342" s="355"/>
      <c r="M342" s="351"/>
      <c r="N342" s="351"/>
      <c r="O342" s="351"/>
      <c r="P342" s="351"/>
      <c r="Q342" s="472" t="str">
        <f t="shared" ref="Q342" si="281">IF((L334=""),"",MAX(D335:L335))</f>
        <v/>
      </c>
      <c r="R342" s="472" t="str">
        <f t="shared" ref="R342" si="282">IF(L334="","",MIN(D335:L335))</f>
        <v/>
      </c>
      <c r="S342" s="352" t="str">
        <f t="shared" ref="S342" si="283">IF((L335=""),"",AVERAGE(D335:L335))</f>
        <v/>
      </c>
      <c r="T342" s="352" t="str">
        <f>IF((L334=""),"",((Q342-R342)/(Q342+R342))*100)</f>
        <v/>
      </c>
      <c r="U342" s="474" t="str">
        <f>IF(L334="","",(IF(T342&lt;7,IF(S342&gt;2000,IF(S342&lt;3000,"Pass","Fail"),"Fail"),"Fail")))</f>
        <v/>
      </c>
      <c r="V342" s="476"/>
    </row>
    <row r="343" spans="1:22">
      <c r="A343" s="471"/>
      <c r="B343" s="463"/>
      <c r="C343" s="354" t="s">
        <v>101</v>
      </c>
      <c r="D343" s="355"/>
      <c r="E343" s="355"/>
      <c r="F343" s="355"/>
      <c r="G343" s="355"/>
      <c r="H343" s="355"/>
      <c r="I343" s="355"/>
      <c r="J343" s="355"/>
      <c r="K343" s="355"/>
      <c r="L343" s="355"/>
      <c r="M343" s="356"/>
      <c r="N343" s="356"/>
      <c r="O343" s="356"/>
      <c r="P343" s="356"/>
      <c r="Q343" s="463"/>
      <c r="R343" s="463"/>
      <c r="S343" s="357"/>
      <c r="T343" s="357"/>
      <c r="U343" s="466"/>
      <c r="V343" s="477"/>
    </row>
    <row r="344" spans="1:22" ht="24.75" thickBot="1">
      <c r="A344" s="471"/>
      <c r="B344" s="473"/>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3"/>
      <c r="R344" s="473"/>
      <c r="S344" s="359"/>
      <c r="T344" s="359"/>
      <c r="U344" s="475"/>
      <c r="V344" s="477"/>
    </row>
    <row r="345" spans="1:22">
      <c r="A345" s="459"/>
      <c r="B345" s="462" t="s">
        <v>111</v>
      </c>
      <c r="C345" s="354" t="s">
        <v>100</v>
      </c>
      <c r="D345" s="350"/>
      <c r="E345" s="350"/>
      <c r="F345" s="350"/>
      <c r="G345" s="350"/>
      <c r="H345" s="350"/>
      <c r="I345" s="350"/>
      <c r="J345" s="350"/>
      <c r="K345" s="350"/>
      <c r="L345" s="350"/>
      <c r="M345" s="356"/>
      <c r="N345" s="356"/>
      <c r="O345" s="356"/>
      <c r="P345" s="356"/>
      <c r="Q345" s="462" t="str">
        <f t="shared" ref="Q345" si="285">IF((L337=""),"",MAX(D338:L338))</f>
        <v/>
      </c>
      <c r="R345" s="462" t="str">
        <f t="shared" ref="R345" si="286">IF(L337="","",MIN(D338:L338))</f>
        <v/>
      </c>
      <c r="S345" s="360" t="str">
        <f t="shared" ref="S345" si="287">IF((L338=""),"",AVERAGE(D338:L338))</f>
        <v/>
      </c>
      <c r="T345" s="346" t="str">
        <f>IF((L337=""),"",((Q345-R345)/(Q345+R345))*100)</f>
        <v/>
      </c>
      <c r="U345" s="465" t="str">
        <f>IF(L337="","",(IF(T345&lt;7,IF(S345&gt;2800,IF(S345&lt;4500,"Pass","Fail"),"Fail"),"Fail")))</f>
        <v/>
      </c>
      <c r="V345" s="468"/>
    </row>
    <row r="346" spans="1:22">
      <c r="A346" s="460"/>
      <c r="B346" s="463"/>
      <c r="C346" s="354" t="s">
        <v>101</v>
      </c>
      <c r="D346" s="355"/>
      <c r="E346" s="355"/>
      <c r="F346" s="355"/>
      <c r="G346" s="355"/>
      <c r="H346" s="355"/>
      <c r="I346" s="355"/>
      <c r="J346" s="355"/>
      <c r="K346" s="355"/>
      <c r="L346" s="355"/>
      <c r="M346" s="356"/>
      <c r="N346" s="356"/>
      <c r="O346" s="356"/>
      <c r="P346" s="356"/>
      <c r="Q346" s="463"/>
      <c r="R346" s="463"/>
      <c r="S346" s="361"/>
      <c r="T346" s="357"/>
      <c r="U346" s="466"/>
      <c r="V346" s="468"/>
    </row>
    <row r="347" spans="1:22" ht="24.75" thickBot="1">
      <c r="A347" s="461"/>
      <c r="B347" s="464"/>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4"/>
      <c r="R347" s="464"/>
      <c r="S347" s="364"/>
      <c r="T347" s="365"/>
      <c r="U347" s="467"/>
      <c r="V347" s="469"/>
    </row>
    <row r="348" spans="1:22">
      <c r="A348" s="470"/>
      <c r="B348" s="472" t="s">
        <v>211</v>
      </c>
      <c r="C348" s="349" t="s">
        <v>100</v>
      </c>
      <c r="D348" s="355"/>
      <c r="E348" s="355"/>
      <c r="F348" s="355"/>
      <c r="G348" s="355"/>
      <c r="H348" s="355"/>
      <c r="I348" s="355"/>
      <c r="J348" s="355"/>
      <c r="K348" s="355"/>
      <c r="L348" s="355"/>
      <c r="M348" s="351"/>
      <c r="N348" s="351"/>
      <c r="O348" s="351"/>
      <c r="P348" s="351"/>
      <c r="Q348" s="472" t="str">
        <f t="shared" ref="Q348" si="289">IF((L340=""),"",MAX(D341:L341))</f>
        <v/>
      </c>
      <c r="R348" s="472" t="str">
        <f t="shared" ref="R348" si="290">IF(L340="","",MIN(D341:L341))</f>
        <v/>
      </c>
      <c r="S348" s="352" t="str">
        <f t="shared" ref="S348" si="291">IF((L341=""),"",AVERAGE(D341:L341))</f>
        <v/>
      </c>
      <c r="T348" s="352" t="str">
        <f>IF((L340=""),"",((Q348-R348)/(Q348+R348))*100)</f>
        <v/>
      </c>
      <c r="U348" s="474" t="str">
        <f>IF(L340="","",(IF(T348&lt;7,IF(S348&gt;2000,IF(S348&lt;3000,"Pass","Fail"),"Fail"),"Fail")))</f>
        <v/>
      </c>
      <c r="V348" s="476"/>
    </row>
    <row r="349" spans="1:22">
      <c r="A349" s="471"/>
      <c r="B349" s="463"/>
      <c r="C349" s="354" t="s">
        <v>101</v>
      </c>
      <c r="D349" s="355"/>
      <c r="E349" s="355"/>
      <c r="F349" s="355"/>
      <c r="G349" s="355"/>
      <c r="H349" s="355"/>
      <c r="I349" s="355"/>
      <c r="J349" s="355"/>
      <c r="K349" s="355"/>
      <c r="L349" s="355"/>
      <c r="M349" s="356"/>
      <c r="N349" s="356"/>
      <c r="O349" s="356"/>
      <c r="P349" s="356"/>
      <c r="Q349" s="463"/>
      <c r="R349" s="463"/>
      <c r="S349" s="357"/>
      <c r="T349" s="357"/>
      <c r="U349" s="466"/>
      <c r="V349" s="477"/>
    </row>
    <row r="350" spans="1:22" ht="24.75" thickBot="1">
      <c r="A350" s="471"/>
      <c r="B350" s="473"/>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3"/>
      <c r="R350" s="473"/>
      <c r="S350" s="359"/>
      <c r="T350" s="359"/>
      <c r="U350" s="475"/>
      <c r="V350" s="477"/>
    </row>
    <row r="351" spans="1:22">
      <c r="A351" s="459"/>
      <c r="B351" s="462" t="s">
        <v>111</v>
      </c>
      <c r="C351" s="354" t="s">
        <v>100</v>
      </c>
      <c r="D351" s="350"/>
      <c r="E351" s="350"/>
      <c r="F351" s="350"/>
      <c r="G351" s="350"/>
      <c r="H351" s="350"/>
      <c r="I351" s="350"/>
      <c r="J351" s="350"/>
      <c r="K351" s="350"/>
      <c r="L351" s="350"/>
      <c r="M351" s="356"/>
      <c r="N351" s="356"/>
      <c r="O351" s="356"/>
      <c r="P351" s="356"/>
      <c r="Q351" s="462" t="str">
        <f t="shared" ref="Q351" si="293">IF((L343=""),"",MAX(D344:L344))</f>
        <v/>
      </c>
      <c r="R351" s="462" t="str">
        <f t="shared" ref="R351" si="294">IF(L343="","",MIN(D344:L344))</f>
        <v/>
      </c>
      <c r="S351" s="360" t="str">
        <f t="shared" ref="S351" si="295">IF((L344=""),"",AVERAGE(D344:L344))</f>
        <v/>
      </c>
      <c r="T351" s="346" t="str">
        <f>IF((L343=""),"",((Q351-R351)/(Q351+R351))*100)</f>
        <v/>
      </c>
      <c r="U351" s="465" t="str">
        <f>IF(L343="","",(IF(T351&lt;7,IF(S351&gt;2800,IF(S351&lt;4500,"Pass","Fail"),"Fail"),"Fail")))</f>
        <v/>
      </c>
      <c r="V351" s="468"/>
    </row>
    <row r="352" spans="1:22">
      <c r="A352" s="460"/>
      <c r="B352" s="463"/>
      <c r="C352" s="354" t="s">
        <v>101</v>
      </c>
      <c r="D352" s="355"/>
      <c r="E352" s="355"/>
      <c r="F352" s="355"/>
      <c r="G352" s="355"/>
      <c r="H352" s="355"/>
      <c r="I352" s="355"/>
      <c r="J352" s="355"/>
      <c r="K352" s="355"/>
      <c r="L352" s="355"/>
      <c r="M352" s="356"/>
      <c r="N352" s="356"/>
      <c r="O352" s="356"/>
      <c r="P352" s="356"/>
      <c r="Q352" s="463"/>
      <c r="R352" s="463"/>
      <c r="S352" s="361"/>
      <c r="T352" s="357"/>
      <c r="U352" s="466"/>
      <c r="V352" s="468"/>
    </row>
    <row r="353" spans="1:22" ht="24.75" thickBot="1">
      <c r="A353" s="461"/>
      <c r="B353" s="464"/>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4"/>
      <c r="R353" s="464"/>
      <c r="S353" s="364"/>
      <c r="T353" s="365"/>
      <c r="U353" s="467"/>
      <c r="V353" s="469"/>
    </row>
    <row r="354" spans="1:22">
      <c r="A354" s="470"/>
      <c r="B354" s="472" t="s">
        <v>211</v>
      </c>
      <c r="C354" s="349" t="s">
        <v>100</v>
      </c>
      <c r="D354" s="355"/>
      <c r="E354" s="355"/>
      <c r="F354" s="355"/>
      <c r="G354" s="355"/>
      <c r="H354" s="355"/>
      <c r="I354" s="355"/>
      <c r="J354" s="355"/>
      <c r="K354" s="355"/>
      <c r="L354" s="355"/>
      <c r="M354" s="351"/>
      <c r="N354" s="351"/>
      <c r="O354" s="351"/>
      <c r="P354" s="351"/>
      <c r="Q354" s="472" t="str">
        <f t="shared" ref="Q354" si="297">IF((L346=""),"",MAX(D347:L347))</f>
        <v/>
      </c>
      <c r="R354" s="472" t="str">
        <f t="shared" ref="R354" si="298">IF(L346="","",MIN(D347:L347))</f>
        <v/>
      </c>
      <c r="S354" s="352" t="str">
        <f t="shared" ref="S354" si="299">IF((L347=""),"",AVERAGE(D347:L347))</f>
        <v/>
      </c>
      <c r="T354" s="352" t="str">
        <f>IF((L346=""),"",((Q354-R354)/(Q354+R354))*100)</f>
        <v/>
      </c>
      <c r="U354" s="474" t="str">
        <f>IF(L346="","",(IF(T354&lt;7,IF(S354&gt;2000,IF(S354&lt;3000,"Pass","Fail"),"Fail"),"Fail")))</f>
        <v/>
      </c>
      <c r="V354" s="476"/>
    </row>
    <row r="355" spans="1:22">
      <c r="A355" s="471"/>
      <c r="B355" s="463"/>
      <c r="C355" s="354" t="s">
        <v>101</v>
      </c>
      <c r="D355" s="355"/>
      <c r="E355" s="355"/>
      <c r="F355" s="355"/>
      <c r="G355" s="355"/>
      <c r="H355" s="355"/>
      <c r="I355" s="355"/>
      <c r="J355" s="355"/>
      <c r="K355" s="355"/>
      <c r="L355" s="355"/>
      <c r="M355" s="356"/>
      <c r="N355" s="356"/>
      <c r="O355" s="356"/>
      <c r="P355" s="356"/>
      <c r="Q355" s="463"/>
      <c r="R355" s="463"/>
      <c r="S355" s="357"/>
      <c r="T355" s="357"/>
      <c r="U355" s="466"/>
      <c r="V355" s="477"/>
    </row>
    <row r="356" spans="1:22" ht="24.75" thickBot="1">
      <c r="A356" s="471"/>
      <c r="B356" s="473"/>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3"/>
      <c r="R356" s="473"/>
      <c r="S356" s="359"/>
      <c r="T356" s="359"/>
      <c r="U356" s="475"/>
      <c r="V356" s="477"/>
    </row>
    <row r="357" spans="1:22">
      <c r="A357" s="459"/>
      <c r="B357" s="462" t="s">
        <v>111</v>
      </c>
      <c r="C357" s="354" t="s">
        <v>100</v>
      </c>
      <c r="D357" s="350"/>
      <c r="E357" s="350"/>
      <c r="F357" s="350"/>
      <c r="G357" s="350"/>
      <c r="H357" s="350"/>
      <c r="I357" s="350"/>
      <c r="J357" s="350"/>
      <c r="K357" s="350"/>
      <c r="L357" s="350"/>
      <c r="M357" s="356"/>
      <c r="N357" s="356"/>
      <c r="O357" s="356"/>
      <c r="P357" s="356"/>
      <c r="Q357" s="462" t="str">
        <f t="shared" ref="Q357" si="301">IF((L349=""),"",MAX(D350:L350))</f>
        <v/>
      </c>
      <c r="R357" s="462" t="str">
        <f t="shared" ref="R357" si="302">IF(L349="","",MIN(D350:L350))</f>
        <v/>
      </c>
      <c r="S357" s="360" t="str">
        <f t="shared" ref="S357" si="303">IF((L350=""),"",AVERAGE(D350:L350))</f>
        <v/>
      </c>
      <c r="T357" s="346" t="str">
        <f>IF((L349=""),"",((Q357-R357)/(Q357+R357))*100)</f>
        <v/>
      </c>
      <c r="U357" s="465" t="str">
        <f>IF(L349="","",(IF(T357&lt;7,IF(S357&gt;2800,IF(S357&lt;4500,"Pass","Fail"),"Fail"),"Fail")))</f>
        <v/>
      </c>
      <c r="V357" s="468"/>
    </row>
    <row r="358" spans="1:22">
      <c r="A358" s="460"/>
      <c r="B358" s="463"/>
      <c r="C358" s="354" t="s">
        <v>101</v>
      </c>
      <c r="D358" s="355"/>
      <c r="E358" s="355"/>
      <c r="F358" s="355"/>
      <c r="G358" s="355"/>
      <c r="H358" s="355"/>
      <c r="I358" s="355"/>
      <c r="J358" s="355"/>
      <c r="K358" s="355"/>
      <c r="L358" s="355"/>
      <c r="M358" s="356"/>
      <c r="N358" s="356"/>
      <c r="O358" s="356"/>
      <c r="P358" s="356"/>
      <c r="Q358" s="463"/>
      <c r="R358" s="463"/>
      <c r="S358" s="361"/>
      <c r="T358" s="357"/>
      <c r="U358" s="466"/>
      <c r="V358" s="468"/>
    </row>
    <row r="359" spans="1:22" ht="24.75" thickBot="1">
      <c r="A359" s="461"/>
      <c r="B359" s="464"/>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4"/>
      <c r="R359" s="464"/>
      <c r="S359" s="364"/>
      <c r="T359" s="365"/>
      <c r="U359" s="467"/>
      <c r="V359" s="469"/>
    </row>
    <row r="360" spans="1:22">
      <c r="A360" s="470"/>
      <c r="B360" s="472" t="s">
        <v>211</v>
      </c>
      <c r="C360" s="349" t="s">
        <v>100</v>
      </c>
      <c r="D360" s="355"/>
      <c r="E360" s="355"/>
      <c r="F360" s="355"/>
      <c r="G360" s="355"/>
      <c r="H360" s="355"/>
      <c r="I360" s="355"/>
      <c r="J360" s="355"/>
      <c r="K360" s="355"/>
      <c r="L360" s="355"/>
      <c r="M360" s="351"/>
      <c r="N360" s="351"/>
      <c r="O360" s="351"/>
      <c r="P360" s="351"/>
      <c r="Q360" s="472" t="str">
        <f t="shared" ref="Q360" si="305">IF((L352=""),"",MAX(D353:L353))</f>
        <v/>
      </c>
      <c r="R360" s="472" t="str">
        <f t="shared" ref="R360" si="306">IF(L352="","",MIN(D353:L353))</f>
        <v/>
      </c>
      <c r="S360" s="352" t="str">
        <f t="shared" ref="S360" si="307">IF((L353=""),"",AVERAGE(D353:L353))</f>
        <v/>
      </c>
      <c r="T360" s="352" t="str">
        <f>IF((L352=""),"",((Q360-R360)/(Q360+R360))*100)</f>
        <v/>
      </c>
      <c r="U360" s="474" t="str">
        <f>IF(L352="","",(IF(T360&lt;7,IF(S360&gt;2000,IF(S360&lt;3000,"Pass","Fail"),"Fail"),"Fail")))</f>
        <v/>
      </c>
      <c r="V360" s="476"/>
    </row>
    <row r="361" spans="1:22">
      <c r="A361" s="471"/>
      <c r="B361" s="463"/>
      <c r="C361" s="354" t="s">
        <v>101</v>
      </c>
      <c r="D361" s="355"/>
      <c r="E361" s="355"/>
      <c r="F361" s="355"/>
      <c r="G361" s="355"/>
      <c r="H361" s="355"/>
      <c r="I361" s="355"/>
      <c r="J361" s="355"/>
      <c r="K361" s="355"/>
      <c r="L361" s="355"/>
      <c r="M361" s="356"/>
      <c r="N361" s="356"/>
      <c r="O361" s="356"/>
      <c r="P361" s="356"/>
      <c r="Q361" s="463"/>
      <c r="R361" s="463"/>
      <c r="S361" s="357"/>
      <c r="T361" s="357"/>
      <c r="U361" s="466"/>
      <c r="V361" s="477"/>
    </row>
    <row r="362" spans="1:22" ht="24.75" thickBot="1">
      <c r="A362" s="471"/>
      <c r="B362" s="473"/>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3"/>
      <c r="R362" s="473"/>
      <c r="S362" s="359"/>
      <c r="T362" s="359"/>
      <c r="U362" s="475"/>
      <c r="V362" s="477"/>
    </row>
    <row r="363" spans="1:22">
      <c r="A363" s="459"/>
      <c r="B363" s="462" t="s">
        <v>111</v>
      </c>
      <c r="C363" s="354" t="s">
        <v>100</v>
      </c>
      <c r="D363" s="350"/>
      <c r="E363" s="350"/>
      <c r="F363" s="350"/>
      <c r="G363" s="350"/>
      <c r="H363" s="350"/>
      <c r="I363" s="350"/>
      <c r="J363" s="350"/>
      <c r="K363" s="350"/>
      <c r="L363" s="350"/>
      <c r="M363" s="356"/>
      <c r="N363" s="356"/>
      <c r="O363" s="356"/>
      <c r="P363" s="356"/>
      <c r="Q363" s="462" t="str">
        <f t="shared" ref="Q363" si="309">IF((L355=""),"",MAX(D356:L356))</f>
        <v/>
      </c>
      <c r="R363" s="462" t="str">
        <f t="shared" ref="R363" si="310">IF(L355="","",MIN(D356:L356))</f>
        <v/>
      </c>
      <c r="S363" s="360" t="str">
        <f t="shared" ref="S363" si="311">IF((L356=""),"",AVERAGE(D356:L356))</f>
        <v/>
      </c>
      <c r="T363" s="346" t="str">
        <f>IF((L355=""),"",((Q363-R363)/(Q363+R363))*100)</f>
        <v/>
      </c>
      <c r="U363" s="465" t="str">
        <f>IF(L355="","",(IF(T363&lt;7,IF(S363&gt;2800,IF(S363&lt;4500,"Pass","Fail"),"Fail"),"Fail")))</f>
        <v/>
      </c>
      <c r="V363" s="468"/>
    </row>
    <row r="364" spans="1:22">
      <c r="A364" s="460"/>
      <c r="B364" s="463"/>
      <c r="C364" s="354" t="s">
        <v>101</v>
      </c>
      <c r="D364" s="355"/>
      <c r="E364" s="355"/>
      <c r="F364" s="355"/>
      <c r="G364" s="355"/>
      <c r="H364" s="355"/>
      <c r="I364" s="355"/>
      <c r="J364" s="355"/>
      <c r="K364" s="355"/>
      <c r="L364" s="355"/>
      <c r="M364" s="356"/>
      <c r="N364" s="356"/>
      <c r="O364" s="356"/>
      <c r="P364" s="356"/>
      <c r="Q364" s="463"/>
      <c r="R364" s="463"/>
      <c r="S364" s="361"/>
      <c r="T364" s="357"/>
      <c r="U364" s="466"/>
      <c r="V364" s="468"/>
    </row>
    <row r="365" spans="1:22" ht="24.75" thickBot="1">
      <c r="A365" s="461"/>
      <c r="B365" s="464"/>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4"/>
      <c r="R365" s="464"/>
      <c r="S365" s="364"/>
      <c r="T365" s="365"/>
      <c r="U365" s="467"/>
      <c r="V365" s="469"/>
    </row>
    <row r="366" spans="1:22">
      <c r="A366" s="470"/>
      <c r="B366" s="472" t="s">
        <v>211</v>
      </c>
      <c r="C366" s="349" t="s">
        <v>100</v>
      </c>
      <c r="D366" s="355"/>
      <c r="E366" s="355"/>
      <c r="F366" s="355"/>
      <c r="G366" s="355"/>
      <c r="H366" s="355"/>
      <c r="I366" s="355"/>
      <c r="J366" s="355"/>
      <c r="K366" s="355"/>
      <c r="L366" s="355"/>
      <c r="M366" s="351"/>
      <c r="N366" s="351"/>
      <c r="O366" s="351"/>
      <c r="P366" s="351"/>
      <c r="Q366" s="472" t="str">
        <f t="shared" ref="Q366" si="313">IF((L358=""),"",MAX(D359:L359))</f>
        <v/>
      </c>
      <c r="R366" s="472" t="str">
        <f t="shared" ref="R366" si="314">IF(L358="","",MIN(D359:L359))</f>
        <v/>
      </c>
      <c r="S366" s="352" t="str">
        <f t="shared" ref="S366" si="315">IF((L359=""),"",AVERAGE(D359:L359))</f>
        <v/>
      </c>
      <c r="T366" s="352" t="str">
        <f>IF((L358=""),"",((Q366-R366)/(Q366+R366))*100)</f>
        <v/>
      </c>
      <c r="U366" s="474" t="str">
        <f>IF(L358="","",(IF(T366&lt;7,IF(S366&gt;2000,IF(S366&lt;3000,"Pass","Fail"),"Fail"),"Fail")))</f>
        <v/>
      </c>
      <c r="V366" s="476"/>
    </row>
    <row r="367" spans="1:22">
      <c r="A367" s="471"/>
      <c r="B367" s="463"/>
      <c r="C367" s="354" t="s">
        <v>101</v>
      </c>
      <c r="D367" s="355"/>
      <c r="E367" s="355"/>
      <c r="F367" s="355"/>
      <c r="G367" s="355"/>
      <c r="H367" s="355"/>
      <c r="I367" s="355"/>
      <c r="J367" s="355"/>
      <c r="K367" s="355"/>
      <c r="L367" s="355"/>
      <c r="M367" s="356"/>
      <c r="N367" s="356"/>
      <c r="O367" s="356"/>
      <c r="P367" s="356"/>
      <c r="Q367" s="463"/>
      <c r="R367" s="463"/>
      <c r="S367" s="357"/>
      <c r="T367" s="357"/>
      <c r="U367" s="466"/>
      <c r="V367" s="477"/>
    </row>
    <row r="368" spans="1:22" ht="24.75" thickBot="1">
      <c r="A368" s="471"/>
      <c r="B368" s="473"/>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3"/>
      <c r="R368" s="473"/>
      <c r="S368" s="359"/>
      <c r="T368" s="359"/>
      <c r="U368" s="475"/>
      <c r="V368" s="477"/>
    </row>
    <row r="369" spans="1:22">
      <c r="A369" s="459"/>
      <c r="B369" s="462" t="s">
        <v>111</v>
      </c>
      <c r="C369" s="354" t="s">
        <v>100</v>
      </c>
      <c r="D369" s="350"/>
      <c r="E369" s="350"/>
      <c r="F369" s="350"/>
      <c r="G369" s="350"/>
      <c r="H369" s="350"/>
      <c r="I369" s="350"/>
      <c r="J369" s="350"/>
      <c r="K369" s="350"/>
      <c r="L369" s="350"/>
      <c r="M369" s="356"/>
      <c r="N369" s="356"/>
      <c r="O369" s="356"/>
      <c r="P369" s="356"/>
      <c r="Q369" s="462" t="str">
        <f t="shared" ref="Q369" si="317">IF((L361=""),"",MAX(D362:L362))</f>
        <v/>
      </c>
      <c r="R369" s="462" t="str">
        <f t="shared" ref="R369" si="318">IF(L361="","",MIN(D362:L362))</f>
        <v/>
      </c>
      <c r="S369" s="360" t="str">
        <f t="shared" ref="S369" si="319">IF((L362=""),"",AVERAGE(D362:L362))</f>
        <v/>
      </c>
      <c r="T369" s="346" t="str">
        <f>IF((L361=""),"",((Q369-R369)/(Q369+R369))*100)</f>
        <v/>
      </c>
      <c r="U369" s="465" t="str">
        <f>IF(L361="","",(IF(T369&lt;7,IF(S369&gt;2800,IF(S369&lt;4500,"Pass","Fail"),"Fail"),"Fail")))</f>
        <v/>
      </c>
      <c r="V369" s="468"/>
    </row>
    <row r="370" spans="1:22">
      <c r="A370" s="460"/>
      <c r="B370" s="463"/>
      <c r="C370" s="354" t="s">
        <v>101</v>
      </c>
      <c r="D370" s="355"/>
      <c r="E370" s="355"/>
      <c r="F370" s="355"/>
      <c r="G370" s="355"/>
      <c r="H370" s="355"/>
      <c r="I370" s="355"/>
      <c r="J370" s="355"/>
      <c r="K370" s="355"/>
      <c r="L370" s="355"/>
      <c r="M370" s="356"/>
      <c r="N370" s="356"/>
      <c r="O370" s="356"/>
      <c r="P370" s="356"/>
      <c r="Q370" s="463"/>
      <c r="R370" s="463"/>
      <c r="S370" s="361"/>
      <c r="T370" s="357"/>
      <c r="U370" s="466"/>
      <c r="V370" s="468"/>
    </row>
    <row r="371" spans="1:22" ht="24.75" thickBot="1">
      <c r="A371" s="461"/>
      <c r="B371" s="464"/>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4"/>
      <c r="R371" s="464"/>
      <c r="S371" s="364"/>
      <c r="T371" s="365"/>
      <c r="U371" s="467"/>
      <c r="V371" s="469"/>
    </row>
    <row r="372" spans="1:22">
      <c r="A372" s="470"/>
      <c r="B372" s="472" t="s">
        <v>211</v>
      </c>
      <c r="C372" s="349" t="s">
        <v>100</v>
      </c>
      <c r="D372" s="355"/>
      <c r="E372" s="355"/>
      <c r="F372" s="355"/>
      <c r="G372" s="355"/>
      <c r="H372" s="355"/>
      <c r="I372" s="355"/>
      <c r="J372" s="355"/>
      <c r="K372" s="355"/>
      <c r="L372" s="355"/>
      <c r="M372" s="351"/>
      <c r="N372" s="351"/>
      <c r="O372" s="351"/>
      <c r="P372" s="351"/>
      <c r="Q372" s="472" t="str">
        <f t="shared" ref="Q372" si="321">IF((L364=""),"",MAX(D365:L365))</f>
        <v/>
      </c>
      <c r="R372" s="472" t="str">
        <f t="shared" ref="R372" si="322">IF(L364="","",MIN(D365:L365))</f>
        <v/>
      </c>
      <c r="S372" s="352" t="str">
        <f t="shared" ref="S372" si="323">IF((L365=""),"",AVERAGE(D365:L365))</f>
        <v/>
      </c>
      <c r="T372" s="352" t="str">
        <f>IF((L364=""),"",((Q372-R372)/(Q372+R372))*100)</f>
        <v/>
      </c>
      <c r="U372" s="474" t="str">
        <f>IF(L364="","",(IF(T372&lt;7,IF(S372&gt;2000,IF(S372&lt;3000,"Pass","Fail"),"Fail"),"Fail")))</f>
        <v/>
      </c>
      <c r="V372" s="476"/>
    </row>
    <row r="373" spans="1:22">
      <c r="A373" s="471"/>
      <c r="B373" s="463"/>
      <c r="C373" s="354" t="s">
        <v>101</v>
      </c>
      <c r="D373" s="355"/>
      <c r="E373" s="355"/>
      <c r="F373" s="355"/>
      <c r="G373" s="355"/>
      <c r="H373" s="355"/>
      <c r="I373" s="355"/>
      <c r="J373" s="355"/>
      <c r="K373" s="355"/>
      <c r="L373" s="355"/>
      <c r="M373" s="356"/>
      <c r="N373" s="356"/>
      <c r="O373" s="356"/>
      <c r="P373" s="356"/>
      <c r="Q373" s="463"/>
      <c r="R373" s="463"/>
      <c r="S373" s="357"/>
      <c r="T373" s="357"/>
      <c r="U373" s="466"/>
      <c r="V373" s="477"/>
    </row>
    <row r="374" spans="1:22" ht="24.75" thickBot="1">
      <c r="A374" s="471"/>
      <c r="B374" s="473"/>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3"/>
      <c r="R374" s="473"/>
      <c r="S374" s="359"/>
      <c r="T374" s="359"/>
      <c r="U374" s="475"/>
      <c r="V374" s="477"/>
    </row>
    <row r="375" spans="1:22">
      <c r="A375" s="459"/>
      <c r="B375" s="462" t="s">
        <v>111</v>
      </c>
      <c r="C375" s="354" t="s">
        <v>100</v>
      </c>
      <c r="D375" s="350"/>
      <c r="E375" s="350"/>
      <c r="F375" s="350"/>
      <c r="G375" s="350"/>
      <c r="H375" s="350"/>
      <c r="I375" s="350"/>
      <c r="J375" s="350"/>
      <c r="K375" s="350"/>
      <c r="L375" s="350"/>
      <c r="M375" s="356"/>
      <c r="N375" s="356"/>
      <c r="O375" s="356"/>
      <c r="P375" s="356"/>
      <c r="Q375" s="462" t="str">
        <f t="shared" ref="Q375" si="325">IF((L367=""),"",MAX(D368:L368))</f>
        <v/>
      </c>
      <c r="R375" s="462" t="str">
        <f t="shared" ref="R375" si="326">IF(L367="","",MIN(D368:L368))</f>
        <v/>
      </c>
      <c r="S375" s="360" t="str">
        <f t="shared" ref="S375" si="327">IF((L368=""),"",AVERAGE(D368:L368))</f>
        <v/>
      </c>
      <c r="T375" s="346" t="str">
        <f>IF((L367=""),"",((Q375-R375)/(Q375+R375))*100)</f>
        <v/>
      </c>
      <c r="U375" s="465" t="str">
        <f>IF(L367="","",(IF(T375&lt;7,IF(S375&gt;2800,IF(S375&lt;4500,"Pass","Fail"),"Fail"),"Fail")))</f>
        <v/>
      </c>
      <c r="V375" s="468"/>
    </row>
    <row r="376" spans="1:22">
      <c r="A376" s="460"/>
      <c r="B376" s="463"/>
      <c r="C376" s="354" t="s">
        <v>101</v>
      </c>
      <c r="D376" s="355"/>
      <c r="E376" s="355"/>
      <c r="F376" s="355"/>
      <c r="G376" s="355"/>
      <c r="H376" s="355"/>
      <c r="I376" s="355"/>
      <c r="J376" s="355"/>
      <c r="K376" s="355"/>
      <c r="L376" s="355"/>
      <c r="M376" s="356"/>
      <c r="N376" s="356"/>
      <c r="O376" s="356"/>
      <c r="P376" s="356"/>
      <c r="Q376" s="463"/>
      <c r="R376" s="463"/>
      <c r="S376" s="361"/>
      <c r="T376" s="357"/>
      <c r="U376" s="466"/>
      <c r="V376" s="468"/>
    </row>
    <row r="377" spans="1:22" ht="24.75" thickBot="1">
      <c r="A377" s="461"/>
      <c r="B377" s="464"/>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4"/>
      <c r="R377" s="464"/>
      <c r="S377" s="364"/>
      <c r="T377" s="365"/>
      <c r="U377" s="467"/>
      <c r="V377" s="469"/>
    </row>
    <row r="378" spans="1:22">
      <c r="A378" s="470"/>
      <c r="B378" s="472" t="s">
        <v>211</v>
      </c>
      <c r="C378" s="349" t="s">
        <v>100</v>
      </c>
      <c r="D378" s="355"/>
      <c r="E378" s="355"/>
      <c r="F378" s="355"/>
      <c r="G378" s="355"/>
      <c r="H378" s="355"/>
      <c r="I378" s="355"/>
      <c r="J378" s="355"/>
      <c r="K378" s="355"/>
      <c r="L378" s="355"/>
      <c r="M378" s="351"/>
      <c r="N378" s="351"/>
      <c r="O378" s="351"/>
      <c r="P378" s="351"/>
      <c r="Q378" s="472" t="str">
        <f t="shared" ref="Q378" si="329">IF((L370=""),"",MAX(D371:L371))</f>
        <v/>
      </c>
      <c r="R378" s="472" t="str">
        <f t="shared" ref="R378" si="330">IF(L370="","",MIN(D371:L371))</f>
        <v/>
      </c>
      <c r="S378" s="352" t="str">
        <f t="shared" ref="S378" si="331">IF((L371=""),"",AVERAGE(D371:L371))</f>
        <v/>
      </c>
      <c r="T378" s="352" t="str">
        <f>IF((L370=""),"",((Q378-R378)/(Q378+R378))*100)</f>
        <v/>
      </c>
      <c r="U378" s="474" t="str">
        <f>IF(L370="","",(IF(T378&lt;7,IF(S378&gt;2000,IF(S378&lt;3000,"Pass","Fail"),"Fail"),"Fail")))</f>
        <v/>
      </c>
      <c r="V378" s="476"/>
    </row>
    <row r="379" spans="1:22">
      <c r="A379" s="471"/>
      <c r="B379" s="463"/>
      <c r="C379" s="354" t="s">
        <v>101</v>
      </c>
      <c r="D379" s="355"/>
      <c r="E379" s="355"/>
      <c r="F379" s="355"/>
      <c r="G379" s="355"/>
      <c r="H379" s="355"/>
      <c r="I379" s="355"/>
      <c r="J379" s="355"/>
      <c r="K379" s="355"/>
      <c r="L379" s="355"/>
      <c r="M379" s="356"/>
      <c r="N379" s="356"/>
      <c r="O379" s="356"/>
      <c r="P379" s="356"/>
      <c r="Q379" s="463"/>
      <c r="R379" s="463"/>
      <c r="S379" s="357"/>
      <c r="T379" s="357"/>
      <c r="U379" s="466"/>
      <c r="V379" s="477"/>
    </row>
    <row r="380" spans="1:22" ht="24.75" thickBot="1">
      <c r="A380" s="471"/>
      <c r="B380" s="473"/>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3"/>
      <c r="R380" s="473"/>
      <c r="S380" s="359"/>
      <c r="T380" s="359"/>
      <c r="U380" s="475"/>
      <c r="V380" s="477"/>
    </row>
    <row r="381" spans="1:22">
      <c r="A381" s="459"/>
      <c r="B381" s="462" t="s">
        <v>111</v>
      </c>
      <c r="C381" s="354" t="s">
        <v>100</v>
      </c>
      <c r="D381" s="350"/>
      <c r="E381" s="350"/>
      <c r="F381" s="350"/>
      <c r="G381" s="350"/>
      <c r="H381" s="350"/>
      <c r="I381" s="350"/>
      <c r="J381" s="350"/>
      <c r="K381" s="350"/>
      <c r="L381" s="350"/>
      <c r="M381" s="356"/>
      <c r="N381" s="356"/>
      <c r="O381" s="356"/>
      <c r="P381" s="356"/>
      <c r="Q381" s="462" t="str">
        <f t="shared" ref="Q381" si="333">IF((L373=""),"",MAX(D374:L374))</f>
        <v/>
      </c>
      <c r="R381" s="462" t="str">
        <f t="shared" ref="R381" si="334">IF(L373="","",MIN(D374:L374))</f>
        <v/>
      </c>
      <c r="S381" s="360" t="str">
        <f t="shared" ref="S381" si="335">IF((L374=""),"",AVERAGE(D374:L374))</f>
        <v/>
      </c>
      <c r="T381" s="346" t="str">
        <f>IF((L373=""),"",((Q381-R381)/(Q381+R381))*100)</f>
        <v/>
      </c>
      <c r="U381" s="465" t="str">
        <f>IF(L373="","",(IF(T381&lt;7,IF(S381&gt;2800,IF(S381&lt;4500,"Pass","Fail"),"Fail"),"Fail")))</f>
        <v/>
      </c>
      <c r="V381" s="468"/>
    </row>
    <row r="382" spans="1:22">
      <c r="A382" s="460"/>
      <c r="B382" s="463"/>
      <c r="C382" s="354" t="s">
        <v>101</v>
      </c>
      <c r="D382" s="355"/>
      <c r="E382" s="355"/>
      <c r="F382" s="355"/>
      <c r="G382" s="355"/>
      <c r="H382" s="355"/>
      <c r="I382" s="355"/>
      <c r="J382" s="355"/>
      <c r="K382" s="355"/>
      <c r="L382" s="355"/>
      <c r="M382" s="356"/>
      <c r="N382" s="356"/>
      <c r="O382" s="356"/>
      <c r="P382" s="356"/>
      <c r="Q382" s="463"/>
      <c r="R382" s="463"/>
      <c r="S382" s="361"/>
      <c r="T382" s="357"/>
      <c r="U382" s="466"/>
      <c r="V382" s="468"/>
    </row>
    <row r="383" spans="1:22" ht="24.75" thickBot="1">
      <c r="A383" s="461"/>
      <c r="B383" s="464"/>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4"/>
      <c r="R383" s="464"/>
      <c r="S383" s="364"/>
      <c r="T383" s="365"/>
      <c r="U383" s="467"/>
      <c r="V383" s="469"/>
    </row>
    <row r="384" spans="1:22">
      <c r="A384" s="470"/>
      <c r="B384" s="472" t="s">
        <v>211</v>
      </c>
      <c r="C384" s="349" t="s">
        <v>100</v>
      </c>
      <c r="D384" s="355"/>
      <c r="E384" s="355"/>
      <c r="F384" s="355"/>
      <c r="G384" s="355"/>
      <c r="H384" s="355"/>
      <c r="I384" s="355"/>
      <c r="J384" s="355"/>
      <c r="K384" s="355"/>
      <c r="L384" s="355"/>
      <c r="M384" s="351"/>
      <c r="N384" s="351"/>
      <c r="O384" s="351"/>
      <c r="P384" s="351"/>
      <c r="Q384" s="472" t="str">
        <f t="shared" ref="Q384" si="337">IF((L376=""),"",MAX(D377:L377))</f>
        <v/>
      </c>
      <c r="R384" s="472" t="str">
        <f t="shared" ref="R384" si="338">IF(L376="","",MIN(D377:L377))</f>
        <v/>
      </c>
      <c r="S384" s="352" t="str">
        <f t="shared" ref="S384" si="339">IF((L377=""),"",AVERAGE(D377:L377))</f>
        <v/>
      </c>
      <c r="T384" s="352" t="str">
        <f>IF((L376=""),"",((Q384-R384)/(Q384+R384))*100)</f>
        <v/>
      </c>
      <c r="U384" s="474" t="str">
        <f>IF(L376="","",(IF(T384&lt;7,IF(S384&gt;2000,IF(S384&lt;3000,"Pass","Fail"),"Fail"),"Fail")))</f>
        <v/>
      </c>
      <c r="V384" s="476"/>
    </row>
    <row r="385" spans="1:22">
      <c r="A385" s="471"/>
      <c r="B385" s="463"/>
      <c r="C385" s="354" t="s">
        <v>101</v>
      </c>
      <c r="D385" s="355"/>
      <c r="E385" s="355"/>
      <c r="F385" s="355"/>
      <c r="G385" s="355"/>
      <c r="H385" s="355"/>
      <c r="I385" s="355"/>
      <c r="J385" s="355"/>
      <c r="K385" s="355"/>
      <c r="L385" s="355"/>
      <c r="M385" s="356"/>
      <c r="N385" s="356"/>
      <c r="O385" s="356"/>
      <c r="P385" s="356"/>
      <c r="Q385" s="463"/>
      <c r="R385" s="463"/>
      <c r="S385" s="357"/>
      <c r="T385" s="357"/>
      <c r="U385" s="466"/>
      <c r="V385" s="477"/>
    </row>
    <row r="386" spans="1:22" ht="24.75" thickBot="1">
      <c r="A386" s="471"/>
      <c r="B386" s="473"/>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3"/>
      <c r="R386" s="473"/>
      <c r="S386" s="359"/>
      <c r="T386" s="359"/>
      <c r="U386" s="475"/>
      <c r="V386" s="477"/>
    </row>
    <row r="387" spans="1:22">
      <c r="A387" s="459"/>
      <c r="B387" s="462" t="s">
        <v>111</v>
      </c>
      <c r="C387" s="354" t="s">
        <v>100</v>
      </c>
      <c r="D387" s="350"/>
      <c r="E387" s="350"/>
      <c r="F387" s="350"/>
      <c r="G387" s="350"/>
      <c r="H387" s="350"/>
      <c r="I387" s="350"/>
      <c r="J387" s="350"/>
      <c r="K387" s="350"/>
      <c r="L387" s="350"/>
      <c r="M387" s="356"/>
      <c r="N387" s="356"/>
      <c r="O387" s="356"/>
      <c r="P387" s="356"/>
      <c r="Q387" s="462" t="str">
        <f t="shared" ref="Q387" si="341">IF((L379=""),"",MAX(D380:L380))</f>
        <v/>
      </c>
      <c r="R387" s="462" t="str">
        <f t="shared" ref="R387" si="342">IF(L379="","",MIN(D380:L380))</f>
        <v/>
      </c>
      <c r="S387" s="360" t="str">
        <f t="shared" ref="S387" si="343">IF((L380=""),"",AVERAGE(D380:L380))</f>
        <v/>
      </c>
      <c r="T387" s="346" t="str">
        <f>IF((L379=""),"",((Q387-R387)/(Q387+R387))*100)</f>
        <v/>
      </c>
      <c r="U387" s="465" t="str">
        <f>IF(L379="","",(IF(T387&lt;7,IF(S387&gt;2800,IF(S387&lt;4500,"Pass","Fail"),"Fail"),"Fail")))</f>
        <v/>
      </c>
      <c r="V387" s="468"/>
    </row>
    <row r="388" spans="1:22">
      <c r="A388" s="460"/>
      <c r="B388" s="463"/>
      <c r="C388" s="354" t="s">
        <v>101</v>
      </c>
      <c r="D388" s="355"/>
      <c r="E388" s="355"/>
      <c r="F388" s="355"/>
      <c r="G388" s="355"/>
      <c r="H388" s="355"/>
      <c r="I388" s="355"/>
      <c r="J388" s="355"/>
      <c r="K388" s="355"/>
      <c r="L388" s="355"/>
      <c r="M388" s="356"/>
      <c r="N388" s="356"/>
      <c r="O388" s="356"/>
      <c r="P388" s="356"/>
      <c r="Q388" s="463"/>
      <c r="R388" s="463"/>
      <c r="S388" s="361"/>
      <c r="T388" s="357"/>
      <c r="U388" s="466"/>
      <c r="V388" s="468"/>
    </row>
    <row r="389" spans="1:22" ht="24.75" thickBot="1">
      <c r="A389" s="461"/>
      <c r="B389" s="464"/>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4"/>
      <c r="R389" s="464"/>
      <c r="S389" s="364"/>
      <c r="T389" s="365"/>
      <c r="U389" s="467"/>
      <c r="V389" s="469"/>
    </row>
    <row r="390" spans="1:22">
      <c r="A390" s="470"/>
      <c r="B390" s="472" t="s">
        <v>211</v>
      </c>
      <c r="C390" s="349" t="s">
        <v>100</v>
      </c>
      <c r="D390" s="355"/>
      <c r="E390" s="355"/>
      <c r="F390" s="355"/>
      <c r="G390" s="355"/>
      <c r="H390" s="355"/>
      <c r="I390" s="355"/>
      <c r="J390" s="355"/>
      <c r="K390" s="355"/>
      <c r="L390" s="355"/>
      <c r="M390" s="351"/>
      <c r="N390" s="351"/>
      <c r="O390" s="351"/>
      <c r="P390" s="351"/>
      <c r="Q390" s="472" t="str">
        <f t="shared" ref="Q390" si="345">IF((L382=""),"",MAX(D383:L383))</f>
        <v/>
      </c>
      <c r="R390" s="472" t="str">
        <f t="shared" ref="R390" si="346">IF(L382="","",MIN(D383:L383))</f>
        <v/>
      </c>
      <c r="S390" s="352" t="str">
        <f t="shared" ref="S390" si="347">IF((L383=""),"",AVERAGE(D383:L383))</f>
        <v/>
      </c>
      <c r="T390" s="352" t="str">
        <f>IF((L382=""),"",((Q390-R390)/(Q390+R390))*100)</f>
        <v/>
      </c>
      <c r="U390" s="474" t="str">
        <f>IF(L382="","",(IF(T390&lt;7,IF(S390&gt;2000,IF(S390&lt;3000,"Pass","Fail"),"Fail"),"Fail")))</f>
        <v/>
      </c>
      <c r="V390" s="476"/>
    </row>
    <row r="391" spans="1:22">
      <c r="A391" s="471"/>
      <c r="B391" s="463"/>
      <c r="C391" s="354" t="s">
        <v>101</v>
      </c>
      <c r="D391" s="355"/>
      <c r="E391" s="355"/>
      <c r="F391" s="355"/>
      <c r="G391" s="355"/>
      <c r="H391" s="355"/>
      <c r="I391" s="355"/>
      <c r="J391" s="355"/>
      <c r="K391" s="355"/>
      <c r="L391" s="355"/>
      <c r="M391" s="356"/>
      <c r="N391" s="356"/>
      <c r="O391" s="356"/>
      <c r="P391" s="356"/>
      <c r="Q391" s="463"/>
      <c r="R391" s="463"/>
      <c r="S391" s="357"/>
      <c r="T391" s="357"/>
      <c r="U391" s="466"/>
      <c r="V391" s="477"/>
    </row>
    <row r="392" spans="1:22" ht="24.75" thickBot="1">
      <c r="A392" s="471"/>
      <c r="B392" s="473"/>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3"/>
      <c r="R392" s="473"/>
      <c r="S392" s="359"/>
      <c r="T392" s="359"/>
      <c r="U392" s="475"/>
      <c r="V392" s="477"/>
    </row>
    <row r="393" spans="1:22">
      <c r="A393" s="459"/>
      <c r="B393" s="462" t="s">
        <v>111</v>
      </c>
      <c r="C393" s="354" t="s">
        <v>100</v>
      </c>
      <c r="D393" s="350"/>
      <c r="E393" s="350"/>
      <c r="F393" s="350"/>
      <c r="G393" s="350"/>
      <c r="H393" s="350"/>
      <c r="I393" s="350"/>
      <c r="J393" s="350"/>
      <c r="K393" s="350"/>
      <c r="L393" s="350"/>
      <c r="M393" s="356"/>
      <c r="N393" s="356"/>
      <c r="O393" s="356"/>
      <c r="P393" s="356"/>
      <c r="Q393" s="462" t="str">
        <f t="shared" ref="Q393" si="349">IF((L385=""),"",MAX(D386:L386))</f>
        <v/>
      </c>
      <c r="R393" s="462" t="str">
        <f t="shared" ref="R393" si="350">IF(L385="","",MIN(D386:L386))</f>
        <v/>
      </c>
      <c r="S393" s="360" t="str">
        <f t="shared" ref="S393" si="351">IF((L386=""),"",AVERAGE(D386:L386))</f>
        <v/>
      </c>
      <c r="T393" s="346" t="str">
        <f>IF((L385=""),"",((Q393-R393)/(Q393+R393))*100)</f>
        <v/>
      </c>
      <c r="U393" s="465" t="str">
        <f>IF(L385="","",(IF(T393&lt;7,IF(S393&gt;2800,IF(S393&lt;4500,"Pass","Fail"),"Fail"),"Fail")))</f>
        <v/>
      </c>
      <c r="V393" s="468"/>
    </row>
    <row r="394" spans="1:22">
      <c r="A394" s="460"/>
      <c r="B394" s="463"/>
      <c r="C394" s="354" t="s">
        <v>101</v>
      </c>
      <c r="D394" s="355"/>
      <c r="E394" s="355"/>
      <c r="F394" s="355"/>
      <c r="G394" s="355"/>
      <c r="H394" s="355"/>
      <c r="I394" s="355"/>
      <c r="J394" s="355"/>
      <c r="K394" s="355"/>
      <c r="L394" s="355"/>
      <c r="M394" s="356"/>
      <c r="N394" s="356"/>
      <c r="O394" s="356"/>
      <c r="P394" s="356"/>
      <c r="Q394" s="463"/>
      <c r="R394" s="463"/>
      <c r="S394" s="361"/>
      <c r="T394" s="357"/>
      <c r="U394" s="466"/>
      <c r="V394" s="468"/>
    </row>
    <row r="395" spans="1:22" ht="24.75" thickBot="1">
      <c r="A395" s="461"/>
      <c r="B395" s="464"/>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4"/>
      <c r="R395" s="464"/>
      <c r="S395" s="364"/>
      <c r="T395" s="365"/>
      <c r="U395" s="467"/>
      <c r="V395" s="469"/>
    </row>
    <row r="396" spans="1:22">
      <c r="A396" s="470"/>
      <c r="B396" s="472" t="s">
        <v>211</v>
      </c>
      <c r="C396" s="349" t="s">
        <v>100</v>
      </c>
      <c r="D396" s="355"/>
      <c r="E396" s="355"/>
      <c r="F396" s="355"/>
      <c r="G396" s="355"/>
      <c r="H396" s="355"/>
      <c r="I396" s="355"/>
      <c r="J396" s="355"/>
      <c r="K396" s="355"/>
      <c r="L396" s="355"/>
      <c r="M396" s="351"/>
      <c r="N396" s="351"/>
      <c r="O396" s="351"/>
      <c r="P396" s="351"/>
      <c r="Q396" s="472" t="str">
        <f t="shared" ref="Q396" si="353">IF((L388=""),"",MAX(D389:L389))</f>
        <v/>
      </c>
      <c r="R396" s="472" t="str">
        <f t="shared" ref="R396" si="354">IF(L388="","",MIN(D389:L389))</f>
        <v/>
      </c>
      <c r="S396" s="352" t="str">
        <f t="shared" ref="S396" si="355">IF((L389=""),"",AVERAGE(D389:L389))</f>
        <v/>
      </c>
      <c r="T396" s="352" t="str">
        <f>IF((L388=""),"",((Q396-R396)/(Q396+R396))*100)</f>
        <v/>
      </c>
      <c r="U396" s="474" t="str">
        <f>IF(L388="","",(IF(T396&lt;7,IF(S396&gt;2000,IF(S396&lt;3000,"Pass","Fail"),"Fail"),"Fail")))</f>
        <v/>
      </c>
      <c r="V396" s="476"/>
    </row>
    <row r="397" spans="1:22">
      <c r="A397" s="471"/>
      <c r="B397" s="463"/>
      <c r="C397" s="354" t="s">
        <v>101</v>
      </c>
      <c r="D397" s="355"/>
      <c r="E397" s="355"/>
      <c r="F397" s="355"/>
      <c r="G397" s="355"/>
      <c r="H397" s="355"/>
      <c r="I397" s="355"/>
      <c r="J397" s="355"/>
      <c r="K397" s="355"/>
      <c r="L397" s="355"/>
      <c r="M397" s="356"/>
      <c r="N397" s="356"/>
      <c r="O397" s="356"/>
      <c r="P397" s="356"/>
      <c r="Q397" s="463"/>
      <c r="R397" s="463"/>
      <c r="S397" s="357"/>
      <c r="T397" s="357"/>
      <c r="U397" s="466"/>
      <c r="V397" s="477"/>
    </row>
    <row r="398" spans="1:22" ht="24.75" thickBot="1">
      <c r="A398" s="471"/>
      <c r="B398" s="473"/>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3"/>
      <c r="R398" s="473"/>
      <c r="S398" s="359"/>
      <c r="T398" s="359"/>
      <c r="U398" s="475"/>
      <c r="V398" s="477"/>
    </row>
    <row r="399" spans="1:22">
      <c r="A399" s="459"/>
      <c r="B399" s="462" t="s">
        <v>111</v>
      </c>
      <c r="C399" s="354" t="s">
        <v>100</v>
      </c>
      <c r="D399" s="350"/>
      <c r="E399" s="350"/>
      <c r="F399" s="350"/>
      <c r="G399" s="350"/>
      <c r="H399" s="350"/>
      <c r="I399" s="350"/>
      <c r="J399" s="350"/>
      <c r="K399" s="350"/>
      <c r="L399" s="350"/>
      <c r="M399" s="356"/>
      <c r="N399" s="356"/>
      <c r="O399" s="356"/>
      <c r="P399" s="356"/>
      <c r="Q399" s="462" t="str">
        <f t="shared" ref="Q399" si="357">IF((L391=""),"",MAX(D392:L392))</f>
        <v/>
      </c>
      <c r="R399" s="462" t="str">
        <f t="shared" ref="R399" si="358">IF(L391="","",MIN(D392:L392))</f>
        <v/>
      </c>
      <c r="S399" s="360" t="str">
        <f t="shared" ref="S399" si="359">IF((L392=""),"",AVERAGE(D392:L392))</f>
        <v/>
      </c>
      <c r="T399" s="346" t="str">
        <f>IF((L391=""),"",((Q399-R399)/(Q399+R399))*100)</f>
        <v/>
      </c>
      <c r="U399" s="465" t="str">
        <f>IF(L391="","",(IF(T399&lt;7,IF(S399&gt;2800,IF(S399&lt;4500,"Pass","Fail"),"Fail"),"Fail")))</f>
        <v/>
      </c>
      <c r="V399" s="468"/>
    </row>
    <row r="400" spans="1:22">
      <c r="A400" s="460"/>
      <c r="B400" s="463"/>
      <c r="C400" s="354" t="s">
        <v>101</v>
      </c>
      <c r="D400" s="355"/>
      <c r="E400" s="355"/>
      <c r="F400" s="355"/>
      <c r="G400" s="355"/>
      <c r="H400" s="355"/>
      <c r="I400" s="355"/>
      <c r="J400" s="355"/>
      <c r="K400" s="355"/>
      <c r="L400" s="355"/>
      <c r="M400" s="356"/>
      <c r="N400" s="356"/>
      <c r="O400" s="356"/>
      <c r="P400" s="356"/>
      <c r="Q400" s="463"/>
      <c r="R400" s="463"/>
      <c r="S400" s="361"/>
      <c r="T400" s="357"/>
      <c r="U400" s="466"/>
      <c r="V400" s="468"/>
    </row>
    <row r="401" spans="1:22" ht="24.75" thickBot="1">
      <c r="A401" s="461"/>
      <c r="B401" s="464"/>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4"/>
      <c r="R401" s="464"/>
      <c r="S401" s="364"/>
      <c r="T401" s="365"/>
      <c r="U401" s="467"/>
      <c r="V401" s="469"/>
    </row>
    <row r="402" spans="1:22">
      <c r="A402" s="470"/>
      <c r="B402" s="472" t="s">
        <v>211</v>
      </c>
      <c r="C402" s="349" t="s">
        <v>100</v>
      </c>
      <c r="D402" s="355"/>
      <c r="E402" s="355"/>
      <c r="F402" s="355"/>
      <c r="G402" s="355"/>
      <c r="H402" s="355"/>
      <c r="I402" s="355"/>
      <c r="J402" s="355"/>
      <c r="K402" s="355"/>
      <c r="L402" s="355"/>
      <c r="M402" s="351"/>
      <c r="N402" s="351"/>
      <c r="O402" s="351"/>
      <c r="P402" s="351"/>
      <c r="Q402" s="472" t="str">
        <f t="shared" ref="Q402" si="361">IF((L394=""),"",MAX(D395:L395))</f>
        <v/>
      </c>
      <c r="R402" s="472" t="str">
        <f t="shared" ref="R402" si="362">IF(L394="","",MIN(D395:L395))</f>
        <v/>
      </c>
      <c r="S402" s="352" t="str">
        <f t="shared" ref="S402" si="363">IF((L395=""),"",AVERAGE(D395:L395))</f>
        <v/>
      </c>
      <c r="T402" s="352" t="str">
        <f>IF((L394=""),"",((Q402-R402)/(Q402+R402))*100)</f>
        <v/>
      </c>
      <c r="U402" s="474" t="str">
        <f>IF(L394="","",(IF(T402&lt;7,IF(S402&gt;2000,IF(S402&lt;3000,"Pass","Fail"),"Fail"),"Fail")))</f>
        <v/>
      </c>
      <c r="V402" s="476"/>
    </row>
    <row r="403" spans="1:22">
      <c r="A403" s="471"/>
      <c r="B403" s="463"/>
      <c r="C403" s="354" t="s">
        <v>101</v>
      </c>
      <c r="D403" s="355"/>
      <c r="E403" s="355"/>
      <c r="F403" s="355"/>
      <c r="G403" s="355"/>
      <c r="H403" s="355"/>
      <c r="I403" s="355"/>
      <c r="J403" s="355"/>
      <c r="K403" s="355"/>
      <c r="L403" s="355"/>
      <c r="M403" s="356"/>
      <c r="N403" s="356"/>
      <c r="O403" s="356"/>
      <c r="P403" s="356"/>
      <c r="Q403" s="463"/>
      <c r="R403" s="463"/>
      <c r="S403" s="357"/>
      <c r="T403" s="357"/>
      <c r="U403" s="466"/>
      <c r="V403" s="477"/>
    </row>
    <row r="404" spans="1:22" ht="24.75" thickBot="1">
      <c r="A404" s="471"/>
      <c r="B404" s="473"/>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3"/>
      <c r="R404" s="473"/>
      <c r="S404" s="359"/>
      <c r="T404" s="359"/>
      <c r="U404" s="475"/>
      <c r="V404" s="477"/>
    </row>
    <row r="405" spans="1:22">
      <c r="A405" s="459"/>
      <c r="B405" s="462" t="s">
        <v>111</v>
      </c>
      <c r="C405" s="354" t="s">
        <v>100</v>
      </c>
      <c r="D405" s="350"/>
      <c r="E405" s="350"/>
      <c r="F405" s="350"/>
      <c r="G405" s="350"/>
      <c r="H405" s="350"/>
      <c r="I405" s="350"/>
      <c r="J405" s="350"/>
      <c r="K405" s="350"/>
      <c r="L405" s="350"/>
      <c r="M405" s="356"/>
      <c r="N405" s="356"/>
      <c r="O405" s="356"/>
      <c r="P405" s="356"/>
      <c r="Q405" s="462" t="str">
        <f t="shared" ref="Q405" si="366">IF((L397=""),"",MAX(D398:L398))</f>
        <v/>
      </c>
      <c r="R405" s="462" t="str">
        <f t="shared" ref="R405" si="367">IF(L397="","",MIN(D398:L398))</f>
        <v/>
      </c>
      <c r="S405" s="360" t="str">
        <f t="shared" ref="S405" si="368">IF((L398=""),"",AVERAGE(D398:L398))</f>
        <v/>
      </c>
      <c r="T405" s="346" t="str">
        <f>IF((L397=""),"",((Q405-R405)/(Q405+R405))*100)</f>
        <v/>
      </c>
      <c r="U405" s="465" t="str">
        <f>IF(L397="","",(IF(T405&lt;7,IF(S405&gt;2800,IF(S405&lt;4500,"Pass","Fail"),"Fail"),"Fail")))</f>
        <v/>
      </c>
      <c r="V405" s="468"/>
    </row>
    <row r="406" spans="1:22">
      <c r="A406" s="460"/>
      <c r="B406" s="463"/>
      <c r="C406" s="354" t="s">
        <v>101</v>
      </c>
      <c r="D406" s="355"/>
      <c r="E406" s="355"/>
      <c r="F406" s="355"/>
      <c r="G406" s="355"/>
      <c r="H406" s="355"/>
      <c r="I406" s="355"/>
      <c r="J406" s="355"/>
      <c r="K406" s="355"/>
      <c r="L406" s="355"/>
      <c r="M406" s="356"/>
      <c r="N406" s="356"/>
      <c r="O406" s="356"/>
      <c r="P406" s="356"/>
      <c r="Q406" s="463"/>
      <c r="R406" s="463"/>
      <c r="S406" s="361"/>
      <c r="T406" s="357"/>
      <c r="U406" s="466"/>
      <c r="V406" s="468"/>
    </row>
    <row r="407" spans="1:22" ht="24.75" thickBot="1">
      <c r="A407" s="461"/>
      <c r="B407" s="464"/>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4"/>
      <c r="R407" s="464"/>
      <c r="S407" s="364"/>
      <c r="T407" s="365"/>
      <c r="U407" s="467"/>
      <c r="V407" s="469"/>
    </row>
    <row r="408" spans="1:22">
      <c r="A408" s="470"/>
      <c r="B408" s="472" t="s">
        <v>211</v>
      </c>
      <c r="C408" s="349" t="s">
        <v>100</v>
      </c>
      <c r="D408" s="355"/>
      <c r="E408" s="355"/>
      <c r="F408" s="355"/>
      <c r="G408" s="355"/>
      <c r="H408" s="355"/>
      <c r="I408" s="355"/>
      <c r="J408" s="355"/>
      <c r="K408" s="355"/>
      <c r="L408" s="355"/>
      <c r="M408" s="351"/>
      <c r="N408" s="351"/>
      <c r="O408" s="351"/>
      <c r="P408" s="351"/>
      <c r="Q408" s="472" t="str">
        <f t="shared" ref="Q408" si="370">IF((L400=""),"",MAX(D401:L401))</f>
        <v/>
      </c>
      <c r="R408" s="472" t="str">
        <f t="shared" ref="R408" si="371">IF(L400="","",MIN(D401:L401))</f>
        <v/>
      </c>
      <c r="S408" s="352" t="str">
        <f t="shared" ref="S408" si="372">IF((L401=""),"",AVERAGE(D401:L401))</f>
        <v/>
      </c>
      <c r="T408" s="352" t="str">
        <f>IF((L400=""),"",((Q408-R408)/(Q408+R408))*100)</f>
        <v/>
      </c>
      <c r="U408" s="474" t="str">
        <f>IF(L400="","",(IF(T408&lt;7,IF(S408&gt;2000,IF(S408&lt;3000,"Pass","Fail"),"Fail"),"Fail")))</f>
        <v/>
      </c>
      <c r="V408" s="476"/>
    </row>
    <row r="409" spans="1:22">
      <c r="A409" s="471"/>
      <c r="B409" s="463"/>
      <c r="C409" s="354" t="s">
        <v>101</v>
      </c>
      <c r="D409" s="355"/>
      <c r="E409" s="355"/>
      <c r="F409" s="355"/>
      <c r="G409" s="355"/>
      <c r="H409" s="355"/>
      <c r="I409" s="355"/>
      <c r="J409" s="355"/>
      <c r="K409" s="355"/>
      <c r="L409" s="355"/>
      <c r="M409" s="356"/>
      <c r="N409" s="356"/>
      <c r="O409" s="356"/>
      <c r="P409" s="356"/>
      <c r="Q409" s="463"/>
      <c r="R409" s="463"/>
      <c r="S409" s="357"/>
      <c r="T409" s="357"/>
      <c r="U409" s="466"/>
      <c r="V409" s="477"/>
    </row>
    <row r="410" spans="1:22" ht="24.75" thickBot="1">
      <c r="A410" s="471"/>
      <c r="B410" s="473"/>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3"/>
      <c r="R410" s="473"/>
      <c r="S410" s="359"/>
      <c r="T410" s="359"/>
      <c r="U410" s="475"/>
      <c r="V410" s="477"/>
    </row>
    <row r="411" spans="1:22">
      <c r="A411" s="459"/>
      <c r="B411" s="462" t="s">
        <v>111</v>
      </c>
      <c r="C411" s="354" t="s">
        <v>100</v>
      </c>
      <c r="D411" s="350"/>
      <c r="E411" s="350"/>
      <c r="F411" s="350"/>
      <c r="G411" s="350"/>
      <c r="H411" s="350"/>
      <c r="I411" s="350"/>
      <c r="J411" s="350"/>
      <c r="K411" s="350"/>
      <c r="L411" s="350"/>
      <c r="M411" s="356"/>
      <c r="N411" s="356"/>
      <c r="O411" s="356"/>
      <c r="P411" s="356"/>
      <c r="Q411" s="462" t="str">
        <f t="shared" ref="Q411" si="374">IF((L403=""),"",MAX(D404:L404))</f>
        <v/>
      </c>
      <c r="R411" s="462" t="str">
        <f t="shared" ref="R411" si="375">IF(L403="","",MIN(D404:L404))</f>
        <v/>
      </c>
      <c r="S411" s="360" t="str">
        <f t="shared" ref="S411" si="376">IF((L404=""),"",AVERAGE(D404:L404))</f>
        <v/>
      </c>
      <c r="T411" s="346" t="str">
        <f>IF((L403=""),"",((Q411-R411)/(Q411+R411))*100)</f>
        <v/>
      </c>
      <c r="U411" s="465" t="str">
        <f>IF(L403="","",(IF(T411&lt;7,IF(S411&gt;2800,IF(S411&lt;4500,"Pass","Fail"),"Fail"),"Fail")))</f>
        <v/>
      </c>
      <c r="V411" s="468"/>
    </row>
    <row r="412" spans="1:22">
      <c r="A412" s="460"/>
      <c r="B412" s="463"/>
      <c r="C412" s="354" t="s">
        <v>101</v>
      </c>
      <c r="D412" s="355"/>
      <c r="E412" s="355"/>
      <c r="F412" s="355"/>
      <c r="G412" s="355"/>
      <c r="H412" s="355"/>
      <c r="I412" s="355"/>
      <c r="J412" s="355"/>
      <c r="K412" s="355"/>
      <c r="L412" s="355"/>
      <c r="M412" s="356"/>
      <c r="N412" s="356"/>
      <c r="O412" s="356"/>
      <c r="P412" s="356"/>
      <c r="Q412" s="463"/>
      <c r="R412" s="463"/>
      <c r="S412" s="361"/>
      <c r="T412" s="357"/>
      <c r="U412" s="466"/>
      <c r="V412" s="468"/>
    </row>
    <row r="413" spans="1:22" ht="24.75" thickBot="1">
      <c r="A413" s="461"/>
      <c r="B413" s="464"/>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4"/>
      <c r="R413" s="464"/>
      <c r="S413" s="364"/>
      <c r="T413" s="365"/>
      <c r="U413" s="467"/>
      <c r="V413" s="469"/>
    </row>
    <row r="414" spans="1:22">
      <c r="A414" s="470"/>
      <c r="B414" s="472" t="s">
        <v>211</v>
      </c>
      <c r="C414" s="349" t="s">
        <v>100</v>
      </c>
      <c r="D414" s="355"/>
      <c r="E414" s="355"/>
      <c r="F414" s="355"/>
      <c r="G414" s="355"/>
      <c r="H414" s="355"/>
      <c r="I414" s="355"/>
      <c r="J414" s="355"/>
      <c r="K414" s="355"/>
      <c r="L414" s="355"/>
      <c r="M414" s="351"/>
      <c r="N414" s="351"/>
      <c r="O414" s="351"/>
      <c r="P414" s="351"/>
      <c r="Q414" s="472" t="str">
        <f t="shared" ref="Q414" si="378">IF((L406=""),"",MAX(D407:L407))</f>
        <v/>
      </c>
      <c r="R414" s="472" t="str">
        <f t="shared" ref="R414" si="379">IF(L406="","",MIN(D407:L407))</f>
        <v/>
      </c>
      <c r="S414" s="352" t="str">
        <f t="shared" ref="S414" si="380">IF((L407=""),"",AVERAGE(D407:L407))</f>
        <v/>
      </c>
      <c r="T414" s="352" t="str">
        <f>IF((L406=""),"",((Q414-R414)/(Q414+R414))*100)</f>
        <v/>
      </c>
      <c r="U414" s="474" t="str">
        <f>IF(L406="","",(IF(T414&lt;7,IF(S414&gt;2000,IF(S414&lt;3000,"Pass","Fail"),"Fail"),"Fail")))</f>
        <v/>
      </c>
      <c r="V414" s="476"/>
    </row>
    <row r="415" spans="1:22">
      <c r="A415" s="471"/>
      <c r="B415" s="463"/>
      <c r="C415" s="354" t="s">
        <v>101</v>
      </c>
      <c r="D415" s="355"/>
      <c r="E415" s="355"/>
      <c r="F415" s="355"/>
      <c r="G415" s="355"/>
      <c r="H415" s="355"/>
      <c r="I415" s="355"/>
      <c r="J415" s="355"/>
      <c r="K415" s="355"/>
      <c r="L415" s="355"/>
      <c r="M415" s="356"/>
      <c r="N415" s="356"/>
      <c r="O415" s="356"/>
      <c r="P415" s="356"/>
      <c r="Q415" s="463"/>
      <c r="R415" s="463"/>
      <c r="S415" s="357"/>
      <c r="T415" s="357"/>
      <c r="U415" s="466"/>
      <c r="V415" s="477"/>
    </row>
    <row r="416" spans="1:22" ht="24.75" thickBot="1">
      <c r="A416" s="471"/>
      <c r="B416" s="473"/>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3"/>
      <c r="R416" s="473"/>
      <c r="S416" s="359"/>
      <c r="T416" s="359"/>
      <c r="U416" s="475"/>
      <c r="V416" s="477"/>
    </row>
    <row r="417" spans="1:22">
      <c r="A417" s="459"/>
      <c r="B417" s="462" t="s">
        <v>111</v>
      </c>
      <c r="C417" s="354" t="s">
        <v>100</v>
      </c>
      <c r="D417" s="350"/>
      <c r="E417" s="350"/>
      <c r="F417" s="350"/>
      <c r="G417" s="350"/>
      <c r="H417" s="350"/>
      <c r="I417" s="350"/>
      <c r="J417" s="350"/>
      <c r="K417" s="350"/>
      <c r="L417" s="350"/>
      <c r="M417" s="356"/>
      <c r="N417" s="356"/>
      <c r="O417" s="356"/>
      <c r="P417" s="356"/>
      <c r="Q417" s="462" t="str">
        <f t="shared" ref="Q417" si="382">IF((L409=""),"",MAX(D410:L410))</f>
        <v/>
      </c>
      <c r="R417" s="462" t="str">
        <f t="shared" ref="R417" si="383">IF(L409="","",MIN(D410:L410))</f>
        <v/>
      </c>
      <c r="S417" s="360" t="str">
        <f t="shared" ref="S417" si="384">IF((L410=""),"",AVERAGE(D410:L410))</f>
        <v/>
      </c>
      <c r="T417" s="346" t="str">
        <f>IF((L409=""),"",((Q417-R417)/(Q417+R417))*100)</f>
        <v/>
      </c>
      <c r="U417" s="465" t="str">
        <f>IF(L409="","",(IF(T417&lt;7,IF(S417&gt;2800,IF(S417&lt;4500,"Pass","Fail"),"Fail"),"Fail")))</f>
        <v/>
      </c>
      <c r="V417" s="468"/>
    </row>
    <row r="418" spans="1:22">
      <c r="A418" s="460"/>
      <c r="B418" s="463"/>
      <c r="C418" s="354" t="s">
        <v>101</v>
      </c>
      <c r="D418" s="355"/>
      <c r="E418" s="355"/>
      <c r="F418" s="355"/>
      <c r="G418" s="355"/>
      <c r="H418" s="355"/>
      <c r="I418" s="355"/>
      <c r="J418" s="355"/>
      <c r="K418" s="355"/>
      <c r="L418" s="355"/>
      <c r="M418" s="356"/>
      <c r="N418" s="356"/>
      <c r="O418" s="356"/>
      <c r="P418" s="356"/>
      <c r="Q418" s="463"/>
      <c r="R418" s="463"/>
      <c r="S418" s="361"/>
      <c r="T418" s="357"/>
      <c r="U418" s="466"/>
      <c r="V418" s="468"/>
    </row>
    <row r="419" spans="1:22" ht="24.75" thickBot="1">
      <c r="A419" s="461"/>
      <c r="B419" s="464"/>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4"/>
      <c r="R419" s="464"/>
      <c r="S419" s="364"/>
      <c r="T419" s="365"/>
      <c r="U419" s="467"/>
      <c r="V419" s="469"/>
    </row>
    <row r="420" spans="1:22">
      <c r="A420" s="470"/>
      <c r="B420" s="472" t="s">
        <v>211</v>
      </c>
      <c r="C420" s="349" t="s">
        <v>100</v>
      </c>
      <c r="D420" s="355"/>
      <c r="E420" s="355"/>
      <c r="F420" s="355"/>
      <c r="G420" s="355"/>
      <c r="H420" s="355"/>
      <c r="I420" s="355"/>
      <c r="J420" s="355"/>
      <c r="K420" s="355"/>
      <c r="L420" s="355"/>
      <c r="M420" s="351"/>
      <c r="N420" s="351"/>
      <c r="O420" s="351"/>
      <c r="P420" s="351"/>
      <c r="Q420" s="472" t="str">
        <f t="shared" ref="Q420" si="386">IF((L412=""),"",MAX(D413:L413))</f>
        <v/>
      </c>
      <c r="R420" s="472" t="str">
        <f t="shared" ref="R420" si="387">IF(L412="","",MIN(D413:L413))</f>
        <v/>
      </c>
      <c r="S420" s="352" t="str">
        <f t="shared" ref="S420" si="388">IF((L413=""),"",AVERAGE(D413:L413))</f>
        <v/>
      </c>
      <c r="T420" s="352" t="str">
        <f>IF((L412=""),"",((Q420-R420)/(Q420+R420))*100)</f>
        <v/>
      </c>
      <c r="U420" s="474" t="str">
        <f>IF(L412="","",(IF(T420&lt;7,IF(S420&gt;2000,IF(S420&lt;3000,"Pass","Fail"),"Fail"),"Fail")))</f>
        <v/>
      </c>
      <c r="V420" s="476"/>
    </row>
    <row r="421" spans="1:22">
      <c r="A421" s="471"/>
      <c r="B421" s="463"/>
      <c r="C421" s="354" t="s">
        <v>101</v>
      </c>
      <c r="D421" s="355"/>
      <c r="E421" s="355"/>
      <c r="F421" s="355"/>
      <c r="G421" s="355"/>
      <c r="H421" s="355"/>
      <c r="I421" s="355"/>
      <c r="J421" s="355"/>
      <c r="K421" s="355"/>
      <c r="L421" s="355"/>
      <c r="M421" s="356"/>
      <c r="N421" s="356"/>
      <c r="O421" s="356"/>
      <c r="P421" s="356"/>
      <c r="Q421" s="463"/>
      <c r="R421" s="463"/>
      <c r="S421" s="357"/>
      <c r="T421" s="357"/>
      <c r="U421" s="466"/>
      <c r="V421" s="477"/>
    </row>
    <row r="422" spans="1:22" ht="24.75" thickBot="1">
      <c r="A422" s="471"/>
      <c r="B422" s="473"/>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3"/>
      <c r="R422" s="473"/>
      <c r="S422" s="359"/>
      <c r="T422" s="359"/>
      <c r="U422" s="475"/>
      <c r="V422" s="477"/>
    </row>
    <row r="423" spans="1:22">
      <c r="A423" s="459"/>
      <c r="B423" s="462" t="s">
        <v>111</v>
      </c>
      <c r="C423" s="354" t="s">
        <v>100</v>
      </c>
      <c r="D423" s="350"/>
      <c r="E423" s="350"/>
      <c r="F423" s="350"/>
      <c r="G423" s="350"/>
      <c r="H423" s="350"/>
      <c r="I423" s="350"/>
      <c r="J423" s="350"/>
      <c r="K423" s="350"/>
      <c r="L423" s="350"/>
      <c r="M423" s="356"/>
      <c r="N423" s="356"/>
      <c r="O423" s="356"/>
      <c r="P423" s="356"/>
      <c r="Q423" s="462" t="str">
        <f t="shared" ref="Q423" si="390">IF((L415=""),"",MAX(D416:L416))</f>
        <v/>
      </c>
      <c r="R423" s="462" t="str">
        <f t="shared" ref="R423" si="391">IF(L415="","",MIN(D416:L416))</f>
        <v/>
      </c>
      <c r="S423" s="360" t="str">
        <f t="shared" ref="S423" si="392">IF((L416=""),"",AVERAGE(D416:L416))</f>
        <v/>
      </c>
      <c r="T423" s="346" t="str">
        <f>IF((L415=""),"",((Q423-R423)/(Q423+R423))*100)</f>
        <v/>
      </c>
      <c r="U423" s="465" t="str">
        <f>IF(L415="","",(IF(T423&lt;7,IF(S423&gt;2800,IF(S423&lt;4500,"Pass","Fail"),"Fail"),"Fail")))</f>
        <v/>
      </c>
      <c r="V423" s="468"/>
    </row>
    <row r="424" spans="1:22">
      <c r="A424" s="460"/>
      <c r="B424" s="463"/>
      <c r="C424" s="354" t="s">
        <v>101</v>
      </c>
      <c r="D424" s="355"/>
      <c r="E424" s="355"/>
      <c r="F424" s="355"/>
      <c r="G424" s="355"/>
      <c r="H424" s="355"/>
      <c r="I424" s="355"/>
      <c r="J424" s="355"/>
      <c r="K424" s="355"/>
      <c r="L424" s="355"/>
      <c r="M424" s="356"/>
      <c r="N424" s="356"/>
      <c r="O424" s="356"/>
      <c r="P424" s="356"/>
      <c r="Q424" s="463"/>
      <c r="R424" s="463"/>
      <c r="S424" s="361"/>
      <c r="T424" s="357"/>
      <c r="U424" s="466"/>
      <c r="V424" s="468"/>
    </row>
    <row r="425" spans="1:22" ht="24.75" thickBot="1">
      <c r="A425" s="461"/>
      <c r="B425" s="464"/>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4"/>
      <c r="R425" s="464"/>
      <c r="S425" s="364"/>
      <c r="T425" s="365"/>
      <c r="U425" s="467"/>
      <c r="V425" s="469"/>
    </row>
    <row r="426" spans="1:22">
      <c r="A426" s="470"/>
      <c r="B426" s="472" t="s">
        <v>211</v>
      </c>
      <c r="C426" s="349" t="s">
        <v>100</v>
      </c>
      <c r="D426" s="355"/>
      <c r="E426" s="355"/>
      <c r="F426" s="355"/>
      <c r="G426" s="355"/>
      <c r="H426" s="355"/>
      <c r="I426" s="355"/>
      <c r="J426" s="355"/>
      <c r="K426" s="355"/>
      <c r="L426" s="355"/>
      <c r="M426" s="351"/>
      <c r="N426" s="351"/>
      <c r="O426" s="351"/>
      <c r="P426" s="351"/>
      <c r="Q426" s="472" t="str">
        <f t="shared" ref="Q426" si="394">IF((L418=""),"",MAX(D419:L419))</f>
        <v/>
      </c>
      <c r="R426" s="472" t="str">
        <f t="shared" ref="R426" si="395">IF(L418="","",MIN(D419:L419))</f>
        <v/>
      </c>
      <c r="S426" s="352" t="str">
        <f t="shared" ref="S426" si="396">IF((L419=""),"",AVERAGE(D419:L419))</f>
        <v/>
      </c>
      <c r="T426" s="352" t="str">
        <f>IF((L418=""),"",((Q426-R426)/(Q426+R426))*100)</f>
        <v/>
      </c>
      <c r="U426" s="474" t="str">
        <f>IF(L418="","",(IF(T426&lt;7,IF(S426&gt;2000,IF(S426&lt;3000,"Pass","Fail"),"Fail"),"Fail")))</f>
        <v/>
      </c>
      <c r="V426" s="476"/>
    </row>
    <row r="427" spans="1:22">
      <c r="A427" s="471"/>
      <c r="B427" s="463"/>
      <c r="C427" s="354" t="s">
        <v>101</v>
      </c>
      <c r="D427" s="355"/>
      <c r="E427" s="355"/>
      <c r="F427" s="355"/>
      <c r="G427" s="355"/>
      <c r="H427" s="355"/>
      <c r="I427" s="355"/>
      <c r="J427" s="355"/>
      <c r="K427" s="355"/>
      <c r="L427" s="355"/>
      <c r="M427" s="356"/>
      <c r="N427" s="356"/>
      <c r="O427" s="356"/>
      <c r="P427" s="356"/>
      <c r="Q427" s="463"/>
      <c r="R427" s="463"/>
      <c r="S427" s="357"/>
      <c r="T427" s="357"/>
      <c r="U427" s="466"/>
      <c r="V427" s="477"/>
    </row>
    <row r="428" spans="1:22" ht="24.75" thickBot="1">
      <c r="A428" s="471"/>
      <c r="B428" s="473"/>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3"/>
      <c r="R428" s="473"/>
      <c r="S428" s="359"/>
      <c r="T428" s="359"/>
      <c r="U428" s="475"/>
      <c r="V428" s="477"/>
    </row>
    <row r="429" spans="1:22">
      <c r="A429" s="459"/>
      <c r="B429" s="462" t="s">
        <v>111</v>
      </c>
      <c r="C429" s="354" t="s">
        <v>100</v>
      </c>
      <c r="D429" s="350"/>
      <c r="E429" s="350"/>
      <c r="F429" s="350"/>
      <c r="G429" s="350"/>
      <c r="H429" s="350"/>
      <c r="I429" s="350"/>
      <c r="J429" s="350"/>
      <c r="K429" s="350"/>
      <c r="L429" s="350"/>
      <c r="M429" s="356"/>
      <c r="N429" s="356"/>
      <c r="O429" s="356"/>
      <c r="P429" s="356"/>
      <c r="Q429" s="462" t="str">
        <f t="shared" ref="Q429" si="398">IF((L421=""),"",MAX(D422:L422))</f>
        <v/>
      </c>
      <c r="R429" s="462" t="str">
        <f t="shared" ref="R429" si="399">IF(L421="","",MIN(D422:L422))</f>
        <v/>
      </c>
      <c r="S429" s="360" t="str">
        <f t="shared" ref="S429" si="400">IF((L422=""),"",AVERAGE(D422:L422))</f>
        <v/>
      </c>
      <c r="T429" s="346" t="str">
        <f>IF((L421=""),"",((Q429-R429)/(Q429+R429))*100)</f>
        <v/>
      </c>
      <c r="U429" s="465" t="str">
        <f>IF(L421="","",(IF(T429&lt;7,IF(S429&gt;2800,IF(S429&lt;4500,"Pass","Fail"),"Fail"),"Fail")))</f>
        <v/>
      </c>
      <c r="V429" s="468"/>
    </row>
    <row r="430" spans="1:22">
      <c r="A430" s="460"/>
      <c r="B430" s="463"/>
      <c r="C430" s="354" t="s">
        <v>101</v>
      </c>
      <c r="D430" s="355"/>
      <c r="E430" s="355"/>
      <c r="F430" s="355"/>
      <c r="G430" s="355"/>
      <c r="H430" s="355"/>
      <c r="I430" s="355"/>
      <c r="J430" s="355"/>
      <c r="K430" s="355"/>
      <c r="L430" s="355"/>
      <c r="M430" s="356"/>
      <c r="N430" s="356"/>
      <c r="O430" s="356"/>
      <c r="P430" s="356"/>
      <c r="Q430" s="463"/>
      <c r="R430" s="463"/>
      <c r="S430" s="361"/>
      <c r="T430" s="357"/>
      <c r="U430" s="466"/>
      <c r="V430" s="468"/>
    </row>
    <row r="431" spans="1:22" ht="24.75" thickBot="1">
      <c r="A431" s="461"/>
      <c r="B431" s="464"/>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4"/>
      <c r="R431" s="464"/>
      <c r="S431" s="364"/>
      <c r="T431" s="365"/>
      <c r="U431" s="467"/>
      <c r="V431" s="469"/>
    </row>
    <row r="432" spans="1:22">
      <c r="A432" s="470"/>
      <c r="B432" s="472" t="s">
        <v>211</v>
      </c>
      <c r="C432" s="349" t="s">
        <v>100</v>
      </c>
      <c r="D432" s="355"/>
      <c r="E432" s="355"/>
      <c r="F432" s="355"/>
      <c r="G432" s="355"/>
      <c r="H432" s="355"/>
      <c r="I432" s="355"/>
      <c r="J432" s="355"/>
      <c r="K432" s="355"/>
      <c r="L432" s="355"/>
      <c r="M432" s="351"/>
      <c r="N432" s="351"/>
      <c r="O432" s="351"/>
      <c r="P432" s="351"/>
      <c r="Q432" s="472" t="str">
        <f t="shared" ref="Q432" si="402">IF((L424=""),"",MAX(D425:L425))</f>
        <v/>
      </c>
      <c r="R432" s="472" t="str">
        <f t="shared" ref="R432" si="403">IF(L424="","",MIN(D425:L425))</f>
        <v/>
      </c>
      <c r="S432" s="352" t="str">
        <f t="shared" ref="S432" si="404">IF((L425=""),"",AVERAGE(D425:L425))</f>
        <v/>
      </c>
      <c r="T432" s="352" t="str">
        <f>IF((L424=""),"",((Q432-R432)/(Q432+R432))*100)</f>
        <v/>
      </c>
      <c r="U432" s="474" t="str">
        <f>IF(L424="","",(IF(T432&lt;7,IF(S432&gt;2000,IF(S432&lt;3000,"Pass","Fail"),"Fail"),"Fail")))</f>
        <v/>
      </c>
      <c r="V432" s="476"/>
    </row>
    <row r="433" spans="1:22">
      <c r="A433" s="471"/>
      <c r="B433" s="463"/>
      <c r="C433" s="354" t="s">
        <v>101</v>
      </c>
      <c r="D433" s="355"/>
      <c r="E433" s="355"/>
      <c r="F433" s="355"/>
      <c r="G433" s="355"/>
      <c r="H433" s="355"/>
      <c r="I433" s="355"/>
      <c r="J433" s="355"/>
      <c r="K433" s="355"/>
      <c r="L433" s="355"/>
      <c r="M433" s="356"/>
      <c r="N433" s="356"/>
      <c r="O433" s="356"/>
      <c r="P433" s="356"/>
      <c r="Q433" s="463"/>
      <c r="R433" s="463"/>
      <c r="S433" s="357"/>
      <c r="T433" s="357"/>
      <c r="U433" s="466"/>
      <c r="V433" s="477"/>
    </row>
    <row r="434" spans="1:22" ht="24.75" thickBot="1">
      <c r="A434" s="471"/>
      <c r="B434" s="473"/>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3"/>
      <c r="R434" s="473"/>
      <c r="S434" s="359"/>
      <c r="T434" s="359"/>
      <c r="U434" s="475"/>
      <c r="V434" s="477"/>
    </row>
    <row r="435" spans="1:22">
      <c r="A435" s="459"/>
      <c r="B435" s="462" t="s">
        <v>111</v>
      </c>
      <c r="C435" s="354" t="s">
        <v>100</v>
      </c>
      <c r="D435" s="350"/>
      <c r="E435" s="350"/>
      <c r="F435" s="350"/>
      <c r="G435" s="350"/>
      <c r="H435" s="350"/>
      <c r="I435" s="350"/>
      <c r="J435" s="350"/>
      <c r="K435" s="350"/>
      <c r="L435" s="350"/>
      <c r="M435" s="356"/>
      <c r="N435" s="356"/>
      <c r="O435" s="356"/>
      <c r="P435" s="356"/>
      <c r="Q435" s="462" t="str">
        <f t="shared" ref="Q435" si="406">IF((L427=""),"",MAX(D428:L428))</f>
        <v/>
      </c>
      <c r="R435" s="462" t="str">
        <f t="shared" ref="R435" si="407">IF(L427="","",MIN(D428:L428))</f>
        <v/>
      </c>
      <c r="S435" s="360" t="str">
        <f t="shared" ref="S435" si="408">IF((L428=""),"",AVERAGE(D428:L428))</f>
        <v/>
      </c>
      <c r="T435" s="346" t="str">
        <f>IF((L427=""),"",((Q435-R435)/(Q435+R435))*100)</f>
        <v/>
      </c>
      <c r="U435" s="465" t="str">
        <f>IF(L427="","",(IF(T435&lt;7,IF(S435&gt;2800,IF(S435&lt;4500,"Pass","Fail"),"Fail"),"Fail")))</f>
        <v/>
      </c>
      <c r="V435" s="468"/>
    </row>
    <row r="436" spans="1:22">
      <c r="A436" s="460"/>
      <c r="B436" s="463"/>
      <c r="C436" s="354" t="s">
        <v>101</v>
      </c>
      <c r="D436" s="355"/>
      <c r="E436" s="355"/>
      <c r="F436" s="355"/>
      <c r="G436" s="355"/>
      <c r="H436" s="355"/>
      <c r="I436" s="355"/>
      <c r="J436" s="355"/>
      <c r="K436" s="355"/>
      <c r="L436" s="355"/>
      <c r="M436" s="356"/>
      <c r="N436" s="356"/>
      <c r="O436" s="356"/>
      <c r="P436" s="356"/>
      <c r="Q436" s="463"/>
      <c r="R436" s="463"/>
      <c r="S436" s="361"/>
      <c r="T436" s="357"/>
      <c r="U436" s="466"/>
      <c r="V436" s="468"/>
    </row>
    <row r="437" spans="1:22" ht="24.75" thickBot="1">
      <c r="A437" s="461"/>
      <c r="B437" s="464"/>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4"/>
      <c r="R437" s="464"/>
      <c r="S437" s="364"/>
      <c r="T437" s="365"/>
      <c r="U437" s="467"/>
      <c r="V437" s="469"/>
    </row>
    <row r="438" spans="1:22">
      <c r="A438" s="470"/>
      <c r="B438" s="472" t="s">
        <v>211</v>
      </c>
      <c r="C438" s="349" t="s">
        <v>100</v>
      </c>
      <c r="D438" s="355"/>
      <c r="E438" s="355"/>
      <c r="F438" s="355"/>
      <c r="G438" s="355"/>
      <c r="H438" s="355"/>
      <c r="I438" s="355"/>
      <c r="J438" s="355"/>
      <c r="K438" s="355"/>
      <c r="L438" s="355"/>
      <c r="M438" s="351"/>
      <c r="N438" s="351"/>
      <c r="O438" s="351"/>
      <c r="P438" s="351"/>
      <c r="Q438" s="472" t="str">
        <f t="shared" ref="Q438" si="410">IF((L430=""),"",MAX(D431:L431))</f>
        <v/>
      </c>
      <c r="R438" s="472" t="str">
        <f t="shared" ref="R438" si="411">IF(L430="","",MIN(D431:L431))</f>
        <v/>
      </c>
      <c r="S438" s="352" t="str">
        <f t="shared" ref="S438" si="412">IF((L431=""),"",AVERAGE(D431:L431))</f>
        <v/>
      </c>
      <c r="T438" s="352" t="str">
        <f>IF((L430=""),"",((Q438-R438)/(Q438+R438))*100)</f>
        <v/>
      </c>
      <c r="U438" s="474" t="str">
        <f>IF(L430="","",(IF(T438&lt;7,IF(S438&gt;2000,IF(S438&lt;3000,"Pass","Fail"),"Fail"),"Fail")))</f>
        <v/>
      </c>
      <c r="V438" s="476"/>
    </row>
    <row r="439" spans="1:22">
      <c r="A439" s="471"/>
      <c r="B439" s="463"/>
      <c r="C439" s="354" t="s">
        <v>101</v>
      </c>
      <c r="D439" s="355"/>
      <c r="E439" s="355"/>
      <c r="F439" s="355"/>
      <c r="G439" s="355"/>
      <c r="H439" s="355"/>
      <c r="I439" s="355"/>
      <c r="J439" s="355"/>
      <c r="K439" s="355"/>
      <c r="L439" s="355"/>
      <c r="M439" s="356"/>
      <c r="N439" s="356"/>
      <c r="O439" s="356"/>
      <c r="P439" s="356"/>
      <c r="Q439" s="463"/>
      <c r="R439" s="463"/>
      <c r="S439" s="357"/>
      <c r="T439" s="357"/>
      <c r="U439" s="466"/>
      <c r="V439" s="477"/>
    </row>
    <row r="440" spans="1:22" ht="24.75" thickBot="1">
      <c r="A440" s="471"/>
      <c r="B440" s="473"/>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3"/>
      <c r="R440" s="473"/>
      <c r="S440" s="359"/>
      <c r="T440" s="359"/>
      <c r="U440" s="475"/>
      <c r="V440" s="477"/>
    </row>
    <row r="441" spans="1:22">
      <c r="A441" s="459"/>
      <c r="B441" s="462" t="s">
        <v>111</v>
      </c>
      <c r="C441" s="354" t="s">
        <v>100</v>
      </c>
      <c r="D441" s="350"/>
      <c r="E441" s="350"/>
      <c r="F441" s="350"/>
      <c r="G441" s="350"/>
      <c r="H441" s="350"/>
      <c r="I441" s="350"/>
      <c r="J441" s="350"/>
      <c r="K441" s="350"/>
      <c r="L441" s="350"/>
      <c r="M441" s="356"/>
      <c r="N441" s="356"/>
      <c r="O441" s="356"/>
      <c r="P441" s="356"/>
      <c r="Q441" s="462" t="str">
        <f t="shared" ref="Q441" si="414">IF((L433=""),"",MAX(D434:L434))</f>
        <v/>
      </c>
      <c r="R441" s="462" t="str">
        <f t="shared" ref="R441" si="415">IF(L433="","",MIN(D434:L434))</f>
        <v/>
      </c>
      <c r="S441" s="360" t="str">
        <f t="shared" ref="S441" si="416">IF((L434=""),"",AVERAGE(D434:L434))</f>
        <v/>
      </c>
      <c r="T441" s="346" t="str">
        <f>IF((L433=""),"",((Q441-R441)/(Q441+R441))*100)</f>
        <v/>
      </c>
      <c r="U441" s="465" t="str">
        <f>IF(L433="","",(IF(T441&lt;7,IF(S441&gt;2800,IF(S441&lt;4500,"Pass","Fail"),"Fail"),"Fail")))</f>
        <v/>
      </c>
      <c r="V441" s="468"/>
    </row>
    <row r="442" spans="1:22">
      <c r="A442" s="460"/>
      <c r="B442" s="463"/>
      <c r="C442" s="354" t="s">
        <v>101</v>
      </c>
      <c r="D442" s="355"/>
      <c r="E442" s="355"/>
      <c r="F442" s="355"/>
      <c r="G442" s="355"/>
      <c r="H442" s="355"/>
      <c r="I442" s="355"/>
      <c r="J442" s="355"/>
      <c r="K442" s="355"/>
      <c r="L442" s="355"/>
      <c r="M442" s="356"/>
      <c r="N442" s="356"/>
      <c r="O442" s="356"/>
      <c r="P442" s="356"/>
      <c r="Q442" s="463"/>
      <c r="R442" s="463"/>
      <c r="S442" s="361"/>
      <c r="T442" s="357"/>
      <c r="U442" s="466"/>
      <c r="V442" s="468"/>
    </row>
    <row r="443" spans="1:22" ht="24.75" thickBot="1">
      <c r="A443" s="461"/>
      <c r="B443" s="464"/>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4"/>
      <c r="R443" s="464"/>
      <c r="S443" s="364"/>
      <c r="T443" s="365"/>
      <c r="U443" s="467"/>
      <c r="V443" s="469"/>
    </row>
    <row r="444" spans="1:22">
      <c r="A444" s="470"/>
      <c r="B444" s="472" t="s">
        <v>211</v>
      </c>
      <c r="C444" s="349" t="s">
        <v>100</v>
      </c>
      <c r="D444" s="355"/>
      <c r="E444" s="355"/>
      <c r="F444" s="355"/>
      <c r="G444" s="355"/>
      <c r="H444" s="355"/>
      <c r="I444" s="355"/>
      <c r="J444" s="355"/>
      <c r="K444" s="355"/>
      <c r="L444" s="355"/>
      <c r="M444" s="351"/>
      <c r="N444" s="351"/>
      <c r="O444" s="351"/>
      <c r="P444" s="351"/>
      <c r="Q444" s="472" t="str">
        <f t="shared" ref="Q444" si="418">IF((L436=""),"",MAX(D437:L437))</f>
        <v/>
      </c>
      <c r="R444" s="472" t="str">
        <f t="shared" ref="R444" si="419">IF(L436="","",MIN(D437:L437))</f>
        <v/>
      </c>
      <c r="S444" s="352" t="str">
        <f t="shared" ref="S444" si="420">IF((L437=""),"",AVERAGE(D437:L437))</f>
        <v/>
      </c>
      <c r="T444" s="352" t="str">
        <f>IF((L436=""),"",((Q444-R444)/(Q444+R444))*100)</f>
        <v/>
      </c>
      <c r="U444" s="474" t="str">
        <f>IF(L436="","",(IF(T444&lt;7,IF(S444&gt;2000,IF(S444&lt;3000,"Pass","Fail"),"Fail"),"Fail")))</f>
        <v/>
      </c>
      <c r="V444" s="476"/>
    </row>
    <row r="445" spans="1:22">
      <c r="A445" s="471"/>
      <c r="B445" s="463"/>
      <c r="C445" s="354" t="s">
        <v>101</v>
      </c>
      <c r="D445" s="355"/>
      <c r="E445" s="355"/>
      <c r="F445" s="355"/>
      <c r="G445" s="355"/>
      <c r="H445" s="355"/>
      <c r="I445" s="355"/>
      <c r="J445" s="355"/>
      <c r="K445" s="355"/>
      <c r="L445" s="355"/>
      <c r="M445" s="356"/>
      <c r="N445" s="356"/>
      <c r="O445" s="356"/>
      <c r="P445" s="356"/>
      <c r="Q445" s="463"/>
      <c r="R445" s="463"/>
      <c r="S445" s="357"/>
      <c r="T445" s="357"/>
      <c r="U445" s="466"/>
      <c r="V445" s="477"/>
    </row>
    <row r="446" spans="1:22" ht="24.75" thickBot="1">
      <c r="A446" s="471"/>
      <c r="B446" s="473"/>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3"/>
      <c r="R446" s="473"/>
      <c r="S446" s="359"/>
      <c r="T446" s="359"/>
      <c r="U446" s="475"/>
      <c r="V446" s="477"/>
    </row>
    <row r="447" spans="1:22">
      <c r="A447" s="459"/>
      <c r="B447" s="462" t="s">
        <v>111</v>
      </c>
      <c r="C447" s="354" t="s">
        <v>100</v>
      </c>
      <c r="D447" s="350"/>
      <c r="E447" s="350"/>
      <c r="F447" s="350"/>
      <c r="G447" s="350"/>
      <c r="H447" s="350"/>
      <c r="I447" s="350"/>
      <c r="J447" s="350"/>
      <c r="K447" s="350"/>
      <c r="L447" s="350"/>
      <c r="M447" s="356"/>
      <c r="N447" s="356"/>
      <c r="O447" s="356"/>
      <c r="P447" s="356"/>
      <c r="Q447" s="462" t="str">
        <f t="shared" ref="Q447" si="422">IF((L439=""),"",MAX(D440:L440))</f>
        <v/>
      </c>
      <c r="R447" s="462" t="str">
        <f t="shared" ref="R447" si="423">IF(L439="","",MIN(D440:L440))</f>
        <v/>
      </c>
      <c r="S447" s="360" t="str">
        <f t="shared" ref="S447" si="424">IF((L440=""),"",AVERAGE(D440:L440))</f>
        <v/>
      </c>
      <c r="T447" s="346" t="str">
        <f>IF((L439=""),"",((Q447-R447)/(Q447+R447))*100)</f>
        <v/>
      </c>
      <c r="U447" s="465" t="str">
        <f>IF(L439="","",(IF(T447&lt;7,IF(S447&gt;2800,IF(S447&lt;4500,"Pass","Fail"),"Fail"),"Fail")))</f>
        <v/>
      </c>
      <c r="V447" s="468"/>
    </row>
    <row r="448" spans="1:22">
      <c r="A448" s="460"/>
      <c r="B448" s="463"/>
      <c r="C448" s="354" t="s">
        <v>101</v>
      </c>
      <c r="D448" s="355"/>
      <c r="E448" s="355"/>
      <c r="F448" s="355"/>
      <c r="G448" s="355"/>
      <c r="H448" s="355"/>
      <c r="I448" s="355"/>
      <c r="J448" s="355"/>
      <c r="K448" s="355"/>
      <c r="L448" s="355"/>
      <c r="M448" s="356"/>
      <c r="N448" s="356"/>
      <c r="O448" s="356"/>
      <c r="P448" s="356"/>
      <c r="Q448" s="463"/>
      <c r="R448" s="463"/>
      <c r="S448" s="361"/>
      <c r="T448" s="357"/>
      <c r="U448" s="466"/>
      <c r="V448" s="468"/>
    </row>
    <row r="449" spans="1:22" ht="24.75" thickBot="1">
      <c r="A449" s="461"/>
      <c r="B449" s="464"/>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4"/>
      <c r="R449" s="464"/>
      <c r="S449" s="364"/>
      <c r="T449" s="365"/>
      <c r="U449" s="467"/>
      <c r="V449" s="469"/>
    </row>
    <row r="450" spans="1:22">
      <c r="A450" s="470"/>
      <c r="B450" s="472" t="s">
        <v>211</v>
      </c>
      <c r="C450" s="349" t="s">
        <v>100</v>
      </c>
      <c r="D450" s="355"/>
      <c r="E450" s="355"/>
      <c r="F450" s="355"/>
      <c r="G450" s="355"/>
      <c r="H450" s="355"/>
      <c r="I450" s="355"/>
      <c r="J450" s="355"/>
      <c r="K450" s="355"/>
      <c r="L450" s="355"/>
      <c r="M450" s="351"/>
      <c r="N450" s="351"/>
      <c r="O450" s="351"/>
      <c r="P450" s="351"/>
      <c r="Q450" s="472" t="str">
        <f t="shared" ref="Q450" si="426">IF((L442=""),"",MAX(D443:L443))</f>
        <v/>
      </c>
      <c r="R450" s="472" t="str">
        <f t="shared" ref="R450" si="427">IF(L442="","",MIN(D443:L443))</f>
        <v/>
      </c>
      <c r="S450" s="352" t="str">
        <f t="shared" ref="S450" si="428">IF((L443=""),"",AVERAGE(D443:L443))</f>
        <v/>
      </c>
      <c r="T450" s="352" t="str">
        <f>IF((L442=""),"",((Q450-R450)/(Q450+R450))*100)</f>
        <v/>
      </c>
      <c r="U450" s="474" t="str">
        <f>IF(L442="","",(IF(T450&lt;7,IF(S450&gt;2000,IF(S450&lt;3000,"Pass","Fail"),"Fail"),"Fail")))</f>
        <v/>
      </c>
      <c r="V450" s="476"/>
    </row>
    <row r="451" spans="1:22">
      <c r="A451" s="471"/>
      <c r="B451" s="463"/>
      <c r="C451" s="354" t="s">
        <v>101</v>
      </c>
      <c r="D451" s="355"/>
      <c r="E451" s="355"/>
      <c r="F451" s="355"/>
      <c r="G451" s="355"/>
      <c r="H451" s="355"/>
      <c r="I451" s="355"/>
      <c r="J451" s="355"/>
      <c r="K451" s="355"/>
      <c r="L451" s="355"/>
      <c r="M451" s="356"/>
      <c r="N451" s="356"/>
      <c r="O451" s="356"/>
      <c r="P451" s="356"/>
      <c r="Q451" s="463"/>
      <c r="R451" s="463"/>
      <c r="S451" s="357"/>
      <c r="T451" s="357"/>
      <c r="U451" s="466"/>
      <c r="V451" s="477"/>
    </row>
    <row r="452" spans="1:22" ht="24.75" thickBot="1">
      <c r="A452" s="471"/>
      <c r="B452" s="473"/>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3"/>
      <c r="R452" s="473"/>
      <c r="S452" s="359"/>
      <c r="T452" s="359"/>
      <c r="U452" s="475"/>
      <c r="V452" s="477"/>
    </row>
    <row r="453" spans="1:22">
      <c r="A453" s="459"/>
      <c r="B453" s="462" t="s">
        <v>111</v>
      </c>
      <c r="C453" s="354" t="s">
        <v>100</v>
      </c>
      <c r="D453" s="350"/>
      <c r="E453" s="350"/>
      <c r="F453" s="350"/>
      <c r="G453" s="350"/>
      <c r="H453" s="350"/>
      <c r="I453" s="350"/>
      <c r="J453" s="350"/>
      <c r="K453" s="350"/>
      <c r="L453" s="350"/>
      <c r="M453" s="356"/>
      <c r="N453" s="356"/>
      <c r="O453" s="356"/>
      <c r="P453" s="356"/>
      <c r="Q453" s="462" t="str">
        <f t="shared" ref="Q453" si="430">IF((L445=""),"",MAX(D446:L446))</f>
        <v/>
      </c>
      <c r="R453" s="462" t="str">
        <f t="shared" ref="R453" si="431">IF(L445="","",MIN(D446:L446))</f>
        <v/>
      </c>
      <c r="S453" s="360" t="str">
        <f t="shared" ref="S453" si="432">IF((L446=""),"",AVERAGE(D446:L446))</f>
        <v/>
      </c>
      <c r="T453" s="346" t="str">
        <f>IF((L445=""),"",((Q453-R453)/(Q453+R453))*100)</f>
        <v/>
      </c>
      <c r="U453" s="465" t="str">
        <f>IF(L445="","",(IF(T453&lt;7,IF(S453&gt;2800,IF(S453&lt;4500,"Pass","Fail"),"Fail"),"Fail")))</f>
        <v/>
      </c>
      <c r="V453" s="468"/>
    </row>
    <row r="454" spans="1:22">
      <c r="A454" s="460"/>
      <c r="B454" s="463"/>
      <c r="C454" s="354" t="s">
        <v>101</v>
      </c>
      <c r="D454" s="355"/>
      <c r="E454" s="355"/>
      <c r="F454" s="355"/>
      <c r="G454" s="355"/>
      <c r="H454" s="355"/>
      <c r="I454" s="355"/>
      <c r="J454" s="355"/>
      <c r="K454" s="355"/>
      <c r="L454" s="355"/>
      <c r="M454" s="356"/>
      <c r="N454" s="356"/>
      <c r="O454" s="356"/>
      <c r="P454" s="356"/>
      <c r="Q454" s="463"/>
      <c r="R454" s="463"/>
      <c r="S454" s="361"/>
      <c r="T454" s="357"/>
      <c r="U454" s="466"/>
      <c r="V454" s="468"/>
    </row>
    <row r="455" spans="1:22" ht="24.75" thickBot="1">
      <c r="A455" s="461"/>
      <c r="B455" s="464"/>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4"/>
      <c r="R455" s="464"/>
      <c r="S455" s="364"/>
      <c r="T455" s="365"/>
      <c r="U455" s="467"/>
      <c r="V455" s="469"/>
    </row>
    <row r="456" spans="1:22">
      <c r="A456" s="470"/>
      <c r="B456" s="472" t="s">
        <v>211</v>
      </c>
      <c r="C456" s="349" t="s">
        <v>100</v>
      </c>
      <c r="D456" s="355"/>
      <c r="E456" s="355"/>
      <c r="F456" s="355"/>
      <c r="G456" s="355"/>
      <c r="H456" s="355"/>
      <c r="I456" s="355"/>
      <c r="J456" s="355"/>
      <c r="K456" s="355"/>
      <c r="L456" s="355"/>
      <c r="M456" s="351"/>
      <c r="N456" s="351"/>
      <c r="O456" s="351"/>
      <c r="P456" s="351"/>
      <c r="Q456" s="472" t="str">
        <f t="shared" ref="Q456" si="434">IF((L448=""),"",MAX(D449:L449))</f>
        <v/>
      </c>
      <c r="R456" s="472" t="str">
        <f t="shared" ref="R456" si="435">IF(L448="","",MIN(D449:L449))</f>
        <v/>
      </c>
      <c r="S456" s="352" t="str">
        <f t="shared" ref="S456" si="436">IF((L449=""),"",AVERAGE(D449:L449))</f>
        <v/>
      </c>
      <c r="T456" s="352" t="str">
        <f>IF((L448=""),"",((Q456-R456)/(Q456+R456))*100)</f>
        <v/>
      </c>
      <c r="U456" s="474" t="str">
        <f>IF(L448="","",(IF(T456&lt;7,IF(S456&gt;2000,IF(S456&lt;3000,"Pass","Fail"),"Fail"),"Fail")))</f>
        <v/>
      </c>
      <c r="V456" s="476"/>
    </row>
    <row r="457" spans="1:22">
      <c r="A457" s="471"/>
      <c r="B457" s="463"/>
      <c r="C457" s="354" t="s">
        <v>101</v>
      </c>
      <c r="D457" s="355"/>
      <c r="E457" s="355"/>
      <c r="F457" s="355"/>
      <c r="G457" s="355"/>
      <c r="H457" s="355"/>
      <c r="I457" s="355"/>
      <c r="J457" s="355"/>
      <c r="K457" s="355"/>
      <c r="L457" s="355"/>
      <c r="M457" s="356"/>
      <c r="N457" s="356"/>
      <c r="O457" s="356"/>
      <c r="P457" s="356"/>
      <c r="Q457" s="463"/>
      <c r="R457" s="463"/>
      <c r="S457" s="357"/>
      <c r="T457" s="357"/>
      <c r="U457" s="466"/>
      <c r="V457" s="477"/>
    </row>
    <row r="458" spans="1:22" ht="24.75" thickBot="1">
      <c r="A458" s="471"/>
      <c r="B458" s="473"/>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3"/>
      <c r="R458" s="473"/>
      <c r="S458" s="359"/>
      <c r="T458" s="359"/>
      <c r="U458" s="475"/>
      <c r="V458" s="477"/>
    </row>
    <row r="459" spans="1:22">
      <c r="A459" s="459"/>
      <c r="B459" s="462" t="s">
        <v>111</v>
      </c>
      <c r="C459" s="354" t="s">
        <v>100</v>
      </c>
      <c r="D459" s="350"/>
      <c r="E459" s="350"/>
      <c r="F459" s="350"/>
      <c r="G459" s="350"/>
      <c r="H459" s="350"/>
      <c r="I459" s="350"/>
      <c r="J459" s="350"/>
      <c r="K459" s="350"/>
      <c r="L459" s="350"/>
      <c r="M459" s="356"/>
      <c r="N459" s="356"/>
      <c r="O459" s="356"/>
      <c r="P459" s="356"/>
      <c r="Q459" s="462" t="str">
        <f t="shared" ref="Q459" si="438">IF((L451=""),"",MAX(D452:L452))</f>
        <v/>
      </c>
      <c r="R459" s="462" t="str">
        <f t="shared" ref="R459" si="439">IF(L451="","",MIN(D452:L452))</f>
        <v/>
      </c>
      <c r="S459" s="360" t="str">
        <f t="shared" ref="S459" si="440">IF((L452=""),"",AVERAGE(D452:L452))</f>
        <v/>
      </c>
      <c r="T459" s="346" t="str">
        <f>IF((L451=""),"",((Q459-R459)/(Q459+R459))*100)</f>
        <v/>
      </c>
      <c r="U459" s="465" t="str">
        <f>IF(L451="","",(IF(T459&lt;7,IF(S459&gt;2800,IF(S459&lt;4500,"Pass","Fail"),"Fail"),"Fail")))</f>
        <v/>
      </c>
      <c r="V459" s="468"/>
    </row>
    <row r="460" spans="1:22">
      <c r="A460" s="460"/>
      <c r="B460" s="463"/>
      <c r="C460" s="354" t="s">
        <v>101</v>
      </c>
      <c r="D460" s="355"/>
      <c r="E460" s="355"/>
      <c r="F460" s="355"/>
      <c r="G460" s="355"/>
      <c r="H460" s="355"/>
      <c r="I460" s="355"/>
      <c r="J460" s="355"/>
      <c r="K460" s="355"/>
      <c r="L460" s="355"/>
      <c r="M460" s="356"/>
      <c r="N460" s="356"/>
      <c r="O460" s="356"/>
      <c r="P460" s="356"/>
      <c r="Q460" s="463"/>
      <c r="R460" s="463"/>
      <c r="S460" s="361"/>
      <c r="T460" s="357"/>
      <c r="U460" s="466"/>
      <c r="V460" s="468"/>
    </row>
    <row r="461" spans="1:22" ht="24.75" thickBot="1">
      <c r="A461" s="461"/>
      <c r="B461" s="464"/>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4"/>
      <c r="R461" s="464"/>
      <c r="S461" s="364"/>
      <c r="T461" s="365"/>
      <c r="U461" s="467"/>
      <c r="V461" s="469"/>
    </row>
    <row r="462" spans="1:22">
      <c r="A462" s="470"/>
      <c r="B462" s="472" t="s">
        <v>211</v>
      </c>
      <c r="C462" s="349" t="s">
        <v>100</v>
      </c>
      <c r="D462" s="355"/>
      <c r="E462" s="355"/>
      <c r="F462" s="355"/>
      <c r="G462" s="355"/>
      <c r="H462" s="355"/>
      <c r="I462" s="355"/>
      <c r="J462" s="355"/>
      <c r="K462" s="355"/>
      <c r="L462" s="355"/>
      <c r="M462" s="351"/>
      <c r="N462" s="351"/>
      <c r="O462" s="351"/>
      <c r="P462" s="351"/>
      <c r="Q462" s="472" t="str">
        <f t="shared" ref="Q462" si="442">IF((L454=""),"",MAX(D455:L455))</f>
        <v/>
      </c>
      <c r="R462" s="472" t="str">
        <f t="shared" ref="R462" si="443">IF(L454="","",MIN(D455:L455))</f>
        <v/>
      </c>
      <c r="S462" s="352" t="str">
        <f t="shared" ref="S462" si="444">IF((L455=""),"",AVERAGE(D455:L455))</f>
        <v/>
      </c>
      <c r="T462" s="352" t="str">
        <f>IF((L454=""),"",((Q462-R462)/(Q462+R462))*100)</f>
        <v/>
      </c>
      <c r="U462" s="474" t="str">
        <f>IF(L454="","",(IF(T462&lt;7,IF(S462&gt;2000,IF(S462&lt;3000,"Pass","Fail"),"Fail"),"Fail")))</f>
        <v/>
      </c>
      <c r="V462" s="476"/>
    </row>
    <row r="463" spans="1:22">
      <c r="A463" s="471"/>
      <c r="B463" s="463"/>
      <c r="C463" s="354" t="s">
        <v>101</v>
      </c>
      <c r="D463" s="355"/>
      <c r="E463" s="355"/>
      <c r="F463" s="355"/>
      <c r="G463" s="355"/>
      <c r="H463" s="355"/>
      <c r="I463" s="355"/>
      <c r="J463" s="355"/>
      <c r="K463" s="355"/>
      <c r="L463" s="355"/>
      <c r="M463" s="356"/>
      <c r="N463" s="356"/>
      <c r="O463" s="356"/>
      <c r="P463" s="356"/>
      <c r="Q463" s="463"/>
      <c r="R463" s="463"/>
      <c r="S463" s="357"/>
      <c r="T463" s="357"/>
      <c r="U463" s="466"/>
      <c r="V463" s="477"/>
    </row>
    <row r="464" spans="1:22" ht="24.75" thickBot="1">
      <c r="A464" s="471"/>
      <c r="B464" s="473"/>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3"/>
      <c r="R464" s="473"/>
      <c r="S464" s="359"/>
      <c r="T464" s="359"/>
      <c r="U464" s="475"/>
      <c r="V464" s="477"/>
    </row>
    <row r="465" spans="1:22">
      <c r="A465" s="459"/>
      <c r="B465" s="462" t="s">
        <v>111</v>
      </c>
      <c r="C465" s="354" t="s">
        <v>100</v>
      </c>
      <c r="D465" s="350"/>
      <c r="E465" s="350"/>
      <c r="F465" s="350"/>
      <c r="G465" s="350"/>
      <c r="H465" s="350"/>
      <c r="I465" s="350"/>
      <c r="J465" s="350"/>
      <c r="K465" s="350"/>
      <c r="L465" s="350"/>
      <c r="M465" s="356"/>
      <c r="N465" s="356"/>
      <c r="O465" s="356"/>
      <c r="P465" s="356"/>
      <c r="Q465" s="462" t="str">
        <f t="shared" ref="Q465" si="446">IF((L457=""),"",MAX(D458:L458))</f>
        <v/>
      </c>
      <c r="R465" s="462" t="str">
        <f t="shared" ref="R465" si="447">IF(L457="","",MIN(D458:L458))</f>
        <v/>
      </c>
      <c r="S465" s="360" t="str">
        <f t="shared" ref="S465" si="448">IF((L458=""),"",AVERAGE(D458:L458))</f>
        <v/>
      </c>
      <c r="T465" s="346" t="str">
        <f>IF((L457=""),"",((Q465-R465)/(Q465+R465))*100)</f>
        <v/>
      </c>
      <c r="U465" s="465" t="str">
        <f>IF(L457="","",(IF(T465&lt;7,IF(S465&gt;2800,IF(S465&lt;4500,"Pass","Fail"),"Fail"),"Fail")))</f>
        <v/>
      </c>
      <c r="V465" s="468"/>
    </row>
    <row r="466" spans="1:22">
      <c r="A466" s="460"/>
      <c r="B466" s="463"/>
      <c r="C466" s="354" t="s">
        <v>101</v>
      </c>
      <c r="D466" s="355"/>
      <c r="E466" s="355"/>
      <c r="F466" s="355"/>
      <c r="G466" s="355"/>
      <c r="H466" s="355"/>
      <c r="I466" s="355"/>
      <c r="J466" s="355"/>
      <c r="K466" s="355"/>
      <c r="L466" s="355"/>
      <c r="M466" s="356"/>
      <c r="N466" s="356"/>
      <c r="O466" s="356"/>
      <c r="P466" s="356"/>
      <c r="Q466" s="463"/>
      <c r="R466" s="463"/>
      <c r="S466" s="361"/>
      <c r="T466" s="357"/>
      <c r="U466" s="466"/>
      <c r="V466" s="468"/>
    </row>
    <row r="467" spans="1:22" ht="24.75" thickBot="1">
      <c r="A467" s="461"/>
      <c r="B467" s="464"/>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4"/>
      <c r="R467" s="464"/>
      <c r="S467" s="364"/>
      <c r="T467" s="365"/>
      <c r="U467" s="467"/>
      <c r="V467" s="469"/>
    </row>
    <row r="468" spans="1:22">
      <c r="A468" s="470"/>
      <c r="B468" s="472" t="s">
        <v>211</v>
      </c>
      <c r="C468" s="349" t="s">
        <v>100</v>
      </c>
      <c r="D468" s="355"/>
      <c r="E468" s="355"/>
      <c r="F468" s="355"/>
      <c r="G468" s="355"/>
      <c r="H468" s="355"/>
      <c r="I468" s="355"/>
      <c r="J468" s="355"/>
      <c r="K468" s="355"/>
      <c r="L468" s="355"/>
      <c r="M468" s="351"/>
      <c r="N468" s="351"/>
      <c r="O468" s="351"/>
      <c r="P468" s="351"/>
      <c r="Q468" s="472" t="str">
        <f t="shared" ref="Q468" si="450">IF((L460=""),"",MAX(D461:L461))</f>
        <v/>
      </c>
      <c r="R468" s="472" t="str">
        <f t="shared" ref="R468" si="451">IF(L460="","",MIN(D461:L461))</f>
        <v/>
      </c>
      <c r="S468" s="352" t="str">
        <f t="shared" ref="S468" si="452">IF((L461=""),"",AVERAGE(D461:L461))</f>
        <v/>
      </c>
      <c r="T468" s="352" t="str">
        <f>IF((L460=""),"",((Q468-R468)/(Q468+R468))*100)</f>
        <v/>
      </c>
      <c r="U468" s="474" t="str">
        <f>IF(L460="","",(IF(T468&lt;7,IF(S468&gt;2000,IF(S468&lt;3000,"Pass","Fail"),"Fail"),"Fail")))</f>
        <v/>
      </c>
      <c r="V468" s="476"/>
    </row>
    <row r="469" spans="1:22">
      <c r="A469" s="471"/>
      <c r="B469" s="463"/>
      <c r="C469" s="354" t="s">
        <v>101</v>
      </c>
      <c r="D469" s="355"/>
      <c r="E469" s="355"/>
      <c r="F469" s="355"/>
      <c r="G469" s="355"/>
      <c r="H469" s="355"/>
      <c r="I469" s="355"/>
      <c r="J469" s="355"/>
      <c r="K469" s="355"/>
      <c r="L469" s="355"/>
      <c r="M469" s="356"/>
      <c r="N469" s="356"/>
      <c r="O469" s="356"/>
      <c r="P469" s="356"/>
      <c r="Q469" s="463"/>
      <c r="R469" s="463"/>
      <c r="S469" s="357"/>
      <c r="T469" s="357"/>
      <c r="U469" s="466"/>
      <c r="V469" s="477"/>
    </row>
    <row r="470" spans="1:22" ht="24.75" thickBot="1">
      <c r="A470" s="471"/>
      <c r="B470" s="473"/>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3"/>
      <c r="R470" s="473"/>
      <c r="S470" s="359"/>
      <c r="T470" s="359"/>
      <c r="U470" s="475"/>
      <c r="V470" s="477"/>
    </row>
    <row r="471" spans="1:22">
      <c r="A471" s="459"/>
      <c r="B471" s="462" t="s">
        <v>111</v>
      </c>
      <c r="C471" s="354" t="s">
        <v>100</v>
      </c>
      <c r="D471" s="350"/>
      <c r="E471" s="350"/>
      <c r="F471" s="350"/>
      <c r="G471" s="350"/>
      <c r="H471" s="350"/>
      <c r="I471" s="350"/>
      <c r="J471" s="350"/>
      <c r="K471" s="350"/>
      <c r="L471" s="350"/>
      <c r="M471" s="356"/>
      <c r="N471" s="356"/>
      <c r="O471" s="356"/>
      <c r="P471" s="356"/>
      <c r="Q471" s="462" t="str">
        <f t="shared" ref="Q471" si="455">IF((L463=""),"",MAX(D464:L464))</f>
        <v/>
      </c>
      <c r="R471" s="462" t="str">
        <f t="shared" ref="R471" si="456">IF(L463="","",MIN(D464:L464))</f>
        <v/>
      </c>
      <c r="S471" s="360" t="str">
        <f t="shared" ref="S471" si="457">IF((L464=""),"",AVERAGE(D464:L464))</f>
        <v/>
      </c>
      <c r="T471" s="346" t="str">
        <f>IF((L463=""),"",((Q471-R471)/(Q471+R471))*100)</f>
        <v/>
      </c>
      <c r="U471" s="465" t="str">
        <f>IF(L463="","",(IF(T471&lt;7,IF(S471&gt;2800,IF(S471&lt;4500,"Pass","Fail"),"Fail"),"Fail")))</f>
        <v/>
      </c>
      <c r="V471" s="468"/>
    </row>
    <row r="472" spans="1:22">
      <c r="A472" s="460"/>
      <c r="B472" s="463"/>
      <c r="C472" s="354" t="s">
        <v>101</v>
      </c>
      <c r="D472" s="355"/>
      <c r="E472" s="355"/>
      <c r="F472" s="355"/>
      <c r="G472" s="355"/>
      <c r="H472" s="355"/>
      <c r="I472" s="355"/>
      <c r="J472" s="355"/>
      <c r="K472" s="355"/>
      <c r="L472" s="355"/>
      <c r="M472" s="356"/>
      <c r="N472" s="356"/>
      <c r="O472" s="356"/>
      <c r="P472" s="356"/>
      <c r="Q472" s="463"/>
      <c r="R472" s="463"/>
      <c r="S472" s="361"/>
      <c r="T472" s="357"/>
      <c r="U472" s="466"/>
      <c r="V472" s="468"/>
    </row>
    <row r="473" spans="1:22" ht="24.75" thickBot="1">
      <c r="A473" s="461"/>
      <c r="B473" s="464"/>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4"/>
      <c r="R473" s="464"/>
      <c r="S473" s="364"/>
      <c r="T473" s="365"/>
      <c r="U473" s="467"/>
      <c r="V473" s="469"/>
    </row>
    <row r="474" spans="1:22">
      <c r="A474" s="470"/>
      <c r="B474" s="472" t="s">
        <v>211</v>
      </c>
      <c r="C474" s="349" t="s">
        <v>100</v>
      </c>
      <c r="D474" s="355"/>
      <c r="E474" s="355"/>
      <c r="F474" s="355"/>
      <c r="G474" s="355"/>
      <c r="H474" s="355"/>
      <c r="I474" s="355"/>
      <c r="J474" s="355"/>
      <c r="K474" s="355"/>
      <c r="L474" s="355"/>
      <c r="M474" s="351"/>
      <c r="N474" s="351"/>
      <c r="O474" s="351"/>
      <c r="P474" s="351"/>
      <c r="Q474" s="472" t="str">
        <f t="shared" ref="Q474" si="459">IF((L466=""),"",MAX(D467:L467))</f>
        <v/>
      </c>
      <c r="R474" s="472" t="str">
        <f t="shared" ref="R474" si="460">IF(L466="","",MIN(D467:L467))</f>
        <v/>
      </c>
      <c r="S474" s="352" t="str">
        <f t="shared" ref="S474" si="461">IF((L467=""),"",AVERAGE(D467:L467))</f>
        <v/>
      </c>
      <c r="T474" s="352" t="str">
        <f>IF((L466=""),"",((Q474-R474)/(Q474+R474))*100)</f>
        <v/>
      </c>
      <c r="U474" s="474" t="str">
        <f>IF(L466="","",(IF(T474&lt;7,IF(S474&gt;2000,IF(S474&lt;3000,"Pass","Fail"),"Fail"),"Fail")))</f>
        <v/>
      </c>
      <c r="V474" s="476"/>
    </row>
    <row r="475" spans="1:22">
      <c r="A475" s="471"/>
      <c r="B475" s="463"/>
      <c r="C475" s="354" t="s">
        <v>101</v>
      </c>
      <c r="D475" s="355"/>
      <c r="E475" s="355"/>
      <c r="F475" s="355"/>
      <c r="G475" s="355"/>
      <c r="H475" s="355"/>
      <c r="I475" s="355"/>
      <c r="J475" s="355"/>
      <c r="K475" s="355"/>
      <c r="L475" s="355"/>
      <c r="M475" s="356"/>
      <c r="N475" s="356"/>
      <c r="O475" s="356"/>
      <c r="P475" s="356"/>
      <c r="Q475" s="463"/>
      <c r="R475" s="463"/>
      <c r="S475" s="357"/>
      <c r="T475" s="357"/>
      <c r="U475" s="466"/>
      <c r="V475" s="477"/>
    </row>
    <row r="476" spans="1:22" ht="24.75" thickBot="1">
      <c r="A476" s="471"/>
      <c r="B476" s="473"/>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3"/>
      <c r="R476" s="473"/>
      <c r="S476" s="359"/>
      <c r="T476" s="359"/>
      <c r="U476" s="475"/>
      <c r="V476" s="477"/>
    </row>
    <row r="477" spans="1:22">
      <c r="A477" s="459"/>
      <c r="B477" s="462" t="s">
        <v>111</v>
      </c>
      <c r="C477" s="354" t="s">
        <v>100</v>
      </c>
      <c r="D477" s="350"/>
      <c r="E477" s="350"/>
      <c r="F477" s="350"/>
      <c r="G477" s="350"/>
      <c r="H477" s="350"/>
      <c r="I477" s="350"/>
      <c r="J477" s="350"/>
      <c r="K477" s="350"/>
      <c r="L477" s="350"/>
      <c r="M477" s="356"/>
      <c r="N477" s="356"/>
      <c r="O477" s="356"/>
      <c r="P477" s="356"/>
      <c r="Q477" s="462" t="str">
        <f t="shared" ref="Q477" si="463">IF((L469=""),"",MAX(D470:L470))</f>
        <v/>
      </c>
      <c r="R477" s="462" t="str">
        <f t="shared" ref="R477" si="464">IF(L469="","",MIN(D470:L470))</f>
        <v/>
      </c>
      <c r="S477" s="360" t="str">
        <f t="shared" ref="S477" si="465">IF((L470=""),"",AVERAGE(D470:L470))</f>
        <v/>
      </c>
      <c r="T477" s="346" t="str">
        <f>IF((L469=""),"",((Q477-R477)/(Q477+R477))*100)</f>
        <v/>
      </c>
      <c r="U477" s="465" t="str">
        <f>IF(L469="","",(IF(T477&lt;7,IF(S477&gt;2800,IF(S477&lt;4500,"Pass","Fail"),"Fail"),"Fail")))</f>
        <v/>
      </c>
      <c r="V477" s="468"/>
    </row>
    <row r="478" spans="1:22">
      <c r="A478" s="460"/>
      <c r="B478" s="463"/>
      <c r="C478" s="354" t="s">
        <v>101</v>
      </c>
      <c r="D478" s="355"/>
      <c r="E478" s="355"/>
      <c r="F478" s="355"/>
      <c r="G478" s="355"/>
      <c r="H478" s="355"/>
      <c r="I478" s="355"/>
      <c r="J478" s="355"/>
      <c r="K478" s="355"/>
      <c r="L478" s="355"/>
      <c r="M478" s="356"/>
      <c r="N478" s="356"/>
      <c r="O478" s="356"/>
      <c r="P478" s="356"/>
      <c r="Q478" s="463"/>
      <c r="R478" s="463"/>
      <c r="S478" s="361"/>
      <c r="T478" s="357"/>
      <c r="U478" s="466"/>
      <c r="V478" s="468"/>
    </row>
    <row r="479" spans="1:22" ht="24.75" thickBot="1">
      <c r="A479" s="461"/>
      <c r="B479" s="464"/>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4"/>
      <c r="R479" s="464"/>
      <c r="S479" s="364"/>
      <c r="T479" s="365"/>
      <c r="U479" s="467"/>
      <c r="V479" s="469"/>
    </row>
    <row r="480" spans="1:22">
      <c r="A480" s="470"/>
      <c r="B480" s="472" t="s">
        <v>211</v>
      </c>
      <c r="C480" s="349" t="s">
        <v>100</v>
      </c>
      <c r="D480" s="355"/>
      <c r="E480" s="355"/>
      <c r="F480" s="355"/>
      <c r="G480" s="355"/>
      <c r="H480" s="355"/>
      <c r="I480" s="355"/>
      <c r="J480" s="355"/>
      <c r="K480" s="355"/>
      <c r="L480" s="355"/>
      <c r="M480" s="351"/>
      <c r="N480" s="351"/>
      <c r="O480" s="351"/>
      <c r="P480" s="351"/>
      <c r="Q480" s="472" t="str">
        <f t="shared" ref="Q480" si="467">IF((L472=""),"",MAX(D473:L473))</f>
        <v/>
      </c>
      <c r="R480" s="472" t="str">
        <f t="shared" ref="R480" si="468">IF(L472="","",MIN(D473:L473))</f>
        <v/>
      </c>
      <c r="S480" s="352" t="str">
        <f t="shared" ref="S480" si="469">IF((L473=""),"",AVERAGE(D473:L473))</f>
        <v/>
      </c>
      <c r="T480" s="352" t="str">
        <f>IF((L472=""),"",((Q480-R480)/(Q480+R480))*100)</f>
        <v/>
      </c>
      <c r="U480" s="474" t="str">
        <f>IF(L472="","",(IF(T480&lt;7,IF(S480&gt;2000,IF(S480&lt;3000,"Pass","Fail"),"Fail"),"Fail")))</f>
        <v/>
      </c>
      <c r="V480" s="476"/>
    </row>
    <row r="481" spans="1:22">
      <c r="A481" s="471"/>
      <c r="B481" s="463"/>
      <c r="C481" s="354" t="s">
        <v>101</v>
      </c>
      <c r="D481" s="355"/>
      <c r="E481" s="355"/>
      <c r="F481" s="355"/>
      <c r="G481" s="355"/>
      <c r="H481" s="355"/>
      <c r="I481" s="355"/>
      <c r="J481" s="355"/>
      <c r="K481" s="355"/>
      <c r="L481" s="355"/>
      <c r="M481" s="356"/>
      <c r="N481" s="356"/>
      <c r="O481" s="356"/>
      <c r="P481" s="356"/>
      <c r="Q481" s="463"/>
      <c r="R481" s="463"/>
      <c r="S481" s="357"/>
      <c r="T481" s="357"/>
      <c r="U481" s="466"/>
      <c r="V481" s="477"/>
    </row>
    <row r="482" spans="1:22" ht="24.75" thickBot="1">
      <c r="A482" s="471"/>
      <c r="B482" s="473"/>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3"/>
      <c r="R482" s="473"/>
      <c r="S482" s="359"/>
      <c r="T482" s="359"/>
      <c r="U482" s="475"/>
      <c r="V482" s="477"/>
    </row>
    <row r="483" spans="1:22">
      <c r="A483" s="459"/>
      <c r="B483" s="462" t="s">
        <v>111</v>
      </c>
      <c r="C483" s="354" t="s">
        <v>100</v>
      </c>
      <c r="D483" s="350"/>
      <c r="E483" s="350"/>
      <c r="F483" s="350"/>
      <c r="G483" s="350"/>
      <c r="H483" s="350"/>
      <c r="I483" s="350"/>
      <c r="J483" s="350"/>
      <c r="K483" s="350"/>
      <c r="L483" s="350"/>
      <c r="M483" s="356"/>
      <c r="N483" s="356"/>
      <c r="O483" s="356"/>
      <c r="P483" s="356"/>
      <c r="Q483" s="462" t="str">
        <f t="shared" ref="Q483" si="471">IF((L475=""),"",MAX(D476:L476))</f>
        <v/>
      </c>
      <c r="R483" s="462" t="str">
        <f t="shared" ref="R483" si="472">IF(L475="","",MIN(D476:L476))</f>
        <v/>
      </c>
      <c r="S483" s="360" t="str">
        <f t="shared" ref="S483" si="473">IF((L476=""),"",AVERAGE(D476:L476))</f>
        <v/>
      </c>
      <c r="T483" s="346" t="str">
        <f>IF((L475=""),"",((Q483-R483)/(Q483+R483))*100)</f>
        <v/>
      </c>
      <c r="U483" s="465" t="str">
        <f>IF(L475="","",(IF(T483&lt;7,IF(S483&gt;2800,IF(S483&lt;4500,"Pass","Fail"),"Fail"),"Fail")))</f>
        <v/>
      </c>
      <c r="V483" s="468"/>
    </row>
    <row r="484" spans="1:22">
      <c r="A484" s="460"/>
      <c r="B484" s="463"/>
      <c r="C484" s="354" t="s">
        <v>101</v>
      </c>
      <c r="D484" s="355"/>
      <c r="E484" s="355"/>
      <c r="F484" s="355"/>
      <c r="G484" s="355"/>
      <c r="H484" s="355"/>
      <c r="I484" s="355"/>
      <c r="J484" s="355"/>
      <c r="K484" s="355"/>
      <c r="L484" s="355"/>
      <c r="M484" s="356"/>
      <c r="N484" s="356"/>
      <c r="O484" s="356"/>
      <c r="P484" s="356"/>
      <c r="Q484" s="463"/>
      <c r="R484" s="463"/>
      <c r="S484" s="361"/>
      <c r="T484" s="357"/>
      <c r="U484" s="466"/>
      <c r="V484" s="468"/>
    </row>
    <row r="485" spans="1:22" ht="24.75" thickBot="1">
      <c r="A485" s="461"/>
      <c r="B485" s="464"/>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4"/>
      <c r="R485" s="464"/>
      <c r="S485" s="364"/>
      <c r="T485" s="365"/>
      <c r="U485" s="467"/>
      <c r="V485" s="469"/>
    </row>
    <row r="486" spans="1:22">
      <c r="A486" s="470"/>
      <c r="B486" s="472" t="s">
        <v>211</v>
      </c>
      <c r="C486" s="349" t="s">
        <v>100</v>
      </c>
      <c r="D486" s="355"/>
      <c r="E486" s="355"/>
      <c r="F486" s="355"/>
      <c r="G486" s="355"/>
      <c r="H486" s="355"/>
      <c r="I486" s="355"/>
      <c r="J486" s="355"/>
      <c r="K486" s="355"/>
      <c r="L486" s="355"/>
      <c r="M486" s="351"/>
      <c r="N486" s="351"/>
      <c r="O486" s="351"/>
      <c r="P486" s="351"/>
      <c r="Q486" s="472" t="str">
        <f t="shared" ref="Q486" si="475">IF((L478=""),"",MAX(D479:L479))</f>
        <v/>
      </c>
      <c r="R486" s="472" t="str">
        <f t="shared" ref="R486" si="476">IF(L478="","",MIN(D479:L479))</f>
        <v/>
      </c>
      <c r="S486" s="352" t="str">
        <f t="shared" ref="S486" si="477">IF((L479=""),"",AVERAGE(D479:L479))</f>
        <v/>
      </c>
      <c r="T486" s="352" t="str">
        <f>IF((L478=""),"",((Q486-R486)/(Q486+R486))*100)</f>
        <v/>
      </c>
      <c r="U486" s="474" t="str">
        <f>IF(L478="","",(IF(T486&lt;7,IF(S486&gt;2000,IF(S486&lt;3000,"Pass","Fail"),"Fail"),"Fail")))</f>
        <v/>
      </c>
      <c r="V486" s="476"/>
    </row>
    <row r="487" spans="1:22">
      <c r="A487" s="471"/>
      <c r="B487" s="463"/>
      <c r="C487" s="354" t="s">
        <v>101</v>
      </c>
      <c r="D487" s="355"/>
      <c r="E487" s="355"/>
      <c r="F487" s="355"/>
      <c r="G487" s="355"/>
      <c r="H487" s="355"/>
      <c r="I487" s="355"/>
      <c r="J487" s="355"/>
      <c r="K487" s="355"/>
      <c r="L487" s="355"/>
      <c r="M487" s="356"/>
      <c r="N487" s="356"/>
      <c r="O487" s="356"/>
      <c r="P487" s="356"/>
      <c r="Q487" s="463"/>
      <c r="R487" s="463"/>
      <c r="S487" s="357"/>
      <c r="T487" s="357"/>
      <c r="U487" s="466"/>
      <c r="V487" s="477"/>
    </row>
    <row r="488" spans="1:22" ht="24.75" thickBot="1">
      <c r="A488" s="471"/>
      <c r="B488" s="473"/>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3"/>
      <c r="R488" s="473"/>
      <c r="S488" s="359"/>
      <c r="T488" s="359"/>
      <c r="U488" s="475"/>
      <c r="V488" s="477"/>
    </row>
    <row r="489" spans="1:22">
      <c r="A489" s="459"/>
      <c r="B489" s="462" t="s">
        <v>111</v>
      </c>
      <c r="C489" s="354" t="s">
        <v>100</v>
      </c>
      <c r="D489" s="350"/>
      <c r="E489" s="350"/>
      <c r="F489" s="350"/>
      <c r="G489" s="350"/>
      <c r="H489" s="350"/>
      <c r="I489" s="350"/>
      <c r="J489" s="350"/>
      <c r="K489" s="350"/>
      <c r="L489" s="350"/>
      <c r="M489" s="356"/>
      <c r="N489" s="356"/>
      <c r="O489" s="356"/>
      <c r="P489" s="356"/>
      <c r="Q489" s="462" t="str">
        <f t="shared" ref="Q489" si="479">IF((L481=""),"",MAX(D482:L482))</f>
        <v/>
      </c>
      <c r="R489" s="462" t="str">
        <f t="shared" ref="R489" si="480">IF(L481="","",MIN(D482:L482))</f>
        <v/>
      </c>
      <c r="S489" s="360" t="str">
        <f t="shared" ref="S489" si="481">IF((L482=""),"",AVERAGE(D482:L482))</f>
        <v/>
      </c>
      <c r="T489" s="346" t="str">
        <f>IF((L481=""),"",((Q489-R489)/(Q489+R489))*100)</f>
        <v/>
      </c>
      <c r="U489" s="465" t="str">
        <f>IF(L481="","",(IF(T489&lt;7,IF(S489&gt;2800,IF(S489&lt;4500,"Pass","Fail"),"Fail"),"Fail")))</f>
        <v/>
      </c>
      <c r="V489" s="468"/>
    </row>
    <row r="490" spans="1:22">
      <c r="A490" s="460"/>
      <c r="B490" s="463"/>
      <c r="C490" s="354" t="s">
        <v>101</v>
      </c>
      <c r="D490" s="355"/>
      <c r="E490" s="355"/>
      <c r="F490" s="355"/>
      <c r="G490" s="355"/>
      <c r="H490" s="355"/>
      <c r="I490" s="355"/>
      <c r="J490" s="355"/>
      <c r="K490" s="355"/>
      <c r="L490" s="355"/>
      <c r="M490" s="356"/>
      <c r="N490" s="356"/>
      <c r="O490" s="356"/>
      <c r="P490" s="356"/>
      <c r="Q490" s="463"/>
      <c r="R490" s="463"/>
      <c r="S490" s="361"/>
      <c r="T490" s="357"/>
      <c r="U490" s="466"/>
      <c r="V490" s="468"/>
    </row>
    <row r="491" spans="1:22" ht="24.75" thickBot="1">
      <c r="A491" s="461"/>
      <c r="B491" s="464"/>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4"/>
      <c r="R491" s="464"/>
      <c r="S491" s="364"/>
      <c r="T491" s="365"/>
      <c r="U491" s="467"/>
      <c r="V491" s="469"/>
    </row>
    <row r="492" spans="1:22">
      <c r="A492" s="470"/>
      <c r="B492" s="472" t="s">
        <v>211</v>
      </c>
      <c r="C492" s="349" t="s">
        <v>100</v>
      </c>
      <c r="D492" s="355"/>
      <c r="E492" s="355"/>
      <c r="F492" s="355"/>
      <c r="G492" s="355"/>
      <c r="H492" s="355"/>
      <c r="I492" s="355"/>
      <c r="J492" s="355"/>
      <c r="K492" s="355"/>
      <c r="L492" s="355"/>
      <c r="M492" s="351"/>
      <c r="N492" s="351"/>
      <c r="O492" s="351"/>
      <c r="P492" s="351"/>
      <c r="Q492" s="472" t="str">
        <f t="shared" ref="Q492" si="483">IF((L484=""),"",MAX(D485:L485))</f>
        <v/>
      </c>
      <c r="R492" s="472" t="str">
        <f t="shared" ref="R492" si="484">IF(L484="","",MIN(D485:L485))</f>
        <v/>
      </c>
      <c r="S492" s="352" t="str">
        <f t="shared" ref="S492" si="485">IF((L485=""),"",AVERAGE(D485:L485))</f>
        <v/>
      </c>
      <c r="T492" s="352" t="str">
        <f>IF((L484=""),"",((Q492-R492)/(Q492+R492))*100)</f>
        <v/>
      </c>
      <c r="U492" s="474" t="str">
        <f>IF(L484="","",(IF(T492&lt;7,IF(S492&gt;2000,IF(S492&lt;3000,"Pass","Fail"),"Fail"),"Fail")))</f>
        <v/>
      </c>
      <c r="V492" s="476"/>
    </row>
    <row r="493" spans="1:22">
      <c r="A493" s="471"/>
      <c r="B493" s="463"/>
      <c r="C493" s="354" t="s">
        <v>101</v>
      </c>
      <c r="D493" s="355"/>
      <c r="E493" s="355"/>
      <c r="F493" s="355"/>
      <c r="G493" s="355"/>
      <c r="H493" s="355"/>
      <c r="I493" s="355"/>
      <c r="J493" s="355"/>
      <c r="K493" s="355"/>
      <c r="L493" s="355"/>
      <c r="M493" s="356"/>
      <c r="N493" s="356"/>
      <c r="O493" s="356"/>
      <c r="P493" s="356"/>
      <c r="Q493" s="463"/>
      <c r="R493" s="463"/>
      <c r="S493" s="357"/>
      <c r="T493" s="357"/>
      <c r="U493" s="466"/>
      <c r="V493" s="477"/>
    </row>
    <row r="494" spans="1:22" ht="24.75" thickBot="1">
      <c r="A494" s="471"/>
      <c r="B494" s="473"/>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3"/>
      <c r="R494" s="473"/>
      <c r="S494" s="359"/>
      <c r="T494" s="359"/>
      <c r="U494" s="475"/>
      <c r="V494" s="477"/>
    </row>
    <row r="495" spans="1:22">
      <c r="A495" s="459"/>
      <c r="B495" s="462" t="s">
        <v>111</v>
      </c>
      <c r="C495" s="354" t="s">
        <v>100</v>
      </c>
      <c r="D495" s="350"/>
      <c r="E495" s="350"/>
      <c r="F495" s="350"/>
      <c r="G495" s="350"/>
      <c r="H495" s="350"/>
      <c r="I495" s="350"/>
      <c r="J495" s="350"/>
      <c r="K495" s="350"/>
      <c r="L495" s="350"/>
      <c r="M495" s="356"/>
      <c r="N495" s="356"/>
      <c r="O495" s="356"/>
      <c r="P495" s="356"/>
      <c r="Q495" s="462" t="str">
        <f t="shared" ref="Q495" si="487">IF((L487=""),"",MAX(D488:L488))</f>
        <v/>
      </c>
      <c r="R495" s="462" t="str">
        <f t="shared" ref="R495" si="488">IF(L487="","",MIN(D488:L488))</f>
        <v/>
      </c>
      <c r="S495" s="360" t="str">
        <f t="shared" ref="S495" si="489">IF((L488=""),"",AVERAGE(D488:L488))</f>
        <v/>
      </c>
      <c r="T495" s="346" t="str">
        <f>IF((L487=""),"",((Q495-R495)/(Q495+R495))*100)</f>
        <v/>
      </c>
      <c r="U495" s="465" t="str">
        <f>IF(L487="","",(IF(T495&lt;7,IF(S495&gt;2800,IF(S495&lt;4500,"Pass","Fail"),"Fail"),"Fail")))</f>
        <v/>
      </c>
      <c r="V495" s="468"/>
    </row>
    <row r="496" spans="1:22">
      <c r="A496" s="460"/>
      <c r="B496" s="463"/>
      <c r="C496" s="354" t="s">
        <v>101</v>
      </c>
      <c r="D496" s="355"/>
      <c r="E496" s="355"/>
      <c r="F496" s="355"/>
      <c r="G496" s="355"/>
      <c r="H496" s="355"/>
      <c r="I496" s="355"/>
      <c r="J496" s="355"/>
      <c r="K496" s="355"/>
      <c r="L496" s="355"/>
      <c r="M496" s="356"/>
      <c r="N496" s="356"/>
      <c r="O496" s="356"/>
      <c r="P496" s="356"/>
      <c r="Q496" s="463"/>
      <c r="R496" s="463"/>
      <c r="S496" s="361"/>
      <c r="T496" s="357"/>
      <c r="U496" s="466"/>
      <c r="V496" s="468"/>
    </row>
    <row r="497" spans="1:22" ht="24.75" thickBot="1">
      <c r="A497" s="461"/>
      <c r="B497" s="464"/>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4"/>
      <c r="R497" s="464"/>
      <c r="S497" s="364"/>
      <c r="T497" s="365"/>
      <c r="U497" s="467"/>
      <c r="V497" s="469"/>
    </row>
    <row r="498" spans="1:22">
      <c r="A498" s="470"/>
      <c r="B498" s="472" t="s">
        <v>211</v>
      </c>
      <c r="C498" s="349" t="s">
        <v>100</v>
      </c>
      <c r="D498" s="355"/>
      <c r="E498" s="355"/>
      <c r="F498" s="355"/>
      <c r="G498" s="355"/>
      <c r="H498" s="355"/>
      <c r="I498" s="355"/>
      <c r="J498" s="355"/>
      <c r="K498" s="355"/>
      <c r="L498" s="355"/>
      <c r="M498" s="351"/>
      <c r="N498" s="351"/>
      <c r="O498" s="351"/>
      <c r="P498" s="351"/>
      <c r="Q498" s="472" t="str">
        <f t="shared" ref="Q498" si="491">IF((L490=""),"",MAX(D491:L491))</f>
        <v/>
      </c>
      <c r="R498" s="472" t="str">
        <f t="shared" ref="R498" si="492">IF(L490="","",MIN(D491:L491))</f>
        <v/>
      </c>
      <c r="S498" s="352" t="str">
        <f t="shared" ref="S498" si="493">IF((L491=""),"",AVERAGE(D491:L491))</f>
        <v/>
      </c>
      <c r="T498" s="352" t="str">
        <f>IF((L490=""),"",((Q498-R498)/(Q498+R498))*100)</f>
        <v/>
      </c>
      <c r="U498" s="474" t="str">
        <f>IF(L490="","",(IF(T498&lt;7,IF(S498&gt;2000,IF(S498&lt;3000,"Pass","Fail"),"Fail"),"Fail")))</f>
        <v/>
      </c>
      <c r="V498" s="476"/>
    </row>
    <row r="499" spans="1:22">
      <c r="A499" s="471"/>
      <c r="B499" s="463"/>
      <c r="C499" s="354" t="s">
        <v>101</v>
      </c>
      <c r="D499" s="355"/>
      <c r="E499" s="355"/>
      <c r="F499" s="355"/>
      <c r="G499" s="355"/>
      <c r="H499" s="355"/>
      <c r="I499" s="355"/>
      <c r="J499" s="355"/>
      <c r="K499" s="355"/>
      <c r="L499" s="355"/>
      <c r="M499" s="356"/>
      <c r="N499" s="356"/>
      <c r="O499" s="356"/>
      <c r="P499" s="356"/>
      <c r="Q499" s="463"/>
      <c r="R499" s="463"/>
      <c r="S499" s="357"/>
      <c r="T499" s="357"/>
      <c r="U499" s="466"/>
      <c r="V499" s="477"/>
    </row>
    <row r="500" spans="1:22" ht="24.75" thickBot="1">
      <c r="A500" s="471"/>
      <c r="B500" s="473"/>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3"/>
      <c r="R500" s="473"/>
      <c r="S500" s="359"/>
      <c r="T500" s="359"/>
      <c r="U500" s="475"/>
      <c r="V500" s="477"/>
    </row>
    <row r="501" spans="1:22">
      <c r="A501" s="459"/>
      <c r="B501" s="462" t="s">
        <v>111</v>
      </c>
      <c r="C501" s="354" t="s">
        <v>100</v>
      </c>
      <c r="D501" s="350"/>
      <c r="E501" s="350"/>
      <c r="F501" s="350"/>
      <c r="G501" s="350"/>
      <c r="H501" s="350"/>
      <c r="I501" s="350"/>
      <c r="J501" s="350"/>
      <c r="K501" s="350"/>
      <c r="L501" s="350"/>
      <c r="M501" s="356"/>
      <c r="N501" s="356"/>
      <c r="O501" s="356"/>
      <c r="P501" s="356"/>
      <c r="Q501" s="462" t="str">
        <f t="shared" ref="Q501" si="495">IF((L493=""),"",MAX(D494:L494))</f>
        <v/>
      </c>
      <c r="R501" s="462" t="str">
        <f t="shared" ref="R501" si="496">IF(L493="","",MIN(D494:L494))</f>
        <v/>
      </c>
      <c r="S501" s="360" t="str">
        <f t="shared" ref="S501" si="497">IF((L494=""),"",AVERAGE(D494:L494))</f>
        <v/>
      </c>
      <c r="T501" s="346" t="str">
        <f>IF((L493=""),"",((Q501-R501)/(Q501+R501))*100)</f>
        <v/>
      </c>
      <c r="U501" s="465" t="str">
        <f>IF(L493="","",(IF(T501&lt;7,IF(S501&gt;2800,IF(S501&lt;4500,"Pass","Fail"),"Fail"),"Fail")))</f>
        <v/>
      </c>
      <c r="V501" s="468"/>
    </row>
    <row r="502" spans="1:22">
      <c r="A502" s="460"/>
      <c r="B502" s="463"/>
      <c r="C502" s="354" t="s">
        <v>101</v>
      </c>
      <c r="D502" s="355"/>
      <c r="E502" s="355"/>
      <c r="F502" s="355"/>
      <c r="G502" s="355"/>
      <c r="H502" s="355"/>
      <c r="I502" s="355"/>
      <c r="J502" s="355"/>
      <c r="K502" s="355"/>
      <c r="L502" s="355"/>
      <c r="M502" s="356"/>
      <c r="N502" s="356"/>
      <c r="O502" s="356"/>
      <c r="P502" s="356"/>
      <c r="Q502" s="463"/>
      <c r="R502" s="463"/>
      <c r="S502" s="361"/>
      <c r="T502" s="357"/>
      <c r="U502" s="466"/>
      <c r="V502" s="468"/>
    </row>
    <row r="503" spans="1:22" ht="24.75" thickBot="1">
      <c r="A503" s="461"/>
      <c r="B503" s="464"/>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4"/>
      <c r="R503" s="464"/>
      <c r="S503" s="364"/>
      <c r="T503" s="365"/>
      <c r="U503" s="467"/>
      <c r="V503" s="469"/>
    </row>
    <row r="504" spans="1:22">
      <c r="A504" s="470"/>
      <c r="B504" s="472" t="s">
        <v>211</v>
      </c>
      <c r="C504" s="349" t="s">
        <v>100</v>
      </c>
      <c r="D504" s="355"/>
      <c r="E504" s="355"/>
      <c r="F504" s="355"/>
      <c r="G504" s="355"/>
      <c r="H504" s="355"/>
      <c r="I504" s="355"/>
      <c r="J504" s="355"/>
      <c r="K504" s="355"/>
      <c r="L504" s="355"/>
      <c r="M504" s="351"/>
      <c r="N504" s="351"/>
      <c r="O504" s="351"/>
      <c r="P504" s="351"/>
      <c r="Q504" s="472" t="str">
        <f t="shared" ref="Q504" si="499">IF((L496=""),"",MAX(D497:L497))</f>
        <v/>
      </c>
      <c r="R504" s="472" t="str">
        <f t="shared" ref="R504" si="500">IF(L496="","",MIN(D497:L497))</f>
        <v/>
      </c>
      <c r="S504" s="352" t="str">
        <f t="shared" ref="S504" si="501">IF((L497=""),"",AVERAGE(D497:L497))</f>
        <v/>
      </c>
      <c r="T504" s="352" t="str">
        <f>IF((L496=""),"",((Q504-R504)/(Q504+R504))*100)</f>
        <v/>
      </c>
      <c r="U504" s="474" t="str">
        <f>IF(L496="","",(IF(T504&lt;7,IF(S504&gt;2000,IF(S504&lt;3000,"Pass","Fail"),"Fail"),"Fail")))</f>
        <v/>
      </c>
      <c r="V504" s="476"/>
    </row>
    <row r="505" spans="1:22">
      <c r="A505" s="471"/>
      <c r="B505" s="463"/>
      <c r="C505" s="354" t="s">
        <v>101</v>
      </c>
      <c r="D505" s="355"/>
      <c r="E505" s="355"/>
      <c r="F505" s="355"/>
      <c r="G505" s="355"/>
      <c r="H505" s="355"/>
      <c r="I505" s="355"/>
      <c r="J505" s="355"/>
      <c r="K505" s="355"/>
      <c r="L505" s="355"/>
      <c r="M505" s="356"/>
      <c r="N505" s="356"/>
      <c r="O505" s="356"/>
      <c r="P505" s="356"/>
      <c r="Q505" s="463"/>
      <c r="R505" s="463"/>
      <c r="S505" s="357"/>
      <c r="T505" s="357"/>
      <c r="U505" s="466"/>
      <c r="V505" s="477"/>
    </row>
    <row r="506" spans="1:22" ht="24.75" thickBot="1">
      <c r="A506" s="471"/>
      <c r="B506" s="473"/>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3"/>
      <c r="R506" s="473"/>
      <c r="S506" s="359"/>
      <c r="T506" s="359"/>
      <c r="U506" s="475"/>
      <c r="V506" s="477"/>
    </row>
    <row r="507" spans="1:22">
      <c r="A507" s="459"/>
      <c r="B507" s="462" t="s">
        <v>111</v>
      </c>
      <c r="C507" s="354" t="s">
        <v>100</v>
      </c>
      <c r="D507" s="350"/>
      <c r="E507" s="350"/>
      <c r="F507" s="350"/>
      <c r="G507" s="350"/>
      <c r="H507" s="350"/>
      <c r="I507" s="350"/>
      <c r="J507" s="350"/>
      <c r="K507" s="350"/>
      <c r="L507" s="350"/>
      <c r="M507" s="356"/>
      <c r="N507" s="356"/>
      <c r="O507" s="356"/>
      <c r="P507" s="356"/>
      <c r="Q507" s="462" t="str">
        <f t="shared" ref="Q507" si="503">IF((L499=""),"",MAX(D500:L500))</f>
        <v/>
      </c>
      <c r="R507" s="462" t="str">
        <f t="shared" ref="R507" si="504">IF(L499="","",MIN(D500:L500))</f>
        <v/>
      </c>
      <c r="S507" s="360" t="str">
        <f t="shared" ref="S507" si="505">IF((L500=""),"",AVERAGE(D500:L500))</f>
        <v/>
      </c>
      <c r="T507" s="346" t="str">
        <f>IF((L499=""),"",((Q507-R507)/(Q507+R507))*100)</f>
        <v/>
      </c>
      <c r="U507" s="465" t="str">
        <f>IF(L499="","",(IF(T507&lt;7,IF(S507&gt;2800,IF(S507&lt;4500,"Pass","Fail"),"Fail"),"Fail")))</f>
        <v/>
      </c>
      <c r="V507" s="468"/>
    </row>
    <row r="508" spans="1:22">
      <c r="A508" s="460"/>
      <c r="B508" s="463"/>
      <c r="C508" s="354" t="s">
        <v>101</v>
      </c>
      <c r="D508" s="355"/>
      <c r="E508" s="355"/>
      <c r="F508" s="355"/>
      <c r="G508" s="355"/>
      <c r="H508" s="355"/>
      <c r="I508" s="355"/>
      <c r="J508" s="355"/>
      <c r="K508" s="355"/>
      <c r="L508" s="355"/>
      <c r="M508" s="356"/>
      <c r="N508" s="356"/>
      <c r="O508" s="356"/>
      <c r="P508" s="356"/>
      <c r="Q508" s="463"/>
      <c r="R508" s="463"/>
      <c r="S508" s="361"/>
      <c r="T508" s="357"/>
      <c r="U508" s="466"/>
      <c r="V508" s="468"/>
    </row>
    <row r="509" spans="1:22" ht="24.75" thickBot="1">
      <c r="A509" s="461"/>
      <c r="B509" s="464"/>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4"/>
      <c r="R509" s="464"/>
      <c r="S509" s="364"/>
      <c r="T509" s="365"/>
      <c r="U509" s="467"/>
      <c r="V509" s="469"/>
    </row>
    <row r="510" spans="1:22">
      <c r="A510" s="470"/>
      <c r="B510" s="472" t="s">
        <v>211</v>
      </c>
      <c r="C510" s="349" t="s">
        <v>100</v>
      </c>
      <c r="D510" s="355"/>
      <c r="E510" s="355"/>
      <c r="F510" s="355"/>
      <c r="G510" s="355"/>
      <c r="H510" s="355"/>
      <c r="I510" s="355"/>
      <c r="J510" s="355"/>
      <c r="K510" s="355"/>
      <c r="L510" s="355"/>
      <c r="M510" s="351"/>
      <c r="N510" s="351"/>
      <c r="O510" s="351"/>
      <c r="P510" s="351"/>
      <c r="Q510" s="472" t="str">
        <f t="shared" ref="Q510" si="507">IF((L502=""),"",MAX(D503:L503))</f>
        <v/>
      </c>
      <c r="R510" s="472" t="str">
        <f t="shared" ref="R510" si="508">IF(L502="","",MIN(D503:L503))</f>
        <v/>
      </c>
      <c r="S510" s="352" t="str">
        <f t="shared" ref="S510" si="509">IF((L503=""),"",AVERAGE(D503:L503))</f>
        <v/>
      </c>
      <c r="T510" s="352" t="str">
        <f>IF((L502=""),"",((Q510-R510)/(Q510+R510))*100)</f>
        <v/>
      </c>
      <c r="U510" s="474" t="str">
        <f>IF(L502="","",(IF(T510&lt;7,IF(S510&gt;2000,IF(S510&lt;3000,"Pass","Fail"),"Fail"),"Fail")))</f>
        <v/>
      </c>
      <c r="V510" s="476"/>
    </row>
    <row r="511" spans="1:22">
      <c r="A511" s="471"/>
      <c r="B511" s="463"/>
      <c r="C511" s="354" t="s">
        <v>101</v>
      </c>
      <c r="D511" s="355"/>
      <c r="E511" s="355"/>
      <c r="F511" s="355"/>
      <c r="G511" s="355"/>
      <c r="H511" s="355"/>
      <c r="I511" s="355"/>
      <c r="J511" s="355"/>
      <c r="K511" s="355"/>
      <c r="L511" s="355"/>
      <c r="M511" s="356"/>
      <c r="N511" s="356"/>
      <c r="O511" s="356"/>
      <c r="P511" s="356"/>
      <c r="Q511" s="463"/>
      <c r="R511" s="463"/>
      <c r="S511" s="357"/>
      <c r="T511" s="357"/>
      <c r="U511" s="466"/>
      <c r="V511" s="477"/>
    </row>
    <row r="512" spans="1:22" ht="24.75" thickBot="1">
      <c r="A512" s="471"/>
      <c r="B512" s="473"/>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3"/>
      <c r="R512" s="473"/>
      <c r="S512" s="359"/>
      <c r="T512" s="359"/>
      <c r="U512" s="475"/>
      <c r="V512" s="477"/>
    </row>
    <row r="513" spans="1:22">
      <c r="A513" s="459"/>
      <c r="B513" s="462" t="s">
        <v>111</v>
      </c>
      <c r="C513" s="354" t="s">
        <v>100</v>
      </c>
      <c r="D513" s="350"/>
      <c r="E513" s="350"/>
      <c r="F513" s="350"/>
      <c r="G513" s="350"/>
      <c r="H513" s="350"/>
      <c r="I513" s="350"/>
      <c r="J513" s="350"/>
      <c r="K513" s="350"/>
      <c r="L513" s="350"/>
      <c r="M513" s="356"/>
      <c r="N513" s="356"/>
      <c r="O513" s="356"/>
      <c r="P513" s="356"/>
      <c r="Q513" s="462" t="str">
        <f t="shared" ref="Q513" si="511">IF((L505=""),"",MAX(D506:L506))</f>
        <v/>
      </c>
      <c r="R513" s="462" t="str">
        <f t="shared" ref="R513" si="512">IF(L505="","",MIN(D506:L506))</f>
        <v/>
      </c>
      <c r="S513" s="360" t="str">
        <f t="shared" ref="S513" si="513">IF((L506=""),"",AVERAGE(D506:L506))</f>
        <v/>
      </c>
      <c r="T513" s="346" t="str">
        <f>IF((L505=""),"",((Q513-R513)/(Q513+R513))*100)</f>
        <v/>
      </c>
      <c r="U513" s="465" t="str">
        <f>IF(L505="","",(IF(T513&lt;7,IF(S513&gt;2800,IF(S513&lt;4500,"Pass","Fail"),"Fail"),"Fail")))</f>
        <v/>
      </c>
      <c r="V513" s="468"/>
    </row>
    <row r="514" spans="1:22">
      <c r="A514" s="460"/>
      <c r="B514" s="463"/>
      <c r="C514" s="354" t="s">
        <v>101</v>
      </c>
      <c r="D514" s="355"/>
      <c r="E514" s="355"/>
      <c r="F514" s="355"/>
      <c r="G514" s="355"/>
      <c r="H514" s="355"/>
      <c r="I514" s="355"/>
      <c r="J514" s="355"/>
      <c r="K514" s="355"/>
      <c r="L514" s="355"/>
      <c r="M514" s="356"/>
      <c r="N514" s="356"/>
      <c r="O514" s="356"/>
      <c r="P514" s="356"/>
      <c r="Q514" s="463"/>
      <c r="R514" s="463"/>
      <c r="S514" s="361"/>
      <c r="T514" s="357"/>
      <c r="U514" s="466"/>
      <c r="V514" s="468"/>
    </row>
    <row r="515" spans="1:22" ht="24.75" thickBot="1">
      <c r="A515" s="461"/>
      <c r="B515" s="464"/>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4"/>
      <c r="R515" s="464"/>
      <c r="S515" s="364"/>
      <c r="T515" s="365"/>
      <c r="U515" s="467"/>
      <c r="V515" s="469"/>
    </row>
    <row r="516" spans="1:22">
      <c r="A516" s="470"/>
      <c r="B516" s="472" t="s">
        <v>211</v>
      </c>
      <c r="C516" s="349" t="s">
        <v>100</v>
      </c>
      <c r="D516" s="355"/>
      <c r="E516" s="355"/>
      <c r="F516" s="355"/>
      <c r="G516" s="355"/>
      <c r="H516" s="355"/>
      <c r="I516" s="355"/>
      <c r="J516" s="355"/>
      <c r="K516" s="355"/>
      <c r="L516" s="355"/>
      <c r="M516" s="351"/>
      <c r="N516" s="351"/>
      <c r="O516" s="351"/>
      <c r="P516" s="351"/>
      <c r="Q516" s="472" t="str">
        <f t="shared" ref="Q516" si="515">IF((L508=""),"",MAX(D509:L509))</f>
        <v/>
      </c>
      <c r="R516" s="472" t="str">
        <f t="shared" ref="R516" si="516">IF(L508="","",MIN(D509:L509))</f>
        <v/>
      </c>
      <c r="S516" s="352" t="str">
        <f t="shared" ref="S516" si="517">IF((L509=""),"",AVERAGE(D509:L509))</f>
        <v/>
      </c>
      <c r="T516" s="352" t="str">
        <f>IF((L508=""),"",((Q516-R516)/(Q516+R516))*100)</f>
        <v/>
      </c>
      <c r="U516" s="474" t="str">
        <f>IF(L508="","",(IF(T516&lt;7,IF(S516&gt;2000,IF(S516&lt;3000,"Pass","Fail"),"Fail"),"Fail")))</f>
        <v/>
      </c>
      <c r="V516" s="476"/>
    </row>
    <row r="517" spans="1:22">
      <c r="A517" s="471"/>
      <c r="B517" s="463"/>
      <c r="C517" s="354" t="s">
        <v>101</v>
      </c>
      <c r="D517" s="355"/>
      <c r="E517" s="355"/>
      <c r="F517" s="355"/>
      <c r="G517" s="355"/>
      <c r="H517" s="355"/>
      <c r="I517" s="355"/>
      <c r="J517" s="355"/>
      <c r="K517" s="355"/>
      <c r="L517" s="355"/>
      <c r="M517" s="356"/>
      <c r="N517" s="356"/>
      <c r="O517" s="356"/>
      <c r="P517" s="356"/>
      <c r="Q517" s="463"/>
      <c r="R517" s="463"/>
      <c r="S517" s="357"/>
      <c r="T517" s="357"/>
      <c r="U517" s="466"/>
      <c r="V517" s="477"/>
    </row>
    <row r="518" spans="1:22" ht="24.75" thickBot="1">
      <c r="A518" s="471"/>
      <c r="B518" s="473"/>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3"/>
      <c r="R518" s="473"/>
      <c r="S518" s="359"/>
      <c r="T518" s="359"/>
      <c r="U518" s="475"/>
      <c r="V518" s="477"/>
    </row>
    <row r="519" spans="1:22">
      <c r="A519" s="459"/>
      <c r="B519" s="462" t="s">
        <v>111</v>
      </c>
      <c r="C519" s="354" t="s">
        <v>100</v>
      </c>
      <c r="D519" s="350"/>
      <c r="E519" s="350"/>
      <c r="F519" s="350"/>
      <c r="G519" s="350"/>
      <c r="H519" s="350"/>
      <c r="I519" s="350"/>
      <c r="J519" s="350"/>
      <c r="K519" s="350"/>
      <c r="L519" s="350"/>
      <c r="M519" s="356"/>
      <c r="N519" s="356"/>
      <c r="O519" s="356"/>
      <c r="P519" s="356"/>
      <c r="Q519" s="462" t="str">
        <f t="shared" ref="Q519" si="519">IF((L511=""),"",MAX(D512:L512))</f>
        <v/>
      </c>
      <c r="R519" s="462" t="str">
        <f t="shared" ref="R519" si="520">IF(L511="","",MIN(D512:L512))</f>
        <v/>
      </c>
      <c r="S519" s="360" t="str">
        <f t="shared" ref="S519" si="521">IF((L512=""),"",AVERAGE(D512:L512))</f>
        <v/>
      </c>
      <c r="T519" s="346" t="str">
        <f>IF((L511=""),"",((Q519-R519)/(Q519+R519))*100)</f>
        <v/>
      </c>
      <c r="U519" s="465" t="str">
        <f>IF(L511="","",(IF(T519&lt;7,IF(S519&gt;2800,IF(S519&lt;4500,"Pass","Fail"),"Fail"),"Fail")))</f>
        <v/>
      </c>
      <c r="V519" s="468"/>
    </row>
    <row r="520" spans="1:22">
      <c r="A520" s="460"/>
      <c r="B520" s="463"/>
      <c r="C520" s="354" t="s">
        <v>101</v>
      </c>
      <c r="D520" s="355"/>
      <c r="E520" s="355"/>
      <c r="F520" s="355"/>
      <c r="G520" s="355"/>
      <c r="H520" s="355"/>
      <c r="I520" s="355"/>
      <c r="J520" s="355"/>
      <c r="K520" s="355"/>
      <c r="L520" s="355"/>
      <c r="M520" s="356"/>
      <c r="N520" s="356"/>
      <c r="O520" s="356"/>
      <c r="P520" s="356"/>
      <c r="Q520" s="463"/>
      <c r="R520" s="463"/>
      <c r="S520" s="361"/>
      <c r="T520" s="357"/>
      <c r="U520" s="466"/>
      <c r="V520" s="468"/>
    </row>
    <row r="521" spans="1:22" ht="24.75" thickBot="1">
      <c r="A521" s="461"/>
      <c r="B521" s="464"/>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4"/>
      <c r="R521" s="464"/>
      <c r="S521" s="364"/>
      <c r="T521" s="365"/>
      <c r="U521" s="467"/>
      <c r="V521" s="469"/>
    </row>
    <row r="522" spans="1:22">
      <c r="A522" s="470"/>
      <c r="B522" s="472" t="s">
        <v>211</v>
      </c>
      <c r="C522" s="349" t="s">
        <v>100</v>
      </c>
      <c r="D522" s="355"/>
      <c r="E522" s="355"/>
      <c r="F522" s="355"/>
      <c r="G522" s="355"/>
      <c r="H522" s="355"/>
      <c r="I522" s="355"/>
      <c r="J522" s="355"/>
      <c r="K522" s="355"/>
      <c r="L522" s="355"/>
      <c r="M522" s="351"/>
      <c r="N522" s="351"/>
      <c r="O522" s="351"/>
      <c r="P522" s="351"/>
      <c r="Q522" s="472" t="str">
        <f t="shared" ref="Q522" si="523">IF((L514=""),"",MAX(D515:L515))</f>
        <v/>
      </c>
      <c r="R522" s="472" t="str">
        <f t="shared" ref="R522" si="524">IF(L514="","",MIN(D515:L515))</f>
        <v/>
      </c>
      <c r="S522" s="352" t="str">
        <f t="shared" ref="S522" si="525">IF((L515=""),"",AVERAGE(D515:L515))</f>
        <v/>
      </c>
      <c r="T522" s="352" t="str">
        <f>IF((L514=""),"",((Q522-R522)/(Q522+R522))*100)</f>
        <v/>
      </c>
      <c r="U522" s="474" t="str">
        <f>IF(L514="","",(IF(T522&lt;7,IF(S522&gt;2000,IF(S522&lt;3000,"Pass","Fail"),"Fail"),"Fail")))</f>
        <v/>
      </c>
      <c r="V522" s="476"/>
    </row>
    <row r="523" spans="1:22">
      <c r="A523" s="471"/>
      <c r="B523" s="463"/>
      <c r="C523" s="354" t="s">
        <v>101</v>
      </c>
      <c r="D523" s="355"/>
      <c r="E523" s="355"/>
      <c r="F523" s="355"/>
      <c r="G523" s="355"/>
      <c r="H523" s="355"/>
      <c r="I523" s="355"/>
      <c r="J523" s="355"/>
      <c r="K523" s="355"/>
      <c r="L523" s="355"/>
      <c r="M523" s="356"/>
      <c r="N523" s="356"/>
      <c r="O523" s="356"/>
      <c r="P523" s="356"/>
      <c r="Q523" s="463"/>
      <c r="R523" s="463"/>
      <c r="S523" s="357"/>
      <c r="T523" s="357"/>
      <c r="U523" s="466"/>
      <c r="V523" s="477"/>
    </row>
    <row r="524" spans="1:22" ht="24.75" thickBot="1">
      <c r="A524" s="471"/>
      <c r="B524" s="473"/>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3"/>
      <c r="R524" s="473"/>
      <c r="S524" s="359"/>
      <c r="T524" s="359"/>
      <c r="U524" s="475"/>
      <c r="V524" s="477"/>
    </row>
    <row r="525" spans="1:22">
      <c r="A525" s="459"/>
      <c r="B525" s="462" t="s">
        <v>111</v>
      </c>
      <c r="C525" s="354" t="s">
        <v>100</v>
      </c>
      <c r="D525" s="350"/>
      <c r="E525" s="350"/>
      <c r="F525" s="350"/>
      <c r="G525" s="350"/>
      <c r="H525" s="350"/>
      <c r="I525" s="350"/>
      <c r="J525" s="350"/>
      <c r="K525" s="350"/>
      <c r="L525" s="350"/>
      <c r="M525" s="356"/>
      <c r="N525" s="356"/>
      <c r="O525" s="356"/>
      <c r="P525" s="356"/>
      <c r="Q525" s="462" t="str">
        <f t="shared" ref="Q525" si="527">IF((L517=""),"",MAX(D518:L518))</f>
        <v/>
      </c>
      <c r="R525" s="462" t="str">
        <f t="shared" ref="R525" si="528">IF(L517="","",MIN(D518:L518))</f>
        <v/>
      </c>
      <c r="S525" s="360" t="str">
        <f t="shared" ref="S525" si="529">IF((L518=""),"",AVERAGE(D518:L518))</f>
        <v/>
      </c>
      <c r="T525" s="346" t="str">
        <f>IF((L517=""),"",((Q525-R525)/(Q525+R525))*100)</f>
        <v/>
      </c>
      <c r="U525" s="465" t="str">
        <f>IF(L517="","",(IF(T525&lt;7,IF(S525&gt;2800,IF(S525&lt;4500,"Pass","Fail"),"Fail"),"Fail")))</f>
        <v/>
      </c>
      <c r="V525" s="468"/>
    </row>
    <row r="526" spans="1:22">
      <c r="A526" s="460"/>
      <c r="B526" s="463"/>
      <c r="C526" s="354" t="s">
        <v>101</v>
      </c>
      <c r="D526" s="355"/>
      <c r="E526" s="355"/>
      <c r="F526" s="355"/>
      <c r="G526" s="355"/>
      <c r="H526" s="355"/>
      <c r="I526" s="355"/>
      <c r="J526" s="355"/>
      <c r="K526" s="355"/>
      <c r="L526" s="355"/>
      <c r="M526" s="356"/>
      <c r="N526" s="356"/>
      <c r="O526" s="356"/>
      <c r="P526" s="356"/>
      <c r="Q526" s="463"/>
      <c r="R526" s="463"/>
      <c r="S526" s="361"/>
      <c r="T526" s="357"/>
      <c r="U526" s="466"/>
      <c r="V526" s="468"/>
    </row>
    <row r="527" spans="1:22" ht="24.75" thickBot="1">
      <c r="A527" s="461"/>
      <c r="B527" s="464"/>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4"/>
      <c r="R527" s="464"/>
      <c r="S527" s="364"/>
      <c r="T527" s="365"/>
      <c r="U527" s="467"/>
      <c r="V527" s="469"/>
    </row>
    <row r="528" spans="1:22">
      <c r="A528" s="470"/>
      <c r="B528" s="472" t="s">
        <v>211</v>
      </c>
      <c r="C528" s="349" t="s">
        <v>100</v>
      </c>
      <c r="D528" s="355"/>
      <c r="E528" s="355"/>
      <c r="F528" s="355"/>
      <c r="G528" s="355"/>
      <c r="H528" s="355"/>
      <c r="I528" s="355"/>
      <c r="J528" s="355"/>
      <c r="K528" s="355"/>
      <c r="L528" s="355"/>
      <c r="M528" s="351"/>
      <c r="N528" s="351"/>
      <c r="O528" s="351"/>
      <c r="P528" s="351"/>
      <c r="Q528" s="472" t="str">
        <f t="shared" ref="Q528" si="531">IF((L520=""),"",MAX(D521:L521))</f>
        <v/>
      </c>
      <c r="R528" s="472" t="str">
        <f t="shared" ref="R528" si="532">IF(L520="","",MIN(D521:L521))</f>
        <v/>
      </c>
      <c r="S528" s="352" t="str">
        <f t="shared" ref="S528" si="533">IF((L521=""),"",AVERAGE(D521:L521))</f>
        <v/>
      </c>
      <c r="T528" s="352" t="str">
        <f>IF((L520=""),"",((Q528-R528)/(Q528+R528))*100)</f>
        <v/>
      </c>
      <c r="U528" s="474" t="str">
        <f>IF(L520="","",(IF(T528&lt;7,IF(S528&gt;2000,IF(S528&lt;3000,"Pass","Fail"),"Fail"),"Fail")))</f>
        <v/>
      </c>
      <c r="V528" s="476"/>
    </row>
    <row r="529" spans="1:22">
      <c r="A529" s="471"/>
      <c r="B529" s="463"/>
      <c r="C529" s="354" t="s">
        <v>101</v>
      </c>
      <c r="D529" s="355"/>
      <c r="E529" s="355"/>
      <c r="F529" s="355"/>
      <c r="G529" s="355"/>
      <c r="H529" s="355"/>
      <c r="I529" s="355"/>
      <c r="J529" s="355"/>
      <c r="K529" s="355"/>
      <c r="L529" s="355"/>
      <c r="M529" s="356"/>
      <c r="N529" s="356"/>
      <c r="O529" s="356"/>
      <c r="P529" s="356"/>
      <c r="Q529" s="463"/>
      <c r="R529" s="463"/>
      <c r="S529" s="357"/>
      <c r="T529" s="357"/>
      <c r="U529" s="466"/>
      <c r="V529" s="477"/>
    </row>
    <row r="530" spans="1:22" ht="24.75" thickBot="1">
      <c r="A530" s="471"/>
      <c r="B530" s="473"/>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3"/>
      <c r="R530" s="473"/>
      <c r="S530" s="359"/>
      <c r="T530" s="359"/>
      <c r="U530" s="475"/>
      <c r="V530" s="477"/>
    </row>
    <row r="531" spans="1:22">
      <c r="A531" s="459"/>
      <c r="B531" s="462" t="s">
        <v>111</v>
      </c>
      <c r="C531" s="354" t="s">
        <v>100</v>
      </c>
      <c r="D531" s="350"/>
      <c r="E531" s="350"/>
      <c r="F531" s="350"/>
      <c r="G531" s="350"/>
      <c r="H531" s="350"/>
      <c r="I531" s="350"/>
      <c r="J531" s="350"/>
      <c r="K531" s="350"/>
      <c r="L531" s="350"/>
      <c r="M531" s="356"/>
      <c r="N531" s="356"/>
      <c r="O531" s="356"/>
      <c r="P531" s="356"/>
      <c r="Q531" s="462" t="str">
        <f t="shared" ref="Q531" si="535">IF((L523=""),"",MAX(D524:L524))</f>
        <v/>
      </c>
      <c r="R531" s="462" t="str">
        <f t="shared" ref="R531" si="536">IF(L523="","",MIN(D524:L524))</f>
        <v/>
      </c>
      <c r="S531" s="360" t="str">
        <f t="shared" ref="S531" si="537">IF((L524=""),"",AVERAGE(D524:L524))</f>
        <v/>
      </c>
      <c r="T531" s="346" t="str">
        <f>IF((L523=""),"",((Q531-R531)/(Q531+R531))*100)</f>
        <v/>
      </c>
      <c r="U531" s="465" t="str">
        <f>IF(L523="","",(IF(T531&lt;7,IF(S531&gt;2800,IF(S531&lt;4500,"Pass","Fail"),"Fail"),"Fail")))</f>
        <v/>
      </c>
      <c r="V531" s="468"/>
    </row>
    <row r="532" spans="1:22">
      <c r="A532" s="460"/>
      <c r="B532" s="463"/>
      <c r="C532" s="354" t="s">
        <v>101</v>
      </c>
      <c r="D532" s="355"/>
      <c r="E532" s="355"/>
      <c r="F532" s="355"/>
      <c r="G532" s="355"/>
      <c r="H532" s="355"/>
      <c r="I532" s="355"/>
      <c r="J532" s="355"/>
      <c r="K532" s="355"/>
      <c r="L532" s="355"/>
      <c r="M532" s="356"/>
      <c r="N532" s="356"/>
      <c r="O532" s="356"/>
      <c r="P532" s="356"/>
      <c r="Q532" s="463"/>
      <c r="R532" s="463"/>
      <c r="S532" s="361"/>
      <c r="T532" s="357"/>
      <c r="U532" s="466"/>
      <c r="V532" s="468"/>
    </row>
    <row r="533" spans="1:22" ht="24.75" thickBot="1">
      <c r="A533" s="461"/>
      <c r="B533" s="464"/>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4"/>
      <c r="R533" s="464"/>
      <c r="S533" s="364"/>
      <c r="T533" s="365"/>
      <c r="U533" s="467"/>
      <c r="V533" s="469"/>
    </row>
    <row r="534" spans="1:22">
      <c r="A534" s="470"/>
      <c r="B534" s="472" t="s">
        <v>211</v>
      </c>
      <c r="C534" s="349" t="s">
        <v>100</v>
      </c>
      <c r="D534" s="355"/>
      <c r="E534" s="355"/>
      <c r="F534" s="355"/>
      <c r="G534" s="355"/>
      <c r="H534" s="355"/>
      <c r="I534" s="355"/>
      <c r="J534" s="355"/>
      <c r="K534" s="355"/>
      <c r="L534" s="355"/>
      <c r="M534" s="351"/>
      <c r="N534" s="351"/>
      <c r="O534" s="351"/>
      <c r="P534" s="351"/>
      <c r="Q534" s="472" t="str">
        <f t="shared" ref="Q534" si="539">IF((L526=""),"",MAX(D527:L527))</f>
        <v/>
      </c>
      <c r="R534" s="472" t="str">
        <f t="shared" ref="R534" si="540">IF(L526="","",MIN(D527:L527))</f>
        <v/>
      </c>
      <c r="S534" s="352" t="str">
        <f t="shared" ref="S534" si="541">IF((L527=""),"",AVERAGE(D527:L527))</f>
        <v/>
      </c>
      <c r="T534" s="352" t="str">
        <f>IF((L526=""),"",((Q534-R534)/(Q534+R534))*100)</f>
        <v/>
      </c>
      <c r="U534" s="474" t="str">
        <f>IF(L526="","",(IF(T534&lt;7,IF(S534&gt;2000,IF(S534&lt;3000,"Pass","Fail"),"Fail"),"Fail")))</f>
        <v/>
      </c>
      <c r="V534" s="476"/>
    </row>
    <row r="535" spans="1:22">
      <c r="A535" s="471"/>
      <c r="B535" s="463"/>
      <c r="C535" s="354" t="s">
        <v>101</v>
      </c>
      <c r="D535" s="355"/>
      <c r="E535" s="355"/>
      <c r="F535" s="355"/>
      <c r="G535" s="355"/>
      <c r="H535" s="355"/>
      <c r="I535" s="355"/>
      <c r="J535" s="355"/>
      <c r="K535" s="355"/>
      <c r="L535" s="355"/>
      <c r="M535" s="356"/>
      <c r="N535" s="356"/>
      <c r="O535" s="356"/>
      <c r="P535" s="356"/>
      <c r="Q535" s="463"/>
      <c r="R535" s="463"/>
      <c r="S535" s="357"/>
      <c r="T535" s="357"/>
      <c r="U535" s="466"/>
      <c r="V535" s="477"/>
    </row>
    <row r="536" spans="1:22" ht="24.75" thickBot="1">
      <c r="A536" s="471"/>
      <c r="B536" s="473"/>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3"/>
      <c r="R536" s="473"/>
      <c r="S536" s="359"/>
      <c r="T536" s="359"/>
      <c r="U536" s="475"/>
      <c r="V536" s="477"/>
    </row>
    <row r="537" spans="1:22">
      <c r="A537" s="459"/>
      <c r="B537" s="462" t="s">
        <v>111</v>
      </c>
      <c r="C537" s="354" t="s">
        <v>100</v>
      </c>
      <c r="D537" s="350"/>
      <c r="E537" s="350"/>
      <c r="F537" s="350"/>
      <c r="G537" s="350"/>
      <c r="H537" s="350"/>
      <c r="I537" s="350"/>
      <c r="J537" s="350"/>
      <c r="K537" s="350"/>
      <c r="L537" s="350"/>
      <c r="M537" s="356"/>
      <c r="N537" s="356"/>
      <c r="O537" s="356"/>
      <c r="P537" s="356"/>
      <c r="Q537" s="462" t="str">
        <f t="shared" ref="Q537" si="544">IF((L529=""),"",MAX(D530:L530))</f>
        <v/>
      </c>
      <c r="R537" s="462" t="str">
        <f t="shared" ref="R537" si="545">IF(L529="","",MIN(D530:L530))</f>
        <v/>
      </c>
      <c r="S537" s="360" t="str">
        <f t="shared" ref="S537" si="546">IF((L530=""),"",AVERAGE(D530:L530))</f>
        <v/>
      </c>
      <c r="T537" s="346" t="str">
        <f>IF((L529=""),"",((Q537-R537)/(Q537+R537))*100)</f>
        <v/>
      </c>
      <c r="U537" s="465" t="str">
        <f>IF(L529="","",(IF(T537&lt;7,IF(S537&gt;2800,IF(S537&lt;4500,"Pass","Fail"),"Fail"),"Fail")))</f>
        <v/>
      </c>
      <c r="V537" s="468"/>
    </row>
    <row r="538" spans="1:22">
      <c r="A538" s="460"/>
      <c r="B538" s="463"/>
      <c r="C538" s="354" t="s">
        <v>101</v>
      </c>
      <c r="D538" s="355"/>
      <c r="E538" s="355"/>
      <c r="F538" s="355"/>
      <c r="G538" s="355"/>
      <c r="H538" s="355"/>
      <c r="I538" s="355"/>
      <c r="J538" s="355"/>
      <c r="K538" s="355"/>
      <c r="L538" s="355"/>
      <c r="M538" s="356"/>
      <c r="N538" s="356"/>
      <c r="O538" s="356"/>
      <c r="P538" s="356"/>
      <c r="Q538" s="463"/>
      <c r="R538" s="463"/>
      <c r="S538" s="361"/>
      <c r="T538" s="357"/>
      <c r="U538" s="466"/>
      <c r="V538" s="468"/>
    </row>
    <row r="539" spans="1:22" ht="24.75" thickBot="1">
      <c r="A539" s="461"/>
      <c r="B539" s="464"/>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4"/>
      <c r="R539" s="464"/>
      <c r="S539" s="364"/>
      <c r="T539" s="365"/>
      <c r="U539" s="467"/>
      <c r="V539" s="469"/>
    </row>
    <row r="540" spans="1:22">
      <c r="A540" s="470"/>
      <c r="B540" s="472" t="s">
        <v>211</v>
      </c>
      <c r="C540" s="349" t="s">
        <v>100</v>
      </c>
      <c r="D540" s="355"/>
      <c r="E540" s="355"/>
      <c r="F540" s="355"/>
      <c r="G540" s="355"/>
      <c r="H540" s="355"/>
      <c r="I540" s="355"/>
      <c r="J540" s="355"/>
      <c r="K540" s="355"/>
      <c r="L540" s="355"/>
      <c r="M540" s="351"/>
      <c r="N540" s="351"/>
      <c r="O540" s="351"/>
      <c r="P540" s="351"/>
      <c r="Q540" s="472" t="str">
        <f t="shared" ref="Q540" si="548">IF((L532=""),"",MAX(D533:L533))</f>
        <v/>
      </c>
      <c r="R540" s="472" t="str">
        <f t="shared" ref="R540" si="549">IF(L532="","",MIN(D533:L533))</f>
        <v/>
      </c>
      <c r="S540" s="352" t="str">
        <f t="shared" ref="S540" si="550">IF((L533=""),"",AVERAGE(D533:L533))</f>
        <v/>
      </c>
      <c r="T540" s="352" t="str">
        <f>IF((L532=""),"",((Q540-R540)/(Q540+R540))*100)</f>
        <v/>
      </c>
      <c r="U540" s="474" t="str">
        <f>IF(L532="","",(IF(T540&lt;7,IF(S540&gt;2000,IF(S540&lt;3000,"Pass","Fail"),"Fail"),"Fail")))</f>
        <v/>
      </c>
      <c r="V540" s="476"/>
    </row>
    <row r="541" spans="1:22">
      <c r="A541" s="471"/>
      <c r="B541" s="463"/>
      <c r="C541" s="354" t="s">
        <v>101</v>
      </c>
      <c r="D541" s="355"/>
      <c r="E541" s="355"/>
      <c r="F541" s="355"/>
      <c r="G541" s="355"/>
      <c r="H541" s="355"/>
      <c r="I541" s="355"/>
      <c r="J541" s="355"/>
      <c r="K541" s="355"/>
      <c r="L541" s="355"/>
      <c r="M541" s="356"/>
      <c r="N541" s="356"/>
      <c r="O541" s="356"/>
      <c r="P541" s="356"/>
      <c r="Q541" s="463"/>
      <c r="R541" s="463"/>
      <c r="S541" s="357"/>
      <c r="T541" s="357"/>
      <c r="U541" s="466"/>
      <c r="V541" s="477"/>
    </row>
    <row r="542" spans="1:22" ht="24.75" thickBot="1">
      <c r="A542" s="471"/>
      <c r="B542" s="473"/>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3"/>
      <c r="R542" s="473"/>
      <c r="S542" s="359"/>
      <c r="T542" s="359"/>
      <c r="U542" s="475"/>
      <c r="V542" s="477"/>
    </row>
    <row r="543" spans="1:22">
      <c r="A543" s="459"/>
      <c r="B543" s="462" t="s">
        <v>111</v>
      </c>
      <c r="C543" s="354" t="s">
        <v>100</v>
      </c>
      <c r="D543" s="350"/>
      <c r="E543" s="350"/>
      <c r="F543" s="350"/>
      <c r="G543" s="350"/>
      <c r="H543" s="350"/>
      <c r="I543" s="350"/>
      <c r="J543" s="350"/>
      <c r="K543" s="350"/>
      <c r="L543" s="350"/>
      <c r="M543" s="356"/>
      <c r="N543" s="356"/>
      <c r="O543" s="356"/>
      <c r="P543" s="356"/>
      <c r="Q543" s="462" t="str">
        <f t="shared" ref="Q543" si="552">IF((L535=""),"",MAX(D536:L536))</f>
        <v/>
      </c>
      <c r="R543" s="462" t="str">
        <f t="shared" ref="R543" si="553">IF(L535="","",MIN(D536:L536))</f>
        <v/>
      </c>
      <c r="S543" s="360" t="str">
        <f t="shared" ref="S543" si="554">IF((L536=""),"",AVERAGE(D536:L536))</f>
        <v/>
      </c>
      <c r="T543" s="346" t="str">
        <f>IF((L535=""),"",((Q543-R543)/(Q543+R543))*100)</f>
        <v/>
      </c>
      <c r="U543" s="465" t="str">
        <f>IF(L535="","",(IF(T543&lt;7,IF(S543&gt;2800,IF(S543&lt;4500,"Pass","Fail"),"Fail"),"Fail")))</f>
        <v/>
      </c>
      <c r="V543" s="468"/>
    </row>
    <row r="544" spans="1:22">
      <c r="A544" s="460"/>
      <c r="B544" s="463"/>
      <c r="C544" s="354" t="s">
        <v>101</v>
      </c>
      <c r="D544" s="355"/>
      <c r="E544" s="355"/>
      <c r="F544" s="355"/>
      <c r="G544" s="355"/>
      <c r="H544" s="355"/>
      <c r="I544" s="355"/>
      <c r="J544" s="355"/>
      <c r="K544" s="355"/>
      <c r="L544" s="355"/>
      <c r="M544" s="356"/>
      <c r="N544" s="356"/>
      <c r="O544" s="356"/>
      <c r="P544" s="356"/>
      <c r="Q544" s="463"/>
      <c r="R544" s="463"/>
      <c r="S544" s="361"/>
      <c r="T544" s="357"/>
      <c r="U544" s="466"/>
      <c r="V544" s="468"/>
    </row>
    <row r="545" spans="1:22" ht="24.75" thickBot="1">
      <c r="A545" s="461"/>
      <c r="B545" s="464"/>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4"/>
      <c r="R545" s="464"/>
      <c r="S545" s="364"/>
      <c r="T545" s="365"/>
      <c r="U545" s="467"/>
      <c r="V545" s="469"/>
    </row>
    <row r="546" spans="1:22">
      <c r="A546" s="470"/>
      <c r="B546" s="472" t="s">
        <v>211</v>
      </c>
      <c r="C546" s="349" t="s">
        <v>100</v>
      </c>
      <c r="D546" s="355"/>
      <c r="E546" s="355"/>
      <c r="F546" s="355"/>
      <c r="G546" s="355"/>
      <c r="H546" s="355"/>
      <c r="I546" s="355"/>
      <c r="J546" s="355"/>
      <c r="K546" s="355"/>
      <c r="L546" s="355"/>
      <c r="M546" s="351"/>
      <c r="N546" s="351"/>
      <c r="O546" s="351"/>
      <c r="P546" s="351"/>
      <c r="Q546" s="472" t="str">
        <f t="shared" ref="Q546" si="556">IF((L538=""),"",MAX(D539:L539))</f>
        <v/>
      </c>
      <c r="R546" s="472" t="str">
        <f t="shared" ref="R546" si="557">IF(L538="","",MIN(D539:L539))</f>
        <v/>
      </c>
      <c r="S546" s="352" t="str">
        <f t="shared" ref="S546" si="558">IF((L539=""),"",AVERAGE(D539:L539))</f>
        <v/>
      </c>
      <c r="T546" s="352" t="str">
        <f>IF((L538=""),"",((Q546-R546)/(Q546+R546))*100)</f>
        <v/>
      </c>
      <c r="U546" s="474" t="str">
        <f>IF(L538="","",(IF(T546&lt;7,IF(S546&gt;2000,IF(S546&lt;3000,"Pass","Fail"),"Fail"),"Fail")))</f>
        <v/>
      </c>
      <c r="V546" s="476"/>
    </row>
    <row r="547" spans="1:22">
      <c r="A547" s="471"/>
      <c r="B547" s="463"/>
      <c r="C547" s="354" t="s">
        <v>101</v>
      </c>
      <c r="D547" s="355"/>
      <c r="E547" s="355"/>
      <c r="F547" s="355"/>
      <c r="G547" s="355"/>
      <c r="H547" s="355"/>
      <c r="I547" s="355"/>
      <c r="J547" s="355"/>
      <c r="K547" s="355"/>
      <c r="L547" s="355"/>
      <c r="M547" s="356"/>
      <c r="N547" s="356"/>
      <c r="O547" s="356"/>
      <c r="P547" s="356"/>
      <c r="Q547" s="463"/>
      <c r="R547" s="463"/>
      <c r="S547" s="357"/>
      <c r="T547" s="357"/>
      <c r="U547" s="466"/>
      <c r="V547" s="477"/>
    </row>
    <row r="548" spans="1:22" ht="24.75" thickBot="1">
      <c r="A548" s="471"/>
      <c r="B548" s="473"/>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3"/>
      <c r="R548" s="473"/>
      <c r="S548" s="359"/>
      <c r="T548" s="359"/>
      <c r="U548" s="475"/>
      <c r="V548" s="477"/>
    </row>
    <row r="549" spans="1:22">
      <c r="A549" s="459"/>
      <c r="B549" s="462" t="s">
        <v>111</v>
      </c>
      <c r="C549" s="354" t="s">
        <v>100</v>
      </c>
      <c r="D549" s="350"/>
      <c r="E549" s="350"/>
      <c r="F549" s="350"/>
      <c r="G549" s="350"/>
      <c r="H549" s="350"/>
      <c r="I549" s="350"/>
      <c r="J549" s="350"/>
      <c r="K549" s="350"/>
      <c r="L549" s="350"/>
      <c r="M549" s="356"/>
      <c r="N549" s="356"/>
      <c r="O549" s="356"/>
      <c r="P549" s="356"/>
      <c r="Q549" s="462" t="str">
        <f t="shared" ref="Q549" si="560">IF((L541=""),"",MAX(D542:L542))</f>
        <v/>
      </c>
      <c r="R549" s="462" t="str">
        <f t="shared" ref="R549" si="561">IF(L541="","",MIN(D542:L542))</f>
        <v/>
      </c>
      <c r="S549" s="360" t="str">
        <f t="shared" ref="S549" si="562">IF((L542=""),"",AVERAGE(D542:L542))</f>
        <v/>
      </c>
      <c r="T549" s="346" t="str">
        <f>IF((L541=""),"",((Q549-R549)/(Q549+R549))*100)</f>
        <v/>
      </c>
      <c r="U549" s="465" t="str">
        <f>IF(L541="","",(IF(T549&lt;7,IF(S549&gt;2800,IF(S549&lt;4500,"Pass","Fail"),"Fail"),"Fail")))</f>
        <v/>
      </c>
      <c r="V549" s="468"/>
    </row>
    <row r="550" spans="1:22">
      <c r="A550" s="460"/>
      <c r="B550" s="463"/>
      <c r="C550" s="354" t="s">
        <v>101</v>
      </c>
      <c r="D550" s="355"/>
      <c r="E550" s="355"/>
      <c r="F550" s="355"/>
      <c r="G550" s="355"/>
      <c r="H550" s="355"/>
      <c r="I550" s="355"/>
      <c r="J550" s="355"/>
      <c r="K550" s="355"/>
      <c r="L550" s="355"/>
      <c r="M550" s="356"/>
      <c r="N550" s="356"/>
      <c r="O550" s="356"/>
      <c r="P550" s="356"/>
      <c r="Q550" s="463"/>
      <c r="R550" s="463"/>
      <c r="S550" s="361"/>
      <c r="T550" s="357"/>
      <c r="U550" s="466"/>
      <c r="V550" s="468"/>
    </row>
    <row r="551" spans="1:22" ht="24.75" thickBot="1">
      <c r="A551" s="461"/>
      <c r="B551" s="464"/>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4"/>
      <c r="R551" s="464"/>
      <c r="S551" s="364"/>
      <c r="T551" s="365"/>
      <c r="U551" s="467"/>
      <c r="V551" s="469"/>
    </row>
    <row r="552" spans="1:22">
      <c r="A552" s="470"/>
      <c r="B552" s="472" t="s">
        <v>211</v>
      </c>
      <c r="C552" s="349" t="s">
        <v>100</v>
      </c>
      <c r="D552" s="355"/>
      <c r="E552" s="355"/>
      <c r="F552" s="355"/>
      <c r="G552" s="355"/>
      <c r="H552" s="355"/>
      <c r="I552" s="355"/>
      <c r="J552" s="355"/>
      <c r="K552" s="355"/>
      <c r="L552" s="355"/>
      <c r="M552" s="351"/>
      <c r="N552" s="351"/>
      <c r="O552" s="351"/>
      <c r="P552" s="351"/>
      <c r="Q552" s="472" t="str">
        <f t="shared" ref="Q552" si="564">IF((L544=""),"",MAX(D545:L545))</f>
        <v/>
      </c>
      <c r="R552" s="472" t="str">
        <f t="shared" ref="R552" si="565">IF(L544="","",MIN(D545:L545))</f>
        <v/>
      </c>
      <c r="S552" s="352" t="str">
        <f t="shared" ref="S552" si="566">IF((L545=""),"",AVERAGE(D545:L545))</f>
        <v/>
      </c>
      <c r="T552" s="352" t="str">
        <f>IF((L544=""),"",((Q552-R552)/(Q552+R552))*100)</f>
        <v/>
      </c>
      <c r="U552" s="474" t="str">
        <f>IF(L544="","",(IF(T552&lt;7,IF(S552&gt;2000,IF(S552&lt;3000,"Pass","Fail"),"Fail"),"Fail")))</f>
        <v/>
      </c>
      <c r="V552" s="476"/>
    </row>
    <row r="553" spans="1:22">
      <c r="A553" s="471"/>
      <c r="B553" s="463"/>
      <c r="C553" s="354" t="s">
        <v>101</v>
      </c>
      <c r="D553" s="355"/>
      <c r="E553" s="355"/>
      <c r="F553" s="355"/>
      <c r="G553" s="355"/>
      <c r="H553" s="355"/>
      <c r="I553" s="355"/>
      <c r="J553" s="355"/>
      <c r="K553" s="355"/>
      <c r="L553" s="355"/>
      <c r="M553" s="356"/>
      <c r="N553" s="356"/>
      <c r="O553" s="356"/>
      <c r="P553" s="356"/>
      <c r="Q553" s="463"/>
      <c r="R553" s="463"/>
      <c r="S553" s="357"/>
      <c r="T553" s="357"/>
      <c r="U553" s="466"/>
      <c r="V553" s="477"/>
    </row>
    <row r="554" spans="1:22" ht="24.75" thickBot="1">
      <c r="A554" s="471"/>
      <c r="B554" s="473"/>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3"/>
      <c r="R554" s="473"/>
      <c r="S554" s="359"/>
      <c r="T554" s="359"/>
      <c r="U554" s="475"/>
      <c r="V554" s="477"/>
    </row>
    <row r="555" spans="1:22">
      <c r="A555" s="459"/>
      <c r="B555" s="462" t="s">
        <v>111</v>
      </c>
      <c r="C555" s="354" t="s">
        <v>100</v>
      </c>
      <c r="D555" s="350"/>
      <c r="E555" s="350"/>
      <c r="F555" s="350"/>
      <c r="G555" s="350"/>
      <c r="H555" s="350"/>
      <c r="I555" s="350"/>
      <c r="J555" s="350"/>
      <c r="K555" s="350"/>
      <c r="L555" s="350"/>
      <c r="M555" s="356"/>
      <c r="N555" s="356"/>
      <c r="O555" s="356"/>
      <c r="P555" s="356"/>
      <c r="Q555" s="462" t="str">
        <f t="shared" ref="Q555" si="568">IF((L547=""),"",MAX(D548:L548))</f>
        <v/>
      </c>
      <c r="R555" s="462" t="str">
        <f t="shared" ref="R555" si="569">IF(L547="","",MIN(D548:L548))</f>
        <v/>
      </c>
      <c r="S555" s="360" t="str">
        <f t="shared" ref="S555" si="570">IF((L548=""),"",AVERAGE(D548:L548))</f>
        <v/>
      </c>
      <c r="T555" s="346" t="str">
        <f>IF((L547=""),"",((Q555-R555)/(Q555+R555))*100)</f>
        <v/>
      </c>
      <c r="U555" s="465" t="str">
        <f>IF(L547="","",(IF(T555&lt;7,IF(S555&gt;2800,IF(S555&lt;4500,"Pass","Fail"),"Fail"),"Fail")))</f>
        <v/>
      </c>
      <c r="V555" s="468"/>
    </row>
    <row r="556" spans="1:22">
      <c r="A556" s="460"/>
      <c r="B556" s="463"/>
      <c r="C556" s="354" t="s">
        <v>101</v>
      </c>
      <c r="D556" s="355"/>
      <c r="E556" s="355"/>
      <c r="F556" s="355"/>
      <c r="G556" s="355"/>
      <c r="H556" s="355"/>
      <c r="I556" s="355"/>
      <c r="J556" s="355"/>
      <c r="K556" s="355"/>
      <c r="L556" s="355"/>
      <c r="M556" s="356"/>
      <c r="N556" s="356"/>
      <c r="O556" s="356"/>
      <c r="P556" s="356"/>
      <c r="Q556" s="463"/>
      <c r="R556" s="463"/>
      <c r="S556" s="361"/>
      <c r="T556" s="357"/>
      <c r="U556" s="466"/>
      <c r="V556" s="468"/>
    </row>
    <row r="557" spans="1:22" ht="24.75" thickBot="1">
      <c r="A557" s="461"/>
      <c r="B557" s="464"/>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4"/>
      <c r="R557" s="464"/>
      <c r="S557" s="364"/>
      <c r="T557" s="365"/>
      <c r="U557" s="467"/>
      <c r="V557" s="469"/>
    </row>
    <row r="558" spans="1:22">
      <c r="A558" s="470"/>
      <c r="B558" s="472" t="s">
        <v>211</v>
      </c>
      <c r="C558" s="349" t="s">
        <v>100</v>
      </c>
      <c r="D558" s="355"/>
      <c r="E558" s="355"/>
      <c r="F558" s="355"/>
      <c r="G558" s="355"/>
      <c r="H558" s="355"/>
      <c r="I558" s="355"/>
      <c r="J558" s="355"/>
      <c r="K558" s="355"/>
      <c r="L558" s="355"/>
      <c r="M558" s="351"/>
      <c r="N558" s="351"/>
      <c r="O558" s="351"/>
      <c r="P558" s="351"/>
      <c r="Q558" s="472" t="str">
        <f t="shared" ref="Q558" si="572">IF((L550=""),"",MAX(D551:L551))</f>
        <v/>
      </c>
      <c r="R558" s="472" t="str">
        <f t="shared" ref="R558" si="573">IF(L550="","",MIN(D551:L551))</f>
        <v/>
      </c>
      <c r="S558" s="352" t="str">
        <f t="shared" ref="S558" si="574">IF((L551=""),"",AVERAGE(D551:L551))</f>
        <v/>
      </c>
      <c r="T558" s="352" t="str">
        <f>IF((L550=""),"",((Q558-R558)/(Q558+R558))*100)</f>
        <v/>
      </c>
      <c r="U558" s="474" t="str">
        <f>IF(L550="","",(IF(T558&lt;7,IF(S558&gt;2000,IF(S558&lt;3000,"Pass","Fail"),"Fail"),"Fail")))</f>
        <v/>
      </c>
      <c r="V558" s="476"/>
    </row>
    <row r="559" spans="1:22">
      <c r="A559" s="471"/>
      <c r="B559" s="463"/>
      <c r="C559" s="354" t="s">
        <v>101</v>
      </c>
      <c r="D559" s="355"/>
      <c r="E559" s="355"/>
      <c r="F559" s="355"/>
      <c r="G559" s="355"/>
      <c r="H559" s="355"/>
      <c r="I559" s="355"/>
      <c r="J559" s="355"/>
      <c r="K559" s="355"/>
      <c r="L559" s="355"/>
      <c r="M559" s="356"/>
      <c r="N559" s="356"/>
      <c r="O559" s="356"/>
      <c r="P559" s="356"/>
      <c r="Q559" s="463"/>
      <c r="R559" s="463"/>
      <c r="S559" s="357"/>
      <c r="T559" s="357"/>
      <c r="U559" s="466"/>
      <c r="V559" s="477"/>
    </row>
    <row r="560" spans="1:22" ht="24.75" thickBot="1">
      <c r="A560" s="471"/>
      <c r="B560" s="473"/>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3"/>
      <c r="R560" s="473"/>
      <c r="S560" s="359"/>
      <c r="T560" s="359"/>
      <c r="U560" s="475"/>
      <c r="V560" s="477"/>
    </row>
    <row r="561" spans="1:22">
      <c r="A561" s="459"/>
      <c r="B561" s="462" t="s">
        <v>111</v>
      </c>
      <c r="C561" s="354" t="s">
        <v>100</v>
      </c>
      <c r="D561" s="350"/>
      <c r="E561" s="350"/>
      <c r="F561" s="350"/>
      <c r="G561" s="350"/>
      <c r="H561" s="350"/>
      <c r="I561" s="350"/>
      <c r="J561" s="350"/>
      <c r="K561" s="350"/>
      <c r="L561" s="350"/>
      <c r="M561" s="356"/>
      <c r="N561" s="356"/>
      <c r="O561" s="356"/>
      <c r="P561" s="356"/>
      <c r="Q561" s="462" t="str">
        <f t="shared" ref="Q561" si="576">IF((L553=""),"",MAX(D554:L554))</f>
        <v/>
      </c>
      <c r="R561" s="462" t="str">
        <f t="shared" ref="R561" si="577">IF(L553="","",MIN(D554:L554))</f>
        <v/>
      </c>
      <c r="S561" s="360" t="str">
        <f t="shared" ref="S561" si="578">IF((L554=""),"",AVERAGE(D554:L554))</f>
        <v/>
      </c>
      <c r="T561" s="346" t="str">
        <f>IF((L553=""),"",((Q561-R561)/(Q561+R561))*100)</f>
        <v/>
      </c>
      <c r="U561" s="465" t="str">
        <f>IF(L553="","",(IF(T561&lt;7,IF(S561&gt;2800,IF(S561&lt;4500,"Pass","Fail"),"Fail"),"Fail")))</f>
        <v/>
      </c>
      <c r="V561" s="468"/>
    </row>
    <row r="562" spans="1:22">
      <c r="A562" s="460"/>
      <c r="B562" s="463"/>
      <c r="C562" s="354" t="s">
        <v>101</v>
      </c>
      <c r="D562" s="355"/>
      <c r="E562" s="355"/>
      <c r="F562" s="355"/>
      <c r="G562" s="355"/>
      <c r="H562" s="355"/>
      <c r="I562" s="355"/>
      <c r="J562" s="355"/>
      <c r="K562" s="355"/>
      <c r="L562" s="355"/>
      <c r="M562" s="356"/>
      <c r="N562" s="356"/>
      <c r="O562" s="356"/>
      <c r="P562" s="356"/>
      <c r="Q562" s="463"/>
      <c r="R562" s="463"/>
      <c r="S562" s="361"/>
      <c r="T562" s="357"/>
      <c r="U562" s="466"/>
      <c r="V562" s="468"/>
    </row>
    <row r="563" spans="1:22" ht="24.75" thickBot="1">
      <c r="A563" s="461"/>
      <c r="B563" s="464"/>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4"/>
      <c r="R563" s="464"/>
      <c r="S563" s="364"/>
      <c r="T563" s="365"/>
      <c r="U563" s="467"/>
      <c r="V563" s="469"/>
    </row>
    <row r="564" spans="1:22">
      <c r="A564" s="470"/>
      <c r="B564" s="472" t="s">
        <v>211</v>
      </c>
      <c r="C564" s="349" t="s">
        <v>100</v>
      </c>
      <c r="D564" s="355"/>
      <c r="E564" s="355"/>
      <c r="F564" s="355"/>
      <c r="G564" s="355"/>
      <c r="H564" s="355"/>
      <c r="I564" s="355"/>
      <c r="J564" s="355"/>
      <c r="K564" s="355"/>
      <c r="L564" s="355"/>
      <c r="M564" s="351"/>
      <c r="N564" s="351"/>
      <c r="O564" s="351"/>
      <c r="P564" s="351"/>
      <c r="Q564" s="472" t="str">
        <f t="shared" ref="Q564" si="580">IF((L556=""),"",MAX(D557:L557))</f>
        <v/>
      </c>
      <c r="R564" s="472" t="str">
        <f t="shared" ref="R564" si="581">IF(L556="","",MIN(D557:L557))</f>
        <v/>
      </c>
      <c r="S564" s="352" t="str">
        <f t="shared" ref="S564" si="582">IF((L557=""),"",AVERAGE(D557:L557))</f>
        <v/>
      </c>
      <c r="T564" s="352" t="str">
        <f>IF((L556=""),"",((Q564-R564)/(Q564+R564))*100)</f>
        <v/>
      </c>
      <c r="U564" s="474" t="str">
        <f>IF(L556="","",(IF(T564&lt;7,IF(S564&gt;2000,IF(S564&lt;3000,"Pass","Fail"),"Fail"),"Fail")))</f>
        <v/>
      </c>
      <c r="V564" s="476"/>
    </row>
    <row r="565" spans="1:22">
      <c r="A565" s="471"/>
      <c r="B565" s="463"/>
      <c r="C565" s="354" t="s">
        <v>101</v>
      </c>
      <c r="D565" s="355"/>
      <c r="E565" s="355"/>
      <c r="F565" s="355"/>
      <c r="G565" s="355"/>
      <c r="H565" s="355"/>
      <c r="I565" s="355"/>
      <c r="J565" s="355"/>
      <c r="K565" s="355"/>
      <c r="L565" s="355"/>
      <c r="M565" s="356"/>
      <c r="N565" s="356"/>
      <c r="O565" s="356"/>
      <c r="P565" s="356"/>
      <c r="Q565" s="463"/>
      <c r="R565" s="463"/>
      <c r="S565" s="357"/>
      <c r="T565" s="357"/>
      <c r="U565" s="466"/>
      <c r="V565" s="477"/>
    </row>
    <row r="566" spans="1:22" ht="24.75" thickBot="1">
      <c r="A566" s="471"/>
      <c r="B566" s="473"/>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3"/>
      <c r="R566" s="473"/>
      <c r="S566" s="359"/>
      <c r="T566" s="359"/>
      <c r="U566" s="475"/>
      <c r="V566" s="477"/>
    </row>
    <row r="567" spans="1:22">
      <c r="A567" s="459"/>
      <c r="B567" s="462" t="s">
        <v>111</v>
      </c>
      <c r="C567" s="354" t="s">
        <v>100</v>
      </c>
      <c r="D567" s="350"/>
      <c r="E567" s="350"/>
      <c r="F567" s="350"/>
      <c r="G567" s="350"/>
      <c r="H567" s="350"/>
      <c r="I567" s="350"/>
      <c r="J567" s="350"/>
      <c r="K567" s="350"/>
      <c r="L567" s="350"/>
      <c r="M567" s="356"/>
      <c r="N567" s="356"/>
      <c r="O567" s="356"/>
      <c r="P567" s="356"/>
      <c r="Q567" s="462" t="str">
        <f t="shared" ref="Q567" si="584">IF((L559=""),"",MAX(D560:L560))</f>
        <v/>
      </c>
      <c r="R567" s="462" t="str">
        <f t="shared" ref="R567" si="585">IF(L559="","",MIN(D560:L560))</f>
        <v/>
      </c>
      <c r="S567" s="360" t="str">
        <f t="shared" ref="S567" si="586">IF((L560=""),"",AVERAGE(D560:L560))</f>
        <v/>
      </c>
      <c r="T567" s="346" t="str">
        <f>IF((L559=""),"",((Q567-R567)/(Q567+R567))*100)</f>
        <v/>
      </c>
      <c r="U567" s="465" t="str">
        <f>IF(L559="","",(IF(T567&lt;7,IF(S567&gt;2800,IF(S567&lt;4500,"Pass","Fail"),"Fail"),"Fail")))</f>
        <v/>
      </c>
      <c r="V567" s="468"/>
    </row>
    <row r="568" spans="1:22">
      <c r="A568" s="460"/>
      <c r="B568" s="463"/>
      <c r="C568" s="354" t="s">
        <v>101</v>
      </c>
      <c r="D568" s="355"/>
      <c r="E568" s="355"/>
      <c r="F568" s="355"/>
      <c r="G568" s="355"/>
      <c r="H568" s="355"/>
      <c r="I568" s="355"/>
      <c r="J568" s="355"/>
      <c r="K568" s="355"/>
      <c r="L568" s="355"/>
      <c r="M568" s="356"/>
      <c r="N568" s="356"/>
      <c r="O568" s="356"/>
      <c r="P568" s="356"/>
      <c r="Q568" s="463"/>
      <c r="R568" s="463"/>
      <c r="S568" s="361"/>
      <c r="T568" s="357"/>
      <c r="U568" s="466"/>
      <c r="V568" s="468"/>
    </row>
    <row r="569" spans="1:22" ht="24.75" thickBot="1">
      <c r="A569" s="461"/>
      <c r="B569" s="464"/>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4"/>
      <c r="R569" s="464"/>
      <c r="S569" s="364"/>
      <c r="T569" s="365"/>
      <c r="U569" s="467"/>
      <c r="V569" s="469"/>
    </row>
    <row r="570" spans="1:22">
      <c r="A570" s="470"/>
      <c r="B570" s="472" t="s">
        <v>211</v>
      </c>
      <c r="C570" s="349" t="s">
        <v>100</v>
      </c>
      <c r="D570" s="355"/>
      <c r="E570" s="355"/>
      <c r="F570" s="355"/>
      <c r="G570" s="355"/>
      <c r="H570" s="355"/>
      <c r="I570" s="355"/>
      <c r="J570" s="355"/>
      <c r="K570" s="355"/>
      <c r="L570" s="355"/>
      <c r="M570" s="351"/>
      <c r="N570" s="351"/>
      <c r="O570" s="351"/>
      <c r="P570" s="351"/>
      <c r="Q570" s="472" t="str">
        <f t="shared" ref="Q570" si="588">IF((L562=""),"",MAX(D563:L563))</f>
        <v/>
      </c>
      <c r="R570" s="472" t="str">
        <f t="shared" ref="R570" si="589">IF(L562="","",MIN(D563:L563))</f>
        <v/>
      </c>
      <c r="S570" s="352" t="str">
        <f t="shared" ref="S570" si="590">IF((L563=""),"",AVERAGE(D563:L563))</f>
        <v/>
      </c>
      <c r="T570" s="352" t="str">
        <f>IF((L562=""),"",((Q570-R570)/(Q570+R570))*100)</f>
        <v/>
      </c>
      <c r="U570" s="474" t="str">
        <f>IF(L562="","",(IF(T570&lt;7,IF(S570&gt;2000,IF(S570&lt;3000,"Pass","Fail"),"Fail"),"Fail")))</f>
        <v/>
      </c>
      <c r="V570" s="476"/>
    </row>
    <row r="571" spans="1:22">
      <c r="A571" s="471"/>
      <c r="B571" s="463"/>
      <c r="C571" s="354" t="s">
        <v>101</v>
      </c>
      <c r="D571" s="355"/>
      <c r="E571" s="355"/>
      <c r="F571" s="355"/>
      <c r="G571" s="355"/>
      <c r="H571" s="355"/>
      <c r="I571" s="355"/>
      <c r="J571" s="355"/>
      <c r="K571" s="355"/>
      <c r="L571" s="355"/>
      <c r="M571" s="356"/>
      <c r="N571" s="356"/>
      <c r="O571" s="356"/>
      <c r="P571" s="356"/>
      <c r="Q571" s="463"/>
      <c r="R571" s="463"/>
      <c r="S571" s="357"/>
      <c r="T571" s="357"/>
      <c r="U571" s="466"/>
      <c r="V571" s="477"/>
    </row>
    <row r="572" spans="1:22" ht="24.75" thickBot="1">
      <c r="A572" s="471"/>
      <c r="B572" s="473"/>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3"/>
      <c r="R572" s="473"/>
      <c r="S572" s="359"/>
      <c r="T572" s="359"/>
      <c r="U572" s="475"/>
      <c r="V572" s="477"/>
    </row>
    <row r="573" spans="1:22">
      <c r="A573" s="459"/>
      <c r="B573" s="462" t="s">
        <v>111</v>
      </c>
      <c r="C573" s="354" t="s">
        <v>100</v>
      </c>
      <c r="D573" s="350"/>
      <c r="E573" s="350"/>
      <c r="F573" s="350"/>
      <c r="G573" s="350"/>
      <c r="H573" s="350"/>
      <c r="I573" s="350"/>
      <c r="J573" s="350"/>
      <c r="K573" s="350"/>
      <c r="L573" s="350"/>
      <c r="M573" s="356"/>
      <c r="N573" s="356"/>
      <c r="O573" s="356"/>
      <c r="P573" s="356"/>
      <c r="Q573" s="462" t="str">
        <f t="shared" ref="Q573" si="592">IF((L565=""),"",MAX(D566:L566))</f>
        <v/>
      </c>
      <c r="R573" s="462" t="str">
        <f t="shared" ref="R573" si="593">IF(L565="","",MIN(D566:L566))</f>
        <v/>
      </c>
      <c r="S573" s="360" t="str">
        <f t="shared" ref="S573" si="594">IF((L566=""),"",AVERAGE(D566:L566))</f>
        <v/>
      </c>
      <c r="T573" s="346" t="str">
        <f>IF((L565=""),"",((Q573-R573)/(Q573+R573))*100)</f>
        <v/>
      </c>
      <c r="U573" s="465" t="str">
        <f>IF(L565="","",(IF(T573&lt;7,IF(S573&gt;2800,IF(S573&lt;4500,"Pass","Fail"),"Fail"),"Fail")))</f>
        <v/>
      </c>
      <c r="V573" s="468"/>
    </row>
    <row r="574" spans="1:22">
      <c r="A574" s="460"/>
      <c r="B574" s="463"/>
      <c r="C574" s="354" t="s">
        <v>101</v>
      </c>
      <c r="D574" s="355"/>
      <c r="E574" s="355"/>
      <c r="F574" s="355"/>
      <c r="G574" s="355"/>
      <c r="H574" s="355"/>
      <c r="I574" s="355"/>
      <c r="J574" s="355"/>
      <c r="K574" s="355"/>
      <c r="L574" s="355"/>
      <c r="M574" s="356"/>
      <c r="N574" s="356"/>
      <c r="O574" s="356"/>
      <c r="P574" s="356"/>
      <c r="Q574" s="463"/>
      <c r="R574" s="463"/>
      <c r="S574" s="361"/>
      <c r="T574" s="357"/>
      <c r="U574" s="466"/>
      <c r="V574" s="468"/>
    </row>
    <row r="575" spans="1:22" ht="24.75" thickBot="1">
      <c r="A575" s="461"/>
      <c r="B575" s="464"/>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4"/>
      <c r="R575" s="464"/>
      <c r="S575" s="364"/>
      <c r="T575" s="365"/>
      <c r="U575" s="467"/>
      <c r="V575" s="469"/>
    </row>
    <row r="576" spans="1:22">
      <c r="A576" s="470"/>
      <c r="B576" s="472" t="s">
        <v>211</v>
      </c>
      <c r="C576" s="349" t="s">
        <v>100</v>
      </c>
      <c r="D576" s="355"/>
      <c r="E576" s="355"/>
      <c r="F576" s="355"/>
      <c r="G576" s="355"/>
      <c r="H576" s="355"/>
      <c r="I576" s="355"/>
      <c r="J576" s="355"/>
      <c r="K576" s="355"/>
      <c r="L576" s="355"/>
      <c r="M576" s="351"/>
      <c r="N576" s="351"/>
      <c r="O576" s="351"/>
      <c r="P576" s="351"/>
      <c r="Q576" s="472" t="str">
        <f t="shared" ref="Q576" si="596">IF((L568=""),"",MAX(D569:L569))</f>
        <v/>
      </c>
      <c r="R576" s="472" t="str">
        <f t="shared" ref="R576" si="597">IF(L568="","",MIN(D569:L569))</f>
        <v/>
      </c>
      <c r="S576" s="352" t="str">
        <f t="shared" ref="S576" si="598">IF((L569=""),"",AVERAGE(D569:L569))</f>
        <v/>
      </c>
      <c r="T576" s="352" t="str">
        <f>IF((L568=""),"",((Q576-R576)/(Q576+R576))*100)</f>
        <v/>
      </c>
      <c r="U576" s="474" t="str">
        <f>IF(L568="","",(IF(T576&lt;7,IF(S576&gt;2000,IF(S576&lt;3000,"Pass","Fail"),"Fail"),"Fail")))</f>
        <v/>
      </c>
      <c r="V576" s="476"/>
    </row>
    <row r="577" spans="1:22">
      <c r="A577" s="471"/>
      <c r="B577" s="463"/>
      <c r="C577" s="354" t="s">
        <v>101</v>
      </c>
      <c r="D577" s="355"/>
      <c r="E577" s="355"/>
      <c r="F577" s="355"/>
      <c r="G577" s="355"/>
      <c r="H577" s="355"/>
      <c r="I577" s="355"/>
      <c r="J577" s="355"/>
      <c r="K577" s="355"/>
      <c r="L577" s="355"/>
      <c r="M577" s="356"/>
      <c r="N577" s="356"/>
      <c r="O577" s="356"/>
      <c r="P577" s="356"/>
      <c r="Q577" s="463"/>
      <c r="R577" s="463"/>
      <c r="S577" s="357"/>
      <c r="T577" s="357"/>
      <c r="U577" s="466"/>
      <c r="V577" s="477"/>
    </row>
    <row r="578" spans="1:22" ht="24.75" thickBot="1">
      <c r="A578" s="471"/>
      <c r="B578" s="473"/>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3"/>
      <c r="R578" s="473"/>
      <c r="S578" s="359"/>
      <c r="T578" s="359"/>
      <c r="U578" s="475"/>
      <c r="V578" s="477"/>
    </row>
    <row r="579" spans="1:22">
      <c r="A579" s="459"/>
      <c r="B579" s="462" t="s">
        <v>111</v>
      </c>
      <c r="C579" s="354" t="s">
        <v>100</v>
      </c>
      <c r="D579" s="350"/>
      <c r="E579" s="350"/>
      <c r="F579" s="350"/>
      <c r="G579" s="350"/>
      <c r="H579" s="350"/>
      <c r="I579" s="350"/>
      <c r="J579" s="350"/>
      <c r="K579" s="350"/>
      <c r="L579" s="350"/>
      <c r="M579" s="356"/>
      <c r="N579" s="356"/>
      <c r="O579" s="356"/>
      <c r="P579" s="356"/>
      <c r="Q579" s="462" t="str">
        <f t="shared" ref="Q579" si="600">IF((L571=""),"",MAX(D572:L572))</f>
        <v/>
      </c>
      <c r="R579" s="462" t="str">
        <f t="shared" ref="R579" si="601">IF(L571="","",MIN(D572:L572))</f>
        <v/>
      </c>
      <c r="S579" s="360" t="str">
        <f t="shared" ref="S579" si="602">IF((L572=""),"",AVERAGE(D572:L572))</f>
        <v/>
      </c>
      <c r="T579" s="346" t="str">
        <f>IF((L571=""),"",((Q579-R579)/(Q579+R579))*100)</f>
        <v/>
      </c>
      <c r="U579" s="465" t="str">
        <f>IF(L571="","",(IF(T579&lt;7,IF(S579&gt;2800,IF(S579&lt;4500,"Pass","Fail"),"Fail"),"Fail")))</f>
        <v/>
      </c>
      <c r="V579" s="468"/>
    </row>
    <row r="580" spans="1:22">
      <c r="A580" s="460"/>
      <c r="B580" s="463"/>
      <c r="C580" s="354" t="s">
        <v>101</v>
      </c>
      <c r="D580" s="355"/>
      <c r="E580" s="355"/>
      <c r="F580" s="355"/>
      <c r="G580" s="355"/>
      <c r="H580" s="355"/>
      <c r="I580" s="355"/>
      <c r="J580" s="355"/>
      <c r="K580" s="355"/>
      <c r="L580" s="355"/>
      <c r="M580" s="356"/>
      <c r="N580" s="356"/>
      <c r="O580" s="356"/>
      <c r="P580" s="356"/>
      <c r="Q580" s="463"/>
      <c r="R580" s="463"/>
      <c r="S580" s="361"/>
      <c r="T580" s="357"/>
      <c r="U580" s="466"/>
      <c r="V580" s="468"/>
    </row>
    <row r="581" spans="1:22" ht="24.75" thickBot="1">
      <c r="A581" s="461"/>
      <c r="B581" s="464"/>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4"/>
      <c r="R581" s="464"/>
      <c r="S581" s="364"/>
      <c r="T581" s="365"/>
      <c r="U581" s="467"/>
      <c r="V581" s="469"/>
    </row>
    <row r="582" spans="1:22">
      <c r="A582" s="470"/>
      <c r="B582" s="472" t="s">
        <v>211</v>
      </c>
      <c r="C582" s="349" t="s">
        <v>100</v>
      </c>
      <c r="D582" s="355"/>
      <c r="E582" s="355"/>
      <c r="F582" s="355"/>
      <c r="G582" s="355"/>
      <c r="H582" s="355"/>
      <c r="I582" s="355"/>
      <c r="J582" s="355"/>
      <c r="K582" s="355"/>
      <c r="L582" s="355"/>
      <c r="M582" s="351"/>
      <c r="N582" s="351"/>
      <c r="O582" s="351"/>
      <c r="P582" s="351"/>
      <c r="Q582" s="472" t="str">
        <f t="shared" ref="Q582" si="604">IF((L574=""),"",MAX(D575:L575))</f>
        <v/>
      </c>
      <c r="R582" s="472" t="str">
        <f t="shared" ref="R582" si="605">IF(L574="","",MIN(D575:L575))</f>
        <v/>
      </c>
      <c r="S582" s="352" t="str">
        <f t="shared" ref="S582" si="606">IF((L575=""),"",AVERAGE(D575:L575))</f>
        <v/>
      </c>
      <c r="T582" s="352" t="str">
        <f>IF((L574=""),"",((Q582-R582)/(Q582+R582))*100)</f>
        <v/>
      </c>
      <c r="U582" s="474" t="str">
        <f>IF(L574="","",(IF(T582&lt;7,IF(S582&gt;2000,IF(S582&lt;3000,"Pass","Fail"),"Fail"),"Fail")))</f>
        <v/>
      </c>
      <c r="V582" s="476"/>
    </row>
    <row r="583" spans="1:22">
      <c r="A583" s="471"/>
      <c r="B583" s="463"/>
      <c r="C583" s="354" t="s">
        <v>101</v>
      </c>
      <c r="D583" s="355"/>
      <c r="E583" s="355"/>
      <c r="F583" s="355"/>
      <c r="G583" s="355"/>
      <c r="H583" s="355"/>
      <c r="I583" s="355"/>
      <c r="J583" s="355"/>
      <c r="K583" s="355"/>
      <c r="L583" s="355"/>
      <c r="M583" s="356"/>
      <c r="N583" s="356"/>
      <c r="O583" s="356"/>
      <c r="P583" s="356"/>
      <c r="Q583" s="463"/>
      <c r="R583" s="463"/>
      <c r="S583" s="357"/>
      <c r="T583" s="357"/>
      <c r="U583" s="466"/>
      <c r="V583" s="477"/>
    </row>
    <row r="584" spans="1:22" ht="24.75" thickBot="1">
      <c r="A584" s="471"/>
      <c r="B584" s="473"/>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3"/>
      <c r="R584" s="473"/>
      <c r="S584" s="359"/>
      <c r="T584" s="359"/>
      <c r="U584" s="475"/>
      <c r="V584" s="477"/>
    </row>
    <row r="585" spans="1:22">
      <c r="A585" s="459"/>
      <c r="B585" s="462" t="s">
        <v>111</v>
      </c>
      <c r="C585" s="354" t="s">
        <v>100</v>
      </c>
      <c r="D585" s="350"/>
      <c r="E585" s="350"/>
      <c r="F585" s="350"/>
      <c r="G585" s="350"/>
      <c r="H585" s="350"/>
      <c r="I585" s="350"/>
      <c r="J585" s="350"/>
      <c r="K585" s="350"/>
      <c r="L585" s="350"/>
      <c r="M585" s="356"/>
      <c r="N585" s="356"/>
      <c r="O585" s="356"/>
      <c r="P585" s="356"/>
      <c r="Q585" s="462" t="str">
        <f t="shared" ref="Q585" si="608">IF((L577=""),"",MAX(D578:L578))</f>
        <v/>
      </c>
      <c r="R585" s="462" t="str">
        <f t="shared" ref="R585" si="609">IF(L577="","",MIN(D578:L578))</f>
        <v/>
      </c>
      <c r="S585" s="360" t="str">
        <f t="shared" ref="S585" si="610">IF((L578=""),"",AVERAGE(D578:L578))</f>
        <v/>
      </c>
      <c r="T585" s="346" t="str">
        <f>IF((L577=""),"",((Q585-R585)/(Q585+R585))*100)</f>
        <v/>
      </c>
      <c r="U585" s="465" t="str">
        <f>IF(L577="","",(IF(T585&lt;7,IF(S585&gt;2800,IF(S585&lt;4500,"Pass","Fail"),"Fail"),"Fail")))</f>
        <v/>
      </c>
      <c r="V585" s="468"/>
    </row>
    <row r="586" spans="1:22">
      <c r="A586" s="460"/>
      <c r="B586" s="463"/>
      <c r="C586" s="354" t="s">
        <v>101</v>
      </c>
      <c r="D586" s="355"/>
      <c r="E586" s="355"/>
      <c r="F586" s="355"/>
      <c r="G586" s="355"/>
      <c r="H586" s="355"/>
      <c r="I586" s="355"/>
      <c r="J586" s="355"/>
      <c r="K586" s="355"/>
      <c r="L586" s="355"/>
      <c r="M586" s="356"/>
      <c r="N586" s="356"/>
      <c r="O586" s="356"/>
      <c r="P586" s="356"/>
      <c r="Q586" s="463"/>
      <c r="R586" s="463"/>
      <c r="S586" s="361"/>
      <c r="T586" s="357"/>
      <c r="U586" s="466"/>
      <c r="V586" s="468"/>
    </row>
    <row r="587" spans="1:22" ht="24.75" thickBot="1">
      <c r="A587" s="461"/>
      <c r="B587" s="464"/>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4"/>
      <c r="R587" s="464"/>
      <c r="S587" s="364"/>
      <c r="T587" s="365"/>
      <c r="U587" s="467"/>
      <c r="V587" s="469"/>
    </row>
    <row r="588" spans="1:22">
      <c r="A588" s="470"/>
      <c r="B588" s="472" t="s">
        <v>211</v>
      </c>
      <c r="C588" s="349" t="s">
        <v>100</v>
      </c>
      <c r="D588" s="355"/>
      <c r="E588" s="355"/>
      <c r="F588" s="355"/>
      <c r="G588" s="355"/>
      <c r="H588" s="355"/>
      <c r="I588" s="355"/>
      <c r="J588" s="355"/>
      <c r="K588" s="355"/>
      <c r="L588" s="355"/>
      <c r="M588" s="351"/>
      <c r="N588" s="351"/>
      <c r="O588" s="351"/>
      <c r="P588" s="351"/>
      <c r="Q588" s="472" t="str">
        <f t="shared" ref="Q588" si="612">IF((L580=""),"",MAX(D581:L581))</f>
        <v/>
      </c>
      <c r="R588" s="472" t="str">
        <f t="shared" ref="R588" si="613">IF(L580="","",MIN(D581:L581))</f>
        <v/>
      </c>
      <c r="S588" s="352" t="str">
        <f t="shared" ref="S588" si="614">IF((L581=""),"",AVERAGE(D581:L581))</f>
        <v/>
      </c>
      <c r="T588" s="352" t="str">
        <f>IF((L580=""),"",((Q588-R588)/(Q588+R588))*100)</f>
        <v/>
      </c>
      <c r="U588" s="474" t="str">
        <f>IF(L580="","",(IF(T588&lt;7,IF(S588&gt;2000,IF(S588&lt;3000,"Pass","Fail"),"Fail"),"Fail")))</f>
        <v/>
      </c>
      <c r="V588" s="476"/>
    </row>
    <row r="589" spans="1:22">
      <c r="A589" s="471"/>
      <c r="B589" s="463"/>
      <c r="C589" s="354" t="s">
        <v>101</v>
      </c>
      <c r="D589" s="355"/>
      <c r="E589" s="355"/>
      <c r="F589" s="355"/>
      <c r="G589" s="355"/>
      <c r="H589" s="355"/>
      <c r="I589" s="355"/>
      <c r="J589" s="355"/>
      <c r="K589" s="355"/>
      <c r="L589" s="355"/>
      <c r="M589" s="356"/>
      <c r="N589" s="356"/>
      <c r="O589" s="356"/>
      <c r="P589" s="356"/>
      <c r="Q589" s="463"/>
      <c r="R589" s="463"/>
      <c r="S589" s="357"/>
      <c r="T589" s="357"/>
      <c r="U589" s="466"/>
      <c r="V589" s="477"/>
    </row>
    <row r="590" spans="1:22" ht="24.75" thickBot="1">
      <c r="A590" s="471"/>
      <c r="B590" s="473"/>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3"/>
      <c r="R590" s="473"/>
      <c r="S590" s="359"/>
      <c r="T590" s="359"/>
      <c r="U590" s="475"/>
      <c r="V590" s="477"/>
    </row>
    <row r="591" spans="1:22">
      <c r="A591" s="459"/>
      <c r="B591" s="462" t="s">
        <v>111</v>
      </c>
      <c r="C591" s="354" t="s">
        <v>100</v>
      </c>
      <c r="D591" s="350"/>
      <c r="E591" s="350"/>
      <c r="F591" s="350"/>
      <c r="G591" s="350"/>
      <c r="H591" s="350"/>
      <c r="I591" s="350"/>
      <c r="J591" s="350"/>
      <c r="K591" s="350"/>
      <c r="L591" s="350"/>
      <c r="M591" s="356"/>
      <c r="N591" s="356"/>
      <c r="O591" s="356"/>
      <c r="P591" s="356"/>
      <c r="Q591" s="462" t="str">
        <f t="shared" ref="Q591" si="616">IF((L583=""),"",MAX(D584:L584))</f>
        <v/>
      </c>
      <c r="R591" s="462" t="str">
        <f t="shared" ref="R591" si="617">IF(L583="","",MIN(D584:L584))</f>
        <v/>
      </c>
      <c r="S591" s="360" t="str">
        <f t="shared" ref="S591" si="618">IF((L584=""),"",AVERAGE(D584:L584))</f>
        <v/>
      </c>
      <c r="T591" s="346" t="str">
        <f>IF((L583=""),"",((Q591-R591)/(Q591+R591))*100)</f>
        <v/>
      </c>
      <c r="U591" s="465" t="str">
        <f>IF(L583="","",(IF(T591&lt;7,IF(S591&gt;2800,IF(S591&lt;4500,"Pass","Fail"),"Fail"),"Fail")))</f>
        <v/>
      </c>
      <c r="V591" s="468"/>
    </row>
    <row r="592" spans="1:22">
      <c r="A592" s="460"/>
      <c r="B592" s="463"/>
      <c r="C592" s="354" t="s">
        <v>101</v>
      </c>
      <c r="D592" s="355"/>
      <c r="E592" s="355"/>
      <c r="F592" s="355"/>
      <c r="G592" s="355"/>
      <c r="H592" s="355"/>
      <c r="I592" s="355"/>
      <c r="J592" s="355"/>
      <c r="K592" s="355"/>
      <c r="L592" s="355"/>
      <c r="M592" s="356"/>
      <c r="N592" s="356"/>
      <c r="O592" s="356"/>
      <c r="P592" s="356"/>
      <c r="Q592" s="463"/>
      <c r="R592" s="463"/>
      <c r="S592" s="361"/>
      <c r="T592" s="357"/>
      <c r="U592" s="466"/>
      <c r="V592" s="468"/>
    </row>
    <row r="593" spans="1:22" ht="24.75" thickBot="1">
      <c r="A593" s="461"/>
      <c r="B593" s="464"/>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4"/>
      <c r="R593" s="464"/>
      <c r="S593" s="364"/>
      <c r="T593" s="365"/>
      <c r="U593" s="467"/>
      <c r="V593" s="469"/>
    </row>
    <row r="594" spans="1:22">
      <c r="A594" s="470"/>
      <c r="B594" s="472" t="s">
        <v>211</v>
      </c>
      <c r="C594" s="349" t="s">
        <v>100</v>
      </c>
      <c r="D594" s="355"/>
      <c r="E594" s="355"/>
      <c r="F594" s="355"/>
      <c r="G594" s="355"/>
      <c r="H594" s="355"/>
      <c r="I594" s="355"/>
      <c r="J594" s="355"/>
      <c r="K594" s="355"/>
      <c r="L594" s="355"/>
      <c r="M594" s="351"/>
      <c r="N594" s="351"/>
      <c r="O594" s="351"/>
      <c r="P594" s="351"/>
      <c r="Q594" s="472" t="str">
        <f t="shared" ref="Q594" si="620">IF((L586=""),"",MAX(D587:L587))</f>
        <v/>
      </c>
      <c r="R594" s="472" t="str">
        <f t="shared" ref="R594" si="621">IF(L586="","",MIN(D587:L587))</f>
        <v/>
      </c>
      <c r="S594" s="352" t="str">
        <f t="shared" ref="S594" si="622">IF((L587=""),"",AVERAGE(D587:L587))</f>
        <v/>
      </c>
      <c r="T594" s="352" t="str">
        <f>IF((L586=""),"",((Q594-R594)/(Q594+R594))*100)</f>
        <v/>
      </c>
      <c r="U594" s="474" t="str">
        <f>IF(L586="","",(IF(T594&lt;7,IF(S594&gt;2000,IF(S594&lt;3000,"Pass","Fail"),"Fail"),"Fail")))</f>
        <v/>
      </c>
      <c r="V594" s="476"/>
    </row>
    <row r="595" spans="1:22">
      <c r="A595" s="471"/>
      <c r="B595" s="463"/>
      <c r="C595" s="354" t="s">
        <v>101</v>
      </c>
      <c r="D595" s="355"/>
      <c r="E595" s="355"/>
      <c r="F595" s="355"/>
      <c r="G595" s="355"/>
      <c r="H595" s="355"/>
      <c r="I595" s="355"/>
      <c r="J595" s="355"/>
      <c r="K595" s="355"/>
      <c r="L595" s="355"/>
      <c r="M595" s="356"/>
      <c r="N595" s="356"/>
      <c r="O595" s="356"/>
      <c r="P595" s="356"/>
      <c r="Q595" s="463"/>
      <c r="R595" s="463"/>
      <c r="S595" s="357"/>
      <c r="T595" s="357"/>
      <c r="U595" s="466"/>
      <c r="V595" s="477"/>
    </row>
    <row r="596" spans="1:22" ht="24.75" thickBot="1">
      <c r="A596" s="471"/>
      <c r="B596" s="473"/>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3"/>
      <c r="R596" s="473"/>
      <c r="S596" s="359"/>
      <c r="T596" s="359"/>
      <c r="U596" s="475"/>
      <c r="V596" s="477"/>
    </row>
    <row r="597" spans="1:22">
      <c r="A597" s="459"/>
      <c r="B597" s="462" t="s">
        <v>111</v>
      </c>
      <c r="C597" s="354" t="s">
        <v>100</v>
      </c>
      <c r="D597" s="350"/>
      <c r="E597" s="350"/>
      <c r="F597" s="350"/>
      <c r="G597" s="350"/>
      <c r="H597" s="350"/>
      <c r="I597" s="350"/>
      <c r="J597" s="350"/>
      <c r="K597" s="350"/>
      <c r="L597" s="350"/>
      <c r="M597" s="356"/>
      <c r="N597" s="356"/>
      <c r="O597" s="356"/>
      <c r="P597" s="356"/>
      <c r="Q597" s="462" t="str">
        <f t="shared" ref="Q597" si="624">IF((L589=""),"",MAX(D590:L590))</f>
        <v/>
      </c>
      <c r="R597" s="462" t="str">
        <f t="shared" ref="R597" si="625">IF(L589="","",MIN(D590:L590))</f>
        <v/>
      </c>
      <c r="S597" s="360" t="str">
        <f t="shared" ref="S597" si="626">IF((L590=""),"",AVERAGE(D590:L590))</f>
        <v/>
      </c>
      <c r="T597" s="346" t="str">
        <f>IF((L589=""),"",((Q597-R597)/(Q597+R597))*100)</f>
        <v/>
      </c>
      <c r="U597" s="465" t="str">
        <f>IF(L589="","",(IF(T597&lt;7,IF(S597&gt;2800,IF(S597&lt;4500,"Pass","Fail"),"Fail"),"Fail")))</f>
        <v/>
      </c>
      <c r="V597" s="468"/>
    </row>
    <row r="598" spans="1:22">
      <c r="A598" s="460"/>
      <c r="B598" s="463"/>
      <c r="C598" s="354" t="s">
        <v>101</v>
      </c>
      <c r="D598" s="355"/>
      <c r="E598" s="355"/>
      <c r="F598" s="355"/>
      <c r="G598" s="355"/>
      <c r="H598" s="355"/>
      <c r="I598" s="355"/>
      <c r="J598" s="355"/>
      <c r="K598" s="355"/>
      <c r="L598" s="355"/>
      <c r="M598" s="356"/>
      <c r="N598" s="356"/>
      <c r="O598" s="356"/>
      <c r="P598" s="356"/>
      <c r="Q598" s="463"/>
      <c r="R598" s="463"/>
      <c r="S598" s="361"/>
      <c r="T598" s="357"/>
      <c r="U598" s="466"/>
      <c r="V598" s="468"/>
    </row>
    <row r="599" spans="1:22" ht="24.75" thickBot="1">
      <c r="A599" s="461"/>
      <c r="B599" s="464"/>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4"/>
      <c r="R599" s="464"/>
      <c r="S599" s="364"/>
      <c r="T599" s="365"/>
      <c r="U599" s="467"/>
      <c r="V599" s="469"/>
    </row>
    <row r="600" spans="1:22">
      <c r="A600" s="470"/>
      <c r="B600" s="472" t="s">
        <v>211</v>
      </c>
      <c r="C600" s="349" t="s">
        <v>100</v>
      </c>
      <c r="D600" s="355"/>
      <c r="E600" s="355"/>
      <c r="F600" s="355"/>
      <c r="G600" s="355"/>
      <c r="H600" s="355"/>
      <c r="I600" s="355"/>
      <c r="J600" s="355"/>
      <c r="K600" s="355"/>
      <c r="L600" s="355"/>
      <c r="M600" s="351"/>
      <c r="N600" s="351"/>
      <c r="O600" s="351"/>
      <c r="P600" s="351"/>
      <c r="Q600" s="472" t="str">
        <f t="shared" ref="Q600" si="628">IF((L592=""),"",MAX(D593:L593))</f>
        <v/>
      </c>
      <c r="R600" s="472" t="str">
        <f t="shared" ref="R600" si="629">IF(L592="","",MIN(D593:L593))</f>
        <v/>
      </c>
      <c r="S600" s="352" t="str">
        <f t="shared" ref="S600" si="630">IF((L593=""),"",AVERAGE(D593:L593))</f>
        <v/>
      </c>
      <c r="T600" s="352" t="str">
        <f>IF((L592=""),"",((Q600-R600)/(Q600+R600))*100)</f>
        <v/>
      </c>
      <c r="U600" s="474" t="str">
        <f>IF(L592="","",(IF(T600&lt;7,IF(S600&gt;2000,IF(S600&lt;3000,"Pass","Fail"),"Fail"),"Fail")))</f>
        <v/>
      </c>
      <c r="V600" s="476"/>
    </row>
    <row r="601" spans="1:22">
      <c r="A601" s="471"/>
      <c r="B601" s="463"/>
      <c r="C601" s="354" t="s">
        <v>101</v>
      </c>
      <c r="D601" s="355"/>
      <c r="E601" s="355"/>
      <c r="F601" s="355"/>
      <c r="G601" s="355"/>
      <c r="H601" s="355"/>
      <c r="I601" s="355"/>
      <c r="J601" s="355"/>
      <c r="K601" s="355"/>
      <c r="L601" s="355"/>
      <c r="M601" s="356"/>
      <c r="N601" s="356"/>
      <c r="O601" s="356"/>
      <c r="P601" s="356"/>
      <c r="Q601" s="463"/>
      <c r="R601" s="463"/>
      <c r="S601" s="357"/>
      <c r="T601" s="357"/>
      <c r="U601" s="466"/>
      <c r="V601" s="477"/>
    </row>
    <row r="602" spans="1:22" ht="24.75" thickBot="1">
      <c r="A602" s="471"/>
      <c r="B602" s="473"/>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3"/>
      <c r="R602" s="473"/>
      <c r="S602" s="359"/>
      <c r="T602" s="359"/>
      <c r="U602" s="475"/>
      <c r="V602" s="477"/>
    </row>
    <row r="603" spans="1:22">
      <c r="A603" s="459"/>
      <c r="B603" s="462" t="s">
        <v>111</v>
      </c>
      <c r="C603" s="354" t="s">
        <v>100</v>
      </c>
      <c r="D603" s="350"/>
      <c r="E603" s="350"/>
      <c r="F603" s="350"/>
      <c r="G603" s="350"/>
      <c r="H603" s="350"/>
      <c r="I603" s="350"/>
      <c r="J603" s="350"/>
      <c r="K603" s="350"/>
      <c r="L603" s="350"/>
      <c r="M603" s="356"/>
      <c r="N603" s="356"/>
      <c r="O603" s="356"/>
      <c r="P603" s="356"/>
      <c r="Q603" s="462" t="str">
        <f t="shared" ref="Q603" si="633">IF((L595=""),"",MAX(D596:L596))</f>
        <v/>
      </c>
      <c r="R603" s="462" t="str">
        <f t="shared" ref="R603" si="634">IF(L595="","",MIN(D596:L596))</f>
        <v/>
      </c>
      <c r="S603" s="360" t="str">
        <f t="shared" ref="S603" si="635">IF((L596=""),"",AVERAGE(D596:L596))</f>
        <v/>
      </c>
      <c r="T603" s="346" t="str">
        <f>IF((L595=""),"",((Q603-R603)/(Q603+R603))*100)</f>
        <v/>
      </c>
      <c r="U603" s="465" t="str">
        <f>IF(L595="","",(IF(T603&lt;7,IF(S603&gt;2800,IF(S603&lt;4500,"Pass","Fail"),"Fail"),"Fail")))</f>
        <v/>
      </c>
      <c r="V603" s="468"/>
    </row>
    <row r="604" spans="1:22">
      <c r="A604" s="460"/>
      <c r="B604" s="463"/>
      <c r="C604" s="354" t="s">
        <v>101</v>
      </c>
      <c r="D604" s="355"/>
      <c r="E604" s="355"/>
      <c r="F604" s="355"/>
      <c r="G604" s="355"/>
      <c r="H604" s="355"/>
      <c r="I604" s="355"/>
      <c r="J604" s="355"/>
      <c r="K604" s="355"/>
      <c r="L604" s="355"/>
      <c r="M604" s="356"/>
      <c r="N604" s="356"/>
      <c r="O604" s="356"/>
      <c r="P604" s="356"/>
      <c r="Q604" s="463"/>
      <c r="R604" s="463"/>
      <c r="S604" s="361"/>
      <c r="T604" s="357"/>
      <c r="U604" s="466"/>
      <c r="V604" s="468"/>
    </row>
    <row r="605" spans="1:22" ht="24.75" thickBot="1">
      <c r="A605" s="461"/>
      <c r="B605" s="464"/>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4"/>
      <c r="R605" s="464"/>
      <c r="S605" s="364"/>
      <c r="T605" s="365"/>
      <c r="U605" s="467"/>
      <c r="V605" s="469"/>
    </row>
    <row r="606" spans="1:22">
      <c r="A606" s="470"/>
      <c r="B606" s="472" t="s">
        <v>211</v>
      </c>
      <c r="C606" s="349" t="s">
        <v>100</v>
      </c>
      <c r="D606" s="355"/>
      <c r="E606" s="355"/>
      <c r="F606" s="355"/>
      <c r="G606" s="355"/>
      <c r="H606" s="355"/>
      <c r="I606" s="355"/>
      <c r="J606" s="355"/>
      <c r="K606" s="355"/>
      <c r="L606" s="355"/>
      <c r="M606" s="351"/>
      <c r="N606" s="351"/>
      <c r="O606" s="351"/>
      <c r="P606" s="351"/>
      <c r="Q606" s="472" t="str">
        <f t="shared" ref="Q606" si="637">IF((L598=""),"",MAX(D599:L599))</f>
        <v/>
      </c>
      <c r="R606" s="472" t="str">
        <f t="shared" ref="R606" si="638">IF(L598="","",MIN(D599:L599))</f>
        <v/>
      </c>
      <c r="S606" s="352" t="str">
        <f t="shared" ref="S606" si="639">IF((L599=""),"",AVERAGE(D599:L599))</f>
        <v/>
      </c>
      <c r="T606" s="352" t="str">
        <f>IF((L598=""),"",((Q606-R606)/(Q606+R606))*100)</f>
        <v/>
      </c>
      <c r="U606" s="474" t="str">
        <f>IF(L598="","",(IF(T606&lt;7,IF(S606&gt;2000,IF(S606&lt;3000,"Pass","Fail"),"Fail"),"Fail")))</f>
        <v/>
      </c>
      <c r="V606" s="476"/>
    </row>
    <row r="607" spans="1:22">
      <c r="A607" s="471"/>
      <c r="B607" s="463"/>
      <c r="C607" s="354" t="s">
        <v>101</v>
      </c>
      <c r="D607" s="355"/>
      <c r="E607" s="355"/>
      <c r="F607" s="355"/>
      <c r="G607" s="355"/>
      <c r="H607" s="355"/>
      <c r="I607" s="355"/>
      <c r="J607" s="355"/>
      <c r="K607" s="355"/>
      <c r="L607" s="355"/>
      <c r="M607" s="356"/>
      <c r="N607" s="356"/>
      <c r="O607" s="356"/>
      <c r="P607" s="356"/>
      <c r="Q607" s="463"/>
      <c r="R607" s="463"/>
      <c r="S607" s="357"/>
      <c r="T607" s="357"/>
      <c r="U607" s="466"/>
      <c r="V607" s="477"/>
    </row>
    <row r="608" spans="1:22" ht="24.75" thickBot="1">
      <c r="A608" s="471"/>
      <c r="B608" s="473"/>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3"/>
      <c r="R608" s="473"/>
      <c r="S608" s="359"/>
      <c r="T608" s="359"/>
      <c r="U608" s="475"/>
      <c r="V608" s="477"/>
    </row>
    <row r="609" spans="1:22">
      <c r="A609" s="459"/>
      <c r="B609" s="462" t="s">
        <v>111</v>
      </c>
      <c r="C609" s="354" t="s">
        <v>100</v>
      </c>
      <c r="D609" s="350"/>
      <c r="E609" s="350"/>
      <c r="F609" s="350"/>
      <c r="G609" s="350"/>
      <c r="H609" s="350"/>
      <c r="I609" s="350"/>
      <c r="J609" s="350"/>
      <c r="K609" s="350"/>
      <c r="L609" s="350"/>
      <c r="M609" s="356"/>
      <c r="N609" s="356"/>
      <c r="O609" s="356"/>
      <c r="P609" s="356"/>
      <c r="Q609" s="462" t="str">
        <f t="shared" ref="Q609" si="641">IF((L601=""),"",MAX(D602:L602))</f>
        <v/>
      </c>
      <c r="R609" s="462" t="str">
        <f t="shared" ref="R609" si="642">IF(L601="","",MIN(D602:L602))</f>
        <v/>
      </c>
      <c r="S609" s="360" t="str">
        <f t="shared" ref="S609" si="643">IF((L602=""),"",AVERAGE(D602:L602))</f>
        <v/>
      </c>
      <c r="T609" s="346" t="str">
        <f>IF((L601=""),"",((Q609-R609)/(Q609+R609))*100)</f>
        <v/>
      </c>
      <c r="U609" s="465" t="str">
        <f>IF(L601="","",(IF(T609&lt;7,IF(S609&gt;2800,IF(S609&lt;4500,"Pass","Fail"),"Fail"),"Fail")))</f>
        <v/>
      </c>
      <c r="V609" s="468"/>
    </row>
    <row r="610" spans="1:22">
      <c r="A610" s="460"/>
      <c r="B610" s="463"/>
      <c r="C610" s="354" t="s">
        <v>101</v>
      </c>
      <c r="D610" s="355"/>
      <c r="E610" s="355"/>
      <c r="F610" s="355"/>
      <c r="G610" s="355"/>
      <c r="H610" s="355"/>
      <c r="I610" s="355"/>
      <c r="J610" s="355"/>
      <c r="K610" s="355"/>
      <c r="L610" s="355"/>
      <c r="M610" s="356"/>
      <c r="N610" s="356"/>
      <c r="O610" s="356"/>
      <c r="P610" s="356"/>
      <c r="Q610" s="463"/>
      <c r="R610" s="463"/>
      <c r="S610" s="361"/>
      <c r="T610" s="357"/>
      <c r="U610" s="466"/>
      <c r="V610" s="468"/>
    </row>
    <row r="611" spans="1:22" ht="24.75" thickBot="1">
      <c r="A611" s="461"/>
      <c r="B611" s="464"/>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4"/>
      <c r="R611" s="464"/>
      <c r="S611" s="364"/>
      <c r="T611" s="365"/>
      <c r="U611" s="467"/>
      <c r="V611" s="469"/>
    </row>
    <row r="612" spans="1:22">
      <c r="A612" s="470"/>
      <c r="B612" s="472" t="s">
        <v>211</v>
      </c>
      <c r="C612" s="349" t="s">
        <v>100</v>
      </c>
      <c r="D612" s="355"/>
      <c r="E612" s="355"/>
      <c r="F612" s="355"/>
      <c r="G612" s="355"/>
      <c r="H612" s="355"/>
      <c r="I612" s="355"/>
      <c r="J612" s="355"/>
      <c r="K612" s="355"/>
      <c r="L612" s="355"/>
      <c r="M612" s="351"/>
      <c r="N612" s="351"/>
      <c r="O612" s="351"/>
      <c r="P612" s="351"/>
      <c r="Q612" s="472" t="str">
        <f t="shared" ref="Q612" si="645">IF((L604=""),"",MAX(D605:L605))</f>
        <v/>
      </c>
      <c r="R612" s="472" t="str">
        <f t="shared" ref="R612" si="646">IF(L604="","",MIN(D605:L605))</f>
        <v/>
      </c>
      <c r="S612" s="352" t="str">
        <f t="shared" ref="S612" si="647">IF((L605=""),"",AVERAGE(D605:L605))</f>
        <v/>
      </c>
      <c r="T612" s="352" t="str">
        <f>IF((L604=""),"",((Q612-R612)/(Q612+R612))*100)</f>
        <v/>
      </c>
      <c r="U612" s="474" t="str">
        <f>IF(L604="","",(IF(T612&lt;7,IF(S612&gt;2000,IF(S612&lt;3000,"Pass","Fail"),"Fail"),"Fail")))</f>
        <v/>
      </c>
      <c r="V612" s="476"/>
    </row>
    <row r="613" spans="1:22">
      <c r="A613" s="471"/>
      <c r="B613" s="463"/>
      <c r="C613" s="354" t="s">
        <v>101</v>
      </c>
      <c r="D613" s="355"/>
      <c r="E613" s="355"/>
      <c r="F613" s="355"/>
      <c r="G613" s="355"/>
      <c r="H613" s="355"/>
      <c r="I613" s="355"/>
      <c r="J613" s="355"/>
      <c r="K613" s="355"/>
      <c r="L613" s="355"/>
      <c r="M613" s="356"/>
      <c r="N613" s="356"/>
      <c r="O613" s="356"/>
      <c r="P613" s="356"/>
      <c r="Q613" s="463"/>
      <c r="R613" s="463"/>
      <c r="S613" s="357"/>
      <c r="T613" s="357"/>
      <c r="U613" s="466"/>
      <c r="V613" s="477"/>
    </row>
    <row r="614" spans="1:22" ht="24.75" thickBot="1">
      <c r="A614" s="471"/>
      <c r="B614" s="473"/>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3"/>
      <c r="R614" s="473"/>
      <c r="S614" s="359"/>
      <c r="T614" s="359"/>
      <c r="U614" s="475"/>
      <c r="V614" s="477"/>
    </row>
    <row r="615" spans="1:22">
      <c r="A615" s="459"/>
      <c r="B615" s="462" t="s">
        <v>111</v>
      </c>
      <c r="C615" s="354" t="s">
        <v>100</v>
      </c>
      <c r="D615" s="350"/>
      <c r="E615" s="350"/>
      <c r="F615" s="350"/>
      <c r="G615" s="350"/>
      <c r="H615" s="350"/>
      <c r="I615" s="350"/>
      <c r="J615" s="350"/>
      <c r="K615" s="350"/>
      <c r="L615" s="350"/>
      <c r="M615" s="356"/>
      <c r="N615" s="356"/>
      <c r="O615" s="356"/>
      <c r="P615" s="356"/>
      <c r="Q615" s="462" t="str">
        <f t="shared" ref="Q615" si="649">IF((L607=""),"",MAX(D608:L608))</f>
        <v/>
      </c>
      <c r="R615" s="462" t="str">
        <f t="shared" ref="R615" si="650">IF(L607="","",MIN(D608:L608))</f>
        <v/>
      </c>
      <c r="S615" s="360" t="str">
        <f t="shared" ref="S615" si="651">IF((L608=""),"",AVERAGE(D608:L608))</f>
        <v/>
      </c>
      <c r="T615" s="346" t="str">
        <f>IF((L607=""),"",((Q615-R615)/(Q615+R615))*100)</f>
        <v/>
      </c>
      <c r="U615" s="465" t="str">
        <f>IF(L607="","",(IF(T615&lt;7,IF(S615&gt;2800,IF(S615&lt;4500,"Pass","Fail"),"Fail"),"Fail")))</f>
        <v/>
      </c>
      <c r="V615" s="468"/>
    </row>
    <row r="616" spans="1:22">
      <c r="A616" s="460"/>
      <c r="B616" s="463"/>
      <c r="C616" s="354" t="s">
        <v>101</v>
      </c>
      <c r="D616" s="355"/>
      <c r="E616" s="355"/>
      <c r="F616" s="355"/>
      <c r="G616" s="355"/>
      <c r="H616" s="355"/>
      <c r="I616" s="355"/>
      <c r="J616" s="355"/>
      <c r="K616" s="355"/>
      <c r="L616" s="355"/>
      <c r="M616" s="356"/>
      <c r="N616" s="356"/>
      <c r="O616" s="356"/>
      <c r="P616" s="356"/>
      <c r="Q616" s="463"/>
      <c r="R616" s="463"/>
      <c r="S616" s="361"/>
      <c r="T616" s="357"/>
      <c r="U616" s="466"/>
      <c r="V616" s="468"/>
    </row>
    <row r="617" spans="1:22" ht="24.75" thickBot="1">
      <c r="A617" s="461"/>
      <c r="B617" s="464"/>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4"/>
      <c r="R617" s="464"/>
      <c r="S617" s="364"/>
      <c r="T617" s="365"/>
      <c r="U617" s="467"/>
      <c r="V617" s="469"/>
    </row>
    <row r="618" spans="1:22">
      <c r="A618" s="470"/>
      <c r="B618" s="472" t="s">
        <v>211</v>
      </c>
      <c r="C618" s="349" t="s">
        <v>100</v>
      </c>
      <c r="D618" s="355"/>
      <c r="E618" s="355"/>
      <c r="F618" s="355"/>
      <c r="G618" s="355"/>
      <c r="H618" s="355"/>
      <c r="I618" s="355"/>
      <c r="J618" s="355"/>
      <c r="K618" s="355"/>
      <c r="L618" s="355"/>
      <c r="M618" s="351"/>
      <c r="N618" s="351"/>
      <c r="O618" s="351"/>
      <c r="P618" s="351"/>
      <c r="Q618" s="472" t="str">
        <f t="shared" ref="Q618" si="653">IF((L610=""),"",MAX(D611:L611))</f>
        <v/>
      </c>
      <c r="R618" s="472" t="str">
        <f t="shared" ref="R618" si="654">IF(L610="","",MIN(D611:L611))</f>
        <v/>
      </c>
      <c r="S618" s="352" t="str">
        <f t="shared" ref="S618" si="655">IF((L611=""),"",AVERAGE(D611:L611))</f>
        <v/>
      </c>
      <c r="T618" s="352" t="str">
        <f>IF((L610=""),"",((Q618-R618)/(Q618+R618))*100)</f>
        <v/>
      </c>
      <c r="U618" s="474" t="str">
        <f>IF(L610="","",(IF(T618&lt;7,IF(S618&gt;2000,IF(S618&lt;3000,"Pass","Fail"),"Fail"),"Fail")))</f>
        <v/>
      </c>
      <c r="V618" s="476"/>
    </row>
    <row r="619" spans="1:22">
      <c r="A619" s="471"/>
      <c r="B619" s="463"/>
      <c r="C619" s="354" t="s">
        <v>101</v>
      </c>
      <c r="D619" s="355"/>
      <c r="E619" s="355"/>
      <c r="F619" s="355"/>
      <c r="G619" s="355"/>
      <c r="H619" s="355"/>
      <c r="I619" s="355"/>
      <c r="J619" s="355"/>
      <c r="K619" s="355"/>
      <c r="L619" s="355"/>
      <c r="M619" s="356"/>
      <c r="N619" s="356"/>
      <c r="O619" s="356"/>
      <c r="P619" s="356"/>
      <c r="Q619" s="463"/>
      <c r="R619" s="463"/>
      <c r="S619" s="357"/>
      <c r="T619" s="357"/>
      <c r="U619" s="466"/>
      <c r="V619" s="477"/>
    </row>
    <row r="620" spans="1:22" ht="24.75" thickBot="1">
      <c r="A620" s="471"/>
      <c r="B620" s="473"/>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3"/>
      <c r="R620" s="473"/>
      <c r="S620" s="359"/>
      <c r="T620" s="359"/>
      <c r="U620" s="475"/>
      <c r="V620" s="477"/>
    </row>
    <row r="621" spans="1:22">
      <c r="A621" s="459"/>
      <c r="B621" s="462" t="s">
        <v>111</v>
      </c>
      <c r="C621" s="354" t="s">
        <v>100</v>
      </c>
      <c r="D621" s="350"/>
      <c r="E621" s="350"/>
      <c r="F621" s="350"/>
      <c r="G621" s="350"/>
      <c r="H621" s="350"/>
      <c r="I621" s="350"/>
      <c r="J621" s="350"/>
      <c r="K621" s="350"/>
      <c r="L621" s="350"/>
      <c r="M621" s="356"/>
      <c r="N621" s="356"/>
      <c r="O621" s="356"/>
      <c r="P621" s="356"/>
      <c r="Q621" s="462" t="str">
        <f t="shared" ref="Q621" si="657">IF((L613=""),"",MAX(D614:L614))</f>
        <v/>
      </c>
      <c r="R621" s="462" t="str">
        <f t="shared" ref="R621" si="658">IF(L613="","",MIN(D614:L614))</f>
        <v/>
      </c>
      <c r="S621" s="360" t="str">
        <f t="shared" ref="S621" si="659">IF((L614=""),"",AVERAGE(D614:L614))</f>
        <v/>
      </c>
      <c r="T621" s="346" t="str">
        <f>IF((L613=""),"",((Q621-R621)/(Q621+R621))*100)</f>
        <v/>
      </c>
      <c r="U621" s="465" t="str">
        <f>IF(L613="","",(IF(T621&lt;7,IF(S621&gt;2800,IF(S621&lt;4500,"Pass","Fail"),"Fail"),"Fail")))</f>
        <v/>
      </c>
      <c r="V621" s="468"/>
    </row>
    <row r="622" spans="1:22">
      <c r="A622" s="460"/>
      <c r="B622" s="463"/>
      <c r="C622" s="354" t="s">
        <v>101</v>
      </c>
      <c r="D622" s="355"/>
      <c r="E622" s="355"/>
      <c r="F622" s="355"/>
      <c r="G622" s="355"/>
      <c r="H622" s="355"/>
      <c r="I622" s="355"/>
      <c r="J622" s="355"/>
      <c r="K622" s="355"/>
      <c r="L622" s="355"/>
      <c r="M622" s="356"/>
      <c r="N622" s="356"/>
      <c r="O622" s="356"/>
      <c r="P622" s="356"/>
      <c r="Q622" s="463"/>
      <c r="R622" s="463"/>
      <c r="S622" s="361"/>
      <c r="T622" s="357"/>
      <c r="U622" s="466"/>
      <c r="V622" s="468"/>
    </row>
    <row r="623" spans="1:22" ht="24.75" thickBot="1">
      <c r="A623" s="461"/>
      <c r="B623" s="464"/>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4"/>
      <c r="R623" s="464"/>
      <c r="S623" s="364"/>
      <c r="T623" s="365"/>
      <c r="U623" s="467"/>
      <c r="V623" s="469"/>
    </row>
    <row r="624" spans="1:22">
      <c r="A624" s="470"/>
      <c r="B624" s="472" t="s">
        <v>211</v>
      </c>
      <c r="C624" s="349" t="s">
        <v>100</v>
      </c>
      <c r="D624" s="355"/>
      <c r="E624" s="355"/>
      <c r="F624" s="355"/>
      <c r="G624" s="355"/>
      <c r="H624" s="355"/>
      <c r="I624" s="355"/>
      <c r="J624" s="355"/>
      <c r="K624" s="355"/>
      <c r="L624" s="355"/>
      <c r="M624" s="351"/>
      <c r="N624" s="351"/>
      <c r="O624" s="351"/>
      <c r="P624" s="351"/>
      <c r="Q624" s="472" t="str">
        <f t="shared" ref="Q624" si="661">IF((L616=""),"",MAX(D617:L617))</f>
        <v/>
      </c>
      <c r="R624" s="472" t="str">
        <f t="shared" ref="R624" si="662">IF(L616="","",MIN(D617:L617))</f>
        <v/>
      </c>
      <c r="S624" s="352" t="str">
        <f t="shared" ref="S624" si="663">IF((L617=""),"",AVERAGE(D617:L617))</f>
        <v/>
      </c>
      <c r="T624" s="352" t="str">
        <f>IF((L616=""),"",((Q624-R624)/(Q624+R624))*100)</f>
        <v/>
      </c>
      <c r="U624" s="474" t="str">
        <f>IF(L616="","",(IF(T624&lt;7,IF(S624&gt;2000,IF(S624&lt;3000,"Pass","Fail"),"Fail"),"Fail")))</f>
        <v/>
      </c>
      <c r="V624" s="476"/>
    </row>
    <row r="625" spans="1:22">
      <c r="A625" s="471"/>
      <c r="B625" s="463"/>
      <c r="C625" s="354" t="s">
        <v>101</v>
      </c>
      <c r="D625" s="355"/>
      <c r="E625" s="355"/>
      <c r="F625" s="355"/>
      <c r="G625" s="355"/>
      <c r="H625" s="355"/>
      <c r="I625" s="355"/>
      <c r="J625" s="355"/>
      <c r="K625" s="355"/>
      <c r="L625" s="355"/>
      <c r="M625" s="356"/>
      <c r="N625" s="356"/>
      <c r="O625" s="356"/>
      <c r="P625" s="356"/>
      <c r="Q625" s="463"/>
      <c r="R625" s="463"/>
      <c r="S625" s="357"/>
      <c r="T625" s="357"/>
      <c r="U625" s="466"/>
      <c r="V625" s="477"/>
    </row>
    <row r="626" spans="1:22" ht="24.75" thickBot="1">
      <c r="A626" s="471"/>
      <c r="B626" s="473"/>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3"/>
      <c r="R626" s="473"/>
      <c r="S626" s="359"/>
      <c r="T626" s="359"/>
      <c r="U626" s="475"/>
      <c r="V626" s="477"/>
    </row>
    <row r="627" spans="1:22">
      <c r="A627" s="459"/>
      <c r="B627" s="462" t="s">
        <v>111</v>
      </c>
      <c r="C627" s="354" t="s">
        <v>100</v>
      </c>
      <c r="D627" s="350"/>
      <c r="E627" s="350"/>
      <c r="F627" s="350"/>
      <c r="G627" s="350"/>
      <c r="H627" s="350"/>
      <c r="I627" s="350"/>
      <c r="J627" s="350"/>
      <c r="K627" s="350"/>
      <c r="L627" s="350"/>
      <c r="M627" s="356"/>
      <c r="N627" s="356"/>
      <c r="O627" s="356"/>
      <c r="P627" s="356"/>
      <c r="Q627" s="462" t="str">
        <f t="shared" ref="Q627" si="665">IF((L619=""),"",MAX(D620:L620))</f>
        <v/>
      </c>
      <c r="R627" s="462" t="str">
        <f t="shared" ref="R627" si="666">IF(L619="","",MIN(D620:L620))</f>
        <v/>
      </c>
      <c r="S627" s="360" t="str">
        <f t="shared" ref="S627" si="667">IF((L620=""),"",AVERAGE(D620:L620))</f>
        <v/>
      </c>
      <c r="T627" s="346" t="str">
        <f>IF((L619=""),"",((Q627-R627)/(Q627+R627))*100)</f>
        <v/>
      </c>
      <c r="U627" s="465" t="str">
        <f>IF(L619="","",(IF(T627&lt;7,IF(S627&gt;2800,IF(S627&lt;4500,"Pass","Fail"),"Fail"),"Fail")))</f>
        <v/>
      </c>
      <c r="V627" s="468"/>
    </row>
    <row r="628" spans="1:22">
      <c r="A628" s="460"/>
      <c r="B628" s="463"/>
      <c r="C628" s="354" t="s">
        <v>101</v>
      </c>
      <c r="D628" s="355"/>
      <c r="E628" s="355"/>
      <c r="F628" s="355"/>
      <c r="G628" s="355"/>
      <c r="H628" s="355"/>
      <c r="I628" s="355"/>
      <c r="J628" s="355"/>
      <c r="K628" s="355"/>
      <c r="L628" s="355"/>
      <c r="M628" s="356"/>
      <c r="N628" s="356"/>
      <c r="O628" s="356"/>
      <c r="P628" s="356"/>
      <c r="Q628" s="463"/>
      <c r="R628" s="463"/>
      <c r="S628" s="361"/>
      <c r="T628" s="357"/>
      <c r="U628" s="466"/>
      <c r="V628" s="468"/>
    </row>
    <row r="629" spans="1:22" ht="24.75" thickBot="1">
      <c r="A629" s="461"/>
      <c r="B629" s="464"/>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4"/>
      <c r="R629" s="464"/>
      <c r="S629" s="364"/>
      <c r="T629" s="365"/>
      <c r="U629" s="467"/>
      <c r="V629" s="469"/>
    </row>
    <row r="630" spans="1:22">
      <c r="A630" s="470"/>
      <c r="B630" s="472" t="s">
        <v>211</v>
      </c>
      <c r="C630" s="349" t="s">
        <v>100</v>
      </c>
      <c r="D630" s="355"/>
      <c r="E630" s="355"/>
      <c r="F630" s="355"/>
      <c r="G630" s="355"/>
      <c r="H630" s="355"/>
      <c r="I630" s="355"/>
      <c r="J630" s="355"/>
      <c r="K630" s="355"/>
      <c r="L630" s="355"/>
      <c r="M630" s="351"/>
      <c r="N630" s="351"/>
      <c r="O630" s="351"/>
      <c r="P630" s="351"/>
      <c r="Q630" s="472" t="str">
        <f t="shared" ref="Q630" si="669">IF((L622=""),"",MAX(D623:L623))</f>
        <v/>
      </c>
      <c r="R630" s="472" t="str">
        <f t="shared" ref="R630" si="670">IF(L622="","",MIN(D623:L623))</f>
        <v/>
      </c>
      <c r="S630" s="352" t="str">
        <f t="shared" ref="S630" si="671">IF((L623=""),"",AVERAGE(D623:L623))</f>
        <v/>
      </c>
      <c r="T630" s="352" t="str">
        <f>IF((L622=""),"",((Q630-R630)/(Q630+R630))*100)</f>
        <v/>
      </c>
      <c r="U630" s="474" t="str">
        <f>IF(L622="","",(IF(T630&lt;7,IF(S630&gt;2000,IF(S630&lt;3000,"Pass","Fail"),"Fail"),"Fail")))</f>
        <v/>
      </c>
      <c r="V630" s="476"/>
    </row>
    <row r="631" spans="1:22">
      <c r="A631" s="471"/>
      <c r="B631" s="463"/>
      <c r="C631" s="354" t="s">
        <v>101</v>
      </c>
      <c r="D631" s="355"/>
      <c r="E631" s="355"/>
      <c r="F631" s="355"/>
      <c r="G631" s="355"/>
      <c r="H631" s="355"/>
      <c r="I631" s="355"/>
      <c r="J631" s="355"/>
      <c r="K631" s="355"/>
      <c r="L631" s="355"/>
      <c r="M631" s="356"/>
      <c r="N631" s="356"/>
      <c r="O631" s="356"/>
      <c r="P631" s="356"/>
      <c r="Q631" s="463"/>
      <c r="R631" s="463"/>
      <c r="S631" s="357"/>
      <c r="T631" s="357"/>
      <c r="U631" s="466"/>
      <c r="V631" s="477"/>
    </row>
    <row r="632" spans="1:22" ht="24.75" thickBot="1">
      <c r="A632" s="471"/>
      <c r="B632" s="473"/>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3"/>
      <c r="R632" s="473"/>
      <c r="S632" s="359"/>
      <c r="T632" s="359"/>
      <c r="U632" s="475"/>
      <c r="V632" s="477"/>
    </row>
    <row r="633" spans="1:22">
      <c r="A633" s="459"/>
      <c r="B633" s="462" t="s">
        <v>111</v>
      </c>
      <c r="C633" s="354" t="s">
        <v>100</v>
      </c>
      <c r="D633" s="350"/>
      <c r="E633" s="350"/>
      <c r="F633" s="350"/>
      <c r="G633" s="350"/>
      <c r="H633" s="350"/>
      <c r="I633" s="350"/>
      <c r="J633" s="350"/>
      <c r="K633" s="350"/>
      <c r="L633" s="350"/>
      <c r="M633" s="356"/>
      <c r="N633" s="356"/>
      <c r="O633" s="356"/>
      <c r="P633" s="356"/>
      <c r="Q633" s="462" t="str">
        <f t="shared" ref="Q633" si="673">IF((L625=""),"",MAX(D626:L626))</f>
        <v/>
      </c>
      <c r="R633" s="462" t="str">
        <f t="shared" ref="R633" si="674">IF(L625="","",MIN(D626:L626))</f>
        <v/>
      </c>
      <c r="S633" s="360" t="str">
        <f t="shared" ref="S633" si="675">IF((L626=""),"",AVERAGE(D626:L626))</f>
        <v/>
      </c>
      <c r="T633" s="346" t="str">
        <f>IF((L625=""),"",((Q633-R633)/(Q633+R633))*100)</f>
        <v/>
      </c>
      <c r="U633" s="465" t="str">
        <f>IF(L625="","",(IF(T633&lt;7,IF(S633&gt;2800,IF(S633&lt;4500,"Pass","Fail"),"Fail"),"Fail")))</f>
        <v/>
      </c>
      <c r="V633" s="468"/>
    </row>
    <row r="634" spans="1:22">
      <c r="A634" s="460"/>
      <c r="B634" s="463"/>
      <c r="C634" s="354" t="s">
        <v>101</v>
      </c>
      <c r="D634" s="355"/>
      <c r="E634" s="355"/>
      <c r="F634" s="355"/>
      <c r="G634" s="355"/>
      <c r="H634" s="355"/>
      <c r="I634" s="355"/>
      <c r="J634" s="355"/>
      <c r="K634" s="355"/>
      <c r="L634" s="355"/>
      <c r="M634" s="356"/>
      <c r="N634" s="356"/>
      <c r="O634" s="356"/>
      <c r="P634" s="356"/>
      <c r="Q634" s="463"/>
      <c r="R634" s="463"/>
      <c r="S634" s="361"/>
      <c r="T634" s="357"/>
      <c r="U634" s="466"/>
      <c r="V634" s="468"/>
    </row>
    <row r="635" spans="1:22" ht="24.75" thickBot="1">
      <c r="A635" s="461"/>
      <c r="B635" s="464"/>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4"/>
      <c r="R635" s="464"/>
      <c r="S635" s="364"/>
      <c r="T635" s="365"/>
      <c r="U635" s="467"/>
      <c r="V635" s="469"/>
    </row>
    <row r="636" spans="1:22">
      <c r="A636" s="470"/>
      <c r="B636" s="472" t="s">
        <v>211</v>
      </c>
      <c r="C636" s="349" t="s">
        <v>100</v>
      </c>
      <c r="D636" s="355"/>
      <c r="E636" s="355"/>
      <c r="F636" s="355"/>
      <c r="G636" s="355"/>
      <c r="H636" s="355"/>
      <c r="I636" s="355"/>
      <c r="J636" s="355"/>
      <c r="K636" s="355"/>
      <c r="L636" s="355"/>
      <c r="M636" s="351"/>
      <c r="N636" s="351"/>
      <c r="O636" s="351"/>
      <c r="P636" s="351"/>
      <c r="Q636" s="472" t="str">
        <f t="shared" ref="Q636" si="677">IF((L628=""),"",MAX(D629:L629))</f>
        <v/>
      </c>
      <c r="R636" s="472" t="str">
        <f t="shared" ref="R636" si="678">IF(L628="","",MIN(D629:L629))</f>
        <v/>
      </c>
      <c r="S636" s="352" t="str">
        <f t="shared" ref="S636" si="679">IF((L629=""),"",AVERAGE(D629:L629))</f>
        <v/>
      </c>
      <c r="T636" s="352" t="str">
        <f>IF((L628=""),"",((Q636-R636)/(Q636+R636))*100)</f>
        <v/>
      </c>
      <c r="U636" s="474" t="str">
        <f>IF(L628="","",(IF(T636&lt;7,IF(S636&gt;2000,IF(S636&lt;3000,"Pass","Fail"),"Fail"),"Fail")))</f>
        <v/>
      </c>
      <c r="V636" s="476"/>
    </row>
    <row r="637" spans="1:22">
      <c r="A637" s="471"/>
      <c r="B637" s="463"/>
      <c r="C637" s="354" t="s">
        <v>101</v>
      </c>
      <c r="D637" s="355"/>
      <c r="E637" s="355"/>
      <c r="F637" s="355"/>
      <c r="G637" s="355"/>
      <c r="H637" s="355"/>
      <c r="I637" s="355"/>
      <c r="J637" s="355"/>
      <c r="K637" s="355"/>
      <c r="L637" s="355"/>
      <c r="M637" s="356"/>
      <c r="N637" s="356"/>
      <c r="O637" s="356"/>
      <c r="P637" s="356"/>
      <c r="Q637" s="463"/>
      <c r="R637" s="463"/>
      <c r="S637" s="357"/>
      <c r="T637" s="357"/>
      <c r="U637" s="466"/>
      <c r="V637" s="477"/>
    </row>
    <row r="638" spans="1:22" ht="24.75" thickBot="1">
      <c r="A638" s="471"/>
      <c r="B638" s="473"/>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3"/>
      <c r="R638" s="473"/>
      <c r="S638" s="359"/>
      <c r="T638" s="359"/>
      <c r="U638" s="475"/>
      <c r="V638" s="477"/>
    </row>
    <row r="639" spans="1:22">
      <c r="A639" s="459"/>
      <c r="B639" s="462" t="s">
        <v>111</v>
      </c>
      <c r="C639" s="354" t="s">
        <v>100</v>
      </c>
      <c r="D639" s="350"/>
      <c r="E639" s="350"/>
      <c r="F639" s="350"/>
      <c r="G639" s="350"/>
      <c r="H639" s="350"/>
      <c r="I639" s="350"/>
      <c r="J639" s="350"/>
      <c r="K639" s="350"/>
      <c r="L639" s="350"/>
      <c r="M639" s="356"/>
      <c r="N639" s="356"/>
      <c r="O639" s="356"/>
      <c r="P639" s="356"/>
      <c r="Q639" s="462" t="str">
        <f t="shared" ref="Q639" si="681">IF((L631=""),"",MAX(D632:L632))</f>
        <v/>
      </c>
      <c r="R639" s="462" t="str">
        <f t="shared" ref="R639" si="682">IF(L631="","",MIN(D632:L632))</f>
        <v/>
      </c>
      <c r="S639" s="360" t="str">
        <f t="shared" ref="S639" si="683">IF((L632=""),"",AVERAGE(D632:L632))</f>
        <v/>
      </c>
      <c r="T639" s="346" t="str">
        <f>IF((L631=""),"",((Q639-R639)/(Q639+R639))*100)</f>
        <v/>
      </c>
      <c r="U639" s="465" t="str">
        <f>IF(L631="","",(IF(T639&lt;7,IF(S639&gt;2800,IF(S639&lt;4500,"Pass","Fail"),"Fail"),"Fail")))</f>
        <v/>
      </c>
      <c r="V639" s="468"/>
    </row>
    <row r="640" spans="1:22">
      <c r="A640" s="460"/>
      <c r="B640" s="463"/>
      <c r="C640" s="354" t="s">
        <v>101</v>
      </c>
      <c r="D640" s="355"/>
      <c r="E640" s="355"/>
      <c r="F640" s="355"/>
      <c r="G640" s="355"/>
      <c r="H640" s="355"/>
      <c r="I640" s="355"/>
      <c r="J640" s="355"/>
      <c r="K640" s="355"/>
      <c r="L640" s="355"/>
      <c r="M640" s="356"/>
      <c r="N640" s="356"/>
      <c r="O640" s="356"/>
      <c r="P640" s="356"/>
      <c r="Q640" s="463"/>
      <c r="R640" s="463"/>
      <c r="S640" s="361"/>
      <c r="T640" s="357"/>
      <c r="U640" s="466"/>
      <c r="V640" s="468"/>
    </row>
    <row r="641" spans="1:22" ht="24.75" thickBot="1">
      <c r="A641" s="461"/>
      <c r="B641" s="464"/>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4"/>
      <c r="R641" s="464"/>
      <c r="S641" s="364"/>
      <c r="T641" s="365"/>
      <c r="U641" s="467"/>
      <c r="V641" s="469"/>
    </row>
    <row r="642" spans="1:22">
      <c r="A642" s="470"/>
      <c r="B642" s="472" t="s">
        <v>211</v>
      </c>
      <c r="C642" s="349" t="s">
        <v>100</v>
      </c>
      <c r="D642" s="355"/>
      <c r="E642" s="355"/>
      <c r="F642" s="355"/>
      <c r="G642" s="355"/>
      <c r="H642" s="355"/>
      <c r="I642" s="355"/>
      <c r="J642" s="355"/>
      <c r="K642" s="355"/>
      <c r="L642" s="355"/>
      <c r="M642" s="351"/>
      <c r="N642" s="351"/>
      <c r="O642" s="351"/>
      <c r="P642" s="351"/>
      <c r="Q642" s="472" t="str">
        <f t="shared" ref="Q642" si="685">IF((L634=""),"",MAX(D635:L635))</f>
        <v/>
      </c>
      <c r="R642" s="472" t="str">
        <f t="shared" ref="R642" si="686">IF(L634="","",MIN(D635:L635))</f>
        <v/>
      </c>
      <c r="S642" s="352" t="str">
        <f t="shared" ref="S642" si="687">IF((L635=""),"",AVERAGE(D635:L635))</f>
        <v/>
      </c>
      <c r="T642" s="352" t="str">
        <f>IF((L634=""),"",((Q642-R642)/(Q642+R642))*100)</f>
        <v/>
      </c>
      <c r="U642" s="474" t="str">
        <f>IF(L634="","",(IF(T642&lt;7,IF(S642&gt;2000,IF(S642&lt;3000,"Pass","Fail"),"Fail"),"Fail")))</f>
        <v/>
      </c>
      <c r="V642" s="476"/>
    </row>
    <row r="643" spans="1:22">
      <c r="A643" s="471"/>
      <c r="B643" s="463"/>
      <c r="C643" s="354" t="s">
        <v>101</v>
      </c>
      <c r="D643" s="355"/>
      <c r="E643" s="355"/>
      <c r="F643" s="355"/>
      <c r="G643" s="355"/>
      <c r="H643" s="355"/>
      <c r="I643" s="355"/>
      <c r="J643" s="355"/>
      <c r="K643" s="355"/>
      <c r="L643" s="355"/>
      <c r="M643" s="356"/>
      <c r="N643" s="356"/>
      <c r="O643" s="356"/>
      <c r="P643" s="356"/>
      <c r="Q643" s="463"/>
      <c r="R643" s="463"/>
      <c r="S643" s="357"/>
      <c r="T643" s="357"/>
      <c r="U643" s="466"/>
      <c r="V643" s="477"/>
    </row>
    <row r="644" spans="1:22" ht="24.75" thickBot="1">
      <c r="A644" s="471"/>
      <c r="B644" s="473"/>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3"/>
      <c r="R644" s="473"/>
      <c r="S644" s="359"/>
      <c r="T644" s="359"/>
      <c r="U644" s="475"/>
      <c r="V644" s="477"/>
    </row>
    <row r="645" spans="1:22">
      <c r="A645" s="459"/>
      <c r="B645" s="462" t="s">
        <v>111</v>
      </c>
      <c r="C645" s="354" t="s">
        <v>100</v>
      </c>
      <c r="D645" s="350"/>
      <c r="E645" s="350"/>
      <c r="F645" s="350"/>
      <c r="G645" s="350"/>
      <c r="H645" s="350"/>
      <c r="I645" s="350"/>
      <c r="J645" s="350"/>
      <c r="K645" s="350"/>
      <c r="L645" s="350"/>
      <c r="M645" s="356"/>
      <c r="N645" s="356"/>
      <c r="O645" s="356"/>
      <c r="P645" s="356"/>
      <c r="Q645" s="462" t="str">
        <f t="shared" ref="Q645" si="689">IF((L637=""),"",MAX(D638:L638))</f>
        <v/>
      </c>
      <c r="R645" s="462" t="str">
        <f t="shared" ref="R645" si="690">IF(L637="","",MIN(D638:L638))</f>
        <v/>
      </c>
      <c r="S645" s="360" t="str">
        <f t="shared" ref="S645" si="691">IF((L638=""),"",AVERAGE(D638:L638))</f>
        <v/>
      </c>
      <c r="T645" s="346" t="str">
        <f>IF((L637=""),"",((Q645-R645)/(Q645+R645))*100)</f>
        <v/>
      </c>
      <c r="U645" s="465" t="str">
        <f>IF(L637="","",(IF(T645&lt;7,IF(S645&gt;2800,IF(S645&lt;4500,"Pass","Fail"),"Fail"),"Fail")))</f>
        <v/>
      </c>
      <c r="V645" s="468"/>
    </row>
    <row r="646" spans="1:22">
      <c r="A646" s="460"/>
      <c r="B646" s="463"/>
      <c r="C646" s="354" t="s">
        <v>101</v>
      </c>
      <c r="D646" s="355"/>
      <c r="E646" s="355"/>
      <c r="F646" s="355"/>
      <c r="G646" s="355"/>
      <c r="H646" s="355"/>
      <c r="I646" s="355"/>
      <c r="J646" s="355"/>
      <c r="K646" s="355"/>
      <c r="L646" s="355"/>
      <c r="M646" s="356"/>
      <c r="N646" s="356"/>
      <c r="O646" s="356"/>
      <c r="P646" s="356"/>
      <c r="Q646" s="463"/>
      <c r="R646" s="463"/>
      <c r="S646" s="361"/>
      <c r="T646" s="357"/>
      <c r="U646" s="466"/>
      <c r="V646" s="468"/>
    </row>
    <row r="647" spans="1:22" ht="24.75" thickBot="1">
      <c r="A647" s="461"/>
      <c r="B647" s="464"/>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4"/>
      <c r="R647" s="464"/>
      <c r="S647" s="364"/>
      <c r="T647" s="365"/>
      <c r="U647" s="467"/>
      <c r="V647" s="469"/>
    </row>
    <row r="648" spans="1:22">
      <c r="A648" s="470"/>
      <c r="B648" s="472" t="s">
        <v>211</v>
      </c>
      <c r="C648" s="349" t="s">
        <v>100</v>
      </c>
      <c r="D648" s="355"/>
      <c r="E648" s="355"/>
      <c r="F648" s="355"/>
      <c r="G648" s="355"/>
      <c r="H648" s="355"/>
      <c r="I648" s="355"/>
      <c r="J648" s="355"/>
      <c r="K648" s="355"/>
      <c r="L648" s="355"/>
      <c r="M648" s="351"/>
      <c r="N648" s="351"/>
      <c r="O648" s="351"/>
      <c r="P648" s="351"/>
      <c r="Q648" s="472" t="str">
        <f t="shared" ref="Q648" si="693">IF((L640=""),"",MAX(D641:L641))</f>
        <v/>
      </c>
      <c r="R648" s="472" t="str">
        <f t="shared" ref="R648" si="694">IF(L640="","",MIN(D641:L641))</f>
        <v/>
      </c>
      <c r="S648" s="352" t="str">
        <f t="shared" ref="S648" si="695">IF((L641=""),"",AVERAGE(D641:L641))</f>
        <v/>
      </c>
      <c r="T648" s="352" t="str">
        <f>IF((L640=""),"",((Q648-R648)/(Q648+R648))*100)</f>
        <v/>
      </c>
      <c r="U648" s="474" t="str">
        <f>IF(L640="","",(IF(T648&lt;7,IF(S648&gt;2000,IF(S648&lt;3000,"Pass","Fail"),"Fail"),"Fail")))</f>
        <v/>
      </c>
      <c r="V648" s="476"/>
    </row>
    <row r="649" spans="1:22">
      <c r="A649" s="471"/>
      <c r="B649" s="463"/>
      <c r="C649" s="354" t="s">
        <v>101</v>
      </c>
      <c r="D649" s="355"/>
      <c r="E649" s="355"/>
      <c r="F649" s="355"/>
      <c r="G649" s="355"/>
      <c r="H649" s="355"/>
      <c r="I649" s="355"/>
      <c r="J649" s="355"/>
      <c r="K649" s="355"/>
      <c r="L649" s="355"/>
      <c r="M649" s="356"/>
      <c r="N649" s="356"/>
      <c r="O649" s="356"/>
      <c r="P649" s="356"/>
      <c r="Q649" s="463"/>
      <c r="R649" s="463"/>
      <c r="S649" s="357"/>
      <c r="T649" s="357"/>
      <c r="U649" s="466"/>
      <c r="V649" s="477"/>
    </row>
    <row r="650" spans="1:22" ht="24.75" thickBot="1">
      <c r="A650" s="471"/>
      <c r="B650" s="473"/>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3"/>
      <c r="R650" s="473"/>
      <c r="S650" s="359"/>
      <c r="T650" s="359"/>
      <c r="U650" s="475"/>
      <c r="V650" s="477"/>
    </row>
    <row r="651" spans="1:22">
      <c r="A651" s="459"/>
      <c r="B651" s="462" t="s">
        <v>111</v>
      </c>
      <c r="C651" s="354" t="s">
        <v>100</v>
      </c>
      <c r="D651" s="350"/>
      <c r="E651" s="350"/>
      <c r="F651" s="350"/>
      <c r="G651" s="350"/>
      <c r="H651" s="350"/>
      <c r="I651" s="350"/>
      <c r="J651" s="350"/>
      <c r="K651" s="350"/>
      <c r="L651" s="350"/>
      <c r="M651" s="356"/>
      <c r="N651" s="356"/>
      <c r="O651" s="356"/>
      <c r="P651" s="356"/>
      <c r="Q651" s="462" t="str">
        <f t="shared" ref="Q651" si="697">IF((L643=""),"",MAX(D644:L644))</f>
        <v/>
      </c>
      <c r="R651" s="462" t="str">
        <f t="shared" ref="R651" si="698">IF(L643="","",MIN(D644:L644))</f>
        <v/>
      </c>
      <c r="S651" s="360" t="str">
        <f t="shared" ref="S651" si="699">IF((L644=""),"",AVERAGE(D644:L644))</f>
        <v/>
      </c>
      <c r="T651" s="346" t="str">
        <f>IF((L643=""),"",((Q651-R651)/(Q651+R651))*100)</f>
        <v/>
      </c>
      <c r="U651" s="465" t="str">
        <f>IF(L643="","",(IF(T651&lt;7,IF(S651&gt;2800,IF(S651&lt;4500,"Pass","Fail"),"Fail"),"Fail")))</f>
        <v/>
      </c>
      <c r="V651" s="468"/>
    </row>
    <row r="652" spans="1:22">
      <c r="A652" s="460"/>
      <c r="B652" s="463"/>
      <c r="C652" s="354" t="s">
        <v>101</v>
      </c>
      <c r="D652" s="355"/>
      <c r="E652" s="355"/>
      <c r="F652" s="355"/>
      <c r="G652" s="355"/>
      <c r="H652" s="355"/>
      <c r="I652" s="355"/>
      <c r="J652" s="355"/>
      <c r="K652" s="355"/>
      <c r="L652" s="355"/>
      <c r="M652" s="356"/>
      <c r="N652" s="356"/>
      <c r="O652" s="356"/>
      <c r="P652" s="356"/>
      <c r="Q652" s="463"/>
      <c r="R652" s="463"/>
      <c r="S652" s="361"/>
      <c r="T652" s="357"/>
      <c r="U652" s="466"/>
      <c r="V652" s="468"/>
    </row>
    <row r="653" spans="1:22" ht="24.75" thickBot="1">
      <c r="A653" s="461"/>
      <c r="B653" s="464"/>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4"/>
      <c r="R653" s="464"/>
      <c r="S653" s="364"/>
      <c r="T653" s="365"/>
      <c r="U653" s="467"/>
      <c r="V653" s="469"/>
    </row>
    <row r="654" spans="1:22">
      <c r="A654" s="470"/>
      <c r="B654" s="472" t="s">
        <v>211</v>
      </c>
      <c r="C654" s="349" t="s">
        <v>100</v>
      </c>
      <c r="D654" s="355"/>
      <c r="E654" s="355"/>
      <c r="F654" s="355"/>
      <c r="G654" s="355"/>
      <c r="H654" s="355"/>
      <c r="I654" s="355"/>
      <c r="J654" s="355"/>
      <c r="K654" s="355"/>
      <c r="L654" s="355"/>
      <c r="M654" s="351"/>
      <c r="N654" s="351"/>
      <c r="O654" s="351"/>
      <c r="P654" s="351"/>
      <c r="Q654" s="472" t="str">
        <f t="shared" ref="Q654" si="701">IF((L646=""),"",MAX(D647:L647))</f>
        <v/>
      </c>
      <c r="R654" s="472" t="str">
        <f t="shared" ref="R654" si="702">IF(L646="","",MIN(D647:L647))</f>
        <v/>
      </c>
      <c r="S654" s="352" t="str">
        <f t="shared" ref="S654" si="703">IF((L647=""),"",AVERAGE(D647:L647))</f>
        <v/>
      </c>
      <c r="T654" s="352" t="str">
        <f>IF((L646=""),"",((Q654-R654)/(Q654+R654))*100)</f>
        <v/>
      </c>
      <c r="U654" s="474" t="str">
        <f>IF(L646="","",(IF(T654&lt;7,IF(S654&gt;2000,IF(S654&lt;3000,"Pass","Fail"),"Fail"),"Fail")))</f>
        <v/>
      </c>
      <c r="V654" s="476"/>
    </row>
    <row r="655" spans="1:22">
      <c r="A655" s="471"/>
      <c r="B655" s="463"/>
      <c r="C655" s="354" t="s">
        <v>101</v>
      </c>
      <c r="D655" s="355"/>
      <c r="E655" s="355"/>
      <c r="F655" s="355"/>
      <c r="G655" s="355"/>
      <c r="H655" s="355"/>
      <c r="I655" s="355"/>
      <c r="J655" s="355"/>
      <c r="K655" s="355"/>
      <c r="L655" s="355"/>
      <c r="M655" s="356"/>
      <c r="N655" s="356"/>
      <c r="O655" s="356"/>
      <c r="P655" s="356"/>
      <c r="Q655" s="463"/>
      <c r="R655" s="463"/>
      <c r="S655" s="357"/>
      <c r="T655" s="357"/>
      <c r="U655" s="466"/>
      <c r="V655" s="477"/>
    </row>
    <row r="656" spans="1:22" ht="24.75" thickBot="1">
      <c r="A656" s="471"/>
      <c r="B656" s="473"/>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3"/>
      <c r="R656" s="473"/>
      <c r="S656" s="359"/>
      <c r="T656" s="359"/>
      <c r="U656" s="475"/>
      <c r="V656" s="477"/>
    </row>
    <row r="657" spans="1:22">
      <c r="A657" s="459"/>
      <c r="B657" s="462" t="s">
        <v>111</v>
      </c>
      <c r="C657" s="354" t="s">
        <v>100</v>
      </c>
      <c r="D657" s="350"/>
      <c r="E657" s="350"/>
      <c r="F657" s="350"/>
      <c r="G657" s="350"/>
      <c r="H657" s="350"/>
      <c r="I657" s="350"/>
      <c r="J657" s="350"/>
      <c r="K657" s="350"/>
      <c r="L657" s="350"/>
      <c r="M657" s="356"/>
      <c r="N657" s="356"/>
      <c r="O657" s="356"/>
      <c r="P657" s="356"/>
      <c r="Q657" s="462" t="str">
        <f t="shared" ref="Q657" si="705">IF((L649=""),"",MAX(D650:L650))</f>
        <v/>
      </c>
      <c r="R657" s="462" t="str">
        <f t="shared" ref="R657" si="706">IF(L649="","",MIN(D650:L650))</f>
        <v/>
      </c>
      <c r="S657" s="360" t="str">
        <f t="shared" ref="S657" si="707">IF((L650=""),"",AVERAGE(D650:L650))</f>
        <v/>
      </c>
      <c r="T657" s="346" t="str">
        <f>IF((L649=""),"",((Q657-R657)/(Q657+R657))*100)</f>
        <v/>
      </c>
      <c r="U657" s="465" t="str">
        <f>IF(L649="","",(IF(T657&lt;7,IF(S657&gt;2800,IF(S657&lt;4500,"Pass","Fail"),"Fail"),"Fail")))</f>
        <v/>
      </c>
      <c r="V657" s="468"/>
    </row>
    <row r="658" spans="1:22">
      <c r="A658" s="460"/>
      <c r="B658" s="463"/>
      <c r="C658" s="354" t="s">
        <v>101</v>
      </c>
      <c r="D658" s="355"/>
      <c r="E658" s="355"/>
      <c r="F658" s="355"/>
      <c r="G658" s="355"/>
      <c r="H658" s="355"/>
      <c r="I658" s="355"/>
      <c r="J658" s="355"/>
      <c r="K658" s="355"/>
      <c r="L658" s="355"/>
      <c r="M658" s="356"/>
      <c r="N658" s="356"/>
      <c r="O658" s="356"/>
      <c r="P658" s="356"/>
      <c r="Q658" s="463"/>
      <c r="R658" s="463"/>
      <c r="S658" s="361"/>
      <c r="T658" s="357"/>
      <c r="U658" s="466"/>
      <c r="V658" s="468"/>
    </row>
    <row r="659" spans="1:22" ht="24.75" thickBot="1">
      <c r="A659" s="461"/>
      <c r="B659" s="464"/>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4"/>
      <c r="R659" s="464"/>
      <c r="S659" s="364"/>
      <c r="T659" s="365"/>
      <c r="U659" s="467"/>
      <c r="V659" s="469"/>
    </row>
    <row r="660" spans="1:22">
      <c r="A660" s="470"/>
      <c r="B660" s="472" t="s">
        <v>211</v>
      </c>
      <c r="C660" s="349" t="s">
        <v>100</v>
      </c>
      <c r="D660" s="355"/>
      <c r="E660" s="355"/>
      <c r="F660" s="355"/>
      <c r="G660" s="355"/>
      <c r="H660" s="355"/>
      <c r="I660" s="355"/>
      <c r="J660" s="355"/>
      <c r="K660" s="355"/>
      <c r="L660" s="355"/>
      <c r="M660" s="351"/>
      <c r="N660" s="351"/>
      <c r="O660" s="351"/>
      <c r="P660" s="351"/>
      <c r="Q660" s="472" t="str">
        <f t="shared" ref="Q660" si="709">IF((L652=""),"",MAX(D653:L653))</f>
        <v/>
      </c>
      <c r="R660" s="472" t="str">
        <f t="shared" ref="R660" si="710">IF(L652="","",MIN(D653:L653))</f>
        <v/>
      </c>
      <c r="S660" s="352" t="str">
        <f t="shared" ref="S660" si="711">IF((L653=""),"",AVERAGE(D653:L653))</f>
        <v/>
      </c>
      <c r="T660" s="352" t="str">
        <f>IF((L652=""),"",((Q660-R660)/(Q660+R660))*100)</f>
        <v/>
      </c>
      <c r="U660" s="474" t="str">
        <f>IF(L652="","",(IF(T660&lt;7,IF(S660&gt;2000,IF(S660&lt;3000,"Pass","Fail"),"Fail"),"Fail")))</f>
        <v/>
      </c>
      <c r="V660" s="476"/>
    </row>
    <row r="661" spans="1:22">
      <c r="A661" s="471"/>
      <c r="B661" s="463"/>
      <c r="C661" s="354" t="s">
        <v>101</v>
      </c>
      <c r="D661" s="355"/>
      <c r="E661" s="355"/>
      <c r="F661" s="355"/>
      <c r="G661" s="355"/>
      <c r="H661" s="355"/>
      <c r="I661" s="355"/>
      <c r="J661" s="355"/>
      <c r="K661" s="355"/>
      <c r="L661" s="355"/>
      <c r="M661" s="356"/>
      <c r="N661" s="356"/>
      <c r="O661" s="356"/>
      <c r="P661" s="356"/>
      <c r="Q661" s="463"/>
      <c r="R661" s="463"/>
      <c r="S661" s="357"/>
      <c r="T661" s="357"/>
      <c r="U661" s="466"/>
      <c r="V661" s="477"/>
    </row>
    <row r="662" spans="1:22" ht="24.75" thickBot="1">
      <c r="A662" s="471"/>
      <c r="B662" s="473"/>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3"/>
      <c r="R662" s="473"/>
      <c r="S662" s="359"/>
      <c r="T662" s="359"/>
      <c r="U662" s="475"/>
      <c r="V662" s="477"/>
    </row>
    <row r="663" spans="1:22">
      <c r="A663" s="459"/>
      <c r="B663" s="462" t="s">
        <v>111</v>
      </c>
      <c r="C663" s="354" t="s">
        <v>100</v>
      </c>
      <c r="D663" s="350"/>
      <c r="E663" s="350"/>
      <c r="F663" s="350"/>
      <c r="G663" s="350"/>
      <c r="H663" s="350"/>
      <c r="I663" s="350"/>
      <c r="J663" s="350"/>
      <c r="K663" s="350"/>
      <c r="L663" s="350"/>
      <c r="M663" s="356"/>
      <c r="N663" s="356"/>
      <c r="O663" s="356"/>
      <c r="P663" s="356"/>
      <c r="Q663" s="462" t="str">
        <f t="shared" ref="Q663" si="713">IF((L655=""),"",MAX(D656:L656))</f>
        <v/>
      </c>
      <c r="R663" s="462" t="str">
        <f t="shared" ref="R663" si="714">IF(L655="","",MIN(D656:L656))</f>
        <v/>
      </c>
      <c r="S663" s="360" t="str">
        <f t="shared" ref="S663" si="715">IF((L656=""),"",AVERAGE(D656:L656))</f>
        <v/>
      </c>
      <c r="T663" s="346" t="str">
        <f>IF((L655=""),"",((Q663-R663)/(Q663+R663))*100)</f>
        <v/>
      </c>
      <c r="U663" s="465" t="str">
        <f>IF(L655="","",(IF(T663&lt;7,IF(S663&gt;2800,IF(S663&lt;4500,"Pass","Fail"),"Fail"),"Fail")))</f>
        <v/>
      </c>
      <c r="V663" s="468"/>
    </row>
    <row r="664" spans="1:22">
      <c r="A664" s="460"/>
      <c r="B664" s="463"/>
      <c r="C664" s="354" t="s">
        <v>101</v>
      </c>
      <c r="D664" s="355"/>
      <c r="E664" s="355"/>
      <c r="F664" s="355"/>
      <c r="G664" s="355"/>
      <c r="H664" s="355"/>
      <c r="I664" s="355"/>
      <c r="J664" s="355"/>
      <c r="K664" s="355"/>
      <c r="L664" s="355"/>
      <c r="M664" s="356"/>
      <c r="N664" s="356"/>
      <c r="O664" s="356"/>
      <c r="P664" s="356"/>
      <c r="Q664" s="463"/>
      <c r="R664" s="463"/>
      <c r="S664" s="361"/>
      <c r="T664" s="357"/>
      <c r="U664" s="466"/>
      <c r="V664" s="468"/>
    </row>
    <row r="665" spans="1:22" ht="24.75" thickBot="1">
      <c r="A665" s="461"/>
      <c r="B665" s="464"/>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4"/>
      <c r="R665" s="464"/>
      <c r="S665" s="364"/>
      <c r="T665" s="365"/>
      <c r="U665" s="467"/>
      <c r="V665" s="469"/>
    </row>
    <row r="666" spans="1:22">
      <c r="A666" s="470"/>
      <c r="B666" s="472" t="s">
        <v>211</v>
      </c>
      <c r="C666" s="349" t="s">
        <v>100</v>
      </c>
      <c r="D666" s="355"/>
      <c r="E666" s="355"/>
      <c r="F666" s="355"/>
      <c r="G666" s="355"/>
      <c r="H666" s="355"/>
      <c r="I666" s="355"/>
      <c r="J666" s="355"/>
      <c r="K666" s="355"/>
      <c r="L666" s="355"/>
      <c r="M666" s="351"/>
      <c r="N666" s="351"/>
      <c r="O666" s="351"/>
      <c r="P666" s="351"/>
      <c r="Q666" s="472" t="str">
        <f t="shared" ref="Q666" si="717">IF((L658=""),"",MAX(D659:L659))</f>
        <v/>
      </c>
      <c r="R666" s="472" t="str">
        <f t="shared" ref="R666" si="718">IF(L658="","",MIN(D659:L659))</f>
        <v/>
      </c>
      <c r="S666" s="352" t="str">
        <f t="shared" ref="S666" si="719">IF((L659=""),"",AVERAGE(D659:L659))</f>
        <v/>
      </c>
      <c r="T666" s="352" t="str">
        <f>IF((L658=""),"",((Q666-R666)/(Q666+R666))*100)</f>
        <v/>
      </c>
      <c r="U666" s="474" t="str">
        <f>IF(L658="","",(IF(T666&lt;7,IF(S666&gt;2000,IF(S666&lt;3000,"Pass","Fail"),"Fail"),"Fail")))</f>
        <v/>
      </c>
      <c r="V666" s="476"/>
    </row>
    <row r="667" spans="1:22">
      <c r="A667" s="471"/>
      <c r="B667" s="463"/>
      <c r="C667" s="354" t="s">
        <v>101</v>
      </c>
      <c r="D667" s="355"/>
      <c r="E667" s="355"/>
      <c r="F667" s="355"/>
      <c r="G667" s="355"/>
      <c r="H667" s="355"/>
      <c r="I667" s="355"/>
      <c r="J667" s="355"/>
      <c r="K667" s="355"/>
      <c r="L667" s="355"/>
      <c r="M667" s="356"/>
      <c r="N667" s="356"/>
      <c r="O667" s="356"/>
      <c r="P667" s="356"/>
      <c r="Q667" s="463"/>
      <c r="R667" s="463"/>
      <c r="S667" s="357"/>
      <c r="T667" s="357"/>
      <c r="U667" s="466"/>
      <c r="V667" s="477"/>
    </row>
    <row r="668" spans="1:22" ht="24.75" thickBot="1">
      <c r="A668" s="471"/>
      <c r="B668" s="473"/>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3"/>
      <c r="R668" s="473"/>
      <c r="S668" s="359"/>
      <c r="T668" s="359"/>
      <c r="U668" s="475"/>
      <c r="V668" s="477"/>
    </row>
    <row r="669" spans="1:22">
      <c r="A669" s="459"/>
      <c r="B669" s="462" t="s">
        <v>111</v>
      </c>
      <c r="C669" s="354" t="s">
        <v>100</v>
      </c>
      <c r="D669" s="350"/>
      <c r="E669" s="350"/>
      <c r="F669" s="350"/>
      <c r="G669" s="350"/>
      <c r="H669" s="350"/>
      <c r="I669" s="350"/>
      <c r="J669" s="350"/>
      <c r="K669" s="350"/>
      <c r="L669" s="350"/>
      <c r="M669" s="356"/>
      <c r="N669" s="356"/>
      <c r="O669" s="356"/>
      <c r="P669" s="356"/>
      <c r="Q669" s="462" t="str">
        <f t="shared" ref="Q669" si="722">IF((L661=""),"",MAX(D662:L662))</f>
        <v/>
      </c>
      <c r="R669" s="462" t="str">
        <f t="shared" ref="R669" si="723">IF(L661="","",MIN(D662:L662))</f>
        <v/>
      </c>
      <c r="S669" s="360" t="str">
        <f t="shared" ref="S669" si="724">IF((L662=""),"",AVERAGE(D662:L662))</f>
        <v/>
      </c>
      <c r="T669" s="346" t="str">
        <f>IF((L661=""),"",((Q669-R669)/(Q669+R669))*100)</f>
        <v/>
      </c>
      <c r="U669" s="465" t="str">
        <f>IF(L661="","",(IF(T669&lt;7,IF(S669&gt;2800,IF(S669&lt;4500,"Pass","Fail"),"Fail"),"Fail")))</f>
        <v/>
      </c>
      <c r="V669" s="468"/>
    </row>
    <row r="670" spans="1:22">
      <c r="A670" s="460"/>
      <c r="B670" s="463"/>
      <c r="C670" s="354" t="s">
        <v>101</v>
      </c>
      <c r="D670" s="355"/>
      <c r="E670" s="355"/>
      <c r="F670" s="355"/>
      <c r="G670" s="355"/>
      <c r="H670" s="355"/>
      <c r="I670" s="355"/>
      <c r="J670" s="355"/>
      <c r="K670" s="355"/>
      <c r="L670" s="355"/>
      <c r="M670" s="356"/>
      <c r="N670" s="356"/>
      <c r="O670" s="356"/>
      <c r="P670" s="356"/>
      <c r="Q670" s="463"/>
      <c r="R670" s="463"/>
      <c r="S670" s="361"/>
      <c r="T670" s="357"/>
      <c r="U670" s="466"/>
      <c r="V670" s="468"/>
    </row>
    <row r="671" spans="1:22" ht="24.75" thickBot="1">
      <c r="A671" s="461"/>
      <c r="B671" s="464"/>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4"/>
      <c r="R671" s="464"/>
      <c r="S671" s="364"/>
      <c r="T671" s="365"/>
      <c r="U671" s="467"/>
      <c r="V671" s="469"/>
    </row>
    <row r="672" spans="1:22">
      <c r="A672" s="470"/>
      <c r="B672" s="472" t="s">
        <v>211</v>
      </c>
      <c r="C672" s="349" t="s">
        <v>100</v>
      </c>
      <c r="D672" s="355"/>
      <c r="E672" s="355"/>
      <c r="F672" s="355"/>
      <c r="G672" s="355"/>
      <c r="H672" s="355"/>
      <c r="I672" s="355"/>
      <c r="J672" s="355"/>
      <c r="K672" s="355"/>
      <c r="L672" s="355"/>
      <c r="M672" s="351"/>
      <c r="N672" s="351"/>
      <c r="O672" s="351"/>
      <c r="P672" s="351"/>
      <c r="Q672" s="472" t="str">
        <f t="shared" ref="Q672" si="726">IF((L664=""),"",MAX(D665:L665))</f>
        <v/>
      </c>
      <c r="R672" s="472" t="str">
        <f t="shared" ref="R672" si="727">IF(L664="","",MIN(D665:L665))</f>
        <v/>
      </c>
      <c r="S672" s="352" t="str">
        <f t="shared" ref="S672" si="728">IF((L665=""),"",AVERAGE(D665:L665))</f>
        <v/>
      </c>
      <c r="T672" s="352" t="str">
        <f>IF((L664=""),"",((Q672-R672)/(Q672+R672))*100)</f>
        <v/>
      </c>
      <c r="U672" s="474" t="str">
        <f>IF(L664="","",(IF(T672&lt;7,IF(S672&gt;2000,IF(S672&lt;3000,"Pass","Fail"),"Fail"),"Fail")))</f>
        <v/>
      </c>
      <c r="V672" s="476"/>
    </row>
    <row r="673" spans="1:22">
      <c r="A673" s="471"/>
      <c r="B673" s="463"/>
      <c r="C673" s="354" t="s">
        <v>101</v>
      </c>
      <c r="D673" s="355"/>
      <c r="E673" s="355"/>
      <c r="F673" s="355"/>
      <c r="G673" s="355"/>
      <c r="H673" s="355"/>
      <c r="I673" s="355"/>
      <c r="J673" s="355"/>
      <c r="K673" s="355"/>
      <c r="L673" s="355"/>
      <c r="M673" s="356"/>
      <c r="N673" s="356"/>
      <c r="O673" s="356"/>
      <c r="P673" s="356"/>
      <c r="Q673" s="463"/>
      <c r="R673" s="463"/>
      <c r="S673" s="357"/>
      <c r="T673" s="357"/>
      <c r="U673" s="466"/>
      <c r="V673" s="477"/>
    </row>
    <row r="674" spans="1:22" ht="24.75" thickBot="1">
      <c r="A674" s="471"/>
      <c r="B674" s="473"/>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3"/>
      <c r="R674" s="473"/>
      <c r="S674" s="359"/>
      <c r="T674" s="359"/>
      <c r="U674" s="475"/>
      <c r="V674" s="477"/>
    </row>
    <row r="675" spans="1:22">
      <c r="A675" s="459"/>
      <c r="B675" s="462" t="s">
        <v>111</v>
      </c>
      <c r="C675" s="354" t="s">
        <v>100</v>
      </c>
      <c r="D675" s="350"/>
      <c r="E675" s="350"/>
      <c r="F675" s="350"/>
      <c r="G675" s="350"/>
      <c r="H675" s="350"/>
      <c r="I675" s="350"/>
      <c r="J675" s="350"/>
      <c r="K675" s="350"/>
      <c r="L675" s="350"/>
      <c r="M675" s="356"/>
      <c r="N675" s="356"/>
      <c r="O675" s="356"/>
      <c r="P675" s="356"/>
      <c r="Q675" s="462" t="str">
        <f t="shared" ref="Q675" si="730">IF((L667=""),"",MAX(D668:L668))</f>
        <v/>
      </c>
      <c r="R675" s="462" t="str">
        <f t="shared" ref="R675" si="731">IF(L667="","",MIN(D668:L668))</f>
        <v/>
      </c>
      <c r="S675" s="360" t="str">
        <f t="shared" ref="S675" si="732">IF((L668=""),"",AVERAGE(D668:L668))</f>
        <v/>
      </c>
      <c r="T675" s="346" t="str">
        <f>IF((L667=""),"",((Q675-R675)/(Q675+R675))*100)</f>
        <v/>
      </c>
      <c r="U675" s="465" t="str">
        <f>IF(L667="","",(IF(T675&lt;7,IF(S675&gt;2800,IF(S675&lt;4500,"Pass","Fail"),"Fail"),"Fail")))</f>
        <v/>
      </c>
      <c r="V675" s="468"/>
    </row>
    <row r="676" spans="1:22">
      <c r="A676" s="460"/>
      <c r="B676" s="463"/>
      <c r="C676" s="354" t="s">
        <v>101</v>
      </c>
      <c r="D676" s="355"/>
      <c r="E676" s="355"/>
      <c r="F676" s="355"/>
      <c r="G676" s="355"/>
      <c r="H676" s="355"/>
      <c r="I676" s="355"/>
      <c r="J676" s="355"/>
      <c r="K676" s="355"/>
      <c r="L676" s="355"/>
      <c r="M676" s="356"/>
      <c r="N676" s="356"/>
      <c r="O676" s="356"/>
      <c r="P676" s="356"/>
      <c r="Q676" s="463"/>
      <c r="R676" s="463"/>
      <c r="S676" s="361"/>
      <c r="T676" s="357"/>
      <c r="U676" s="466"/>
      <c r="V676" s="468"/>
    </row>
    <row r="677" spans="1:22" ht="24.75" thickBot="1">
      <c r="A677" s="461"/>
      <c r="B677" s="464"/>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4"/>
      <c r="R677" s="464"/>
      <c r="S677" s="364"/>
      <c r="T677" s="365"/>
      <c r="U677" s="467"/>
      <c r="V677" s="469"/>
    </row>
    <row r="678" spans="1:22">
      <c r="A678" s="470"/>
      <c r="B678" s="472" t="s">
        <v>211</v>
      </c>
      <c r="C678" s="349" t="s">
        <v>100</v>
      </c>
      <c r="D678" s="355"/>
      <c r="E678" s="355"/>
      <c r="F678" s="355"/>
      <c r="G678" s="355"/>
      <c r="H678" s="355"/>
      <c r="I678" s="355"/>
      <c r="J678" s="355"/>
      <c r="K678" s="355"/>
      <c r="L678" s="355"/>
      <c r="M678" s="351"/>
      <c r="N678" s="351"/>
      <c r="O678" s="351"/>
      <c r="P678" s="351"/>
      <c r="Q678" s="472" t="str">
        <f t="shared" ref="Q678" si="734">IF((L670=""),"",MAX(D671:L671))</f>
        <v/>
      </c>
      <c r="R678" s="472" t="str">
        <f t="shared" ref="R678" si="735">IF(L670="","",MIN(D671:L671))</f>
        <v/>
      </c>
      <c r="S678" s="352" t="str">
        <f t="shared" ref="S678" si="736">IF((L671=""),"",AVERAGE(D671:L671))</f>
        <v/>
      </c>
      <c r="T678" s="352" t="str">
        <f>IF((L670=""),"",((Q678-R678)/(Q678+R678))*100)</f>
        <v/>
      </c>
      <c r="U678" s="474" t="str">
        <f>IF(L670="","",(IF(T678&lt;7,IF(S678&gt;2000,IF(S678&lt;3000,"Pass","Fail"),"Fail"),"Fail")))</f>
        <v/>
      </c>
      <c r="V678" s="476"/>
    </row>
    <row r="679" spans="1:22">
      <c r="A679" s="471"/>
      <c r="B679" s="463"/>
      <c r="C679" s="354" t="s">
        <v>101</v>
      </c>
      <c r="D679" s="355"/>
      <c r="E679" s="355"/>
      <c r="F679" s="355"/>
      <c r="G679" s="355"/>
      <c r="H679" s="355"/>
      <c r="I679" s="355"/>
      <c r="J679" s="355"/>
      <c r="K679" s="355"/>
      <c r="L679" s="355"/>
      <c r="M679" s="356"/>
      <c r="N679" s="356"/>
      <c r="O679" s="356"/>
      <c r="P679" s="356"/>
      <c r="Q679" s="463"/>
      <c r="R679" s="463"/>
      <c r="S679" s="357"/>
      <c r="T679" s="357"/>
      <c r="U679" s="466"/>
      <c r="V679" s="477"/>
    </row>
    <row r="680" spans="1:22" ht="24.75" thickBot="1">
      <c r="A680" s="471"/>
      <c r="B680" s="473"/>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3"/>
      <c r="R680" s="473"/>
      <c r="S680" s="359"/>
      <c r="T680" s="359"/>
      <c r="U680" s="475"/>
      <c r="V680" s="477"/>
    </row>
    <row r="681" spans="1:22">
      <c r="A681" s="459"/>
      <c r="B681" s="462" t="s">
        <v>111</v>
      </c>
      <c r="C681" s="354" t="s">
        <v>100</v>
      </c>
      <c r="D681" s="350"/>
      <c r="E681" s="350"/>
      <c r="F681" s="350"/>
      <c r="G681" s="350"/>
      <c r="H681" s="350"/>
      <c r="I681" s="350"/>
      <c r="J681" s="350"/>
      <c r="K681" s="350"/>
      <c r="L681" s="350"/>
      <c r="M681" s="356"/>
      <c r="N681" s="356"/>
      <c r="O681" s="356"/>
      <c r="P681" s="356"/>
      <c r="Q681" s="462" t="str">
        <f t="shared" ref="Q681" si="738">IF((L673=""),"",MAX(D674:L674))</f>
        <v/>
      </c>
      <c r="R681" s="462" t="str">
        <f t="shared" ref="R681" si="739">IF(L673="","",MIN(D674:L674))</f>
        <v/>
      </c>
      <c r="S681" s="360" t="str">
        <f t="shared" ref="S681" si="740">IF((L674=""),"",AVERAGE(D674:L674))</f>
        <v/>
      </c>
      <c r="T681" s="346" t="str">
        <f>IF((L673=""),"",((Q681-R681)/(Q681+R681))*100)</f>
        <v/>
      </c>
      <c r="U681" s="465" t="str">
        <f>IF(L673="","",(IF(T681&lt;7,IF(S681&gt;2800,IF(S681&lt;4500,"Pass","Fail"),"Fail"),"Fail")))</f>
        <v/>
      </c>
      <c r="V681" s="468"/>
    </row>
    <row r="682" spans="1:22">
      <c r="A682" s="460"/>
      <c r="B682" s="463"/>
      <c r="C682" s="354" t="s">
        <v>101</v>
      </c>
      <c r="D682" s="355"/>
      <c r="E682" s="355"/>
      <c r="F682" s="355"/>
      <c r="G682" s="355"/>
      <c r="H682" s="355"/>
      <c r="I682" s="355"/>
      <c r="J682" s="355"/>
      <c r="K682" s="355"/>
      <c r="L682" s="355"/>
      <c r="M682" s="356"/>
      <c r="N682" s="356"/>
      <c r="O682" s="356"/>
      <c r="P682" s="356"/>
      <c r="Q682" s="463"/>
      <c r="R682" s="463"/>
      <c r="S682" s="361"/>
      <c r="T682" s="357"/>
      <c r="U682" s="466"/>
      <c r="V682" s="468"/>
    </row>
    <row r="683" spans="1:22" ht="24.75" thickBot="1">
      <c r="A683" s="461"/>
      <c r="B683" s="464"/>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4"/>
      <c r="R683" s="464"/>
      <c r="S683" s="364"/>
      <c r="T683" s="365"/>
      <c r="U683" s="467"/>
      <c r="V683" s="469"/>
    </row>
    <row r="684" spans="1:22">
      <c r="A684" s="470"/>
      <c r="B684" s="472" t="s">
        <v>211</v>
      </c>
      <c r="C684" s="349" t="s">
        <v>100</v>
      </c>
      <c r="D684" s="355"/>
      <c r="E684" s="355"/>
      <c r="F684" s="355"/>
      <c r="G684" s="355"/>
      <c r="H684" s="355"/>
      <c r="I684" s="355"/>
      <c r="J684" s="355"/>
      <c r="K684" s="355"/>
      <c r="L684" s="355"/>
      <c r="M684" s="351"/>
      <c r="N684" s="351"/>
      <c r="O684" s="351"/>
      <c r="P684" s="351"/>
      <c r="Q684" s="472" t="str">
        <f t="shared" ref="Q684" si="742">IF((L676=""),"",MAX(D677:L677))</f>
        <v/>
      </c>
      <c r="R684" s="472" t="str">
        <f t="shared" ref="R684" si="743">IF(L676="","",MIN(D677:L677))</f>
        <v/>
      </c>
      <c r="S684" s="352" t="str">
        <f t="shared" ref="S684" si="744">IF((L677=""),"",AVERAGE(D677:L677))</f>
        <v/>
      </c>
      <c r="T684" s="352" t="str">
        <f>IF((L676=""),"",((Q684-R684)/(Q684+R684))*100)</f>
        <v/>
      </c>
      <c r="U684" s="474" t="str">
        <f>IF(L676="","",(IF(T684&lt;7,IF(S684&gt;2000,IF(S684&lt;3000,"Pass","Fail"),"Fail"),"Fail")))</f>
        <v/>
      </c>
      <c r="V684" s="476"/>
    </row>
    <row r="685" spans="1:22">
      <c r="A685" s="471"/>
      <c r="B685" s="463"/>
      <c r="C685" s="354" t="s">
        <v>101</v>
      </c>
      <c r="D685" s="355"/>
      <c r="E685" s="355"/>
      <c r="F685" s="355"/>
      <c r="G685" s="355"/>
      <c r="H685" s="355"/>
      <c r="I685" s="355"/>
      <c r="J685" s="355"/>
      <c r="K685" s="355"/>
      <c r="L685" s="355"/>
      <c r="M685" s="356"/>
      <c r="N685" s="356"/>
      <c r="O685" s="356"/>
      <c r="P685" s="356"/>
      <c r="Q685" s="463"/>
      <c r="R685" s="463"/>
      <c r="S685" s="357"/>
      <c r="T685" s="357"/>
      <c r="U685" s="466"/>
      <c r="V685" s="477"/>
    </row>
    <row r="686" spans="1:22" ht="24.75" thickBot="1">
      <c r="A686" s="471"/>
      <c r="B686" s="473"/>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3"/>
      <c r="R686" s="473"/>
      <c r="S686" s="359"/>
      <c r="T686" s="359"/>
      <c r="U686" s="475"/>
      <c r="V686" s="477"/>
    </row>
    <row r="687" spans="1:22">
      <c r="A687" s="459"/>
      <c r="B687" s="462" t="s">
        <v>111</v>
      </c>
      <c r="C687" s="354" t="s">
        <v>100</v>
      </c>
      <c r="D687" s="350"/>
      <c r="E687" s="350"/>
      <c r="F687" s="350"/>
      <c r="G687" s="350"/>
      <c r="H687" s="350"/>
      <c r="I687" s="350"/>
      <c r="J687" s="350"/>
      <c r="K687" s="350"/>
      <c r="L687" s="350"/>
      <c r="M687" s="356"/>
      <c r="N687" s="356"/>
      <c r="O687" s="356"/>
      <c r="P687" s="356"/>
      <c r="Q687" s="462" t="str">
        <f t="shared" ref="Q687" si="746">IF((L679=""),"",MAX(D680:L680))</f>
        <v/>
      </c>
      <c r="R687" s="462" t="str">
        <f t="shared" ref="R687" si="747">IF(L679="","",MIN(D680:L680))</f>
        <v/>
      </c>
      <c r="S687" s="360" t="str">
        <f t="shared" ref="S687" si="748">IF((L680=""),"",AVERAGE(D680:L680))</f>
        <v/>
      </c>
      <c r="T687" s="346" t="str">
        <f>IF((L679=""),"",((Q687-R687)/(Q687+R687))*100)</f>
        <v/>
      </c>
      <c r="U687" s="465" t="str">
        <f>IF(L679="","",(IF(T687&lt;7,IF(S687&gt;2800,IF(S687&lt;4500,"Pass","Fail"),"Fail"),"Fail")))</f>
        <v/>
      </c>
      <c r="V687" s="468"/>
    </row>
    <row r="688" spans="1:22">
      <c r="A688" s="460"/>
      <c r="B688" s="463"/>
      <c r="C688" s="354" t="s">
        <v>101</v>
      </c>
      <c r="D688" s="355"/>
      <c r="E688" s="355"/>
      <c r="F688" s="355"/>
      <c r="G688" s="355"/>
      <c r="H688" s="355"/>
      <c r="I688" s="355"/>
      <c r="J688" s="355"/>
      <c r="K688" s="355"/>
      <c r="L688" s="355"/>
      <c r="M688" s="356"/>
      <c r="N688" s="356"/>
      <c r="O688" s="356"/>
      <c r="P688" s="356"/>
      <c r="Q688" s="463"/>
      <c r="R688" s="463"/>
      <c r="S688" s="361"/>
      <c r="T688" s="357"/>
      <c r="U688" s="466"/>
      <c r="V688" s="468"/>
    </row>
    <row r="689" spans="1:22" ht="24.75" thickBot="1">
      <c r="A689" s="461"/>
      <c r="B689" s="464"/>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4"/>
      <c r="R689" s="464"/>
      <c r="S689" s="364"/>
      <c r="T689" s="365"/>
      <c r="U689" s="467"/>
      <c r="V689" s="469"/>
    </row>
    <row r="690" spans="1:22">
      <c r="A690" s="470"/>
      <c r="B690" s="472" t="s">
        <v>211</v>
      </c>
      <c r="C690" s="349" t="s">
        <v>100</v>
      </c>
      <c r="D690" s="355"/>
      <c r="E690" s="355"/>
      <c r="F690" s="355"/>
      <c r="G690" s="355"/>
      <c r="H690" s="355"/>
      <c r="I690" s="355"/>
      <c r="J690" s="355"/>
      <c r="K690" s="355"/>
      <c r="L690" s="355"/>
      <c r="M690" s="351"/>
      <c r="N690" s="351"/>
      <c r="O690" s="351"/>
      <c r="P690" s="351"/>
      <c r="Q690" s="472" t="str">
        <f t="shared" ref="Q690" si="750">IF((L682=""),"",MAX(D683:L683))</f>
        <v/>
      </c>
      <c r="R690" s="472" t="str">
        <f t="shared" ref="R690" si="751">IF(L682="","",MIN(D683:L683))</f>
        <v/>
      </c>
      <c r="S690" s="352" t="str">
        <f t="shared" ref="S690" si="752">IF((L683=""),"",AVERAGE(D683:L683))</f>
        <v/>
      </c>
      <c r="T690" s="352" t="str">
        <f>IF((L682=""),"",((Q690-R690)/(Q690+R690))*100)</f>
        <v/>
      </c>
      <c r="U690" s="474" t="str">
        <f>IF(L682="","",(IF(T690&lt;7,IF(S690&gt;2000,IF(S690&lt;3000,"Pass","Fail"),"Fail"),"Fail")))</f>
        <v/>
      </c>
      <c r="V690" s="476"/>
    </row>
    <row r="691" spans="1:22">
      <c r="A691" s="471"/>
      <c r="B691" s="463"/>
      <c r="C691" s="354" t="s">
        <v>101</v>
      </c>
      <c r="D691" s="355"/>
      <c r="E691" s="355"/>
      <c r="F691" s="355"/>
      <c r="G691" s="355"/>
      <c r="H691" s="355"/>
      <c r="I691" s="355"/>
      <c r="J691" s="355"/>
      <c r="K691" s="355"/>
      <c r="L691" s="355"/>
      <c r="M691" s="356"/>
      <c r="N691" s="356"/>
      <c r="O691" s="356"/>
      <c r="P691" s="356"/>
      <c r="Q691" s="463"/>
      <c r="R691" s="463"/>
      <c r="S691" s="357"/>
      <c r="T691" s="357"/>
      <c r="U691" s="466"/>
      <c r="V691" s="477"/>
    </row>
    <row r="692" spans="1:22" ht="24.75" thickBot="1">
      <c r="A692" s="471"/>
      <c r="B692" s="473"/>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3"/>
      <c r="R692" s="473"/>
      <c r="S692" s="359"/>
      <c r="T692" s="359"/>
      <c r="U692" s="475"/>
      <c r="V692" s="477"/>
    </row>
    <row r="693" spans="1:22">
      <c r="A693" s="459"/>
      <c r="B693" s="462" t="s">
        <v>111</v>
      </c>
      <c r="C693" s="354" t="s">
        <v>100</v>
      </c>
      <c r="D693" s="350"/>
      <c r="E693" s="350"/>
      <c r="F693" s="350"/>
      <c r="G693" s="350"/>
      <c r="H693" s="350"/>
      <c r="I693" s="350"/>
      <c r="J693" s="350"/>
      <c r="K693" s="350"/>
      <c r="L693" s="350"/>
      <c r="M693" s="356"/>
      <c r="N693" s="356"/>
      <c r="O693" s="356"/>
      <c r="P693" s="356"/>
      <c r="Q693" s="462" t="str">
        <f t="shared" ref="Q693" si="754">IF((L685=""),"",MAX(D686:L686))</f>
        <v/>
      </c>
      <c r="R693" s="462" t="str">
        <f t="shared" ref="R693" si="755">IF(L685="","",MIN(D686:L686))</f>
        <v/>
      </c>
      <c r="S693" s="360" t="str">
        <f t="shared" ref="S693" si="756">IF((L686=""),"",AVERAGE(D686:L686))</f>
        <v/>
      </c>
      <c r="T693" s="346" t="str">
        <f>IF((L685=""),"",((Q693-R693)/(Q693+R693))*100)</f>
        <v/>
      </c>
      <c r="U693" s="465" t="str">
        <f>IF(L685="","",(IF(T693&lt;7,IF(S693&gt;2800,IF(S693&lt;4500,"Pass","Fail"),"Fail"),"Fail")))</f>
        <v/>
      </c>
      <c r="V693" s="468"/>
    </row>
    <row r="694" spans="1:22">
      <c r="A694" s="460"/>
      <c r="B694" s="463"/>
      <c r="C694" s="354" t="s">
        <v>101</v>
      </c>
      <c r="D694" s="355"/>
      <c r="E694" s="355"/>
      <c r="F694" s="355"/>
      <c r="G694" s="355"/>
      <c r="H694" s="355"/>
      <c r="I694" s="355"/>
      <c r="J694" s="355"/>
      <c r="K694" s="355"/>
      <c r="L694" s="355"/>
      <c r="M694" s="356"/>
      <c r="N694" s="356"/>
      <c r="O694" s="356"/>
      <c r="P694" s="356"/>
      <c r="Q694" s="463"/>
      <c r="R694" s="463"/>
      <c r="S694" s="361"/>
      <c r="T694" s="357"/>
      <c r="U694" s="466"/>
      <c r="V694" s="468"/>
    </row>
    <row r="695" spans="1:22" ht="24.75" thickBot="1">
      <c r="A695" s="461"/>
      <c r="B695" s="464"/>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4"/>
      <c r="R695" s="464"/>
      <c r="S695" s="364"/>
      <c r="T695" s="365"/>
      <c r="U695" s="467"/>
      <c r="V695" s="469"/>
    </row>
    <row r="696" spans="1:22">
      <c r="A696" s="470"/>
      <c r="B696" s="472" t="s">
        <v>211</v>
      </c>
      <c r="C696" s="349" t="s">
        <v>100</v>
      </c>
      <c r="D696" s="355"/>
      <c r="E696" s="355"/>
      <c r="F696" s="355"/>
      <c r="G696" s="355"/>
      <c r="H696" s="355"/>
      <c r="I696" s="355"/>
      <c r="J696" s="355"/>
      <c r="K696" s="355"/>
      <c r="L696" s="355"/>
      <c r="M696" s="351"/>
      <c r="N696" s="351"/>
      <c r="O696" s="351"/>
      <c r="P696" s="351"/>
      <c r="Q696" s="472" t="str">
        <f t="shared" ref="Q696" si="758">IF((L688=""),"",MAX(D689:L689))</f>
        <v/>
      </c>
      <c r="R696" s="472" t="str">
        <f t="shared" ref="R696" si="759">IF(L688="","",MIN(D689:L689))</f>
        <v/>
      </c>
      <c r="S696" s="352" t="str">
        <f t="shared" ref="S696" si="760">IF((L689=""),"",AVERAGE(D689:L689))</f>
        <v/>
      </c>
      <c r="T696" s="352" t="str">
        <f>IF((L688=""),"",((Q696-R696)/(Q696+R696))*100)</f>
        <v/>
      </c>
      <c r="U696" s="474" t="str">
        <f>IF(L688="","",(IF(T696&lt;7,IF(S696&gt;2000,IF(S696&lt;3000,"Pass","Fail"),"Fail"),"Fail")))</f>
        <v/>
      </c>
      <c r="V696" s="476"/>
    </row>
    <row r="697" spans="1:22">
      <c r="A697" s="471"/>
      <c r="B697" s="463"/>
      <c r="C697" s="354" t="s">
        <v>101</v>
      </c>
      <c r="D697" s="355"/>
      <c r="E697" s="355"/>
      <c r="F697" s="355"/>
      <c r="G697" s="355"/>
      <c r="H697" s="355"/>
      <c r="I697" s="355"/>
      <c r="J697" s="355"/>
      <c r="K697" s="355"/>
      <c r="L697" s="355"/>
      <c r="M697" s="356"/>
      <c r="N697" s="356"/>
      <c r="O697" s="356"/>
      <c r="P697" s="356"/>
      <c r="Q697" s="463"/>
      <c r="R697" s="463"/>
      <c r="S697" s="357"/>
      <c r="T697" s="357"/>
      <c r="U697" s="466"/>
      <c r="V697" s="477"/>
    </row>
    <row r="698" spans="1:22" ht="24.75" thickBot="1">
      <c r="A698" s="471"/>
      <c r="B698" s="473"/>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3"/>
      <c r="R698" s="473"/>
      <c r="S698" s="359"/>
      <c r="T698" s="359"/>
      <c r="U698" s="475"/>
      <c r="V698" s="477"/>
    </row>
    <row r="699" spans="1:22">
      <c r="A699" s="459"/>
      <c r="B699" s="462" t="s">
        <v>111</v>
      </c>
      <c r="C699" s="354" t="s">
        <v>100</v>
      </c>
      <c r="D699" s="350"/>
      <c r="E699" s="350"/>
      <c r="F699" s="350"/>
      <c r="G699" s="350"/>
      <c r="H699" s="350"/>
      <c r="I699" s="350"/>
      <c r="J699" s="350"/>
      <c r="K699" s="350"/>
      <c r="L699" s="350"/>
      <c r="M699" s="356"/>
      <c r="N699" s="356"/>
      <c r="O699" s="356"/>
      <c r="P699" s="356"/>
      <c r="Q699" s="462" t="str">
        <f t="shared" ref="Q699" si="762">IF((L691=""),"",MAX(D692:L692))</f>
        <v/>
      </c>
      <c r="R699" s="462" t="str">
        <f t="shared" ref="R699" si="763">IF(L691="","",MIN(D692:L692))</f>
        <v/>
      </c>
      <c r="S699" s="360" t="str">
        <f t="shared" ref="S699" si="764">IF((L692=""),"",AVERAGE(D692:L692))</f>
        <v/>
      </c>
      <c r="T699" s="346" t="str">
        <f>IF((L691=""),"",((Q699-R699)/(Q699+R699))*100)</f>
        <v/>
      </c>
      <c r="U699" s="465" t="str">
        <f>IF(L691="","",(IF(T699&lt;7,IF(S699&gt;2800,IF(S699&lt;4500,"Pass","Fail"),"Fail"),"Fail")))</f>
        <v/>
      </c>
      <c r="V699" s="468"/>
    </row>
    <row r="700" spans="1:22">
      <c r="A700" s="460"/>
      <c r="B700" s="463"/>
      <c r="C700" s="354" t="s">
        <v>101</v>
      </c>
      <c r="D700" s="355"/>
      <c r="E700" s="355"/>
      <c r="F700" s="355"/>
      <c r="G700" s="355"/>
      <c r="H700" s="355"/>
      <c r="I700" s="355"/>
      <c r="J700" s="355"/>
      <c r="K700" s="355"/>
      <c r="L700" s="355"/>
      <c r="M700" s="356"/>
      <c r="N700" s="356"/>
      <c r="O700" s="356"/>
      <c r="P700" s="356"/>
      <c r="Q700" s="463"/>
      <c r="R700" s="463"/>
      <c r="S700" s="361"/>
      <c r="T700" s="357"/>
      <c r="U700" s="466"/>
      <c r="V700" s="468"/>
    </row>
    <row r="701" spans="1:22" ht="24.75" thickBot="1">
      <c r="A701" s="461"/>
      <c r="B701" s="464"/>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4"/>
      <c r="R701" s="464"/>
      <c r="S701" s="364"/>
      <c r="T701" s="365"/>
      <c r="U701" s="467"/>
      <c r="V701" s="469"/>
    </row>
    <row r="702" spans="1:22">
      <c r="A702" s="470"/>
      <c r="B702" s="472" t="s">
        <v>211</v>
      </c>
      <c r="C702" s="349" t="s">
        <v>100</v>
      </c>
      <c r="D702" s="355"/>
      <c r="E702" s="355"/>
      <c r="F702" s="355"/>
      <c r="G702" s="355"/>
      <c r="H702" s="355"/>
      <c r="I702" s="355"/>
      <c r="J702" s="355"/>
      <c r="K702" s="355"/>
      <c r="L702" s="355"/>
      <c r="M702" s="351"/>
      <c r="N702" s="351"/>
      <c r="O702" s="351"/>
      <c r="P702" s="351"/>
      <c r="Q702" s="472" t="str">
        <f t="shared" ref="Q702" si="766">IF((L694=""),"",MAX(D695:L695))</f>
        <v/>
      </c>
      <c r="R702" s="472" t="str">
        <f t="shared" ref="R702" si="767">IF(L694="","",MIN(D695:L695))</f>
        <v/>
      </c>
      <c r="S702" s="352" t="str">
        <f t="shared" ref="S702" si="768">IF((L695=""),"",AVERAGE(D695:L695))</f>
        <v/>
      </c>
      <c r="T702" s="352" t="str">
        <f>IF((L694=""),"",((Q702-R702)/(Q702+R702))*100)</f>
        <v/>
      </c>
      <c r="U702" s="474" t="str">
        <f>IF(L694="","",(IF(T702&lt;7,IF(S702&gt;2000,IF(S702&lt;3000,"Pass","Fail"),"Fail"),"Fail")))</f>
        <v/>
      </c>
      <c r="V702" s="476"/>
    </row>
    <row r="703" spans="1:22">
      <c r="A703" s="471"/>
      <c r="B703" s="463"/>
      <c r="C703" s="354" t="s">
        <v>101</v>
      </c>
      <c r="D703" s="355"/>
      <c r="E703" s="355"/>
      <c r="F703" s="355"/>
      <c r="G703" s="355"/>
      <c r="H703" s="355"/>
      <c r="I703" s="355"/>
      <c r="J703" s="355"/>
      <c r="K703" s="355"/>
      <c r="L703" s="355"/>
      <c r="M703" s="356"/>
      <c r="N703" s="356"/>
      <c r="O703" s="356"/>
      <c r="P703" s="356"/>
      <c r="Q703" s="463"/>
      <c r="R703" s="463"/>
      <c r="S703" s="357"/>
      <c r="T703" s="357"/>
      <c r="U703" s="466"/>
      <c r="V703" s="477"/>
    </row>
    <row r="704" spans="1:22" ht="24.75" thickBot="1">
      <c r="A704" s="471"/>
      <c r="B704" s="473"/>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3"/>
      <c r="R704" s="473"/>
      <c r="S704" s="359"/>
      <c r="T704" s="359"/>
      <c r="U704" s="475"/>
      <c r="V704" s="477"/>
    </row>
    <row r="705" spans="1:22">
      <c r="A705" s="459"/>
      <c r="B705" s="462" t="s">
        <v>111</v>
      </c>
      <c r="C705" s="354" t="s">
        <v>100</v>
      </c>
      <c r="D705" s="350"/>
      <c r="E705" s="350"/>
      <c r="F705" s="350"/>
      <c r="G705" s="350"/>
      <c r="H705" s="350"/>
      <c r="I705" s="350"/>
      <c r="J705" s="350"/>
      <c r="K705" s="350"/>
      <c r="L705" s="350"/>
      <c r="M705" s="356"/>
      <c r="N705" s="356"/>
      <c r="O705" s="356"/>
      <c r="P705" s="356"/>
      <c r="Q705" s="462" t="str">
        <f t="shared" ref="Q705" si="770">IF((L697=""),"",MAX(D698:L698))</f>
        <v/>
      </c>
      <c r="R705" s="462" t="str">
        <f t="shared" ref="R705" si="771">IF(L697="","",MIN(D698:L698))</f>
        <v/>
      </c>
      <c r="S705" s="360" t="str">
        <f t="shared" ref="S705" si="772">IF((L698=""),"",AVERAGE(D698:L698))</f>
        <v/>
      </c>
      <c r="T705" s="346" t="str">
        <f>IF((L697=""),"",((Q705-R705)/(Q705+R705))*100)</f>
        <v/>
      </c>
      <c r="U705" s="465" t="str">
        <f>IF(L697="","",(IF(T705&lt;7,IF(S705&gt;2800,IF(S705&lt;4500,"Pass","Fail"),"Fail"),"Fail")))</f>
        <v/>
      </c>
      <c r="V705" s="468"/>
    </row>
    <row r="706" spans="1:22">
      <c r="A706" s="460"/>
      <c r="B706" s="463"/>
      <c r="C706" s="354" t="s">
        <v>101</v>
      </c>
      <c r="D706" s="355"/>
      <c r="E706" s="355"/>
      <c r="F706" s="355"/>
      <c r="G706" s="355"/>
      <c r="H706" s="355"/>
      <c r="I706" s="355"/>
      <c r="J706" s="355"/>
      <c r="K706" s="355"/>
      <c r="L706" s="355"/>
      <c r="M706" s="356"/>
      <c r="N706" s="356"/>
      <c r="O706" s="356"/>
      <c r="P706" s="356"/>
      <c r="Q706" s="463"/>
      <c r="R706" s="463"/>
      <c r="S706" s="361"/>
      <c r="T706" s="357"/>
      <c r="U706" s="466"/>
      <c r="V706" s="468"/>
    </row>
    <row r="707" spans="1:22" ht="24.75" thickBot="1">
      <c r="A707" s="461"/>
      <c r="B707" s="464"/>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4"/>
      <c r="R707" s="464"/>
      <c r="S707" s="364"/>
      <c r="T707" s="365"/>
      <c r="U707" s="467"/>
      <c r="V707" s="469"/>
    </row>
    <row r="708" spans="1:22">
      <c r="A708" s="470"/>
      <c r="B708" s="472" t="s">
        <v>211</v>
      </c>
      <c r="C708" s="349" t="s">
        <v>100</v>
      </c>
      <c r="D708" s="355"/>
      <c r="E708" s="355"/>
      <c r="F708" s="355"/>
      <c r="G708" s="355"/>
      <c r="H708" s="355"/>
      <c r="I708" s="355"/>
      <c r="J708" s="355"/>
      <c r="K708" s="355"/>
      <c r="L708" s="355"/>
      <c r="M708" s="351"/>
      <c r="N708" s="351"/>
      <c r="O708" s="351"/>
      <c r="P708" s="351"/>
      <c r="Q708" s="472" t="str">
        <f t="shared" ref="Q708" si="774">IF((L700=""),"",MAX(D701:L701))</f>
        <v/>
      </c>
      <c r="R708" s="472" t="str">
        <f t="shared" ref="R708" si="775">IF(L700="","",MIN(D701:L701))</f>
        <v/>
      </c>
      <c r="S708" s="352" t="str">
        <f t="shared" ref="S708" si="776">IF((L701=""),"",AVERAGE(D701:L701))</f>
        <v/>
      </c>
      <c r="T708" s="352" t="str">
        <f>IF((L700=""),"",((Q708-R708)/(Q708+R708))*100)</f>
        <v/>
      </c>
      <c r="U708" s="474" t="str">
        <f>IF(L700="","",(IF(T708&lt;7,IF(S708&gt;2000,IF(S708&lt;3000,"Pass","Fail"),"Fail"),"Fail")))</f>
        <v/>
      </c>
      <c r="V708" s="476"/>
    </row>
    <row r="709" spans="1:22">
      <c r="A709" s="471"/>
      <c r="B709" s="463"/>
      <c r="C709" s="354" t="s">
        <v>101</v>
      </c>
      <c r="D709" s="355"/>
      <c r="E709" s="355"/>
      <c r="F709" s="355"/>
      <c r="G709" s="355"/>
      <c r="H709" s="355"/>
      <c r="I709" s="355"/>
      <c r="J709" s="355"/>
      <c r="K709" s="355"/>
      <c r="L709" s="355"/>
      <c r="M709" s="356"/>
      <c r="N709" s="356"/>
      <c r="O709" s="356"/>
      <c r="P709" s="356"/>
      <c r="Q709" s="463"/>
      <c r="R709" s="463"/>
      <c r="S709" s="357"/>
      <c r="T709" s="357"/>
      <c r="U709" s="466"/>
      <c r="V709" s="477"/>
    </row>
    <row r="710" spans="1:22" ht="24.75" thickBot="1">
      <c r="A710" s="471"/>
      <c r="B710" s="473"/>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3"/>
      <c r="R710" s="473"/>
      <c r="S710" s="359"/>
      <c r="T710" s="359"/>
      <c r="U710" s="475"/>
      <c r="V710" s="477"/>
    </row>
    <row r="711" spans="1:22">
      <c r="A711" s="459"/>
      <c r="B711" s="462" t="s">
        <v>111</v>
      </c>
      <c r="C711" s="354" t="s">
        <v>100</v>
      </c>
      <c r="D711" s="350"/>
      <c r="E711" s="350"/>
      <c r="F711" s="350"/>
      <c r="G711" s="350"/>
      <c r="H711" s="350"/>
      <c r="I711" s="350"/>
      <c r="J711" s="350"/>
      <c r="K711" s="350"/>
      <c r="L711" s="350"/>
      <c r="M711" s="356"/>
      <c r="N711" s="356"/>
      <c r="O711" s="356"/>
      <c r="P711" s="356"/>
      <c r="Q711" s="462" t="str">
        <f t="shared" ref="Q711" si="778">IF((L703=""),"",MAX(D704:L704))</f>
        <v/>
      </c>
      <c r="R711" s="462" t="str">
        <f t="shared" ref="R711" si="779">IF(L703="","",MIN(D704:L704))</f>
        <v/>
      </c>
      <c r="S711" s="360" t="str">
        <f t="shared" ref="S711" si="780">IF((L704=""),"",AVERAGE(D704:L704))</f>
        <v/>
      </c>
      <c r="T711" s="346" t="str">
        <f>IF((L703=""),"",((Q711-R711)/(Q711+R711))*100)</f>
        <v/>
      </c>
      <c r="U711" s="465" t="str">
        <f>IF(L703="","",(IF(T711&lt;7,IF(S711&gt;2800,IF(S711&lt;4500,"Pass","Fail"),"Fail"),"Fail")))</f>
        <v/>
      </c>
      <c r="V711" s="468"/>
    </row>
    <row r="712" spans="1:22">
      <c r="A712" s="460"/>
      <c r="B712" s="463"/>
      <c r="C712" s="354" t="s">
        <v>101</v>
      </c>
      <c r="D712" s="355"/>
      <c r="E712" s="355"/>
      <c r="F712" s="355"/>
      <c r="G712" s="355"/>
      <c r="H712" s="355"/>
      <c r="I712" s="355"/>
      <c r="J712" s="355"/>
      <c r="K712" s="355"/>
      <c r="L712" s="355"/>
      <c r="M712" s="356"/>
      <c r="N712" s="356"/>
      <c r="O712" s="356"/>
      <c r="P712" s="356"/>
      <c r="Q712" s="463"/>
      <c r="R712" s="463"/>
      <c r="S712" s="361"/>
      <c r="T712" s="357"/>
      <c r="U712" s="466"/>
      <c r="V712" s="468"/>
    </row>
    <row r="713" spans="1:22" ht="24.75" thickBot="1">
      <c r="A713" s="461"/>
      <c r="B713" s="464"/>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4"/>
      <c r="R713" s="464"/>
      <c r="S713" s="364"/>
      <c r="T713" s="365"/>
      <c r="U713" s="467"/>
      <c r="V713" s="469"/>
    </row>
    <row r="714" spans="1:22">
      <c r="A714" s="470"/>
      <c r="B714" s="472" t="s">
        <v>211</v>
      </c>
      <c r="C714" s="349" t="s">
        <v>100</v>
      </c>
      <c r="D714" s="355"/>
      <c r="E714" s="355"/>
      <c r="F714" s="355"/>
      <c r="G714" s="355"/>
      <c r="H714" s="355"/>
      <c r="I714" s="355"/>
      <c r="J714" s="355"/>
      <c r="K714" s="355"/>
      <c r="L714" s="355"/>
      <c r="M714" s="351"/>
      <c r="N714" s="351"/>
      <c r="O714" s="351"/>
      <c r="P714" s="351"/>
      <c r="Q714" s="472" t="str">
        <f t="shared" ref="Q714" si="782">IF((L706=""),"",MAX(D707:L707))</f>
        <v/>
      </c>
      <c r="R714" s="472" t="str">
        <f t="shared" ref="R714" si="783">IF(L706="","",MIN(D707:L707))</f>
        <v/>
      </c>
      <c r="S714" s="352" t="str">
        <f t="shared" ref="S714" si="784">IF((L707=""),"",AVERAGE(D707:L707))</f>
        <v/>
      </c>
      <c r="T714" s="352" t="str">
        <f>IF((L706=""),"",((Q714-R714)/(Q714+R714))*100)</f>
        <v/>
      </c>
      <c r="U714" s="474" t="str">
        <f>IF(L706="","",(IF(T714&lt;7,IF(S714&gt;2000,IF(S714&lt;3000,"Pass","Fail"),"Fail"),"Fail")))</f>
        <v/>
      </c>
      <c r="V714" s="476"/>
    </row>
    <row r="715" spans="1:22">
      <c r="A715" s="471"/>
      <c r="B715" s="463"/>
      <c r="C715" s="354" t="s">
        <v>101</v>
      </c>
      <c r="D715" s="355"/>
      <c r="E715" s="355"/>
      <c r="F715" s="355"/>
      <c r="G715" s="355"/>
      <c r="H715" s="355"/>
      <c r="I715" s="355"/>
      <c r="J715" s="355"/>
      <c r="K715" s="355"/>
      <c r="L715" s="355"/>
      <c r="M715" s="356"/>
      <c r="N715" s="356"/>
      <c r="O715" s="356"/>
      <c r="P715" s="356"/>
      <c r="Q715" s="463"/>
      <c r="R715" s="463"/>
      <c r="S715" s="357"/>
      <c r="T715" s="357"/>
      <c r="U715" s="466"/>
      <c r="V715" s="477"/>
    </row>
    <row r="716" spans="1:22" ht="24.75" thickBot="1">
      <c r="A716" s="471"/>
      <c r="B716" s="473"/>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3"/>
      <c r="R716" s="473"/>
      <c r="S716" s="359"/>
      <c r="T716" s="359"/>
      <c r="U716" s="475"/>
      <c r="V716" s="477"/>
    </row>
    <row r="717" spans="1:22">
      <c r="A717" s="459"/>
      <c r="B717" s="462" t="s">
        <v>111</v>
      </c>
      <c r="C717" s="354" t="s">
        <v>100</v>
      </c>
      <c r="D717" s="350"/>
      <c r="E717" s="350"/>
      <c r="F717" s="350"/>
      <c r="G717" s="350"/>
      <c r="H717" s="350"/>
      <c r="I717" s="350"/>
      <c r="J717" s="350"/>
      <c r="K717" s="350"/>
      <c r="L717" s="350"/>
      <c r="M717" s="356"/>
      <c r="N717" s="356"/>
      <c r="O717" s="356"/>
      <c r="P717" s="356"/>
      <c r="Q717" s="462" t="str">
        <f t="shared" ref="Q717" si="786">IF((L709=""),"",MAX(D710:L710))</f>
        <v/>
      </c>
      <c r="R717" s="462" t="str">
        <f t="shared" ref="R717" si="787">IF(L709="","",MIN(D710:L710))</f>
        <v/>
      </c>
      <c r="S717" s="360" t="str">
        <f t="shared" ref="S717" si="788">IF((L710=""),"",AVERAGE(D710:L710))</f>
        <v/>
      </c>
      <c r="T717" s="346" t="str">
        <f>IF((L709=""),"",((Q717-R717)/(Q717+R717))*100)</f>
        <v/>
      </c>
      <c r="U717" s="465" t="str">
        <f>IF(L709="","",(IF(T717&lt;7,IF(S717&gt;2800,IF(S717&lt;4500,"Pass","Fail"),"Fail"),"Fail")))</f>
        <v/>
      </c>
      <c r="V717" s="468"/>
    </row>
    <row r="718" spans="1:22">
      <c r="A718" s="460"/>
      <c r="B718" s="463"/>
      <c r="C718" s="354" t="s">
        <v>101</v>
      </c>
      <c r="D718" s="355"/>
      <c r="E718" s="355"/>
      <c r="F718" s="355"/>
      <c r="G718" s="355"/>
      <c r="H718" s="355"/>
      <c r="I718" s="355"/>
      <c r="J718" s="355"/>
      <c r="K718" s="355"/>
      <c r="L718" s="355"/>
      <c r="M718" s="356"/>
      <c r="N718" s="356"/>
      <c r="O718" s="356"/>
      <c r="P718" s="356"/>
      <c r="Q718" s="463"/>
      <c r="R718" s="463"/>
      <c r="S718" s="361"/>
      <c r="T718" s="357"/>
      <c r="U718" s="466"/>
      <c r="V718" s="468"/>
    </row>
    <row r="719" spans="1:22" ht="24.75" thickBot="1">
      <c r="A719" s="461"/>
      <c r="B719" s="464"/>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4"/>
      <c r="R719" s="464"/>
      <c r="S719" s="364"/>
      <c r="T719" s="365"/>
      <c r="U719" s="467"/>
      <c r="V719" s="469"/>
    </row>
    <row r="720" spans="1:22">
      <c r="A720" s="470"/>
      <c r="B720" s="472" t="s">
        <v>211</v>
      </c>
      <c r="C720" s="349" t="s">
        <v>100</v>
      </c>
      <c r="D720" s="355"/>
      <c r="E720" s="355"/>
      <c r="F720" s="355"/>
      <c r="G720" s="355"/>
      <c r="H720" s="355"/>
      <c r="I720" s="355"/>
      <c r="J720" s="355"/>
      <c r="K720" s="355"/>
      <c r="L720" s="355"/>
      <c r="M720" s="351"/>
      <c r="N720" s="351"/>
      <c r="O720" s="351"/>
      <c r="P720" s="351"/>
      <c r="Q720" s="472" t="str">
        <f t="shared" ref="Q720" si="790">IF((L712=""),"",MAX(D713:L713))</f>
        <v/>
      </c>
      <c r="R720" s="472" t="str">
        <f t="shared" ref="R720" si="791">IF(L712="","",MIN(D713:L713))</f>
        <v/>
      </c>
      <c r="S720" s="352" t="str">
        <f t="shared" ref="S720" si="792">IF((L713=""),"",AVERAGE(D713:L713))</f>
        <v/>
      </c>
      <c r="T720" s="352" t="str">
        <f>IF((L712=""),"",((Q720-R720)/(Q720+R720))*100)</f>
        <v/>
      </c>
      <c r="U720" s="474" t="str">
        <f>IF(L712="","",(IF(T720&lt;7,IF(S720&gt;2000,IF(S720&lt;3000,"Pass","Fail"),"Fail"),"Fail")))</f>
        <v/>
      </c>
      <c r="V720" s="476"/>
    </row>
    <row r="721" spans="1:22">
      <c r="A721" s="471"/>
      <c r="B721" s="463"/>
      <c r="C721" s="354" t="s">
        <v>101</v>
      </c>
      <c r="D721" s="355"/>
      <c r="E721" s="355"/>
      <c r="F721" s="355"/>
      <c r="G721" s="355"/>
      <c r="H721" s="355"/>
      <c r="I721" s="355"/>
      <c r="J721" s="355"/>
      <c r="K721" s="355"/>
      <c r="L721" s="355"/>
      <c r="M721" s="356"/>
      <c r="N721" s="356"/>
      <c r="O721" s="356"/>
      <c r="P721" s="356"/>
      <c r="Q721" s="463"/>
      <c r="R721" s="463"/>
      <c r="S721" s="357"/>
      <c r="T721" s="357"/>
      <c r="U721" s="466"/>
      <c r="V721" s="477"/>
    </row>
    <row r="722" spans="1:22" ht="24.75" thickBot="1">
      <c r="A722" s="471"/>
      <c r="B722" s="473"/>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3"/>
      <c r="R722" s="473"/>
      <c r="S722" s="359"/>
      <c r="T722" s="359"/>
      <c r="U722" s="475"/>
      <c r="V722" s="477"/>
    </row>
    <row r="723" spans="1:22">
      <c r="A723" s="459"/>
      <c r="B723" s="462" t="s">
        <v>111</v>
      </c>
      <c r="C723" s="354" t="s">
        <v>100</v>
      </c>
      <c r="D723" s="350"/>
      <c r="E723" s="350"/>
      <c r="F723" s="350"/>
      <c r="G723" s="350"/>
      <c r="H723" s="350"/>
      <c r="I723" s="350"/>
      <c r="J723" s="350"/>
      <c r="K723" s="350"/>
      <c r="L723" s="350"/>
      <c r="M723" s="356"/>
      <c r="N723" s="356"/>
      <c r="O723" s="356"/>
      <c r="P723" s="356"/>
      <c r="Q723" s="462" t="str">
        <f t="shared" ref="Q723" si="794">IF((L715=""),"",MAX(D716:L716))</f>
        <v/>
      </c>
      <c r="R723" s="462" t="str">
        <f t="shared" ref="R723" si="795">IF(L715="","",MIN(D716:L716))</f>
        <v/>
      </c>
      <c r="S723" s="360" t="str">
        <f t="shared" ref="S723" si="796">IF((L716=""),"",AVERAGE(D716:L716))</f>
        <v/>
      </c>
      <c r="T723" s="346" t="str">
        <f>IF((L715=""),"",((Q723-R723)/(Q723+R723))*100)</f>
        <v/>
      </c>
      <c r="U723" s="465" t="str">
        <f>IF(L715="","",(IF(T723&lt;7,IF(S723&gt;2800,IF(S723&lt;4500,"Pass","Fail"),"Fail"),"Fail")))</f>
        <v/>
      </c>
      <c r="V723" s="468"/>
    </row>
    <row r="724" spans="1:22">
      <c r="A724" s="460"/>
      <c r="B724" s="463"/>
      <c r="C724" s="354" t="s">
        <v>101</v>
      </c>
      <c r="D724" s="355"/>
      <c r="E724" s="355"/>
      <c r="F724" s="355"/>
      <c r="G724" s="355"/>
      <c r="H724" s="355"/>
      <c r="I724" s="355"/>
      <c r="J724" s="355"/>
      <c r="K724" s="355"/>
      <c r="L724" s="355"/>
      <c r="M724" s="356"/>
      <c r="N724" s="356"/>
      <c r="O724" s="356"/>
      <c r="P724" s="356"/>
      <c r="Q724" s="463"/>
      <c r="R724" s="463"/>
      <c r="S724" s="361"/>
      <c r="T724" s="357"/>
      <c r="U724" s="466"/>
      <c r="V724" s="468"/>
    </row>
    <row r="725" spans="1:22" ht="24.75" thickBot="1">
      <c r="A725" s="461"/>
      <c r="B725" s="464"/>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4"/>
      <c r="R725" s="464"/>
      <c r="S725" s="364"/>
      <c r="T725" s="365"/>
      <c r="U725" s="467"/>
      <c r="V725" s="469"/>
    </row>
    <row r="726" spans="1:22">
      <c r="A726" s="470"/>
      <c r="B726" s="472" t="s">
        <v>211</v>
      </c>
      <c r="C726" s="349" t="s">
        <v>100</v>
      </c>
      <c r="D726" s="355"/>
      <c r="E726" s="355"/>
      <c r="F726" s="355"/>
      <c r="G726" s="355"/>
      <c r="H726" s="355"/>
      <c r="I726" s="355"/>
      <c r="J726" s="355"/>
      <c r="K726" s="355"/>
      <c r="L726" s="355"/>
      <c r="M726" s="351"/>
      <c r="N726" s="351"/>
      <c r="O726" s="351"/>
      <c r="P726" s="351"/>
      <c r="Q726" s="472" t="str">
        <f t="shared" ref="Q726" si="798">IF((L718=""),"",MAX(D719:L719))</f>
        <v/>
      </c>
      <c r="R726" s="472" t="str">
        <f t="shared" ref="R726" si="799">IF(L718="","",MIN(D719:L719))</f>
        <v/>
      </c>
      <c r="S726" s="352" t="str">
        <f t="shared" ref="S726" si="800">IF((L719=""),"",AVERAGE(D719:L719))</f>
        <v/>
      </c>
      <c r="T726" s="352" t="str">
        <f>IF((L718=""),"",((Q726-R726)/(Q726+R726))*100)</f>
        <v/>
      </c>
      <c r="U726" s="474" t="str">
        <f>IF(L718="","",(IF(T726&lt;7,IF(S726&gt;2000,IF(S726&lt;3000,"Pass","Fail"),"Fail"),"Fail")))</f>
        <v/>
      </c>
      <c r="V726" s="476"/>
    </row>
    <row r="727" spans="1:22">
      <c r="A727" s="471"/>
      <c r="B727" s="463"/>
      <c r="C727" s="354" t="s">
        <v>101</v>
      </c>
      <c r="D727" s="355"/>
      <c r="E727" s="355"/>
      <c r="F727" s="355"/>
      <c r="G727" s="355"/>
      <c r="H727" s="355"/>
      <c r="I727" s="355"/>
      <c r="J727" s="355"/>
      <c r="K727" s="355"/>
      <c r="L727" s="355"/>
      <c r="M727" s="356"/>
      <c r="N727" s="356"/>
      <c r="O727" s="356"/>
      <c r="P727" s="356"/>
      <c r="Q727" s="463"/>
      <c r="R727" s="463"/>
      <c r="S727" s="357"/>
      <c r="T727" s="357"/>
      <c r="U727" s="466"/>
      <c r="V727" s="477"/>
    </row>
    <row r="728" spans="1:22" ht="24.75" thickBot="1">
      <c r="A728" s="471"/>
      <c r="B728" s="473"/>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3"/>
      <c r="R728" s="473"/>
      <c r="S728" s="359"/>
      <c r="T728" s="359"/>
      <c r="U728" s="475"/>
      <c r="V728" s="477"/>
    </row>
    <row r="729" spans="1:22">
      <c r="A729" s="459"/>
      <c r="B729" s="462" t="s">
        <v>111</v>
      </c>
      <c r="C729" s="354" t="s">
        <v>100</v>
      </c>
      <c r="D729" s="350"/>
      <c r="E729" s="350"/>
      <c r="F729" s="350"/>
      <c r="G729" s="350"/>
      <c r="H729" s="350"/>
      <c r="I729" s="350"/>
      <c r="J729" s="350"/>
      <c r="K729" s="350"/>
      <c r="L729" s="350"/>
      <c r="M729" s="356"/>
      <c r="N729" s="356"/>
      <c r="O729" s="356"/>
      <c r="P729" s="356"/>
      <c r="Q729" s="462" t="str">
        <f t="shared" ref="Q729" si="802">IF((L721=""),"",MAX(D722:L722))</f>
        <v/>
      </c>
      <c r="R729" s="462" t="str">
        <f t="shared" ref="R729" si="803">IF(L721="","",MIN(D722:L722))</f>
        <v/>
      </c>
      <c r="S729" s="360" t="str">
        <f t="shared" ref="S729" si="804">IF((L722=""),"",AVERAGE(D722:L722))</f>
        <v/>
      </c>
      <c r="T729" s="346" t="str">
        <f>IF((L721=""),"",((Q729-R729)/(Q729+R729))*100)</f>
        <v/>
      </c>
      <c r="U729" s="465" t="str">
        <f>IF(L721="","",(IF(T729&lt;7,IF(S729&gt;2800,IF(S729&lt;4500,"Pass","Fail"),"Fail"),"Fail")))</f>
        <v/>
      </c>
      <c r="V729" s="468"/>
    </row>
    <row r="730" spans="1:22">
      <c r="A730" s="460"/>
      <c r="B730" s="463"/>
      <c r="C730" s="354" t="s">
        <v>101</v>
      </c>
      <c r="D730" s="355"/>
      <c r="E730" s="355"/>
      <c r="F730" s="355"/>
      <c r="G730" s="355"/>
      <c r="H730" s="355"/>
      <c r="I730" s="355"/>
      <c r="J730" s="355"/>
      <c r="K730" s="355"/>
      <c r="L730" s="355"/>
      <c r="M730" s="356"/>
      <c r="N730" s="356"/>
      <c r="O730" s="356"/>
      <c r="P730" s="356"/>
      <c r="Q730" s="463"/>
      <c r="R730" s="463"/>
      <c r="S730" s="361"/>
      <c r="T730" s="357"/>
      <c r="U730" s="466"/>
      <c r="V730" s="468"/>
    </row>
    <row r="731" spans="1:22" ht="24.75" thickBot="1">
      <c r="A731" s="461"/>
      <c r="B731" s="464"/>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4"/>
      <c r="R731" s="464"/>
      <c r="S731" s="364"/>
      <c r="T731" s="365"/>
      <c r="U731" s="467"/>
      <c r="V731" s="469"/>
    </row>
    <row r="732" spans="1:22">
      <c r="A732" s="470"/>
      <c r="B732" s="472" t="s">
        <v>211</v>
      </c>
      <c r="C732" s="349" t="s">
        <v>100</v>
      </c>
      <c r="D732" s="355"/>
      <c r="E732" s="355"/>
      <c r="F732" s="355"/>
      <c r="G732" s="355"/>
      <c r="H732" s="355"/>
      <c r="I732" s="355"/>
      <c r="J732" s="355"/>
      <c r="K732" s="355"/>
      <c r="L732" s="355"/>
      <c r="M732" s="351"/>
      <c r="N732" s="351"/>
      <c r="O732" s="351"/>
      <c r="P732" s="351"/>
      <c r="Q732" s="472" t="str">
        <f t="shared" ref="Q732" si="806">IF((L724=""),"",MAX(D725:L725))</f>
        <v/>
      </c>
      <c r="R732" s="472" t="str">
        <f t="shared" ref="R732" si="807">IF(L724="","",MIN(D725:L725))</f>
        <v/>
      </c>
      <c r="S732" s="352" t="str">
        <f t="shared" ref="S732" si="808">IF((L725=""),"",AVERAGE(D725:L725))</f>
        <v/>
      </c>
      <c r="T732" s="352" t="str">
        <f>IF((L724=""),"",((Q732-R732)/(Q732+R732))*100)</f>
        <v/>
      </c>
      <c r="U732" s="474" t="str">
        <f>IF(L724="","",(IF(T732&lt;7,IF(S732&gt;2000,IF(S732&lt;3000,"Pass","Fail"),"Fail"),"Fail")))</f>
        <v/>
      </c>
      <c r="V732" s="476"/>
    </row>
    <row r="733" spans="1:22">
      <c r="A733" s="471"/>
      <c r="B733" s="463"/>
      <c r="C733" s="354" t="s">
        <v>101</v>
      </c>
      <c r="D733" s="355"/>
      <c r="E733" s="355"/>
      <c r="F733" s="355"/>
      <c r="G733" s="355"/>
      <c r="H733" s="355"/>
      <c r="I733" s="355"/>
      <c r="J733" s="355"/>
      <c r="K733" s="355"/>
      <c r="L733" s="355"/>
      <c r="M733" s="356"/>
      <c r="N733" s="356"/>
      <c r="O733" s="356"/>
      <c r="P733" s="356"/>
      <c r="Q733" s="463"/>
      <c r="R733" s="463"/>
      <c r="S733" s="357"/>
      <c r="T733" s="357"/>
      <c r="U733" s="466"/>
      <c r="V733" s="477"/>
    </row>
    <row r="734" spans="1:22" ht="24.75" thickBot="1">
      <c r="A734" s="471"/>
      <c r="B734" s="473"/>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3"/>
      <c r="R734" s="473"/>
      <c r="S734" s="359"/>
      <c r="T734" s="359"/>
      <c r="U734" s="475"/>
      <c r="V734" s="477"/>
    </row>
    <row r="735" spans="1:22">
      <c r="A735" s="459"/>
      <c r="B735" s="462" t="s">
        <v>111</v>
      </c>
      <c r="C735" s="354" t="s">
        <v>100</v>
      </c>
      <c r="D735" s="350"/>
      <c r="E735" s="350"/>
      <c r="F735" s="350"/>
      <c r="G735" s="350"/>
      <c r="H735" s="350"/>
      <c r="I735" s="350"/>
      <c r="J735" s="350"/>
      <c r="K735" s="350"/>
      <c r="L735" s="350"/>
      <c r="M735" s="356"/>
      <c r="N735" s="356"/>
      <c r="O735" s="356"/>
      <c r="P735" s="356"/>
      <c r="Q735" s="462" t="str">
        <f t="shared" ref="Q735" si="811">IF((L727=""),"",MAX(D728:L728))</f>
        <v/>
      </c>
      <c r="R735" s="462" t="str">
        <f t="shared" ref="R735" si="812">IF(L727="","",MIN(D728:L728))</f>
        <v/>
      </c>
      <c r="S735" s="360" t="str">
        <f t="shared" ref="S735" si="813">IF((L728=""),"",AVERAGE(D728:L728))</f>
        <v/>
      </c>
      <c r="T735" s="346" t="str">
        <f>IF((L727=""),"",((Q735-R735)/(Q735+R735))*100)</f>
        <v/>
      </c>
      <c r="U735" s="465" t="str">
        <f>IF(L727="","",(IF(T735&lt;7,IF(S735&gt;2800,IF(S735&lt;4500,"Pass","Fail"),"Fail"),"Fail")))</f>
        <v/>
      </c>
      <c r="V735" s="468"/>
    </row>
    <row r="736" spans="1:22">
      <c r="A736" s="460"/>
      <c r="B736" s="463"/>
      <c r="C736" s="354" t="s">
        <v>101</v>
      </c>
      <c r="D736" s="355"/>
      <c r="E736" s="355"/>
      <c r="F736" s="355"/>
      <c r="G736" s="355"/>
      <c r="H736" s="355"/>
      <c r="I736" s="355"/>
      <c r="J736" s="355"/>
      <c r="K736" s="355"/>
      <c r="L736" s="355"/>
      <c r="M736" s="356"/>
      <c r="N736" s="356"/>
      <c r="O736" s="356"/>
      <c r="P736" s="356"/>
      <c r="Q736" s="463"/>
      <c r="R736" s="463"/>
      <c r="S736" s="361"/>
      <c r="T736" s="357"/>
      <c r="U736" s="466"/>
      <c r="V736" s="468"/>
    </row>
    <row r="737" spans="1:22" ht="24.75" thickBot="1">
      <c r="A737" s="461"/>
      <c r="B737" s="464"/>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4"/>
      <c r="R737" s="464"/>
      <c r="S737" s="364"/>
      <c r="T737" s="365"/>
      <c r="U737" s="467"/>
      <c r="V737" s="469"/>
    </row>
    <row r="738" spans="1:22">
      <c r="A738" s="470"/>
      <c r="B738" s="472" t="s">
        <v>211</v>
      </c>
      <c r="C738" s="349" t="s">
        <v>100</v>
      </c>
      <c r="D738" s="355"/>
      <c r="E738" s="355"/>
      <c r="F738" s="355"/>
      <c r="G738" s="355"/>
      <c r="H738" s="355"/>
      <c r="I738" s="355"/>
      <c r="J738" s="355"/>
      <c r="K738" s="355"/>
      <c r="L738" s="355"/>
      <c r="M738" s="351"/>
      <c r="N738" s="351"/>
      <c r="O738" s="351"/>
      <c r="P738" s="351"/>
      <c r="Q738" s="472" t="str">
        <f t="shared" ref="Q738" si="815">IF((L730=""),"",MAX(D731:L731))</f>
        <v/>
      </c>
      <c r="R738" s="472" t="str">
        <f t="shared" ref="R738" si="816">IF(L730="","",MIN(D731:L731))</f>
        <v/>
      </c>
      <c r="S738" s="352" t="str">
        <f t="shared" ref="S738" si="817">IF((L731=""),"",AVERAGE(D731:L731))</f>
        <v/>
      </c>
      <c r="T738" s="352" t="str">
        <f>IF((L730=""),"",((Q738-R738)/(Q738+R738))*100)</f>
        <v/>
      </c>
      <c r="U738" s="474" t="str">
        <f>IF(L730="","",(IF(T738&lt;7,IF(S738&gt;2000,IF(S738&lt;3000,"Pass","Fail"),"Fail"),"Fail")))</f>
        <v/>
      </c>
      <c r="V738" s="476"/>
    </row>
    <row r="739" spans="1:22">
      <c r="A739" s="471"/>
      <c r="B739" s="463"/>
      <c r="C739" s="354" t="s">
        <v>101</v>
      </c>
      <c r="D739" s="355"/>
      <c r="E739" s="355"/>
      <c r="F739" s="355"/>
      <c r="G739" s="355"/>
      <c r="H739" s="355"/>
      <c r="I739" s="355"/>
      <c r="J739" s="355"/>
      <c r="K739" s="355"/>
      <c r="L739" s="355"/>
      <c r="M739" s="356"/>
      <c r="N739" s="356"/>
      <c r="O739" s="356"/>
      <c r="P739" s="356"/>
      <c r="Q739" s="463"/>
      <c r="R739" s="463"/>
      <c r="S739" s="357"/>
      <c r="T739" s="357"/>
      <c r="U739" s="466"/>
      <c r="V739" s="477"/>
    </row>
    <row r="740" spans="1:22" ht="24.75" thickBot="1">
      <c r="A740" s="471"/>
      <c r="B740" s="473"/>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3"/>
      <c r="R740" s="473"/>
      <c r="S740" s="359"/>
      <c r="T740" s="359"/>
      <c r="U740" s="475"/>
      <c r="V740" s="477"/>
    </row>
    <row r="741" spans="1:22">
      <c r="A741" s="459"/>
      <c r="B741" s="462" t="s">
        <v>111</v>
      </c>
      <c r="C741" s="354" t="s">
        <v>100</v>
      </c>
      <c r="M741" s="356"/>
      <c r="N741" s="356"/>
      <c r="O741" s="356"/>
      <c r="P741" s="356"/>
      <c r="Q741" s="462" t="str">
        <f t="shared" ref="Q741" si="819">IF((L733=""),"",MAX(D734:L734))</f>
        <v/>
      </c>
      <c r="R741" s="462" t="str">
        <f t="shared" ref="R741" si="820">IF(L733="","",MIN(D734:L734))</f>
        <v/>
      </c>
      <c r="S741" s="360" t="str">
        <f t="shared" ref="S741" si="821">IF((L734=""),"",AVERAGE(D734:L734))</f>
        <v/>
      </c>
      <c r="T741" s="346" t="str">
        <f>IF((L733=""),"",((Q741-R741)/(Q741+R741))*100)</f>
        <v/>
      </c>
      <c r="U741" s="465" t="str">
        <f>IF(L733="","",(IF(T741&lt;7,IF(S741&gt;2800,IF(S741&lt;4500,"Pass","Fail"),"Fail"),"Fail")))</f>
        <v/>
      </c>
      <c r="V741" s="468"/>
    </row>
    <row r="742" spans="1:22">
      <c r="A742" s="460"/>
      <c r="B742" s="463"/>
      <c r="C742" s="354" t="s">
        <v>101</v>
      </c>
      <c r="M742" s="356"/>
      <c r="N742" s="356"/>
      <c r="O742" s="356"/>
      <c r="P742" s="356"/>
      <c r="Q742" s="463"/>
      <c r="R742" s="463"/>
      <c r="S742" s="361"/>
      <c r="T742" s="357"/>
      <c r="U742" s="466"/>
      <c r="V742" s="468"/>
    </row>
    <row r="743" spans="1:22" ht="24.75" thickBot="1">
      <c r="A743" s="461"/>
      <c r="B743" s="464"/>
      <c r="C743" s="362" t="s">
        <v>121</v>
      </c>
      <c r="M743" s="363"/>
      <c r="N743" s="363"/>
      <c r="O743" s="363"/>
      <c r="P743" s="363"/>
      <c r="Q743" s="464"/>
      <c r="R743" s="464"/>
      <c r="S743" s="364"/>
      <c r="T743" s="365"/>
      <c r="U743" s="467"/>
      <c r="V743" s="469"/>
    </row>
    <row r="744" spans="1:22">
      <c r="A744" s="470"/>
      <c r="B744" s="472" t="s">
        <v>211</v>
      </c>
      <c r="C744" s="349" t="s">
        <v>100</v>
      </c>
      <c r="M744" s="351"/>
      <c r="N744" s="351"/>
      <c r="O744" s="351"/>
      <c r="P744" s="351"/>
      <c r="Q744" s="472" t="str">
        <f t="shared" ref="Q744" si="822">IF((L736=""),"",MAX(D737:L737))</f>
        <v/>
      </c>
      <c r="R744" s="472" t="str">
        <f t="shared" ref="R744" si="823">IF(L736="","",MIN(D737:L737))</f>
        <v/>
      </c>
      <c r="S744" s="352" t="str">
        <f t="shared" ref="S744" si="824">IF((L737=""),"",AVERAGE(D737:L737))</f>
        <v/>
      </c>
      <c r="T744" s="352" t="str">
        <f>IF((L736=""),"",((Q744-R744)/(Q744+R744))*100)</f>
        <v/>
      </c>
      <c r="U744" s="474" t="str">
        <f>IF(L736="","",(IF(T744&lt;7,IF(S744&gt;2000,IF(S744&lt;3000,"Pass","Fail"),"Fail"),"Fail")))</f>
        <v/>
      </c>
      <c r="V744" s="476"/>
    </row>
    <row r="745" spans="1:22">
      <c r="A745" s="471"/>
      <c r="B745" s="463"/>
      <c r="C745" s="354" t="s">
        <v>101</v>
      </c>
      <c r="M745" s="356"/>
      <c r="N745" s="356"/>
      <c r="O745" s="356"/>
      <c r="P745" s="356"/>
      <c r="Q745" s="463"/>
      <c r="R745" s="463"/>
      <c r="S745" s="357"/>
      <c r="T745" s="357"/>
      <c r="U745" s="466"/>
      <c r="V745" s="477"/>
    </row>
    <row r="746" spans="1:22" ht="24">
      <c r="A746" s="471"/>
      <c r="B746" s="473"/>
      <c r="C746" s="354" t="s">
        <v>121</v>
      </c>
      <c r="M746" s="358"/>
      <c r="N746" s="358"/>
      <c r="O746" s="358"/>
      <c r="P746" s="358" t="str">
        <f t="shared" si="810"/>
        <v/>
      </c>
      <c r="Q746" s="473"/>
      <c r="R746" s="473"/>
      <c r="S746" s="359"/>
      <c r="T746" s="359"/>
      <c r="U746" s="475"/>
      <c r="V746" s="477"/>
    </row>
    <row r="747" spans="1:22">
      <c r="A747" s="459"/>
      <c r="B747" s="462" t="s">
        <v>111</v>
      </c>
      <c r="C747" s="354" t="s">
        <v>100</v>
      </c>
      <c r="M747" s="356"/>
      <c r="N747" s="356"/>
      <c r="O747" s="356"/>
      <c r="P747" s="356"/>
      <c r="Q747" s="462" t="str">
        <f t="shared" ref="Q747" si="825">IF((L739=""),"",MAX(D740:L740))</f>
        <v/>
      </c>
      <c r="R747" s="462" t="str">
        <f t="shared" ref="R747" si="826">IF(L739="","",MIN(D740:L740))</f>
        <v/>
      </c>
      <c r="S747" s="360" t="str">
        <f t="shared" ref="S747" si="827">IF((L740=""),"",AVERAGE(D740:L740))</f>
        <v/>
      </c>
      <c r="T747" s="346" t="str">
        <f>IF((L739=""),"",((Q747-R747)/(Q747+R747))*100)</f>
        <v/>
      </c>
      <c r="U747" s="465" t="str">
        <f>IF(L739="","",(IF(T747&lt;7,IF(S747&gt;2800,IF(S747&lt;4500,"Pass","Fail"),"Fail"),"Fail")))</f>
        <v/>
      </c>
      <c r="V747" s="468"/>
    </row>
    <row r="748" spans="1:22">
      <c r="A748" s="460"/>
      <c r="B748" s="463"/>
      <c r="C748" s="354" t="s">
        <v>101</v>
      </c>
      <c r="M748" s="356"/>
      <c r="N748" s="356"/>
      <c r="O748" s="356"/>
      <c r="P748" s="356"/>
      <c r="Q748" s="463"/>
      <c r="R748" s="463"/>
      <c r="S748" s="361"/>
      <c r="T748" s="357"/>
      <c r="U748" s="466"/>
      <c r="V748" s="468"/>
    </row>
    <row r="749" spans="1:22" ht="24.75" thickBot="1">
      <c r="A749" s="461"/>
      <c r="B749" s="464"/>
      <c r="C749" s="362" t="s">
        <v>121</v>
      </c>
      <c r="M749" s="363"/>
      <c r="N749" s="363"/>
      <c r="O749" s="363"/>
      <c r="P749" s="363"/>
      <c r="Q749" s="464"/>
      <c r="R749" s="464"/>
      <c r="S749" s="364"/>
      <c r="T749" s="365"/>
      <c r="U749" s="467"/>
      <c r="V749" s="469"/>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1" t="s">
        <v>13</v>
      </c>
      <c r="D55" t="s">
        <v>403</v>
      </c>
      <c r="E55">
        <f>PERCENTILE(E4:E53,0.95)</f>
        <v>13.118779957666309</v>
      </c>
      <c r="H55" s="95">
        <v>8.7452471482889731</v>
      </c>
      <c r="K55" s="114"/>
      <c r="O55" s="95">
        <v>9.0114440163321561</v>
      </c>
    </row>
    <row r="56" spans="3:15" ht="16.5" thickBot="1">
      <c r="C56" s="501"/>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2021-03-04T05:15:32Z</dcterms:modified>
</cp:coreProperties>
</file>