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Examples\dry_etch\CNT02_QC_LOG_BOOK\"/>
    </mc:Choice>
  </mc:AlternateContent>
  <bookViews>
    <workbookView xWindow="-5350" yWindow="-21135" windowWidth="21844" windowHeight="13735" tabRatio="711" activeTab="7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state="hidden" r:id="rId5"/>
    <sheet name="PR Ch A Plot" sheetId="8" state="hidden" r:id="rId6"/>
    <sheet name="PR Ch C Plot" sheetId="9" state="hidden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  <externalReference r:id="rId14"/>
  </externalReferences>
  <definedNames>
    <definedName name="_xlnm._FilterDatabase" localSheetId="2" hidden="1">'PR Ch A ER'!$A$9:$Z$1229</definedName>
    <definedName name="_xlnm._FilterDatabase" localSheetId="3" hidden="1">'PR Ch C ER'!$A$9:$Z$480</definedName>
    <definedName name="_xlnm._FilterDatabase" localSheetId="1" hidden="1">'REML1-CP'!$A$9:$J$9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480" i="6" l="1"/>
  <c r="K480" i="6"/>
  <c r="J480" i="6"/>
  <c r="I480" i="6"/>
  <c r="H480" i="6"/>
  <c r="G480" i="6"/>
  <c r="F480" i="6"/>
  <c r="E480" i="6"/>
  <c r="D480" i="6"/>
  <c r="L477" i="6"/>
  <c r="K477" i="6"/>
  <c r="J477" i="6"/>
  <c r="I477" i="6"/>
  <c r="H477" i="6"/>
  <c r="G477" i="6"/>
  <c r="F477" i="6"/>
  <c r="E477" i="6"/>
  <c r="D477" i="6"/>
  <c r="L474" i="6"/>
  <c r="K474" i="6"/>
  <c r="J474" i="6"/>
  <c r="I474" i="6"/>
  <c r="H474" i="6"/>
  <c r="G474" i="6"/>
  <c r="F474" i="6"/>
  <c r="E474" i="6"/>
  <c r="D474" i="6"/>
  <c r="L471" i="6"/>
  <c r="K471" i="6"/>
  <c r="J471" i="6"/>
  <c r="I471" i="6"/>
  <c r="H471" i="6"/>
  <c r="G471" i="6"/>
  <c r="F471" i="6"/>
  <c r="E471" i="6"/>
  <c r="D471" i="6"/>
  <c r="L468" i="6"/>
  <c r="K468" i="6"/>
  <c r="J468" i="6"/>
  <c r="I468" i="6"/>
  <c r="H468" i="6"/>
  <c r="G468" i="6"/>
  <c r="F468" i="6"/>
  <c r="E468" i="6"/>
  <c r="D468" i="6"/>
  <c r="L465" i="6"/>
  <c r="K465" i="6"/>
  <c r="J465" i="6"/>
  <c r="I465" i="6"/>
  <c r="H465" i="6"/>
  <c r="G465" i="6"/>
  <c r="F465" i="6"/>
  <c r="E465" i="6"/>
  <c r="D465" i="6"/>
  <c r="L462" i="6"/>
  <c r="K462" i="6"/>
  <c r="J462" i="6"/>
  <c r="I462" i="6"/>
  <c r="H462" i="6"/>
  <c r="G462" i="6"/>
  <c r="F462" i="6"/>
  <c r="E462" i="6"/>
  <c r="D462" i="6"/>
  <c r="L459" i="6"/>
  <c r="K459" i="6"/>
  <c r="J459" i="6"/>
  <c r="I459" i="6"/>
  <c r="H459" i="6"/>
  <c r="G459" i="6"/>
  <c r="F459" i="6"/>
  <c r="E459" i="6"/>
  <c r="D459" i="6"/>
  <c r="L456" i="6"/>
  <c r="K456" i="6"/>
  <c r="J456" i="6"/>
  <c r="I456" i="6"/>
  <c r="H456" i="6"/>
  <c r="G456" i="6"/>
  <c r="F456" i="6"/>
  <c r="E456" i="6"/>
  <c r="D456" i="6"/>
  <c r="L453" i="6"/>
  <c r="K453" i="6"/>
  <c r="J453" i="6"/>
  <c r="I453" i="6"/>
  <c r="H453" i="6"/>
  <c r="G453" i="6"/>
  <c r="F453" i="6"/>
  <c r="E453" i="6"/>
  <c r="D453" i="6"/>
  <c r="L450" i="6"/>
  <c r="K450" i="6"/>
  <c r="J450" i="6"/>
  <c r="I450" i="6"/>
  <c r="H450" i="6"/>
  <c r="G450" i="6"/>
  <c r="F450" i="6"/>
  <c r="E450" i="6"/>
  <c r="D450" i="6"/>
  <c r="L447" i="6"/>
  <c r="K447" i="6"/>
  <c r="J447" i="6"/>
  <c r="I447" i="6"/>
  <c r="H447" i="6"/>
  <c r="G447" i="6"/>
  <c r="F447" i="6"/>
  <c r="E447" i="6"/>
  <c r="D447" i="6"/>
  <c r="L444" i="6"/>
  <c r="K444" i="6"/>
  <c r="J444" i="6"/>
  <c r="I444" i="6"/>
  <c r="H444" i="6"/>
  <c r="G444" i="6"/>
  <c r="F444" i="6"/>
  <c r="E444" i="6"/>
  <c r="D444" i="6"/>
  <c r="L441" i="6"/>
  <c r="K441" i="6"/>
  <c r="J441" i="6"/>
  <c r="I441" i="6"/>
  <c r="H441" i="6"/>
  <c r="G441" i="6"/>
  <c r="F441" i="6"/>
  <c r="E441" i="6"/>
  <c r="D441" i="6"/>
  <c r="L438" i="6"/>
  <c r="K438" i="6"/>
  <c r="J438" i="6"/>
  <c r="I438" i="6"/>
  <c r="H438" i="6"/>
  <c r="G438" i="6"/>
  <c r="F438" i="6"/>
  <c r="E438" i="6"/>
  <c r="D438" i="6"/>
  <c r="L435" i="6"/>
  <c r="K435" i="6"/>
  <c r="J435" i="6"/>
  <c r="I435" i="6"/>
  <c r="H435" i="6"/>
  <c r="G435" i="6"/>
  <c r="F435" i="6"/>
  <c r="E435" i="6"/>
  <c r="D435" i="6"/>
  <c r="L432" i="6"/>
  <c r="K432" i="6"/>
  <c r="J432" i="6"/>
  <c r="I432" i="6"/>
  <c r="H432" i="6"/>
  <c r="G432" i="6"/>
  <c r="F432" i="6"/>
  <c r="E432" i="6"/>
  <c r="D432" i="6"/>
  <c r="L429" i="6"/>
  <c r="K429" i="6"/>
  <c r="J429" i="6"/>
  <c r="I429" i="6"/>
  <c r="H429" i="6"/>
  <c r="G429" i="6"/>
  <c r="F429" i="6"/>
  <c r="E429" i="6"/>
  <c r="D429" i="6"/>
  <c r="L426" i="6"/>
  <c r="K426" i="6"/>
  <c r="J426" i="6"/>
  <c r="I426" i="6"/>
  <c r="H426" i="6"/>
  <c r="G426" i="6"/>
  <c r="F426" i="6"/>
  <c r="E426" i="6"/>
  <c r="D426" i="6"/>
  <c r="L423" i="6"/>
  <c r="K423" i="6"/>
  <c r="J423" i="6"/>
  <c r="I423" i="6"/>
  <c r="H423" i="6"/>
  <c r="G423" i="6"/>
  <c r="F423" i="6"/>
  <c r="E423" i="6"/>
  <c r="D423" i="6"/>
  <c r="L420" i="6"/>
  <c r="K420" i="6"/>
  <c r="J420" i="6"/>
  <c r="I420" i="6"/>
  <c r="H420" i="6"/>
  <c r="G420" i="6"/>
  <c r="F420" i="6"/>
  <c r="E420" i="6"/>
  <c r="D420" i="6"/>
  <c r="L417" i="6"/>
  <c r="K417" i="6"/>
  <c r="J417" i="6"/>
  <c r="I417" i="6"/>
  <c r="H417" i="6"/>
  <c r="G417" i="6"/>
  <c r="F417" i="6"/>
  <c r="E417" i="6"/>
  <c r="D417" i="6"/>
  <c r="L414" i="6"/>
  <c r="K414" i="6"/>
  <c r="J414" i="6"/>
  <c r="I414" i="6"/>
  <c r="H414" i="6"/>
  <c r="G414" i="6"/>
  <c r="F414" i="6"/>
  <c r="E414" i="6"/>
  <c r="D414" i="6"/>
  <c r="L411" i="6"/>
  <c r="K411" i="6"/>
  <c r="J411" i="6"/>
  <c r="I411" i="6"/>
  <c r="H411" i="6"/>
  <c r="G411" i="6"/>
  <c r="F411" i="6"/>
  <c r="E411" i="6"/>
  <c r="D411" i="6"/>
  <c r="L408" i="6"/>
  <c r="K408" i="6"/>
  <c r="J408" i="6"/>
  <c r="I408" i="6"/>
  <c r="H408" i="6"/>
  <c r="G408" i="6"/>
  <c r="F408" i="6"/>
  <c r="E408" i="6"/>
  <c r="D408" i="6"/>
  <c r="L405" i="6"/>
  <c r="K405" i="6"/>
  <c r="J405" i="6"/>
  <c r="I405" i="6"/>
  <c r="H405" i="6"/>
  <c r="G405" i="6"/>
  <c r="F405" i="6"/>
  <c r="E405" i="6"/>
  <c r="D405" i="6"/>
  <c r="L402" i="6"/>
  <c r="K402" i="6"/>
  <c r="J402" i="6"/>
  <c r="I402" i="6"/>
  <c r="H402" i="6"/>
  <c r="G402" i="6"/>
  <c r="F402" i="6"/>
  <c r="E402" i="6"/>
  <c r="D402" i="6"/>
  <c r="L399" i="6"/>
  <c r="K399" i="6"/>
  <c r="J399" i="6"/>
  <c r="I399" i="6"/>
  <c r="H399" i="6"/>
  <c r="G399" i="6"/>
  <c r="F399" i="6"/>
  <c r="E399" i="6"/>
  <c r="D399" i="6"/>
  <c r="L396" i="6"/>
  <c r="K396" i="6"/>
  <c r="J396" i="6"/>
  <c r="I396" i="6"/>
  <c r="H396" i="6"/>
  <c r="G396" i="6"/>
  <c r="F396" i="6"/>
  <c r="E396" i="6"/>
  <c r="D396" i="6"/>
  <c r="L393" i="6"/>
  <c r="K393" i="6"/>
  <c r="J393" i="6"/>
  <c r="I393" i="6"/>
  <c r="H393" i="6"/>
  <c r="G393" i="6"/>
  <c r="F393" i="6"/>
  <c r="E393" i="6"/>
  <c r="D393" i="6"/>
  <c r="L390" i="6"/>
  <c r="K390" i="6"/>
  <c r="J390" i="6"/>
  <c r="I390" i="6"/>
  <c r="H390" i="6"/>
  <c r="G390" i="6"/>
  <c r="F390" i="6"/>
  <c r="E390" i="6"/>
  <c r="D390" i="6"/>
  <c r="L387" i="6"/>
  <c r="K387" i="6"/>
  <c r="J387" i="6"/>
  <c r="I387" i="6"/>
  <c r="H387" i="6"/>
  <c r="G387" i="6"/>
  <c r="F387" i="6"/>
  <c r="E387" i="6"/>
  <c r="D387" i="6"/>
  <c r="L384" i="6"/>
  <c r="K384" i="6"/>
  <c r="J384" i="6"/>
  <c r="I384" i="6"/>
  <c r="H384" i="6"/>
  <c r="G384" i="6"/>
  <c r="F384" i="6"/>
  <c r="E384" i="6"/>
  <c r="D384" i="6"/>
  <c r="L381" i="6"/>
  <c r="K381" i="6"/>
  <c r="J381" i="6"/>
  <c r="I381" i="6"/>
  <c r="H381" i="6"/>
  <c r="G381" i="6"/>
  <c r="F381" i="6"/>
  <c r="E381" i="6"/>
  <c r="D381" i="6"/>
  <c r="L804" i="5"/>
  <c r="K804" i="5"/>
  <c r="J804" i="5"/>
  <c r="I804" i="5"/>
  <c r="H804" i="5"/>
  <c r="G804" i="5"/>
  <c r="F804" i="5"/>
  <c r="E804" i="5"/>
  <c r="D804" i="5"/>
  <c r="L801" i="5"/>
  <c r="K801" i="5"/>
  <c r="J801" i="5"/>
  <c r="I801" i="5"/>
  <c r="H801" i="5"/>
  <c r="G801" i="5"/>
  <c r="F801" i="5"/>
  <c r="E801" i="5"/>
  <c r="D801" i="5"/>
  <c r="L798" i="5"/>
  <c r="K798" i="5"/>
  <c r="J798" i="5"/>
  <c r="I798" i="5"/>
  <c r="H798" i="5"/>
  <c r="G798" i="5"/>
  <c r="F798" i="5"/>
  <c r="E798" i="5"/>
  <c r="D798" i="5"/>
  <c r="L795" i="5"/>
  <c r="K795" i="5"/>
  <c r="J795" i="5"/>
  <c r="I795" i="5"/>
  <c r="H795" i="5"/>
  <c r="G795" i="5"/>
  <c r="F795" i="5"/>
  <c r="E795" i="5"/>
  <c r="D795" i="5"/>
  <c r="L792" i="5"/>
  <c r="K792" i="5"/>
  <c r="J792" i="5"/>
  <c r="I792" i="5"/>
  <c r="H792" i="5"/>
  <c r="G792" i="5"/>
  <c r="F792" i="5"/>
  <c r="E792" i="5"/>
  <c r="D792" i="5"/>
  <c r="L789" i="5"/>
  <c r="K789" i="5"/>
  <c r="J789" i="5"/>
  <c r="I789" i="5"/>
  <c r="H789" i="5"/>
  <c r="G789" i="5"/>
  <c r="F789" i="5"/>
  <c r="E789" i="5"/>
  <c r="D789" i="5"/>
  <c r="L786" i="5"/>
  <c r="K786" i="5"/>
  <c r="J786" i="5"/>
  <c r="I786" i="5"/>
  <c r="H786" i="5"/>
  <c r="G786" i="5"/>
  <c r="F786" i="5"/>
  <c r="E786" i="5"/>
  <c r="D786" i="5"/>
  <c r="L783" i="5"/>
  <c r="K783" i="5"/>
  <c r="J783" i="5"/>
  <c r="I783" i="5"/>
  <c r="H783" i="5"/>
  <c r="G783" i="5"/>
  <c r="F783" i="5"/>
  <c r="E783" i="5"/>
  <c r="D783" i="5"/>
  <c r="L780" i="5"/>
  <c r="K780" i="5"/>
  <c r="J780" i="5"/>
  <c r="I780" i="5"/>
  <c r="H780" i="5"/>
  <c r="G780" i="5"/>
  <c r="F780" i="5"/>
  <c r="E780" i="5"/>
  <c r="D780" i="5"/>
  <c r="L777" i="5"/>
  <c r="K777" i="5"/>
  <c r="J777" i="5"/>
  <c r="I777" i="5"/>
  <c r="H777" i="5"/>
  <c r="G777" i="5"/>
  <c r="F777" i="5"/>
  <c r="E777" i="5"/>
  <c r="D777" i="5"/>
  <c r="L774" i="5"/>
  <c r="K774" i="5"/>
  <c r="J774" i="5"/>
  <c r="I774" i="5"/>
  <c r="H774" i="5"/>
  <c r="G774" i="5"/>
  <c r="F774" i="5"/>
  <c r="E774" i="5"/>
  <c r="D774" i="5"/>
  <c r="L771" i="5"/>
  <c r="K771" i="5"/>
  <c r="J771" i="5"/>
  <c r="I771" i="5"/>
  <c r="H771" i="5"/>
  <c r="G771" i="5"/>
  <c r="F771" i="5"/>
  <c r="E771" i="5"/>
  <c r="D771" i="5"/>
  <c r="L768" i="5"/>
  <c r="K768" i="5"/>
  <c r="J768" i="5"/>
  <c r="I768" i="5"/>
  <c r="H768" i="5"/>
  <c r="G768" i="5"/>
  <c r="F768" i="5"/>
  <c r="E768" i="5"/>
  <c r="D768" i="5"/>
  <c r="L765" i="5"/>
  <c r="K765" i="5"/>
  <c r="J765" i="5"/>
  <c r="I765" i="5"/>
  <c r="H765" i="5"/>
  <c r="G765" i="5"/>
  <c r="F765" i="5"/>
  <c r="E765" i="5"/>
  <c r="D765" i="5"/>
  <c r="L762" i="5"/>
  <c r="K762" i="5"/>
  <c r="J762" i="5"/>
  <c r="I762" i="5"/>
  <c r="H762" i="5"/>
  <c r="G762" i="5"/>
  <c r="F762" i="5"/>
  <c r="E762" i="5"/>
  <c r="D762" i="5"/>
  <c r="L759" i="5"/>
  <c r="K759" i="5"/>
  <c r="J759" i="5"/>
  <c r="I759" i="5"/>
  <c r="H759" i="5"/>
  <c r="G759" i="5"/>
  <c r="F759" i="5"/>
  <c r="E759" i="5"/>
  <c r="D759" i="5"/>
  <c r="L756" i="5"/>
  <c r="K756" i="5"/>
  <c r="J756" i="5"/>
  <c r="I756" i="5"/>
  <c r="H756" i="5"/>
  <c r="G756" i="5"/>
  <c r="F756" i="5"/>
  <c r="E756" i="5"/>
  <c r="D756" i="5"/>
  <c r="L753" i="5"/>
  <c r="K753" i="5"/>
  <c r="J753" i="5"/>
  <c r="I753" i="5"/>
  <c r="H753" i="5"/>
  <c r="G753" i="5"/>
  <c r="F753" i="5"/>
  <c r="E753" i="5"/>
  <c r="D753" i="5"/>
  <c r="L750" i="5"/>
  <c r="K750" i="5"/>
  <c r="J750" i="5"/>
  <c r="I750" i="5"/>
  <c r="H750" i="5"/>
  <c r="G750" i="5"/>
  <c r="F750" i="5"/>
  <c r="E750" i="5"/>
  <c r="D750" i="5"/>
  <c r="L747" i="5"/>
  <c r="K747" i="5"/>
  <c r="J747" i="5"/>
  <c r="I747" i="5"/>
  <c r="H747" i="5"/>
  <c r="G747" i="5"/>
  <c r="F747" i="5"/>
  <c r="E747" i="5"/>
  <c r="D747" i="5"/>
  <c r="L744" i="5"/>
  <c r="K744" i="5"/>
  <c r="J744" i="5"/>
  <c r="I744" i="5"/>
  <c r="H744" i="5"/>
  <c r="G744" i="5"/>
  <c r="F744" i="5"/>
  <c r="E744" i="5"/>
  <c r="D744" i="5"/>
  <c r="L741" i="5"/>
  <c r="K741" i="5"/>
  <c r="J741" i="5"/>
  <c r="I741" i="5"/>
  <c r="H741" i="5"/>
  <c r="G741" i="5"/>
  <c r="F741" i="5"/>
  <c r="E741" i="5"/>
  <c r="D741" i="5"/>
  <c r="L738" i="5"/>
  <c r="K738" i="5"/>
  <c r="J738" i="5"/>
  <c r="I738" i="5"/>
  <c r="H738" i="5"/>
  <c r="G738" i="5"/>
  <c r="F738" i="5"/>
  <c r="E738" i="5"/>
  <c r="D738" i="5"/>
  <c r="L735" i="5"/>
  <c r="K735" i="5"/>
  <c r="J735" i="5"/>
  <c r="I735" i="5"/>
  <c r="H735" i="5"/>
  <c r="G735" i="5"/>
  <c r="F735" i="5"/>
  <c r="E735" i="5"/>
  <c r="D735" i="5"/>
  <c r="L732" i="5"/>
  <c r="K732" i="5"/>
  <c r="J732" i="5"/>
  <c r="I732" i="5"/>
  <c r="H732" i="5"/>
  <c r="G732" i="5"/>
  <c r="F732" i="5"/>
  <c r="E732" i="5"/>
  <c r="D732" i="5"/>
  <c r="L729" i="5"/>
  <c r="K729" i="5"/>
  <c r="J729" i="5"/>
  <c r="I729" i="5"/>
  <c r="H729" i="5"/>
  <c r="G729" i="5"/>
  <c r="F729" i="5"/>
  <c r="E729" i="5"/>
  <c r="D729" i="5"/>
  <c r="L726" i="5"/>
  <c r="K726" i="5"/>
  <c r="J726" i="5"/>
  <c r="I726" i="5"/>
  <c r="H726" i="5"/>
  <c r="G726" i="5"/>
  <c r="F726" i="5"/>
  <c r="E726" i="5"/>
  <c r="D726" i="5"/>
  <c r="L723" i="5"/>
  <c r="K723" i="5"/>
  <c r="J723" i="5"/>
  <c r="I723" i="5"/>
  <c r="H723" i="5"/>
  <c r="G723" i="5"/>
  <c r="F723" i="5"/>
  <c r="E723" i="5"/>
  <c r="D723" i="5"/>
  <c r="L720" i="5"/>
  <c r="K720" i="5"/>
  <c r="J720" i="5"/>
  <c r="I720" i="5"/>
  <c r="H720" i="5"/>
  <c r="G720" i="5"/>
  <c r="F720" i="5"/>
  <c r="E720" i="5"/>
  <c r="D720" i="5"/>
  <c r="L717" i="5"/>
  <c r="K717" i="5"/>
  <c r="J717" i="5"/>
  <c r="I717" i="5"/>
  <c r="H717" i="5"/>
  <c r="G717" i="5"/>
  <c r="F717" i="5"/>
  <c r="E717" i="5"/>
  <c r="D717" i="5"/>
  <c r="L714" i="5"/>
  <c r="K714" i="5"/>
  <c r="J714" i="5"/>
  <c r="I714" i="5"/>
  <c r="H714" i="5"/>
  <c r="G714" i="5"/>
  <c r="F714" i="5"/>
  <c r="E714" i="5"/>
  <c r="D714" i="5"/>
  <c r="L711" i="5"/>
  <c r="K711" i="5"/>
  <c r="J711" i="5"/>
  <c r="I711" i="5"/>
  <c r="H711" i="5"/>
  <c r="G711" i="5"/>
  <c r="F711" i="5"/>
  <c r="E711" i="5"/>
  <c r="D711" i="5"/>
  <c r="L708" i="5"/>
  <c r="K708" i="5"/>
  <c r="J708" i="5"/>
  <c r="I708" i="5"/>
  <c r="H708" i="5"/>
  <c r="G708" i="5"/>
  <c r="F708" i="5"/>
  <c r="E708" i="5"/>
  <c r="D708" i="5"/>
  <c r="L705" i="5"/>
  <c r="K705" i="5"/>
  <c r="J705" i="5"/>
  <c r="I705" i="5"/>
  <c r="H705" i="5"/>
  <c r="G705" i="5"/>
  <c r="E705" i="5"/>
  <c r="D705" i="5"/>
  <c r="L702" i="5"/>
  <c r="K702" i="5"/>
  <c r="J702" i="5"/>
  <c r="I702" i="5"/>
  <c r="H702" i="5"/>
  <c r="G702" i="5"/>
  <c r="F702" i="5"/>
  <c r="E702" i="5"/>
  <c r="D702" i="5"/>
  <c r="L699" i="5"/>
  <c r="K699" i="5"/>
  <c r="J699" i="5"/>
  <c r="I699" i="5"/>
  <c r="H699" i="5"/>
  <c r="G699" i="5"/>
  <c r="F699" i="5"/>
  <c r="E699" i="5"/>
  <c r="D699" i="5"/>
  <c r="F507" i="4"/>
  <c r="E507" i="4"/>
  <c r="E506" i="4"/>
  <c r="F506" i="4" s="1"/>
  <c r="F505" i="4"/>
  <c r="E505" i="4"/>
  <c r="E504" i="4"/>
  <c r="F504" i="4" s="1"/>
  <c r="E503" i="4"/>
  <c r="F503" i="4" s="1"/>
  <c r="E502" i="4"/>
  <c r="F502" i="4" s="1"/>
  <c r="F501" i="4"/>
  <c r="E501" i="4"/>
  <c r="E500" i="4"/>
  <c r="F500" i="4" s="1"/>
  <c r="M742" i="5" l="1"/>
  <c r="M766" i="5"/>
  <c r="M802" i="5"/>
  <c r="M478" i="6"/>
  <c r="O409" i="6"/>
  <c r="Q409" i="6" s="1"/>
  <c r="M382" i="6"/>
  <c r="M394" i="6"/>
  <c r="O397" i="6"/>
  <c r="Q397" i="6" s="1"/>
  <c r="O403" i="6"/>
  <c r="Q403" i="6" s="1"/>
  <c r="O415" i="6"/>
  <c r="Q415" i="6" s="1"/>
  <c r="N421" i="6"/>
  <c r="N433" i="6"/>
  <c r="N436" i="6"/>
  <c r="M451" i="6"/>
  <c r="M463" i="6"/>
  <c r="M475" i="6"/>
  <c r="O478" i="6"/>
  <c r="Q478" i="6" s="1"/>
  <c r="M412" i="6"/>
  <c r="N394" i="6"/>
  <c r="P394" i="6" s="1"/>
  <c r="M406" i="6"/>
  <c r="P406" i="6" s="1"/>
  <c r="N412" i="6"/>
  <c r="M445" i="6"/>
  <c r="M457" i="6"/>
  <c r="M469" i="6"/>
  <c r="N418" i="6"/>
  <c r="O424" i="6"/>
  <c r="Q424" i="6" s="1"/>
  <c r="O448" i="6"/>
  <c r="Q448" i="6" s="1"/>
  <c r="O460" i="6"/>
  <c r="Q460" i="6" s="1"/>
  <c r="O472" i="6"/>
  <c r="Q472" i="6" s="1"/>
  <c r="N400" i="6"/>
  <c r="M418" i="6"/>
  <c r="M388" i="6"/>
  <c r="M400" i="6"/>
  <c r="N406" i="6"/>
  <c r="N439" i="6"/>
  <c r="O442" i="6"/>
  <c r="Q442" i="6" s="1"/>
  <c r="O454" i="6"/>
  <c r="Q454" i="6" s="1"/>
  <c r="O466" i="6"/>
  <c r="Q466" i="6" s="1"/>
  <c r="O379" i="6"/>
  <c r="Q379" i="6" s="1"/>
  <c r="M379" i="6"/>
  <c r="O382" i="6"/>
  <c r="Q382" i="6" s="1"/>
  <c r="N382" i="6"/>
  <c r="P382" i="6" s="1"/>
  <c r="M385" i="6"/>
  <c r="O388" i="6"/>
  <c r="Q388" i="6" s="1"/>
  <c r="O391" i="6"/>
  <c r="Q391" i="6" s="1"/>
  <c r="N403" i="6"/>
  <c r="N415" i="6"/>
  <c r="O430" i="6"/>
  <c r="Q430" i="6" s="1"/>
  <c r="M433" i="6"/>
  <c r="O433" i="6"/>
  <c r="Q433" i="6" s="1"/>
  <c r="N388" i="6"/>
  <c r="M391" i="6"/>
  <c r="O394" i="6"/>
  <c r="Q394" i="6" s="1"/>
  <c r="M397" i="6"/>
  <c r="O400" i="6"/>
  <c r="Q400" i="6" s="1"/>
  <c r="M403" i="6"/>
  <c r="O406" i="6"/>
  <c r="Q406" i="6" s="1"/>
  <c r="M409" i="6"/>
  <c r="O412" i="6"/>
  <c r="Q412" i="6" s="1"/>
  <c r="M415" i="6"/>
  <c r="O418" i="6"/>
  <c r="Q418" i="6" s="1"/>
  <c r="M421" i="6"/>
  <c r="O421" i="6"/>
  <c r="Q421" i="6" s="1"/>
  <c r="N430" i="6"/>
  <c r="O436" i="6"/>
  <c r="Q436" i="6" s="1"/>
  <c r="M439" i="6"/>
  <c r="M448" i="6"/>
  <c r="M454" i="6"/>
  <c r="M460" i="6"/>
  <c r="M466" i="6"/>
  <c r="M472" i="6"/>
  <c r="N385" i="6"/>
  <c r="N424" i="6"/>
  <c r="M427" i="6"/>
  <c r="N427" i="6"/>
  <c r="O427" i="6"/>
  <c r="Q427" i="6" s="1"/>
  <c r="N442" i="6"/>
  <c r="N445" i="6"/>
  <c r="N448" i="6"/>
  <c r="N451" i="6"/>
  <c r="N454" i="6"/>
  <c r="N457" i="6"/>
  <c r="N460" i="6"/>
  <c r="N463" i="6"/>
  <c r="P463" i="6" s="1"/>
  <c r="N466" i="6"/>
  <c r="N469" i="6"/>
  <c r="N472" i="6"/>
  <c r="N475" i="6"/>
  <c r="P475" i="6" s="1"/>
  <c r="N478" i="6"/>
  <c r="N379" i="6"/>
  <c r="N391" i="6"/>
  <c r="N397" i="6"/>
  <c r="P397" i="6" s="1"/>
  <c r="N409" i="6"/>
  <c r="M424" i="6"/>
  <c r="M430" i="6"/>
  <c r="M436" i="6"/>
  <c r="P436" i="6" s="1"/>
  <c r="O439" i="6"/>
  <c r="Q439" i="6" s="1"/>
  <c r="M442" i="6"/>
  <c r="O445" i="6"/>
  <c r="Q445" i="6" s="1"/>
  <c r="O451" i="6"/>
  <c r="Q451" i="6" s="1"/>
  <c r="O457" i="6"/>
  <c r="Q457" i="6" s="1"/>
  <c r="O463" i="6"/>
  <c r="Q463" i="6" s="1"/>
  <c r="O469" i="6"/>
  <c r="Q469" i="6" s="1"/>
  <c r="O475" i="6"/>
  <c r="Q475" i="6" s="1"/>
  <c r="O385" i="6"/>
  <c r="Q385" i="6" s="1"/>
  <c r="M754" i="5"/>
  <c r="N763" i="5"/>
  <c r="M775" i="5"/>
  <c r="M787" i="5"/>
  <c r="M799" i="5"/>
  <c r="N703" i="5"/>
  <c r="M706" i="5"/>
  <c r="M718" i="5"/>
  <c r="O724" i="5"/>
  <c r="R724" i="5" s="1"/>
  <c r="O727" i="5"/>
  <c r="R727" i="5" s="1"/>
  <c r="N739" i="5"/>
  <c r="O802" i="5"/>
  <c r="R802" i="5" s="1"/>
  <c r="M730" i="5"/>
  <c r="M748" i="5"/>
  <c r="M760" i="5"/>
  <c r="N712" i="5"/>
  <c r="M697" i="5"/>
  <c r="O718" i="5"/>
  <c r="R718" i="5" s="1"/>
  <c r="M724" i="5"/>
  <c r="N733" i="5"/>
  <c r="O745" i="5"/>
  <c r="R745" i="5" s="1"/>
  <c r="N751" i="5"/>
  <c r="M769" i="5"/>
  <c r="P769" i="5" s="1"/>
  <c r="O769" i="5"/>
  <c r="R769" i="5" s="1"/>
  <c r="M781" i="5"/>
  <c r="O781" i="5"/>
  <c r="R781" i="5" s="1"/>
  <c r="M793" i="5"/>
  <c r="P793" i="5" s="1"/>
  <c r="O793" i="5"/>
  <c r="R793" i="5" s="1"/>
  <c r="M715" i="5"/>
  <c r="O709" i="5"/>
  <c r="R709" i="5" s="1"/>
  <c r="M721" i="5"/>
  <c r="P721" i="5" s="1"/>
  <c r="O721" i="5"/>
  <c r="R721" i="5" s="1"/>
  <c r="O733" i="5"/>
  <c r="R733" i="5" s="1"/>
  <c r="M736" i="5"/>
  <c r="O751" i="5"/>
  <c r="R751" i="5" s="1"/>
  <c r="N757" i="5"/>
  <c r="P757" i="5" s="1"/>
  <c r="O772" i="5"/>
  <c r="R772" i="5" s="1"/>
  <c r="O784" i="5"/>
  <c r="R784" i="5" s="1"/>
  <c r="M796" i="5"/>
  <c r="O757" i="5"/>
  <c r="R757" i="5" s="1"/>
  <c r="O775" i="5"/>
  <c r="R775" i="5" s="1"/>
  <c r="O787" i="5"/>
  <c r="R787" i="5" s="1"/>
  <c r="O799" i="5"/>
  <c r="R799" i="5" s="1"/>
  <c r="O739" i="5"/>
  <c r="R739" i="5" s="1"/>
  <c r="N745" i="5"/>
  <c r="O763" i="5"/>
  <c r="R763" i="5" s="1"/>
  <c r="O778" i="5"/>
  <c r="R778" i="5" s="1"/>
  <c r="O790" i="5"/>
  <c r="R790" i="5" s="1"/>
  <c r="O700" i="5"/>
  <c r="R700" i="5" s="1"/>
  <c r="M733" i="5"/>
  <c r="O742" i="5"/>
  <c r="R742" i="5" s="1"/>
  <c r="M751" i="5"/>
  <c r="P751" i="5" s="1"/>
  <c r="M757" i="5"/>
  <c r="O706" i="5"/>
  <c r="R706" i="5" s="1"/>
  <c r="M709" i="5"/>
  <c r="M712" i="5"/>
  <c r="M700" i="5"/>
  <c r="N706" i="5"/>
  <c r="O712" i="5"/>
  <c r="R712" i="5" s="1"/>
  <c r="N715" i="5"/>
  <c r="P715" i="5" s="1"/>
  <c r="N721" i="5"/>
  <c r="N769" i="5"/>
  <c r="M772" i="5"/>
  <c r="N775" i="5"/>
  <c r="M778" i="5"/>
  <c r="N781" i="5"/>
  <c r="M784" i="5"/>
  <c r="N787" i="5"/>
  <c r="M790" i="5"/>
  <c r="N793" i="5"/>
  <c r="N799" i="5"/>
  <c r="M703" i="5"/>
  <c r="P703" i="5" s="1"/>
  <c r="N724" i="5"/>
  <c r="O730" i="5"/>
  <c r="R730" i="5" s="1"/>
  <c r="O736" i="5"/>
  <c r="R736" i="5" s="1"/>
  <c r="M745" i="5"/>
  <c r="O748" i="5"/>
  <c r="R748" i="5" s="1"/>
  <c r="O760" i="5"/>
  <c r="R760" i="5" s="1"/>
  <c r="O796" i="5"/>
  <c r="R796" i="5" s="1"/>
  <c r="O697" i="5"/>
  <c r="R697" i="5" s="1"/>
  <c r="N697" i="5"/>
  <c r="P697" i="5" s="1"/>
  <c r="N709" i="5"/>
  <c r="N718" i="5"/>
  <c r="M727" i="5"/>
  <c r="M739" i="5"/>
  <c r="O754" i="5"/>
  <c r="R754" i="5" s="1"/>
  <c r="M763" i="5"/>
  <c r="P763" i="5" s="1"/>
  <c r="O766" i="5"/>
  <c r="R766" i="5" s="1"/>
  <c r="N700" i="5"/>
  <c r="P700" i="5" s="1"/>
  <c r="O703" i="5"/>
  <c r="R703" i="5" s="1"/>
  <c r="N730" i="5"/>
  <c r="N736" i="5"/>
  <c r="P736" i="5" s="1"/>
  <c r="N742" i="5"/>
  <c r="P742" i="5" s="1"/>
  <c r="N748" i="5"/>
  <c r="P748" i="5" s="1"/>
  <c r="N754" i="5"/>
  <c r="N760" i="5"/>
  <c r="N766" i="5"/>
  <c r="P766" i="5" s="1"/>
  <c r="N772" i="5"/>
  <c r="N778" i="5"/>
  <c r="N784" i="5"/>
  <c r="N790" i="5"/>
  <c r="N796" i="5"/>
  <c r="N802" i="5"/>
  <c r="P802" i="5" s="1"/>
  <c r="P718" i="5"/>
  <c r="N727" i="5"/>
  <c r="O715" i="5"/>
  <c r="R715" i="5" s="1"/>
  <c r="E499" i="4"/>
  <c r="F499" i="4"/>
  <c r="E498" i="4"/>
  <c r="F498" i="4" s="1"/>
  <c r="E497" i="4"/>
  <c r="F497" i="4"/>
  <c r="E496" i="4"/>
  <c r="F496" i="4" s="1"/>
  <c r="E495" i="4"/>
  <c r="F495" i="4"/>
  <c r="E494" i="4"/>
  <c r="F494" i="4" s="1"/>
  <c r="E493" i="4"/>
  <c r="F493" i="4"/>
  <c r="E491" i="4"/>
  <c r="F491" i="4" s="1"/>
  <c r="E490" i="4"/>
  <c r="F490" i="4"/>
  <c r="E489" i="4"/>
  <c r="F489" i="4" s="1"/>
  <c r="E488" i="4"/>
  <c r="F488" i="4"/>
  <c r="E487" i="4"/>
  <c r="F487" i="4" s="1"/>
  <c r="E486" i="4"/>
  <c r="F486" i="4"/>
  <c r="E485" i="4"/>
  <c r="F485" i="4" s="1"/>
  <c r="E484" i="4"/>
  <c r="F484" i="4"/>
  <c r="E483" i="4"/>
  <c r="F483" i="4" s="1"/>
  <c r="E482" i="4"/>
  <c r="F482" i="4"/>
  <c r="E481" i="4"/>
  <c r="F481" i="4" s="1"/>
  <c r="E480" i="4"/>
  <c r="F480" i="4"/>
  <c r="E479" i="4"/>
  <c r="F479" i="4" s="1"/>
  <c r="E478" i="4"/>
  <c r="F478" i="4"/>
  <c r="E477" i="4"/>
  <c r="F477" i="4" s="1"/>
  <c r="E476" i="4"/>
  <c r="F476" i="4"/>
  <c r="E475" i="4"/>
  <c r="F475" i="4" s="1"/>
  <c r="E474" i="4"/>
  <c r="F474" i="4"/>
  <c r="E473" i="4"/>
  <c r="F473" i="4" s="1"/>
  <c r="E472" i="4"/>
  <c r="F472" i="4"/>
  <c r="E471" i="4"/>
  <c r="F471" i="4" s="1"/>
  <c r="E470" i="4"/>
  <c r="F470" i="4"/>
  <c r="E469" i="4"/>
  <c r="F469" i="4" s="1"/>
  <c r="E468" i="4"/>
  <c r="F468" i="4"/>
  <c r="E467" i="4"/>
  <c r="F467" i="4" s="1"/>
  <c r="E466" i="4"/>
  <c r="F466" i="4"/>
  <c r="E465" i="4"/>
  <c r="F465" i="4" s="1"/>
  <c r="E464" i="4"/>
  <c r="F464" i="4"/>
  <c r="E463" i="4"/>
  <c r="F463" i="4" s="1"/>
  <c r="E462" i="4"/>
  <c r="F462" i="4"/>
  <c r="E461" i="4"/>
  <c r="F461" i="4" s="1"/>
  <c r="E460" i="4"/>
  <c r="F460" i="4"/>
  <c r="E459" i="4"/>
  <c r="F459" i="4" s="1"/>
  <c r="E458" i="4"/>
  <c r="F458" i="4"/>
  <c r="E457" i="4"/>
  <c r="F457" i="4" s="1"/>
  <c r="E456" i="4"/>
  <c r="F456" i="4"/>
  <c r="E455" i="4"/>
  <c r="F455" i="4" s="1"/>
  <c r="E454" i="4"/>
  <c r="F454" i="4"/>
  <c r="E453" i="4"/>
  <c r="F453" i="4" s="1"/>
  <c r="E452" i="4"/>
  <c r="F452" i="4"/>
  <c r="E451" i="4"/>
  <c r="F451" i="4" s="1"/>
  <c r="E450" i="4"/>
  <c r="F450" i="4"/>
  <c r="E449" i="4"/>
  <c r="F449" i="4" s="1"/>
  <c r="E448" i="4"/>
  <c r="F448" i="4"/>
  <c r="E447" i="4"/>
  <c r="F447" i="4" s="1"/>
  <c r="E446" i="4"/>
  <c r="F446" i="4"/>
  <c r="E445" i="4"/>
  <c r="F445" i="4" s="1"/>
  <c r="E444" i="4"/>
  <c r="F444" i="4"/>
  <c r="E443" i="4"/>
  <c r="F443" i="4" s="1"/>
  <c r="E442" i="4"/>
  <c r="F442" i="4"/>
  <c r="E441" i="4"/>
  <c r="F441" i="4" s="1"/>
  <c r="E440" i="4"/>
  <c r="F440" i="4"/>
  <c r="E439" i="4"/>
  <c r="F439" i="4" s="1"/>
  <c r="E438" i="4"/>
  <c r="F438" i="4"/>
  <c r="E437" i="4"/>
  <c r="F437" i="4" s="1"/>
  <c r="E436" i="4"/>
  <c r="F436" i="4"/>
  <c r="E435" i="4"/>
  <c r="F435" i="4" s="1"/>
  <c r="E434" i="4"/>
  <c r="F434" i="4"/>
  <c r="E433" i="4"/>
  <c r="F433" i="4" s="1"/>
  <c r="E432" i="4"/>
  <c r="F432" i="4"/>
  <c r="E431" i="4"/>
  <c r="F431" i="4" s="1"/>
  <c r="E430" i="4"/>
  <c r="F430" i="4"/>
  <c r="E429" i="4"/>
  <c r="F429" i="4" s="1"/>
  <c r="E428" i="4"/>
  <c r="F428" i="4"/>
  <c r="E427" i="4"/>
  <c r="F427" i="4" s="1"/>
  <c r="E426" i="4"/>
  <c r="F426" i="4"/>
  <c r="E425" i="4"/>
  <c r="F425" i="4" s="1"/>
  <c r="E424" i="4"/>
  <c r="F424" i="4"/>
  <c r="L504" i="10"/>
  <c r="K504" i="10"/>
  <c r="J504" i="10"/>
  <c r="I504" i="10"/>
  <c r="H504" i="10"/>
  <c r="G504" i="10"/>
  <c r="F504" i="10"/>
  <c r="E504" i="10"/>
  <c r="D504" i="10"/>
  <c r="T502" i="10"/>
  <c r="R502" i="10"/>
  <c r="O502" i="10"/>
  <c r="N502" i="10"/>
  <c r="M502" i="10"/>
  <c r="L501" i="10"/>
  <c r="O499" i="10" s="1"/>
  <c r="K501" i="10"/>
  <c r="J501" i="10"/>
  <c r="I501" i="10"/>
  <c r="H501" i="10"/>
  <c r="G501" i="10"/>
  <c r="F501" i="10"/>
  <c r="E501" i="10"/>
  <c r="D501" i="10"/>
  <c r="T499" i="10"/>
  <c r="R499" i="10"/>
  <c r="N499" i="10"/>
  <c r="M499" i="10"/>
  <c r="L498" i="10"/>
  <c r="K498" i="10"/>
  <c r="J498" i="10"/>
  <c r="I498" i="10"/>
  <c r="H498" i="10"/>
  <c r="G498" i="10"/>
  <c r="F498" i="10"/>
  <c r="E498" i="10"/>
  <c r="D498" i="10"/>
  <c r="T496" i="10"/>
  <c r="R496" i="10"/>
  <c r="O496" i="10"/>
  <c r="N496" i="10"/>
  <c r="M496" i="10"/>
  <c r="L495" i="10"/>
  <c r="O493" i="10" s="1"/>
  <c r="K495" i="10"/>
  <c r="J495" i="10"/>
  <c r="I495" i="10"/>
  <c r="H495" i="10"/>
  <c r="G495" i="10"/>
  <c r="F495" i="10"/>
  <c r="E495" i="10"/>
  <c r="D495" i="10"/>
  <c r="T493" i="10"/>
  <c r="R493" i="10"/>
  <c r="N493" i="10"/>
  <c r="M493" i="10"/>
  <c r="L492" i="10"/>
  <c r="K492" i="10"/>
  <c r="J492" i="10"/>
  <c r="I492" i="10"/>
  <c r="H492" i="10"/>
  <c r="G492" i="10"/>
  <c r="F492" i="10"/>
  <c r="E492" i="10"/>
  <c r="D492" i="10"/>
  <c r="T490" i="10"/>
  <c r="R490" i="10"/>
  <c r="O490" i="10"/>
  <c r="N490" i="10"/>
  <c r="M490" i="10"/>
  <c r="L489" i="10"/>
  <c r="O487" i="10" s="1"/>
  <c r="K489" i="10"/>
  <c r="J489" i="10"/>
  <c r="I489" i="10"/>
  <c r="H489" i="10"/>
  <c r="G489" i="10"/>
  <c r="F489" i="10"/>
  <c r="E489" i="10"/>
  <c r="D489" i="10"/>
  <c r="T487" i="10"/>
  <c r="R487" i="10"/>
  <c r="N487" i="10"/>
  <c r="M487" i="10"/>
  <c r="L486" i="10"/>
  <c r="K486" i="10"/>
  <c r="J486" i="10"/>
  <c r="I486" i="10"/>
  <c r="H486" i="10"/>
  <c r="G486" i="10"/>
  <c r="F486" i="10"/>
  <c r="E486" i="10"/>
  <c r="D486" i="10"/>
  <c r="T484" i="10"/>
  <c r="R484" i="10"/>
  <c r="O484" i="10"/>
  <c r="N484" i="10"/>
  <c r="M484" i="10"/>
  <c r="L483" i="10"/>
  <c r="O481" i="10" s="1"/>
  <c r="K483" i="10"/>
  <c r="J483" i="10"/>
  <c r="I483" i="10"/>
  <c r="H483" i="10"/>
  <c r="G483" i="10"/>
  <c r="F483" i="10"/>
  <c r="E483" i="10"/>
  <c r="D483" i="10"/>
  <c r="T481" i="10"/>
  <c r="R481" i="10"/>
  <c r="N481" i="10"/>
  <c r="M481" i="10"/>
  <c r="L480" i="10"/>
  <c r="K480" i="10"/>
  <c r="J480" i="10"/>
  <c r="I480" i="10"/>
  <c r="H480" i="10"/>
  <c r="G480" i="10"/>
  <c r="F480" i="10"/>
  <c r="E480" i="10"/>
  <c r="D480" i="10"/>
  <c r="T478" i="10"/>
  <c r="R478" i="10"/>
  <c r="O478" i="10"/>
  <c r="N478" i="10"/>
  <c r="M478" i="10"/>
  <c r="L477" i="10"/>
  <c r="O475" i="10" s="1"/>
  <c r="K477" i="10"/>
  <c r="J477" i="10"/>
  <c r="I477" i="10"/>
  <c r="H477" i="10"/>
  <c r="G477" i="10"/>
  <c r="F477" i="10"/>
  <c r="E477" i="10"/>
  <c r="D477" i="10"/>
  <c r="T475" i="10"/>
  <c r="R475" i="10"/>
  <c r="N475" i="10"/>
  <c r="M475" i="10"/>
  <c r="L474" i="10"/>
  <c r="O472" i="10" s="1"/>
  <c r="K474" i="10"/>
  <c r="J474" i="10"/>
  <c r="I474" i="10"/>
  <c r="H474" i="10"/>
  <c r="G474" i="10"/>
  <c r="F474" i="10"/>
  <c r="E474" i="10"/>
  <c r="D474" i="10"/>
  <c r="T472" i="10"/>
  <c r="R472" i="10"/>
  <c r="N472" i="10"/>
  <c r="M472" i="10"/>
  <c r="L471" i="10"/>
  <c r="O469" i="10" s="1"/>
  <c r="K471" i="10"/>
  <c r="J471" i="10"/>
  <c r="I471" i="10"/>
  <c r="H471" i="10"/>
  <c r="G471" i="10"/>
  <c r="F471" i="10"/>
  <c r="E471" i="10"/>
  <c r="D471" i="10"/>
  <c r="T469" i="10"/>
  <c r="R469" i="10"/>
  <c r="N469" i="10"/>
  <c r="M469" i="10"/>
  <c r="L468" i="10"/>
  <c r="O466" i="10" s="1"/>
  <c r="K468" i="10"/>
  <c r="J468" i="10"/>
  <c r="I468" i="10"/>
  <c r="H468" i="10"/>
  <c r="G468" i="10"/>
  <c r="F468" i="10"/>
  <c r="E468" i="10"/>
  <c r="D468" i="10"/>
  <c r="T466" i="10"/>
  <c r="R466" i="10"/>
  <c r="N466" i="10"/>
  <c r="M466" i="10"/>
  <c r="L465" i="10"/>
  <c r="O463" i="10" s="1"/>
  <c r="K465" i="10"/>
  <c r="J465" i="10"/>
  <c r="I465" i="10"/>
  <c r="H465" i="10"/>
  <c r="G465" i="10"/>
  <c r="F465" i="10"/>
  <c r="E465" i="10"/>
  <c r="D465" i="10"/>
  <c r="T463" i="10"/>
  <c r="R463" i="10"/>
  <c r="N463" i="10"/>
  <c r="M463" i="10"/>
  <c r="L462" i="10"/>
  <c r="O460" i="10" s="1"/>
  <c r="K462" i="10"/>
  <c r="J462" i="10"/>
  <c r="I462" i="10"/>
  <c r="H462" i="10"/>
  <c r="G462" i="10"/>
  <c r="F462" i="10"/>
  <c r="E462" i="10"/>
  <c r="D462" i="10"/>
  <c r="T460" i="10"/>
  <c r="R460" i="10"/>
  <c r="N460" i="10"/>
  <c r="M460" i="10"/>
  <c r="L459" i="10"/>
  <c r="O457" i="10" s="1"/>
  <c r="K459" i="10"/>
  <c r="J459" i="10"/>
  <c r="I459" i="10"/>
  <c r="H459" i="10"/>
  <c r="G459" i="10"/>
  <c r="F459" i="10"/>
  <c r="E459" i="10"/>
  <c r="D459" i="10"/>
  <c r="T457" i="10"/>
  <c r="R457" i="10"/>
  <c r="N457" i="10"/>
  <c r="M457" i="10"/>
  <c r="L456" i="10"/>
  <c r="K456" i="10"/>
  <c r="J456" i="10"/>
  <c r="I456" i="10"/>
  <c r="H456" i="10"/>
  <c r="G456" i="10"/>
  <c r="F456" i="10"/>
  <c r="E456" i="10"/>
  <c r="D456" i="10"/>
  <c r="T454" i="10"/>
  <c r="R454" i="10"/>
  <c r="O454" i="10"/>
  <c r="N454" i="10"/>
  <c r="M454" i="10"/>
  <c r="L453" i="10"/>
  <c r="O451" i="10" s="1"/>
  <c r="K453" i="10"/>
  <c r="J453" i="10"/>
  <c r="I453" i="10"/>
  <c r="H453" i="10"/>
  <c r="G453" i="10"/>
  <c r="F453" i="10"/>
  <c r="E453" i="10"/>
  <c r="D453" i="10"/>
  <c r="T451" i="10"/>
  <c r="R451" i="10"/>
  <c r="N451" i="10"/>
  <c r="M451" i="10"/>
  <c r="L450" i="10"/>
  <c r="O448" i="10" s="1"/>
  <c r="K450" i="10"/>
  <c r="J450" i="10"/>
  <c r="I450" i="10"/>
  <c r="H450" i="10"/>
  <c r="G450" i="10"/>
  <c r="F450" i="10"/>
  <c r="E450" i="10"/>
  <c r="D450" i="10"/>
  <c r="T448" i="10"/>
  <c r="R448" i="10"/>
  <c r="N448" i="10"/>
  <c r="M448" i="10"/>
  <c r="L447" i="10"/>
  <c r="O445" i="10" s="1"/>
  <c r="K447" i="10"/>
  <c r="J447" i="10"/>
  <c r="I447" i="10"/>
  <c r="H447" i="10"/>
  <c r="G447" i="10"/>
  <c r="F447" i="10"/>
  <c r="E447" i="10"/>
  <c r="D447" i="10"/>
  <c r="T445" i="10"/>
  <c r="R445" i="10"/>
  <c r="N445" i="10"/>
  <c r="M445" i="10"/>
  <c r="L444" i="10"/>
  <c r="O442" i="10" s="1"/>
  <c r="K444" i="10"/>
  <c r="J444" i="10"/>
  <c r="I444" i="10"/>
  <c r="H444" i="10"/>
  <c r="G444" i="10"/>
  <c r="F444" i="10"/>
  <c r="E444" i="10"/>
  <c r="D444" i="10"/>
  <c r="T442" i="10"/>
  <c r="R442" i="10"/>
  <c r="N442" i="10"/>
  <c r="M442" i="10"/>
  <c r="L441" i="10"/>
  <c r="O439" i="10" s="1"/>
  <c r="K441" i="10"/>
  <c r="J441" i="10"/>
  <c r="I441" i="10"/>
  <c r="H441" i="10"/>
  <c r="G441" i="10"/>
  <c r="F441" i="10"/>
  <c r="E441" i="10"/>
  <c r="D441" i="10"/>
  <c r="T439" i="10"/>
  <c r="R439" i="10"/>
  <c r="N439" i="10"/>
  <c r="M439" i="10"/>
  <c r="L438" i="10"/>
  <c r="O436" i="10" s="1"/>
  <c r="K438" i="10"/>
  <c r="J438" i="10"/>
  <c r="I438" i="10"/>
  <c r="H438" i="10"/>
  <c r="G438" i="10"/>
  <c r="F438" i="10"/>
  <c r="E438" i="10"/>
  <c r="D438" i="10"/>
  <c r="T436" i="10"/>
  <c r="R436" i="10"/>
  <c r="N436" i="10"/>
  <c r="M436" i="10"/>
  <c r="L435" i="10"/>
  <c r="O433" i="10" s="1"/>
  <c r="K435" i="10"/>
  <c r="J435" i="10"/>
  <c r="I435" i="10"/>
  <c r="H435" i="10"/>
  <c r="G435" i="10"/>
  <c r="F435" i="10"/>
  <c r="E435" i="10"/>
  <c r="D435" i="10"/>
  <c r="T433" i="10"/>
  <c r="R433" i="10"/>
  <c r="N433" i="10"/>
  <c r="M433" i="10"/>
  <c r="L432" i="10"/>
  <c r="K432" i="10"/>
  <c r="J432" i="10"/>
  <c r="I432" i="10"/>
  <c r="H432" i="10"/>
  <c r="G432" i="10"/>
  <c r="F432" i="10"/>
  <c r="E432" i="10"/>
  <c r="D432" i="10"/>
  <c r="T430" i="10"/>
  <c r="R430" i="10"/>
  <c r="O430" i="10"/>
  <c r="N430" i="10"/>
  <c r="M430" i="10"/>
  <c r="L429" i="10"/>
  <c r="O427" i="10" s="1"/>
  <c r="K429" i="10"/>
  <c r="J429" i="10"/>
  <c r="I429" i="10"/>
  <c r="H429" i="10"/>
  <c r="G429" i="10"/>
  <c r="F429" i="10"/>
  <c r="E429" i="10"/>
  <c r="D429" i="10"/>
  <c r="T427" i="10"/>
  <c r="R427" i="10"/>
  <c r="N427" i="10"/>
  <c r="M427" i="10"/>
  <c r="L426" i="10"/>
  <c r="O424" i="10" s="1"/>
  <c r="K426" i="10"/>
  <c r="J426" i="10"/>
  <c r="I426" i="10"/>
  <c r="H426" i="10"/>
  <c r="G426" i="10"/>
  <c r="F426" i="10"/>
  <c r="E426" i="10"/>
  <c r="D426" i="10"/>
  <c r="T424" i="10"/>
  <c r="R424" i="10"/>
  <c r="N424" i="10"/>
  <c r="M424" i="10"/>
  <c r="L423" i="10"/>
  <c r="O421" i="10" s="1"/>
  <c r="K423" i="10"/>
  <c r="J423" i="10"/>
  <c r="I423" i="10"/>
  <c r="H423" i="10"/>
  <c r="G423" i="10"/>
  <c r="F423" i="10"/>
  <c r="E423" i="10"/>
  <c r="D423" i="10"/>
  <c r="T421" i="10"/>
  <c r="R421" i="10"/>
  <c r="N421" i="10"/>
  <c r="M421" i="10"/>
  <c r="L420" i="10"/>
  <c r="O418" i="10" s="1"/>
  <c r="K420" i="10"/>
  <c r="J420" i="10"/>
  <c r="I420" i="10"/>
  <c r="H420" i="10"/>
  <c r="G420" i="10"/>
  <c r="F420" i="10"/>
  <c r="E420" i="10"/>
  <c r="D420" i="10"/>
  <c r="T418" i="10"/>
  <c r="R418" i="10"/>
  <c r="N418" i="10"/>
  <c r="M418" i="10"/>
  <c r="L417" i="10"/>
  <c r="O415" i="10" s="1"/>
  <c r="K417" i="10"/>
  <c r="J417" i="10"/>
  <c r="I417" i="10"/>
  <c r="H417" i="10"/>
  <c r="G417" i="10"/>
  <c r="F417" i="10"/>
  <c r="E417" i="10"/>
  <c r="D417" i="10"/>
  <c r="T415" i="10"/>
  <c r="R415" i="10"/>
  <c r="N415" i="10"/>
  <c r="M415" i="10"/>
  <c r="L414" i="10"/>
  <c r="O412" i="10" s="1"/>
  <c r="K414" i="10"/>
  <c r="J414" i="10"/>
  <c r="I414" i="10"/>
  <c r="H414" i="10"/>
  <c r="G414" i="10"/>
  <c r="F414" i="10"/>
  <c r="E414" i="10"/>
  <c r="D414" i="10"/>
  <c r="T412" i="10"/>
  <c r="R412" i="10"/>
  <c r="N412" i="10"/>
  <c r="M412" i="10"/>
  <c r="L411" i="10"/>
  <c r="O409" i="10" s="1"/>
  <c r="K411" i="10"/>
  <c r="J411" i="10"/>
  <c r="I411" i="10"/>
  <c r="H411" i="10"/>
  <c r="G411" i="10"/>
  <c r="F411" i="10"/>
  <c r="E411" i="10"/>
  <c r="D411" i="10"/>
  <c r="T409" i="10"/>
  <c r="R409" i="10"/>
  <c r="N409" i="10"/>
  <c r="M409" i="10"/>
  <c r="L408" i="10"/>
  <c r="K408" i="10"/>
  <c r="J408" i="10"/>
  <c r="I408" i="10"/>
  <c r="H408" i="10"/>
  <c r="G408" i="10"/>
  <c r="F408" i="10"/>
  <c r="E408" i="10"/>
  <c r="D408" i="10"/>
  <c r="T406" i="10"/>
  <c r="R406" i="10"/>
  <c r="O406" i="10"/>
  <c r="N406" i="10"/>
  <c r="M406" i="10"/>
  <c r="L405" i="10"/>
  <c r="O403" i="10" s="1"/>
  <c r="K405" i="10"/>
  <c r="J405" i="10"/>
  <c r="I405" i="10"/>
  <c r="H405" i="10"/>
  <c r="G405" i="10"/>
  <c r="F405" i="10"/>
  <c r="E405" i="10"/>
  <c r="D405" i="10"/>
  <c r="T403" i="10"/>
  <c r="R403" i="10"/>
  <c r="N403" i="10"/>
  <c r="M403" i="10"/>
  <c r="L402" i="10"/>
  <c r="O400" i="10" s="1"/>
  <c r="K402" i="10"/>
  <c r="J402" i="10"/>
  <c r="I402" i="10"/>
  <c r="H402" i="10"/>
  <c r="G402" i="10"/>
  <c r="F402" i="10"/>
  <c r="E402" i="10"/>
  <c r="D402" i="10"/>
  <c r="T400" i="10"/>
  <c r="R400" i="10"/>
  <c r="N400" i="10"/>
  <c r="M400" i="10"/>
  <c r="L399" i="10"/>
  <c r="O397" i="10" s="1"/>
  <c r="K399" i="10"/>
  <c r="J399" i="10"/>
  <c r="I399" i="10"/>
  <c r="H399" i="10"/>
  <c r="G399" i="10"/>
  <c r="F399" i="10"/>
  <c r="E399" i="10"/>
  <c r="D399" i="10"/>
  <c r="T397" i="10"/>
  <c r="R397" i="10"/>
  <c r="N397" i="10"/>
  <c r="M397" i="10"/>
  <c r="L396" i="10"/>
  <c r="O394" i="10" s="1"/>
  <c r="K396" i="10"/>
  <c r="J396" i="10"/>
  <c r="I396" i="10"/>
  <c r="H396" i="10"/>
  <c r="G396" i="10"/>
  <c r="F396" i="10"/>
  <c r="E396" i="10"/>
  <c r="D396" i="10"/>
  <c r="T394" i="10"/>
  <c r="R394" i="10"/>
  <c r="N394" i="10"/>
  <c r="M394" i="10"/>
  <c r="L393" i="10"/>
  <c r="O391" i="10" s="1"/>
  <c r="K393" i="10"/>
  <c r="J393" i="10"/>
  <c r="I393" i="10"/>
  <c r="H393" i="10"/>
  <c r="G393" i="10"/>
  <c r="F393" i="10"/>
  <c r="E393" i="10"/>
  <c r="D393" i="10"/>
  <c r="T391" i="10"/>
  <c r="R391" i="10"/>
  <c r="N391" i="10"/>
  <c r="M391" i="10"/>
  <c r="L390" i="10"/>
  <c r="K390" i="10"/>
  <c r="J390" i="10"/>
  <c r="I390" i="10"/>
  <c r="H390" i="10"/>
  <c r="G390" i="10"/>
  <c r="F390" i="10"/>
  <c r="E390" i="10"/>
  <c r="D390" i="10"/>
  <c r="T388" i="10"/>
  <c r="R388" i="10"/>
  <c r="O388" i="10"/>
  <c r="N388" i="10"/>
  <c r="M388" i="10"/>
  <c r="L387" i="10"/>
  <c r="O385" i="10" s="1"/>
  <c r="K387" i="10"/>
  <c r="J387" i="10"/>
  <c r="I387" i="10"/>
  <c r="H387" i="10"/>
  <c r="G387" i="10"/>
  <c r="F387" i="10"/>
  <c r="E387" i="10"/>
  <c r="D387" i="10"/>
  <c r="T385" i="10"/>
  <c r="R385" i="10"/>
  <c r="N385" i="10"/>
  <c r="M385" i="10"/>
  <c r="L384" i="10"/>
  <c r="K384" i="10"/>
  <c r="J384" i="10"/>
  <c r="I384" i="10"/>
  <c r="H384" i="10"/>
  <c r="G384" i="10"/>
  <c r="F384" i="10"/>
  <c r="E384" i="10"/>
  <c r="D384" i="10"/>
  <c r="T382" i="10"/>
  <c r="R382" i="10"/>
  <c r="O382" i="10"/>
  <c r="N382" i="10"/>
  <c r="M382" i="10"/>
  <c r="L381" i="10"/>
  <c r="O379" i="10" s="1"/>
  <c r="K381" i="10"/>
  <c r="J381" i="10"/>
  <c r="I381" i="10"/>
  <c r="H381" i="10"/>
  <c r="G381" i="10"/>
  <c r="F381" i="10"/>
  <c r="E381" i="10"/>
  <c r="D381" i="10"/>
  <c r="T379" i="10"/>
  <c r="R379" i="10"/>
  <c r="N379" i="10"/>
  <c r="M379" i="10"/>
  <c r="L378" i="10"/>
  <c r="O376" i="10" s="1"/>
  <c r="K378" i="10"/>
  <c r="J378" i="10"/>
  <c r="I378" i="10"/>
  <c r="H378" i="10"/>
  <c r="G378" i="10"/>
  <c r="F378" i="10"/>
  <c r="E378" i="10"/>
  <c r="D378" i="10"/>
  <c r="T376" i="10"/>
  <c r="R376" i="10"/>
  <c r="N376" i="10"/>
  <c r="M376" i="10"/>
  <c r="L375" i="10"/>
  <c r="O373" i="10" s="1"/>
  <c r="K375" i="10"/>
  <c r="J375" i="10"/>
  <c r="I375" i="10"/>
  <c r="H375" i="10"/>
  <c r="G375" i="10"/>
  <c r="F375" i="10"/>
  <c r="E375" i="10"/>
  <c r="D375" i="10"/>
  <c r="T373" i="10"/>
  <c r="R373" i="10"/>
  <c r="N373" i="10"/>
  <c r="M373" i="10"/>
  <c r="L372" i="10"/>
  <c r="O370" i="10" s="1"/>
  <c r="K372" i="10"/>
  <c r="J372" i="10"/>
  <c r="I372" i="10"/>
  <c r="H372" i="10"/>
  <c r="G372" i="10"/>
  <c r="F372" i="10"/>
  <c r="E372" i="10"/>
  <c r="D372" i="10"/>
  <c r="T370" i="10"/>
  <c r="R370" i="10"/>
  <c r="N370" i="10"/>
  <c r="M370" i="10"/>
  <c r="L369" i="10"/>
  <c r="O367" i="10" s="1"/>
  <c r="K369" i="10"/>
  <c r="J369" i="10"/>
  <c r="I369" i="10"/>
  <c r="H369" i="10"/>
  <c r="G369" i="10"/>
  <c r="F369" i="10"/>
  <c r="E369" i="10"/>
  <c r="D369" i="10"/>
  <c r="T367" i="10"/>
  <c r="R367" i="10"/>
  <c r="N367" i="10"/>
  <c r="M367" i="10"/>
  <c r="L366" i="10"/>
  <c r="K366" i="10"/>
  <c r="J366" i="10"/>
  <c r="I366" i="10"/>
  <c r="H366" i="10"/>
  <c r="G366" i="10"/>
  <c r="F366" i="10"/>
  <c r="E366" i="10"/>
  <c r="D366" i="10"/>
  <c r="T364" i="10"/>
  <c r="R364" i="10"/>
  <c r="O364" i="10"/>
  <c r="N364" i="10"/>
  <c r="M364" i="10"/>
  <c r="L363" i="10"/>
  <c r="O361" i="10" s="1"/>
  <c r="K363" i="10"/>
  <c r="J363" i="10"/>
  <c r="I363" i="10"/>
  <c r="H363" i="10"/>
  <c r="G363" i="10"/>
  <c r="F363" i="10"/>
  <c r="E363" i="10"/>
  <c r="D363" i="10"/>
  <c r="T361" i="10"/>
  <c r="R361" i="10"/>
  <c r="N361" i="10"/>
  <c r="M361" i="10"/>
  <c r="L360" i="10"/>
  <c r="K360" i="10"/>
  <c r="J360" i="10"/>
  <c r="I360" i="10"/>
  <c r="H360" i="10"/>
  <c r="G360" i="10"/>
  <c r="F360" i="10"/>
  <c r="E360" i="10"/>
  <c r="D360" i="10"/>
  <c r="T358" i="10"/>
  <c r="R358" i="10"/>
  <c r="O358" i="10"/>
  <c r="N358" i="10"/>
  <c r="M358" i="10"/>
  <c r="L357" i="10"/>
  <c r="O355" i="10" s="1"/>
  <c r="K357" i="10"/>
  <c r="J357" i="10"/>
  <c r="I357" i="10"/>
  <c r="H357" i="10"/>
  <c r="G357" i="10"/>
  <c r="F357" i="10"/>
  <c r="E357" i="10"/>
  <c r="D357" i="10"/>
  <c r="T355" i="10"/>
  <c r="R355" i="10"/>
  <c r="N355" i="10"/>
  <c r="M355" i="10"/>
  <c r="L354" i="10"/>
  <c r="O352" i="10" s="1"/>
  <c r="K354" i="10"/>
  <c r="J354" i="10"/>
  <c r="I354" i="10"/>
  <c r="H354" i="10"/>
  <c r="G354" i="10"/>
  <c r="F354" i="10"/>
  <c r="E354" i="10"/>
  <c r="D354" i="10"/>
  <c r="T352" i="10"/>
  <c r="R352" i="10"/>
  <c r="N352" i="10"/>
  <c r="M352" i="10"/>
  <c r="L351" i="10"/>
  <c r="O349" i="10" s="1"/>
  <c r="K351" i="10"/>
  <c r="J351" i="10"/>
  <c r="I351" i="10"/>
  <c r="H351" i="10"/>
  <c r="G351" i="10"/>
  <c r="F351" i="10"/>
  <c r="E351" i="10"/>
  <c r="D351" i="10"/>
  <c r="T349" i="10"/>
  <c r="R349" i="10"/>
  <c r="N349" i="10"/>
  <c r="M349" i="10"/>
  <c r="L348" i="10"/>
  <c r="O346" i="10" s="1"/>
  <c r="K348" i="10"/>
  <c r="J348" i="10"/>
  <c r="I348" i="10"/>
  <c r="H348" i="10"/>
  <c r="G348" i="10"/>
  <c r="F348" i="10"/>
  <c r="E348" i="10"/>
  <c r="D348" i="10"/>
  <c r="T346" i="10"/>
  <c r="R346" i="10"/>
  <c r="N346" i="10"/>
  <c r="M346" i="10"/>
  <c r="L345" i="10"/>
  <c r="O343" i="10" s="1"/>
  <c r="K345" i="10"/>
  <c r="J345" i="10"/>
  <c r="I345" i="10"/>
  <c r="H345" i="10"/>
  <c r="G345" i="10"/>
  <c r="F345" i="10"/>
  <c r="E345" i="10"/>
  <c r="D345" i="10"/>
  <c r="T343" i="10"/>
  <c r="R343" i="10"/>
  <c r="N343" i="10"/>
  <c r="M343" i="10"/>
  <c r="L342" i="10"/>
  <c r="K342" i="10"/>
  <c r="J342" i="10"/>
  <c r="I342" i="10"/>
  <c r="H342" i="10"/>
  <c r="G342" i="10"/>
  <c r="F342" i="10"/>
  <c r="E342" i="10"/>
  <c r="D342" i="10"/>
  <c r="T340" i="10"/>
  <c r="R340" i="10"/>
  <c r="O340" i="10"/>
  <c r="N340" i="10"/>
  <c r="M340" i="10"/>
  <c r="L339" i="10"/>
  <c r="O337" i="10" s="1"/>
  <c r="K339" i="10"/>
  <c r="J339" i="10"/>
  <c r="I339" i="10"/>
  <c r="H339" i="10"/>
  <c r="G339" i="10"/>
  <c r="F339" i="10"/>
  <c r="E339" i="10"/>
  <c r="D339" i="10"/>
  <c r="T337" i="10"/>
  <c r="R337" i="10"/>
  <c r="N337" i="10"/>
  <c r="M337" i="10"/>
  <c r="L336" i="10"/>
  <c r="K336" i="10"/>
  <c r="J336" i="10"/>
  <c r="I336" i="10"/>
  <c r="H336" i="10"/>
  <c r="G336" i="10"/>
  <c r="F336" i="10"/>
  <c r="E336" i="10"/>
  <c r="D336" i="10"/>
  <c r="T334" i="10"/>
  <c r="R334" i="10"/>
  <c r="O334" i="10"/>
  <c r="N334" i="10"/>
  <c r="M334" i="10"/>
  <c r="L333" i="10"/>
  <c r="O331" i="10" s="1"/>
  <c r="K333" i="10"/>
  <c r="J333" i="10"/>
  <c r="I333" i="10"/>
  <c r="H333" i="10"/>
  <c r="G333" i="10"/>
  <c r="F333" i="10"/>
  <c r="E333" i="10"/>
  <c r="D333" i="10"/>
  <c r="T331" i="10"/>
  <c r="R331" i="10"/>
  <c r="N331" i="10"/>
  <c r="M331" i="10"/>
  <c r="L330" i="10"/>
  <c r="O328" i="10" s="1"/>
  <c r="K330" i="10"/>
  <c r="J330" i="10"/>
  <c r="I330" i="10"/>
  <c r="H330" i="10"/>
  <c r="G330" i="10"/>
  <c r="F330" i="10"/>
  <c r="E330" i="10"/>
  <c r="D330" i="10"/>
  <c r="T328" i="10"/>
  <c r="R328" i="10"/>
  <c r="N328" i="10"/>
  <c r="M328" i="10"/>
  <c r="L327" i="10"/>
  <c r="O325" i="10" s="1"/>
  <c r="K327" i="10"/>
  <c r="J327" i="10"/>
  <c r="I327" i="10"/>
  <c r="H327" i="10"/>
  <c r="G327" i="10"/>
  <c r="F327" i="10"/>
  <c r="E327" i="10"/>
  <c r="D327" i="10"/>
  <c r="T325" i="10"/>
  <c r="R325" i="10"/>
  <c r="N325" i="10"/>
  <c r="M325" i="10"/>
  <c r="L324" i="10"/>
  <c r="O322" i="10" s="1"/>
  <c r="K324" i="10"/>
  <c r="J324" i="10"/>
  <c r="I324" i="10"/>
  <c r="H324" i="10"/>
  <c r="G324" i="10"/>
  <c r="F324" i="10"/>
  <c r="E324" i="10"/>
  <c r="D324" i="10"/>
  <c r="T322" i="10"/>
  <c r="R322" i="10"/>
  <c r="N322" i="10"/>
  <c r="M322" i="10"/>
  <c r="L321" i="10"/>
  <c r="O319" i="10" s="1"/>
  <c r="K321" i="10"/>
  <c r="J321" i="10"/>
  <c r="I321" i="10"/>
  <c r="H321" i="10"/>
  <c r="G321" i="10"/>
  <c r="F321" i="10"/>
  <c r="E321" i="10"/>
  <c r="D321" i="10"/>
  <c r="T319" i="10"/>
  <c r="R319" i="10"/>
  <c r="N319" i="10"/>
  <c r="M319" i="10"/>
  <c r="L318" i="10"/>
  <c r="K318" i="10"/>
  <c r="J318" i="10"/>
  <c r="I318" i="10"/>
  <c r="H318" i="10"/>
  <c r="G318" i="10"/>
  <c r="F318" i="10"/>
  <c r="E318" i="10"/>
  <c r="D318" i="10"/>
  <c r="T316" i="10"/>
  <c r="R316" i="10"/>
  <c r="O316" i="10"/>
  <c r="N316" i="10"/>
  <c r="M316" i="10"/>
  <c r="L315" i="10"/>
  <c r="O313" i="10" s="1"/>
  <c r="K315" i="10"/>
  <c r="J315" i="10"/>
  <c r="I315" i="10"/>
  <c r="H315" i="10"/>
  <c r="G315" i="10"/>
  <c r="F315" i="10"/>
  <c r="E315" i="10"/>
  <c r="D315" i="10"/>
  <c r="T313" i="10"/>
  <c r="R313" i="10"/>
  <c r="N313" i="10"/>
  <c r="M313" i="10"/>
  <c r="L312" i="10"/>
  <c r="K312" i="10"/>
  <c r="J312" i="10"/>
  <c r="I312" i="10"/>
  <c r="H312" i="10"/>
  <c r="G312" i="10"/>
  <c r="F312" i="10"/>
  <c r="E312" i="10"/>
  <c r="D312" i="10"/>
  <c r="T310" i="10"/>
  <c r="R310" i="10"/>
  <c r="O310" i="10"/>
  <c r="N310" i="10"/>
  <c r="M310" i="10"/>
  <c r="L309" i="10"/>
  <c r="O307" i="10" s="1"/>
  <c r="K309" i="10"/>
  <c r="J309" i="10"/>
  <c r="I309" i="10"/>
  <c r="H309" i="10"/>
  <c r="G309" i="10"/>
  <c r="F309" i="10"/>
  <c r="E309" i="10"/>
  <c r="D309" i="10"/>
  <c r="T307" i="10"/>
  <c r="R307" i="10"/>
  <c r="N307" i="10"/>
  <c r="M307" i="10"/>
  <c r="L306" i="10"/>
  <c r="O304" i="10" s="1"/>
  <c r="K306" i="10"/>
  <c r="J306" i="10"/>
  <c r="I306" i="10"/>
  <c r="H306" i="10"/>
  <c r="G306" i="10"/>
  <c r="F306" i="10"/>
  <c r="E306" i="10"/>
  <c r="D306" i="10"/>
  <c r="T304" i="10"/>
  <c r="R304" i="10"/>
  <c r="N304" i="10"/>
  <c r="M304" i="10"/>
  <c r="L303" i="10"/>
  <c r="O301" i="10" s="1"/>
  <c r="K303" i="10"/>
  <c r="J303" i="10"/>
  <c r="I303" i="10"/>
  <c r="H303" i="10"/>
  <c r="G303" i="10"/>
  <c r="F303" i="10"/>
  <c r="E303" i="10"/>
  <c r="D303" i="10"/>
  <c r="T301" i="10"/>
  <c r="R301" i="10"/>
  <c r="N301" i="10"/>
  <c r="M301" i="10"/>
  <c r="L300" i="10"/>
  <c r="O298" i="10" s="1"/>
  <c r="K300" i="10"/>
  <c r="J300" i="10"/>
  <c r="I300" i="10"/>
  <c r="H300" i="10"/>
  <c r="G300" i="10"/>
  <c r="F300" i="10"/>
  <c r="E300" i="10"/>
  <c r="D300" i="10"/>
  <c r="T298" i="10"/>
  <c r="R298" i="10"/>
  <c r="N298" i="10"/>
  <c r="M298" i="10"/>
  <c r="L297" i="10"/>
  <c r="O295" i="10" s="1"/>
  <c r="K297" i="10"/>
  <c r="J297" i="10"/>
  <c r="I297" i="10"/>
  <c r="H297" i="10"/>
  <c r="G297" i="10"/>
  <c r="F297" i="10"/>
  <c r="E297" i="10"/>
  <c r="D297" i="10"/>
  <c r="T295" i="10"/>
  <c r="R295" i="10"/>
  <c r="N295" i="10"/>
  <c r="M295" i="10"/>
  <c r="L294" i="10"/>
  <c r="K294" i="10"/>
  <c r="J294" i="10"/>
  <c r="I294" i="10"/>
  <c r="H294" i="10"/>
  <c r="G294" i="10"/>
  <c r="F294" i="10"/>
  <c r="E294" i="10"/>
  <c r="D294" i="10"/>
  <c r="T292" i="10"/>
  <c r="R292" i="10"/>
  <c r="O292" i="10"/>
  <c r="N292" i="10"/>
  <c r="M292" i="10"/>
  <c r="L291" i="10"/>
  <c r="O289" i="10" s="1"/>
  <c r="K291" i="10"/>
  <c r="J291" i="10"/>
  <c r="I291" i="10"/>
  <c r="H291" i="10"/>
  <c r="G291" i="10"/>
  <c r="F291" i="10"/>
  <c r="E291" i="10"/>
  <c r="D291" i="10"/>
  <c r="T289" i="10"/>
  <c r="R289" i="10"/>
  <c r="N289" i="10"/>
  <c r="M289" i="10"/>
  <c r="L288" i="10"/>
  <c r="K288" i="10"/>
  <c r="J288" i="10"/>
  <c r="I288" i="10"/>
  <c r="H288" i="10"/>
  <c r="G288" i="10"/>
  <c r="F288" i="10"/>
  <c r="E288" i="10"/>
  <c r="D288" i="10"/>
  <c r="T286" i="10"/>
  <c r="R286" i="10"/>
  <c r="O286" i="10"/>
  <c r="N286" i="10"/>
  <c r="M286" i="10"/>
  <c r="L285" i="10"/>
  <c r="O283" i="10" s="1"/>
  <c r="K285" i="10"/>
  <c r="J285" i="10"/>
  <c r="I285" i="10"/>
  <c r="H285" i="10"/>
  <c r="G285" i="10"/>
  <c r="F285" i="10"/>
  <c r="E285" i="10"/>
  <c r="D285" i="10"/>
  <c r="T283" i="10"/>
  <c r="R283" i="10"/>
  <c r="N283" i="10"/>
  <c r="M283" i="10"/>
  <c r="L282" i="10"/>
  <c r="O280" i="10" s="1"/>
  <c r="K282" i="10"/>
  <c r="J282" i="10"/>
  <c r="I282" i="10"/>
  <c r="H282" i="10"/>
  <c r="G282" i="10"/>
  <c r="F282" i="10"/>
  <c r="E282" i="10"/>
  <c r="D282" i="10"/>
  <c r="T280" i="10"/>
  <c r="R280" i="10"/>
  <c r="N280" i="10"/>
  <c r="M280" i="10"/>
  <c r="L279" i="10"/>
  <c r="O277" i="10" s="1"/>
  <c r="K279" i="10"/>
  <c r="J279" i="10"/>
  <c r="I279" i="10"/>
  <c r="H279" i="10"/>
  <c r="G279" i="10"/>
  <c r="F279" i="10"/>
  <c r="E279" i="10"/>
  <c r="D279" i="10"/>
  <c r="T277" i="10"/>
  <c r="R277" i="10"/>
  <c r="N277" i="10"/>
  <c r="M277" i="10"/>
  <c r="L276" i="10"/>
  <c r="O274" i="10" s="1"/>
  <c r="K276" i="10"/>
  <c r="J276" i="10"/>
  <c r="I276" i="10"/>
  <c r="H276" i="10"/>
  <c r="G276" i="10"/>
  <c r="F276" i="10"/>
  <c r="E276" i="10"/>
  <c r="D276" i="10"/>
  <c r="T274" i="10"/>
  <c r="R274" i="10"/>
  <c r="N274" i="10"/>
  <c r="M274" i="10"/>
  <c r="L273" i="10"/>
  <c r="O271" i="10" s="1"/>
  <c r="K273" i="10"/>
  <c r="J273" i="10"/>
  <c r="I273" i="10"/>
  <c r="H273" i="10"/>
  <c r="G273" i="10"/>
  <c r="F273" i="10"/>
  <c r="E273" i="10"/>
  <c r="D273" i="10"/>
  <c r="T271" i="10"/>
  <c r="R271" i="10"/>
  <c r="N271" i="10"/>
  <c r="M271" i="10"/>
  <c r="L270" i="10"/>
  <c r="K270" i="10"/>
  <c r="J270" i="10"/>
  <c r="I270" i="10"/>
  <c r="H270" i="10"/>
  <c r="G270" i="10"/>
  <c r="F270" i="10"/>
  <c r="E270" i="10"/>
  <c r="D270" i="10"/>
  <c r="T268" i="10"/>
  <c r="R268" i="10"/>
  <c r="O268" i="10"/>
  <c r="N268" i="10"/>
  <c r="M268" i="10"/>
  <c r="L267" i="10"/>
  <c r="O265" i="10" s="1"/>
  <c r="K267" i="10"/>
  <c r="J267" i="10"/>
  <c r="I267" i="10"/>
  <c r="H267" i="10"/>
  <c r="G267" i="10"/>
  <c r="F267" i="10"/>
  <c r="E267" i="10"/>
  <c r="D267" i="10"/>
  <c r="T265" i="10"/>
  <c r="R265" i="10"/>
  <c r="N265" i="10"/>
  <c r="M265" i="10"/>
  <c r="L264" i="10"/>
  <c r="K264" i="10"/>
  <c r="J264" i="10"/>
  <c r="I264" i="10"/>
  <c r="H264" i="10"/>
  <c r="G264" i="10"/>
  <c r="F264" i="10"/>
  <c r="E264" i="10"/>
  <c r="D264" i="10"/>
  <c r="T262" i="10"/>
  <c r="R262" i="10"/>
  <c r="O262" i="10"/>
  <c r="N262" i="10"/>
  <c r="M262" i="10"/>
  <c r="L261" i="10"/>
  <c r="O259" i="10" s="1"/>
  <c r="K261" i="10"/>
  <c r="J261" i="10"/>
  <c r="I261" i="10"/>
  <c r="H261" i="10"/>
  <c r="G261" i="10"/>
  <c r="F261" i="10"/>
  <c r="E261" i="10"/>
  <c r="D261" i="10"/>
  <c r="T259" i="10"/>
  <c r="R259" i="10"/>
  <c r="N259" i="10"/>
  <c r="M259" i="10"/>
  <c r="L258" i="10"/>
  <c r="O256" i="10" s="1"/>
  <c r="K258" i="10"/>
  <c r="J258" i="10"/>
  <c r="I258" i="10"/>
  <c r="H258" i="10"/>
  <c r="G258" i="10"/>
  <c r="F258" i="10"/>
  <c r="E258" i="10"/>
  <c r="D258" i="10"/>
  <c r="T256" i="10"/>
  <c r="R256" i="10"/>
  <c r="N256" i="10"/>
  <c r="M256" i="10"/>
  <c r="L255" i="10"/>
  <c r="O253" i="10" s="1"/>
  <c r="K255" i="10"/>
  <c r="J255" i="10"/>
  <c r="I255" i="10"/>
  <c r="H255" i="10"/>
  <c r="G255" i="10"/>
  <c r="F255" i="10"/>
  <c r="E255" i="10"/>
  <c r="D255" i="10"/>
  <c r="T253" i="10"/>
  <c r="R253" i="10"/>
  <c r="N253" i="10"/>
  <c r="M253" i="10"/>
  <c r="L252" i="10"/>
  <c r="O250" i="10" s="1"/>
  <c r="K252" i="10"/>
  <c r="J252" i="10"/>
  <c r="I252" i="10"/>
  <c r="H252" i="10"/>
  <c r="G252" i="10"/>
  <c r="F252" i="10"/>
  <c r="E252" i="10"/>
  <c r="D252" i="10"/>
  <c r="T250" i="10"/>
  <c r="R250" i="10"/>
  <c r="N250" i="10"/>
  <c r="M250" i="10"/>
  <c r="L249" i="10"/>
  <c r="O247" i="10" s="1"/>
  <c r="K249" i="10"/>
  <c r="J249" i="10"/>
  <c r="I249" i="10"/>
  <c r="H249" i="10"/>
  <c r="G249" i="10"/>
  <c r="F249" i="10"/>
  <c r="E249" i="10"/>
  <c r="D249" i="10"/>
  <c r="T247" i="10"/>
  <c r="R247" i="10"/>
  <c r="N247" i="10"/>
  <c r="M247" i="10"/>
  <c r="L246" i="10"/>
  <c r="K246" i="10"/>
  <c r="J246" i="10"/>
  <c r="I246" i="10"/>
  <c r="H246" i="10"/>
  <c r="G246" i="10"/>
  <c r="F246" i="10"/>
  <c r="E246" i="10"/>
  <c r="D246" i="10"/>
  <c r="T244" i="10"/>
  <c r="R244" i="10"/>
  <c r="O244" i="10"/>
  <c r="N244" i="10"/>
  <c r="M244" i="10"/>
  <c r="L243" i="10"/>
  <c r="O241" i="10" s="1"/>
  <c r="K243" i="10"/>
  <c r="J243" i="10"/>
  <c r="I243" i="10"/>
  <c r="H243" i="10"/>
  <c r="G243" i="10"/>
  <c r="F243" i="10"/>
  <c r="E243" i="10"/>
  <c r="D243" i="10"/>
  <c r="T241" i="10"/>
  <c r="R241" i="10"/>
  <c r="N241" i="10"/>
  <c r="M241" i="10"/>
  <c r="L240" i="10"/>
  <c r="K240" i="10"/>
  <c r="J240" i="10"/>
  <c r="I240" i="10"/>
  <c r="H240" i="10"/>
  <c r="G240" i="10"/>
  <c r="F240" i="10"/>
  <c r="E240" i="10"/>
  <c r="D240" i="10"/>
  <c r="T238" i="10"/>
  <c r="R238" i="10"/>
  <c r="O238" i="10"/>
  <c r="N238" i="10"/>
  <c r="M238" i="10"/>
  <c r="L237" i="10"/>
  <c r="O235" i="10" s="1"/>
  <c r="K237" i="10"/>
  <c r="J237" i="10"/>
  <c r="I237" i="10"/>
  <c r="H237" i="10"/>
  <c r="G237" i="10"/>
  <c r="F237" i="10"/>
  <c r="E237" i="10"/>
  <c r="D237" i="10"/>
  <c r="T235" i="10"/>
  <c r="R235" i="10"/>
  <c r="N235" i="10"/>
  <c r="M235" i="10"/>
  <c r="L234" i="10"/>
  <c r="O232" i="10" s="1"/>
  <c r="K234" i="10"/>
  <c r="J234" i="10"/>
  <c r="I234" i="10"/>
  <c r="H234" i="10"/>
  <c r="G234" i="10"/>
  <c r="F234" i="10"/>
  <c r="E234" i="10"/>
  <c r="D234" i="10"/>
  <c r="T232" i="10"/>
  <c r="R232" i="10"/>
  <c r="N232" i="10"/>
  <c r="M232" i="10"/>
  <c r="L231" i="10"/>
  <c r="K231" i="10"/>
  <c r="J231" i="10"/>
  <c r="I231" i="10"/>
  <c r="H231" i="10"/>
  <c r="G231" i="10"/>
  <c r="F231" i="10"/>
  <c r="E231" i="10"/>
  <c r="D231" i="10"/>
  <c r="T229" i="10"/>
  <c r="R229" i="10"/>
  <c r="O229" i="10"/>
  <c r="N229" i="10"/>
  <c r="M229" i="10"/>
  <c r="L228" i="10"/>
  <c r="O226" i="10" s="1"/>
  <c r="K228" i="10"/>
  <c r="J228" i="10"/>
  <c r="I228" i="10"/>
  <c r="H228" i="10"/>
  <c r="G228" i="10"/>
  <c r="F228" i="10"/>
  <c r="E228" i="10"/>
  <c r="D228" i="10"/>
  <c r="T226" i="10"/>
  <c r="R226" i="10"/>
  <c r="N226" i="10"/>
  <c r="M226" i="10"/>
  <c r="L225" i="10"/>
  <c r="K225" i="10"/>
  <c r="J225" i="10"/>
  <c r="I225" i="10"/>
  <c r="H225" i="10"/>
  <c r="G225" i="10"/>
  <c r="F225" i="10"/>
  <c r="E225" i="10"/>
  <c r="D225" i="10"/>
  <c r="T223" i="10"/>
  <c r="R223" i="10"/>
  <c r="O223" i="10"/>
  <c r="N223" i="10"/>
  <c r="M223" i="10"/>
  <c r="L222" i="10"/>
  <c r="O220" i="10" s="1"/>
  <c r="K222" i="10"/>
  <c r="J222" i="10"/>
  <c r="I222" i="10"/>
  <c r="H222" i="10"/>
  <c r="G222" i="10"/>
  <c r="F222" i="10"/>
  <c r="E222" i="10"/>
  <c r="D222" i="10"/>
  <c r="T220" i="10"/>
  <c r="R220" i="10"/>
  <c r="N220" i="10"/>
  <c r="M220" i="10"/>
  <c r="L219" i="10"/>
  <c r="K219" i="10"/>
  <c r="J219" i="10"/>
  <c r="I219" i="10"/>
  <c r="H219" i="10"/>
  <c r="G219" i="10"/>
  <c r="F219" i="10"/>
  <c r="E219" i="10"/>
  <c r="D219" i="10"/>
  <c r="T217" i="10"/>
  <c r="R217" i="10"/>
  <c r="O217" i="10"/>
  <c r="N217" i="10"/>
  <c r="M217" i="10"/>
  <c r="L216" i="10"/>
  <c r="O214" i="10" s="1"/>
  <c r="K216" i="10"/>
  <c r="J216" i="10"/>
  <c r="I216" i="10"/>
  <c r="H216" i="10"/>
  <c r="G216" i="10"/>
  <c r="F216" i="10"/>
  <c r="E216" i="10"/>
  <c r="D216" i="10"/>
  <c r="T214" i="10"/>
  <c r="R214" i="10"/>
  <c r="N214" i="10"/>
  <c r="M214" i="10"/>
  <c r="L213" i="10"/>
  <c r="K213" i="10"/>
  <c r="J213" i="10"/>
  <c r="I213" i="10"/>
  <c r="H213" i="10"/>
  <c r="G213" i="10"/>
  <c r="F213" i="10"/>
  <c r="E213" i="10"/>
  <c r="D213" i="10"/>
  <c r="T211" i="10"/>
  <c r="R211" i="10"/>
  <c r="O211" i="10"/>
  <c r="N211" i="10"/>
  <c r="M211" i="10"/>
  <c r="L210" i="10"/>
  <c r="O208" i="10" s="1"/>
  <c r="K210" i="10"/>
  <c r="J210" i="10"/>
  <c r="I210" i="10"/>
  <c r="H210" i="10"/>
  <c r="G210" i="10"/>
  <c r="F210" i="10"/>
  <c r="E210" i="10"/>
  <c r="D210" i="10"/>
  <c r="T208" i="10"/>
  <c r="R208" i="10"/>
  <c r="N208" i="10"/>
  <c r="M208" i="10"/>
  <c r="L207" i="10"/>
  <c r="K207" i="10"/>
  <c r="J207" i="10"/>
  <c r="I207" i="10"/>
  <c r="H207" i="10"/>
  <c r="G207" i="10"/>
  <c r="F207" i="10"/>
  <c r="E207" i="10"/>
  <c r="D207" i="10"/>
  <c r="T205" i="10"/>
  <c r="R205" i="10"/>
  <c r="O205" i="10"/>
  <c r="N205" i="10"/>
  <c r="M205" i="10"/>
  <c r="L204" i="10"/>
  <c r="O202" i="10" s="1"/>
  <c r="K204" i="10"/>
  <c r="J204" i="10"/>
  <c r="I204" i="10"/>
  <c r="H204" i="10"/>
  <c r="G204" i="10"/>
  <c r="F204" i="10"/>
  <c r="E204" i="10"/>
  <c r="D204" i="10"/>
  <c r="T202" i="10"/>
  <c r="R202" i="10"/>
  <c r="N202" i="10"/>
  <c r="M202" i="10"/>
  <c r="L201" i="10"/>
  <c r="K201" i="10"/>
  <c r="J201" i="10"/>
  <c r="I201" i="10"/>
  <c r="H201" i="10"/>
  <c r="G201" i="10"/>
  <c r="F201" i="10"/>
  <c r="E201" i="10"/>
  <c r="D201" i="10"/>
  <c r="T199" i="10"/>
  <c r="R199" i="10"/>
  <c r="O199" i="10"/>
  <c r="N199" i="10"/>
  <c r="M199" i="10"/>
  <c r="L198" i="10"/>
  <c r="O196" i="10" s="1"/>
  <c r="K198" i="10"/>
  <c r="J198" i="10"/>
  <c r="I198" i="10"/>
  <c r="H198" i="10"/>
  <c r="G198" i="10"/>
  <c r="F198" i="10"/>
  <c r="E198" i="10"/>
  <c r="D198" i="10"/>
  <c r="T196" i="10"/>
  <c r="R196" i="10"/>
  <c r="N196" i="10"/>
  <c r="M196" i="10"/>
  <c r="L195" i="10"/>
  <c r="K195" i="10"/>
  <c r="J195" i="10"/>
  <c r="I195" i="10"/>
  <c r="H195" i="10"/>
  <c r="G195" i="10"/>
  <c r="F195" i="10"/>
  <c r="E195" i="10"/>
  <c r="D195" i="10"/>
  <c r="T193" i="10"/>
  <c r="R193" i="10"/>
  <c r="O193" i="10"/>
  <c r="N193" i="10"/>
  <c r="M193" i="10"/>
  <c r="L192" i="10"/>
  <c r="O190" i="10" s="1"/>
  <c r="K192" i="10"/>
  <c r="J192" i="10"/>
  <c r="I192" i="10"/>
  <c r="H192" i="10"/>
  <c r="G192" i="10"/>
  <c r="F192" i="10"/>
  <c r="E192" i="10"/>
  <c r="D192" i="10"/>
  <c r="T190" i="10"/>
  <c r="R190" i="10"/>
  <c r="N190" i="10"/>
  <c r="M190" i="10"/>
  <c r="L189" i="10"/>
  <c r="K189" i="10"/>
  <c r="J189" i="10"/>
  <c r="I189" i="10"/>
  <c r="H189" i="10"/>
  <c r="G189" i="10"/>
  <c r="F189" i="10"/>
  <c r="E189" i="10"/>
  <c r="D189" i="10"/>
  <c r="T187" i="10"/>
  <c r="R187" i="10"/>
  <c r="O187" i="10"/>
  <c r="N187" i="10"/>
  <c r="M187" i="10"/>
  <c r="L186" i="10"/>
  <c r="O184" i="10" s="1"/>
  <c r="K186" i="10"/>
  <c r="J186" i="10"/>
  <c r="I186" i="10"/>
  <c r="H186" i="10"/>
  <c r="G186" i="10"/>
  <c r="F186" i="10"/>
  <c r="E186" i="10"/>
  <c r="D186" i="10"/>
  <c r="T184" i="10"/>
  <c r="R184" i="10"/>
  <c r="N184" i="10"/>
  <c r="M184" i="10"/>
  <c r="L183" i="10"/>
  <c r="K183" i="10"/>
  <c r="J183" i="10"/>
  <c r="I183" i="10"/>
  <c r="H183" i="10"/>
  <c r="G183" i="10"/>
  <c r="F183" i="10"/>
  <c r="E183" i="10"/>
  <c r="D183" i="10"/>
  <c r="T181" i="10"/>
  <c r="R181" i="10"/>
  <c r="O181" i="10"/>
  <c r="N181" i="10"/>
  <c r="M181" i="10"/>
  <c r="L180" i="10"/>
  <c r="O178" i="10" s="1"/>
  <c r="K180" i="10"/>
  <c r="J180" i="10"/>
  <c r="I180" i="10"/>
  <c r="H180" i="10"/>
  <c r="G180" i="10"/>
  <c r="F180" i="10"/>
  <c r="E180" i="10"/>
  <c r="D180" i="10"/>
  <c r="T178" i="10"/>
  <c r="R178" i="10"/>
  <c r="N178" i="10"/>
  <c r="M178" i="10"/>
  <c r="L177" i="10"/>
  <c r="K177" i="10"/>
  <c r="J177" i="10"/>
  <c r="I177" i="10"/>
  <c r="H177" i="10"/>
  <c r="G177" i="10"/>
  <c r="F177" i="10"/>
  <c r="E177" i="10"/>
  <c r="D177" i="10"/>
  <c r="T175" i="10"/>
  <c r="R175" i="10"/>
  <c r="O175" i="10"/>
  <c r="N175" i="10"/>
  <c r="M175" i="10"/>
  <c r="L174" i="10"/>
  <c r="O172" i="10" s="1"/>
  <c r="K174" i="10"/>
  <c r="J174" i="10"/>
  <c r="I174" i="10"/>
  <c r="H174" i="10"/>
  <c r="G174" i="10"/>
  <c r="F174" i="10"/>
  <c r="E174" i="10"/>
  <c r="D174" i="10"/>
  <c r="T172" i="10"/>
  <c r="R172" i="10"/>
  <c r="N172" i="10"/>
  <c r="M172" i="10"/>
  <c r="L171" i="10"/>
  <c r="K171" i="10"/>
  <c r="J171" i="10"/>
  <c r="I171" i="10"/>
  <c r="H171" i="10"/>
  <c r="G171" i="10"/>
  <c r="F171" i="10"/>
  <c r="E171" i="10"/>
  <c r="D171" i="10"/>
  <c r="T169" i="10"/>
  <c r="R169" i="10"/>
  <c r="O169" i="10"/>
  <c r="N169" i="10"/>
  <c r="M169" i="10"/>
  <c r="L168" i="10"/>
  <c r="O166" i="10" s="1"/>
  <c r="K168" i="10"/>
  <c r="J168" i="10"/>
  <c r="I168" i="10"/>
  <c r="H168" i="10"/>
  <c r="G168" i="10"/>
  <c r="F168" i="10"/>
  <c r="E168" i="10"/>
  <c r="D168" i="10"/>
  <c r="T166" i="10"/>
  <c r="R166" i="10"/>
  <c r="N166" i="10"/>
  <c r="M166" i="10"/>
  <c r="L165" i="10"/>
  <c r="K165" i="10"/>
  <c r="J165" i="10"/>
  <c r="I165" i="10"/>
  <c r="H165" i="10"/>
  <c r="G165" i="10"/>
  <c r="F165" i="10"/>
  <c r="E165" i="10"/>
  <c r="D165" i="10"/>
  <c r="T163" i="10"/>
  <c r="R163" i="10"/>
  <c r="O163" i="10"/>
  <c r="N163" i="10"/>
  <c r="M163" i="10"/>
  <c r="L162" i="10"/>
  <c r="O160" i="10" s="1"/>
  <c r="K162" i="10"/>
  <c r="J162" i="10"/>
  <c r="I162" i="10"/>
  <c r="H162" i="10"/>
  <c r="G162" i="10"/>
  <c r="F162" i="10"/>
  <c r="E162" i="10"/>
  <c r="D162" i="10"/>
  <c r="T160" i="10"/>
  <c r="R160" i="10"/>
  <c r="N160" i="10"/>
  <c r="M160" i="10"/>
  <c r="L159" i="10"/>
  <c r="K159" i="10"/>
  <c r="J159" i="10"/>
  <c r="I159" i="10"/>
  <c r="H159" i="10"/>
  <c r="G159" i="10"/>
  <c r="F159" i="10"/>
  <c r="E159" i="10"/>
  <c r="D159" i="10"/>
  <c r="T157" i="10"/>
  <c r="R157" i="10"/>
  <c r="O157" i="10"/>
  <c r="N157" i="10"/>
  <c r="M157" i="10"/>
  <c r="L156" i="10"/>
  <c r="O154" i="10" s="1"/>
  <c r="K156" i="10"/>
  <c r="J156" i="10"/>
  <c r="I156" i="10"/>
  <c r="H156" i="10"/>
  <c r="G156" i="10"/>
  <c r="F156" i="10"/>
  <c r="E156" i="10"/>
  <c r="D156" i="10"/>
  <c r="T154" i="10"/>
  <c r="R154" i="10"/>
  <c r="N154" i="10"/>
  <c r="M154" i="10"/>
  <c r="L153" i="10"/>
  <c r="K153" i="10"/>
  <c r="J153" i="10"/>
  <c r="I153" i="10"/>
  <c r="H153" i="10"/>
  <c r="G153" i="10"/>
  <c r="F153" i="10"/>
  <c r="E153" i="10"/>
  <c r="D153" i="10"/>
  <c r="T151" i="10"/>
  <c r="R151" i="10"/>
  <c r="O151" i="10"/>
  <c r="N151" i="10"/>
  <c r="M151" i="10"/>
  <c r="L150" i="10"/>
  <c r="O148" i="10" s="1"/>
  <c r="K150" i="10"/>
  <c r="J150" i="10"/>
  <c r="I150" i="10"/>
  <c r="H150" i="10"/>
  <c r="G150" i="10"/>
  <c r="F150" i="10"/>
  <c r="E150" i="10"/>
  <c r="D150" i="10"/>
  <c r="T148" i="10"/>
  <c r="R148" i="10"/>
  <c r="N148" i="10"/>
  <c r="M148" i="10"/>
  <c r="L147" i="10"/>
  <c r="K147" i="10"/>
  <c r="J147" i="10"/>
  <c r="I147" i="10"/>
  <c r="H147" i="10"/>
  <c r="G147" i="10"/>
  <c r="F147" i="10"/>
  <c r="E147" i="10"/>
  <c r="D147" i="10"/>
  <c r="T145" i="10"/>
  <c r="R145" i="10"/>
  <c r="O145" i="10"/>
  <c r="N145" i="10"/>
  <c r="M145" i="10"/>
  <c r="L144" i="10"/>
  <c r="O142" i="10" s="1"/>
  <c r="K144" i="10"/>
  <c r="J144" i="10"/>
  <c r="I144" i="10"/>
  <c r="H144" i="10"/>
  <c r="G144" i="10"/>
  <c r="F144" i="10"/>
  <c r="E144" i="10"/>
  <c r="D144" i="10"/>
  <c r="T142" i="10"/>
  <c r="R142" i="10"/>
  <c r="N142" i="10"/>
  <c r="M142" i="10"/>
  <c r="L141" i="10"/>
  <c r="K141" i="10"/>
  <c r="J141" i="10"/>
  <c r="I141" i="10"/>
  <c r="H141" i="10"/>
  <c r="G141" i="10"/>
  <c r="F141" i="10"/>
  <c r="E141" i="10"/>
  <c r="D141" i="10"/>
  <c r="T139" i="10"/>
  <c r="R139" i="10"/>
  <c r="O139" i="10"/>
  <c r="N139" i="10"/>
  <c r="M139" i="10"/>
  <c r="L138" i="10"/>
  <c r="O136" i="10" s="1"/>
  <c r="K138" i="10"/>
  <c r="J138" i="10"/>
  <c r="I138" i="10"/>
  <c r="H138" i="10"/>
  <c r="G138" i="10"/>
  <c r="F138" i="10"/>
  <c r="E138" i="10"/>
  <c r="D138" i="10"/>
  <c r="T136" i="10"/>
  <c r="R136" i="10"/>
  <c r="N136" i="10"/>
  <c r="M136" i="10"/>
  <c r="L135" i="10"/>
  <c r="K135" i="10"/>
  <c r="J135" i="10"/>
  <c r="I135" i="10"/>
  <c r="H135" i="10"/>
  <c r="G135" i="10"/>
  <c r="F135" i="10"/>
  <c r="E135" i="10"/>
  <c r="D135" i="10"/>
  <c r="T133" i="10"/>
  <c r="R133" i="10"/>
  <c r="O133" i="10"/>
  <c r="N133" i="10"/>
  <c r="M133" i="10"/>
  <c r="L132" i="10"/>
  <c r="O130" i="10" s="1"/>
  <c r="K132" i="10"/>
  <c r="J132" i="10"/>
  <c r="I132" i="10"/>
  <c r="H132" i="10"/>
  <c r="G132" i="10"/>
  <c r="F132" i="10"/>
  <c r="E132" i="10"/>
  <c r="D132" i="10"/>
  <c r="T130" i="10"/>
  <c r="R130" i="10"/>
  <c r="N130" i="10"/>
  <c r="M130" i="10"/>
  <c r="L129" i="10"/>
  <c r="K129" i="10"/>
  <c r="J129" i="10"/>
  <c r="I129" i="10"/>
  <c r="H129" i="10"/>
  <c r="G129" i="10"/>
  <c r="F129" i="10"/>
  <c r="E129" i="10"/>
  <c r="D129" i="10"/>
  <c r="T127" i="10"/>
  <c r="R127" i="10"/>
  <c r="O127" i="10"/>
  <c r="N127" i="10"/>
  <c r="M127" i="10"/>
  <c r="L126" i="10"/>
  <c r="O124" i="10" s="1"/>
  <c r="K126" i="10"/>
  <c r="J126" i="10"/>
  <c r="I126" i="10"/>
  <c r="H126" i="10"/>
  <c r="G126" i="10"/>
  <c r="F126" i="10"/>
  <c r="E126" i="10"/>
  <c r="D126" i="10"/>
  <c r="T124" i="10"/>
  <c r="R124" i="10"/>
  <c r="N124" i="10"/>
  <c r="M124" i="10"/>
  <c r="L123" i="10"/>
  <c r="K123" i="10"/>
  <c r="J123" i="10"/>
  <c r="I123" i="10"/>
  <c r="H123" i="10"/>
  <c r="G123" i="10"/>
  <c r="F123" i="10"/>
  <c r="E123" i="10"/>
  <c r="D123" i="10"/>
  <c r="T121" i="10"/>
  <c r="R121" i="10"/>
  <c r="O121" i="10"/>
  <c r="N121" i="10"/>
  <c r="M121" i="10"/>
  <c r="L120" i="10"/>
  <c r="O118" i="10" s="1"/>
  <c r="K120" i="10"/>
  <c r="J120" i="10"/>
  <c r="I120" i="10"/>
  <c r="H120" i="10"/>
  <c r="G120" i="10"/>
  <c r="F120" i="10"/>
  <c r="E120" i="10"/>
  <c r="D120" i="10"/>
  <c r="T118" i="10"/>
  <c r="R118" i="10"/>
  <c r="N118" i="10"/>
  <c r="M118" i="10"/>
  <c r="L117" i="10"/>
  <c r="K117" i="10"/>
  <c r="J117" i="10"/>
  <c r="I117" i="10"/>
  <c r="H117" i="10"/>
  <c r="G117" i="10"/>
  <c r="F117" i="10"/>
  <c r="E117" i="10"/>
  <c r="D117" i="10"/>
  <c r="T115" i="10"/>
  <c r="R115" i="10"/>
  <c r="O115" i="10"/>
  <c r="N115" i="10"/>
  <c r="M115" i="10"/>
  <c r="L114" i="10"/>
  <c r="O112" i="10" s="1"/>
  <c r="K114" i="10"/>
  <c r="J114" i="10"/>
  <c r="I114" i="10"/>
  <c r="H114" i="10"/>
  <c r="G114" i="10"/>
  <c r="F114" i="10"/>
  <c r="E114" i="10"/>
  <c r="D114" i="10"/>
  <c r="T112" i="10"/>
  <c r="R112" i="10"/>
  <c r="N112" i="10"/>
  <c r="M112" i="10"/>
  <c r="L111" i="10"/>
  <c r="K111" i="10"/>
  <c r="J111" i="10"/>
  <c r="I111" i="10"/>
  <c r="H111" i="10"/>
  <c r="G111" i="10"/>
  <c r="F111" i="10"/>
  <c r="E111" i="10"/>
  <c r="D111" i="10"/>
  <c r="T109" i="10"/>
  <c r="R109" i="10"/>
  <c r="O109" i="10"/>
  <c r="N109" i="10"/>
  <c r="M109" i="10"/>
  <c r="L108" i="10"/>
  <c r="O106" i="10" s="1"/>
  <c r="K108" i="10"/>
  <c r="J108" i="10"/>
  <c r="I108" i="10"/>
  <c r="H108" i="10"/>
  <c r="G108" i="10"/>
  <c r="F108" i="10"/>
  <c r="E108" i="10"/>
  <c r="D108" i="10"/>
  <c r="T106" i="10"/>
  <c r="R106" i="10"/>
  <c r="N106" i="10"/>
  <c r="M106" i="10"/>
  <c r="L105" i="10"/>
  <c r="K105" i="10"/>
  <c r="J105" i="10"/>
  <c r="I105" i="10"/>
  <c r="H105" i="10"/>
  <c r="G105" i="10"/>
  <c r="F105" i="10"/>
  <c r="E105" i="10"/>
  <c r="D105" i="10"/>
  <c r="T103" i="10"/>
  <c r="R103" i="10"/>
  <c r="O103" i="10"/>
  <c r="N103" i="10"/>
  <c r="M103" i="10"/>
  <c r="L102" i="10"/>
  <c r="O100" i="10" s="1"/>
  <c r="K102" i="10"/>
  <c r="J102" i="10"/>
  <c r="I102" i="10"/>
  <c r="H102" i="10"/>
  <c r="G102" i="10"/>
  <c r="F102" i="10"/>
  <c r="E102" i="10"/>
  <c r="D102" i="10"/>
  <c r="T100" i="10"/>
  <c r="R100" i="10"/>
  <c r="N100" i="10"/>
  <c r="M100" i="10"/>
  <c r="L99" i="10"/>
  <c r="K99" i="10"/>
  <c r="J99" i="10"/>
  <c r="I99" i="10"/>
  <c r="H99" i="10"/>
  <c r="G99" i="10"/>
  <c r="F99" i="10"/>
  <c r="E99" i="10"/>
  <c r="D99" i="10"/>
  <c r="T97" i="10"/>
  <c r="R97" i="10"/>
  <c r="O97" i="10"/>
  <c r="N97" i="10"/>
  <c r="M97" i="10"/>
  <c r="L96" i="10"/>
  <c r="O94" i="10" s="1"/>
  <c r="K96" i="10"/>
  <c r="J96" i="10"/>
  <c r="I96" i="10"/>
  <c r="H96" i="10"/>
  <c r="G96" i="10"/>
  <c r="F96" i="10"/>
  <c r="E96" i="10"/>
  <c r="D96" i="10"/>
  <c r="T94" i="10"/>
  <c r="R94" i="10"/>
  <c r="N94" i="10"/>
  <c r="M94" i="10"/>
  <c r="L93" i="10"/>
  <c r="K93" i="10"/>
  <c r="J93" i="10"/>
  <c r="I93" i="10"/>
  <c r="H93" i="10"/>
  <c r="G93" i="10"/>
  <c r="F93" i="10"/>
  <c r="E93" i="10"/>
  <c r="D93" i="10"/>
  <c r="T91" i="10"/>
  <c r="R91" i="10"/>
  <c r="O91" i="10"/>
  <c r="N91" i="10"/>
  <c r="M91" i="10"/>
  <c r="L90" i="10"/>
  <c r="O88" i="10" s="1"/>
  <c r="K90" i="10"/>
  <c r="J90" i="10"/>
  <c r="I90" i="10"/>
  <c r="H90" i="10"/>
  <c r="G90" i="10"/>
  <c r="F90" i="10"/>
  <c r="E90" i="10"/>
  <c r="D90" i="10"/>
  <c r="T88" i="10"/>
  <c r="R88" i="10"/>
  <c r="N88" i="10"/>
  <c r="M88" i="10"/>
  <c r="L87" i="10"/>
  <c r="K87" i="10"/>
  <c r="J87" i="10"/>
  <c r="I87" i="10"/>
  <c r="H87" i="10"/>
  <c r="G87" i="10"/>
  <c r="F87" i="10"/>
  <c r="E87" i="10"/>
  <c r="D87" i="10"/>
  <c r="T85" i="10"/>
  <c r="R85" i="10"/>
  <c r="O85" i="10"/>
  <c r="N85" i="10"/>
  <c r="M85" i="10"/>
  <c r="L84" i="10"/>
  <c r="O82" i="10" s="1"/>
  <c r="K84" i="10"/>
  <c r="J84" i="10"/>
  <c r="I84" i="10"/>
  <c r="H84" i="10"/>
  <c r="G84" i="10"/>
  <c r="F84" i="10"/>
  <c r="E84" i="10"/>
  <c r="D84" i="10"/>
  <c r="T82" i="10"/>
  <c r="R82" i="10"/>
  <c r="N82" i="10"/>
  <c r="M82" i="10"/>
  <c r="L81" i="10"/>
  <c r="K81" i="10"/>
  <c r="J81" i="10"/>
  <c r="I81" i="10"/>
  <c r="H81" i="10"/>
  <c r="G81" i="10"/>
  <c r="F81" i="10"/>
  <c r="E81" i="10"/>
  <c r="D81" i="10"/>
  <c r="T79" i="10"/>
  <c r="R79" i="10"/>
  <c r="O79" i="10"/>
  <c r="N79" i="10"/>
  <c r="M79" i="10"/>
  <c r="L78" i="10"/>
  <c r="O76" i="10" s="1"/>
  <c r="K78" i="10"/>
  <c r="J78" i="10"/>
  <c r="I78" i="10"/>
  <c r="H78" i="10"/>
  <c r="G78" i="10"/>
  <c r="F78" i="10"/>
  <c r="E78" i="10"/>
  <c r="D78" i="10"/>
  <c r="T76" i="10"/>
  <c r="R76" i="10"/>
  <c r="N76" i="10"/>
  <c r="M76" i="10"/>
  <c r="L75" i="10"/>
  <c r="K75" i="10"/>
  <c r="J75" i="10"/>
  <c r="I75" i="10"/>
  <c r="H75" i="10"/>
  <c r="G75" i="10"/>
  <c r="F75" i="10"/>
  <c r="E75" i="10"/>
  <c r="D75" i="10"/>
  <c r="T73" i="10"/>
  <c r="R73" i="10"/>
  <c r="O73" i="10"/>
  <c r="N73" i="10"/>
  <c r="M73" i="10"/>
  <c r="L72" i="10"/>
  <c r="O70" i="10" s="1"/>
  <c r="K72" i="10"/>
  <c r="J72" i="10"/>
  <c r="I72" i="10"/>
  <c r="H72" i="10"/>
  <c r="G72" i="10"/>
  <c r="F72" i="10"/>
  <c r="E72" i="10"/>
  <c r="D72" i="10"/>
  <c r="T70" i="10"/>
  <c r="R70" i="10"/>
  <c r="N70" i="10"/>
  <c r="M70" i="10"/>
  <c r="L69" i="10"/>
  <c r="K69" i="10"/>
  <c r="J69" i="10"/>
  <c r="I69" i="10"/>
  <c r="H69" i="10"/>
  <c r="G69" i="10"/>
  <c r="F69" i="10"/>
  <c r="E69" i="10"/>
  <c r="D69" i="10"/>
  <c r="T67" i="10"/>
  <c r="R67" i="10"/>
  <c r="O67" i="10"/>
  <c r="N67" i="10"/>
  <c r="M67" i="10"/>
  <c r="L66" i="10"/>
  <c r="O64" i="10" s="1"/>
  <c r="T64" i="10" s="1"/>
  <c r="K66" i="10"/>
  <c r="J66" i="10"/>
  <c r="I66" i="10"/>
  <c r="H66" i="10"/>
  <c r="G66" i="10"/>
  <c r="F66" i="10"/>
  <c r="E66" i="10"/>
  <c r="D66" i="10"/>
  <c r="M64" i="10" s="1"/>
  <c r="R64" i="10" s="1"/>
  <c r="N64" i="10"/>
  <c r="L63" i="10"/>
  <c r="K63" i="10"/>
  <c r="J63" i="10"/>
  <c r="I63" i="10"/>
  <c r="H63" i="10"/>
  <c r="G63" i="10"/>
  <c r="F63" i="10"/>
  <c r="M61" i="10" s="1"/>
  <c r="R61" i="10" s="1"/>
  <c r="E63" i="10"/>
  <c r="N61" i="10" s="1"/>
  <c r="D63" i="10"/>
  <c r="L60" i="10"/>
  <c r="O58" i="10" s="1"/>
  <c r="T58" i="10" s="1"/>
  <c r="K60" i="10"/>
  <c r="J60" i="10"/>
  <c r="I60" i="10"/>
  <c r="H60" i="10"/>
  <c r="G60" i="10"/>
  <c r="F60" i="10"/>
  <c r="E60" i="10"/>
  <c r="D60" i="10"/>
  <c r="M58" i="10" s="1"/>
  <c r="R58" i="10" s="1"/>
  <c r="N58" i="10"/>
  <c r="L57" i="10"/>
  <c r="K57" i="10"/>
  <c r="J57" i="10"/>
  <c r="I57" i="10"/>
  <c r="H57" i="10"/>
  <c r="G57" i="10"/>
  <c r="F57" i="10"/>
  <c r="M55" i="10" s="1"/>
  <c r="E57" i="10"/>
  <c r="N55" i="10" s="1"/>
  <c r="D57" i="10"/>
  <c r="L54" i="10"/>
  <c r="O52" i="10" s="1"/>
  <c r="T52" i="10" s="1"/>
  <c r="K54" i="10"/>
  <c r="J54" i="10"/>
  <c r="I54" i="10"/>
  <c r="H54" i="10"/>
  <c r="G54" i="10"/>
  <c r="F54" i="10"/>
  <c r="E54" i="10"/>
  <c r="D54" i="10"/>
  <c r="M52" i="10" s="1"/>
  <c r="R52" i="10" s="1"/>
  <c r="N52" i="10"/>
  <c r="L51" i="10"/>
  <c r="K51" i="10"/>
  <c r="J51" i="10"/>
  <c r="I51" i="10"/>
  <c r="H51" i="10"/>
  <c r="G51" i="10"/>
  <c r="F51" i="10"/>
  <c r="M49" i="10" s="1"/>
  <c r="R49" i="10" s="1"/>
  <c r="E51" i="10"/>
  <c r="N49" i="10" s="1"/>
  <c r="D51" i="10"/>
  <c r="L48" i="10"/>
  <c r="O46" i="10" s="1"/>
  <c r="T46" i="10" s="1"/>
  <c r="K48" i="10"/>
  <c r="J48" i="10"/>
  <c r="I48" i="10"/>
  <c r="H48" i="10"/>
  <c r="G48" i="10"/>
  <c r="F48" i="10"/>
  <c r="E48" i="10"/>
  <c r="D48" i="10"/>
  <c r="M46" i="10" s="1"/>
  <c r="R46" i="10" s="1"/>
  <c r="N46" i="10"/>
  <c r="L45" i="10"/>
  <c r="K45" i="10"/>
  <c r="J45" i="10"/>
  <c r="I45" i="10"/>
  <c r="H45" i="10"/>
  <c r="G45" i="10"/>
  <c r="F45" i="10"/>
  <c r="M43" i="10" s="1"/>
  <c r="E45" i="10"/>
  <c r="N43" i="10" s="1"/>
  <c r="D45" i="10"/>
  <c r="L42" i="10"/>
  <c r="O40" i="10" s="1"/>
  <c r="T40" i="10" s="1"/>
  <c r="K42" i="10"/>
  <c r="J42" i="10"/>
  <c r="I42" i="10"/>
  <c r="H42" i="10"/>
  <c r="G42" i="10"/>
  <c r="F42" i="10"/>
  <c r="E42" i="10"/>
  <c r="D42" i="10"/>
  <c r="M40" i="10" s="1"/>
  <c r="R40" i="10" s="1"/>
  <c r="N40" i="10"/>
  <c r="L39" i="10"/>
  <c r="K39" i="10"/>
  <c r="J39" i="10"/>
  <c r="I39" i="10"/>
  <c r="H39" i="10"/>
  <c r="G39" i="10"/>
  <c r="F39" i="10"/>
  <c r="M37" i="10" s="1"/>
  <c r="E39" i="10"/>
  <c r="N37" i="10" s="1"/>
  <c r="D39" i="10"/>
  <c r="L36" i="10"/>
  <c r="O34" i="10" s="1"/>
  <c r="T34" i="10" s="1"/>
  <c r="K36" i="10"/>
  <c r="J36" i="10"/>
  <c r="I36" i="10"/>
  <c r="H36" i="10"/>
  <c r="G36" i="10"/>
  <c r="F36" i="10"/>
  <c r="E36" i="10"/>
  <c r="D36" i="10"/>
  <c r="M34" i="10" s="1"/>
  <c r="R34" i="10" s="1"/>
  <c r="N34" i="10"/>
  <c r="L33" i="10"/>
  <c r="K33" i="10"/>
  <c r="J33" i="10"/>
  <c r="I33" i="10"/>
  <c r="H33" i="10"/>
  <c r="G33" i="10"/>
  <c r="F33" i="10"/>
  <c r="M31" i="10" s="1"/>
  <c r="E33" i="10"/>
  <c r="N31" i="10" s="1"/>
  <c r="D33" i="10"/>
  <c r="L30" i="10"/>
  <c r="O28" i="10" s="1"/>
  <c r="T28" i="10" s="1"/>
  <c r="K30" i="10"/>
  <c r="J30" i="10"/>
  <c r="I30" i="10"/>
  <c r="H30" i="10"/>
  <c r="G30" i="10"/>
  <c r="F30" i="10"/>
  <c r="E30" i="10"/>
  <c r="D30" i="10"/>
  <c r="M28" i="10" s="1"/>
  <c r="R28" i="10" s="1"/>
  <c r="N28" i="10"/>
  <c r="L27" i="10"/>
  <c r="K27" i="10"/>
  <c r="J27" i="10"/>
  <c r="I27" i="10"/>
  <c r="H27" i="10"/>
  <c r="G27" i="10"/>
  <c r="F27" i="10"/>
  <c r="M25" i="10" s="1"/>
  <c r="R25" i="10" s="1"/>
  <c r="E27" i="10"/>
  <c r="N25" i="10" s="1"/>
  <c r="D27" i="10"/>
  <c r="L24" i="10"/>
  <c r="O22" i="10" s="1"/>
  <c r="T22" i="10" s="1"/>
  <c r="K24" i="10"/>
  <c r="J24" i="10"/>
  <c r="I24" i="10"/>
  <c r="H24" i="10"/>
  <c r="G24" i="10"/>
  <c r="F24" i="10"/>
  <c r="E24" i="10"/>
  <c r="D24" i="10"/>
  <c r="M22" i="10" s="1"/>
  <c r="R22" i="10" s="1"/>
  <c r="N22" i="10"/>
  <c r="L21" i="10"/>
  <c r="K21" i="10"/>
  <c r="J21" i="10"/>
  <c r="I21" i="10"/>
  <c r="H21" i="10"/>
  <c r="G21" i="10"/>
  <c r="F21" i="10"/>
  <c r="M19" i="10" s="1"/>
  <c r="E21" i="10"/>
  <c r="N19" i="10" s="1"/>
  <c r="D21" i="10"/>
  <c r="L18" i="10"/>
  <c r="O16" i="10" s="1"/>
  <c r="T16" i="10" s="1"/>
  <c r="K18" i="10"/>
  <c r="J18" i="10"/>
  <c r="I18" i="10"/>
  <c r="H18" i="10"/>
  <c r="G18" i="10"/>
  <c r="F18" i="10"/>
  <c r="E18" i="10"/>
  <c r="D18" i="10"/>
  <c r="M16" i="10" s="1"/>
  <c r="R16" i="10" s="1"/>
  <c r="N16" i="10"/>
  <c r="L15" i="10"/>
  <c r="K15" i="10"/>
  <c r="J15" i="10"/>
  <c r="I15" i="10"/>
  <c r="H15" i="10"/>
  <c r="G15" i="10"/>
  <c r="F15" i="10"/>
  <c r="M13" i="10" s="1"/>
  <c r="E15" i="10"/>
  <c r="N13" i="10" s="1"/>
  <c r="D15" i="10"/>
  <c r="L12" i="10"/>
  <c r="O10" i="10" s="1"/>
  <c r="T10" i="10" s="1"/>
  <c r="K12" i="10"/>
  <c r="J12" i="10"/>
  <c r="I12" i="10"/>
  <c r="H12" i="10"/>
  <c r="G12" i="10"/>
  <c r="F12" i="10"/>
  <c r="E12" i="10"/>
  <c r="D12" i="10"/>
  <c r="M10" i="10" s="1"/>
  <c r="R10" i="10" s="1"/>
  <c r="N10" i="10"/>
  <c r="L378" i="6"/>
  <c r="K378" i="6"/>
  <c r="J378" i="6"/>
  <c r="I378" i="6"/>
  <c r="H378" i="6"/>
  <c r="G378" i="6"/>
  <c r="F378" i="6"/>
  <c r="E378" i="6"/>
  <c r="D378" i="6"/>
  <c r="L375" i="6"/>
  <c r="K375" i="6"/>
  <c r="J375" i="6"/>
  <c r="I375" i="6"/>
  <c r="H375" i="6"/>
  <c r="G375" i="6"/>
  <c r="F375" i="6"/>
  <c r="E375" i="6"/>
  <c r="D375" i="6"/>
  <c r="L372" i="6"/>
  <c r="K372" i="6"/>
  <c r="J372" i="6"/>
  <c r="I372" i="6"/>
  <c r="H372" i="6"/>
  <c r="G372" i="6"/>
  <c r="F372" i="6"/>
  <c r="E372" i="6"/>
  <c r="D372" i="6"/>
  <c r="L369" i="6"/>
  <c r="K369" i="6"/>
  <c r="J369" i="6"/>
  <c r="I369" i="6"/>
  <c r="H369" i="6"/>
  <c r="G369" i="6"/>
  <c r="F369" i="6"/>
  <c r="E369" i="6"/>
  <c r="D369" i="6"/>
  <c r="L366" i="6"/>
  <c r="K366" i="6"/>
  <c r="J366" i="6"/>
  <c r="I366" i="6"/>
  <c r="H366" i="6"/>
  <c r="G366" i="6"/>
  <c r="F366" i="6"/>
  <c r="E366" i="6"/>
  <c r="D366" i="6"/>
  <c r="L363" i="6"/>
  <c r="K363" i="6"/>
  <c r="J363" i="6"/>
  <c r="I363" i="6"/>
  <c r="H363" i="6"/>
  <c r="G363" i="6"/>
  <c r="F363" i="6"/>
  <c r="E363" i="6"/>
  <c r="D363" i="6"/>
  <c r="L360" i="6"/>
  <c r="K360" i="6"/>
  <c r="J360" i="6"/>
  <c r="I360" i="6"/>
  <c r="H360" i="6"/>
  <c r="G360" i="6"/>
  <c r="F360" i="6"/>
  <c r="E360" i="6"/>
  <c r="D360" i="6"/>
  <c r="L357" i="6"/>
  <c r="K357" i="6"/>
  <c r="J357" i="6"/>
  <c r="I357" i="6"/>
  <c r="H357" i="6"/>
  <c r="G357" i="6"/>
  <c r="F357" i="6"/>
  <c r="E357" i="6"/>
  <c r="D357" i="6"/>
  <c r="L354" i="6"/>
  <c r="K354" i="6"/>
  <c r="J354" i="6"/>
  <c r="I354" i="6"/>
  <c r="H354" i="6"/>
  <c r="G354" i="6"/>
  <c r="F354" i="6"/>
  <c r="E354" i="6"/>
  <c r="D354" i="6"/>
  <c r="L351" i="6"/>
  <c r="K351" i="6"/>
  <c r="J351" i="6"/>
  <c r="I351" i="6"/>
  <c r="H351" i="6"/>
  <c r="G351" i="6"/>
  <c r="F351" i="6"/>
  <c r="E351" i="6"/>
  <c r="D351" i="6"/>
  <c r="L348" i="6"/>
  <c r="K348" i="6"/>
  <c r="J348" i="6"/>
  <c r="I348" i="6"/>
  <c r="H348" i="6"/>
  <c r="G348" i="6"/>
  <c r="F348" i="6"/>
  <c r="E348" i="6"/>
  <c r="D348" i="6"/>
  <c r="L345" i="6"/>
  <c r="K345" i="6"/>
  <c r="J345" i="6"/>
  <c r="I345" i="6"/>
  <c r="H345" i="6"/>
  <c r="G345" i="6"/>
  <c r="F345" i="6"/>
  <c r="E345" i="6"/>
  <c r="D345" i="6"/>
  <c r="L342" i="6"/>
  <c r="K342" i="6"/>
  <c r="J342" i="6"/>
  <c r="I342" i="6"/>
  <c r="H342" i="6"/>
  <c r="G342" i="6"/>
  <c r="F342" i="6"/>
  <c r="E342" i="6"/>
  <c r="D342" i="6"/>
  <c r="L339" i="6"/>
  <c r="K339" i="6"/>
  <c r="J339" i="6"/>
  <c r="I339" i="6"/>
  <c r="H339" i="6"/>
  <c r="G339" i="6"/>
  <c r="F339" i="6"/>
  <c r="E339" i="6"/>
  <c r="D339" i="6"/>
  <c r="L336" i="6"/>
  <c r="K336" i="6"/>
  <c r="J336" i="6"/>
  <c r="I336" i="6"/>
  <c r="H336" i="6"/>
  <c r="G336" i="6"/>
  <c r="F336" i="6"/>
  <c r="E336" i="6"/>
  <c r="D336" i="6"/>
  <c r="L333" i="6"/>
  <c r="K333" i="6"/>
  <c r="J333" i="6"/>
  <c r="I333" i="6"/>
  <c r="H333" i="6"/>
  <c r="G333" i="6"/>
  <c r="F333" i="6"/>
  <c r="E333" i="6"/>
  <c r="D333" i="6"/>
  <c r="L330" i="6"/>
  <c r="K330" i="6"/>
  <c r="J330" i="6"/>
  <c r="I330" i="6"/>
  <c r="H330" i="6"/>
  <c r="G330" i="6"/>
  <c r="F330" i="6"/>
  <c r="E330" i="6"/>
  <c r="D330" i="6"/>
  <c r="L327" i="6"/>
  <c r="K327" i="6"/>
  <c r="J327" i="6"/>
  <c r="I327" i="6"/>
  <c r="H327" i="6"/>
  <c r="G327" i="6"/>
  <c r="F327" i="6"/>
  <c r="E327" i="6"/>
  <c r="D327" i="6"/>
  <c r="L324" i="6"/>
  <c r="K324" i="6"/>
  <c r="J324" i="6"/>
  <c r="I324" i="6"/>
  <c r="H324" i="6"/>
  <c r="G324" i="6"/>
  <c r="F324" i="6"/>
  <c r="E324" i="6"/>
  <c r="D324" i="6"/>
  <c r="L321" i="6"/>
  <c r="K321" i="6"/>
  <c r="J321" i="6"/>
  <c r="I321" i="6"/>
  <c r="H321" i="6"/>
  <c r="G321" i="6"/>
  <c r="F321" i="6"/>
  <c r="E321" i="6"/>
  <c r="D321" i="6"/>
  <c r="L318" i="6"/>
  <c r="K318" i="6"/>
  <c r="J318" i="6"/>
  <c r="I318" i="6"/>
  <c r="H318" i="6"/>
  <c r="G318" i="6"/>
  <c r="F318" i="6"/>
  <c r="E318" i="6"/>
  <c r="D318" i="6"/>
  <c r="L315" i="6"/>
  <c r="K315" i="6"/>
  <c r="J315" i="6"/>
  <c r="I315" i="6"/>
  <c r="H315" i="6"/>
  <c r="G315" i="6"/>
  <c r="F315" i="6"/>
  <c r="E315" i="6"/>
  <c r="D315" i="6"/>
  <c r="L312" i="6"/>
  <c r="K312" i="6"/>
  <c r="J312" i="6"/>
  <c r="I312" i="6"/>
  <c r="H312" i="6"/>
  <c r="G312" i="6"/>
  <c r="F312" i="6"/>
  <c r="E312" i="6"/>
  <c r="D312" i="6"/>
  <c r="L309" i="6"/>
  <c r="K309" i="6"/>
  <c r="J309" i="6"/>
  <c r="I309" i="6"/>
  <c r="H309" i="6"/>
  <c r="G309" i="6"/>
  <c r="F309" i="6"/>
  <c r="E309" i="6"/>
  <c r="D309" i="6"/>
  <c r="L306" i="6"/>
  <c r="K306" i="6"/>
  <c r="J306" i="6"/>
  <c r="I306" i="6"/>
  <c r="H306" i="6"/>
  <c r="G306" i="6"/>
  <c r="F306" i="6"/>
  <c r="E306" i="6"/>
  <c r="D306" i="6"/>
  <c r="L303" i="6"/>
  <c r="K303" i="6"/>
  <c r="J303" i="6"/>
  <c r="I303" i="6"/>
  <c r="H303" i="6"/>
  <c r="G303" i="6"/>
  <c r="F303" i="6"/>
  <c r="E303" i="6"/>
  <c r="D303" i="6"/>
  <c r="L300" i="6"/>
  <c r="K300" i="6"/>
  <c r="J300" i="6"/>
  <c r="I300" i="6"/>
  <c r="H300" i="6"/>
  <c r="G300" i="6"/>
  <c r="F300" i="6"/>
  <c r="E300" i="6"/>
  <c r="D300" i="6"/>
  <c r="L297" i="6"/>
  <c r="K297" i="6"/>
  <c r="J297" i="6"/>
  <c r="I297" i="6"/>
  <c r="H297" i="6"/>
  <c r="G297" i="6"/>
  <c r="F297" i="6"/>
  <c r="E297" i="6"/>
  <c r="D297" i="6"/>
  <c r="L294" i="6"/>
  <c r="K294" i="6"/>
  <c r="J294" i="6"/>
  <c r="I294" i="6"/>
  <c r="H294" i="6"/>
  <c r="G294" i="6"/>
  <c r="F294" i="6"/>
  <c r="E294" i="6"/>
  <c r="D294" i="6"/>
  <c r="L291" i="6"/>
  <c r="K291" i="6"/>
  <c r="J291" i="6"/>
  <c r="I291" i="6"/>
  <c r="H291" i="6"/>
  <c r="G291" i="6"/>
  <c r="F291" i="6"/>
  <c r="E291" i="6"/>
  <c r="D291" i="6"/>
  <c r="L288" i="6"/>
  <c r="K288" i="6"/>
  <c r="J288" i="6"/>
  <c r="I288" i="6"/>
  <c r="H288" i="6"/>
  <c r="G288" i="6"/>
  <c r="F288" i="6"/>
  <c r="E288" i="6"/>
  <c r="D288" i="6"/>
  <c r="L285" i="6"/>
  <c r="K285" i="6"/>
  <c r="J285" i="6"/>
  <c r="I285" i="6"/>
  <c r="H285" i="6"/>
  <c r="G285" i="6"/>
  <c r="F285" i="6"/>
  <c r="E285" i="6"/>
  <c r="D285" i="6"/>
  <c r="L282" i="6"/>
  <c r="K282" i="6"/>
  <c r="J282" i="6"/>
  <c r="I282" i="6"/>
  <c r="H282" i="6"/>
  <c r="G282" i="6"/>
  <c r="F282" i="6"/>
  <c r="E282" i="6"/>
  <c r="D282" i="6"/>
  <c r="L279" i="6"/>
  <c r="K279" i="6"/>
  <c r="J279" i="6"/>
  <c r="I279" i="6"/>
  <c r="H279" i="6"/>
  <c r="G279" i="6"/>
  <c r="F279" i="6"/>
  <c r="E279" i="6"/>
  <c r="D279" i="6"/>
  <c r="L276" i="6"/>
  <c r="K276" i="6"/>
  <c r="J276" i="6"/>
  <c r="I276" i="6"/>
  <c r="H276" i="6"/>
  <c r="G276" i="6"/>
  <c r="F276" i="6"/>
  <c r="E276" i="6"/>
  <c r="D276" i="6"/>
  <c r="L273" i="6"/>
  <c r="K273" i="6"/>
  <c r="J273" i="6"/>
  <c r="I273" i="6"/>
  <c r="H273" i="6"/>
  <c r="G273" i="6"/>
  <c r="F273" i="6"/>
  <c r="E273" i="6"/>
  <c r="D273" i="6"/>
  <c r="L270" i="6"/>
  <c r="K270" i="6"/>
  <c r="J270" i="6"/>
  <c r="I270" i="6"/>
  <c r="H270" i="6"/>
  <c r="G270" i="6"/>
  <c r="F270" i="6"/>
  <c r="E270" i="6"/>
  <c r="D270" i="6"/>
  <c r="L267" i="6"/>
  <c r="K267" i="6"/>
  <c r="J267" i="6"/>
  <c r="I267" i="6"/>
  <c r="H267" i="6"/>
  <c r="G267" i="6"/>
  <c r="F267" i="6"/>
  <c r="E267" i="6"/>
  <c r="D267" i="6"/>
  <c r="L264" i="6"/>
  <c r="K264" i="6"/>
  <c r="J264" i="6"/>
  <c r="I264" i="6"/>
  <c r="H264" i="6"/>
  <c r="G264" i="6"/>
  <c r="F264" i="6"/>
  <c r="E264" i="6"/>
  <c r="D264" i="6"/>
  <c r="L261" i="6"/>
  <c r="K261" i="6"/>
  <c r="J261" i="6"/>
  <c r="I261" i="6"/>
  <c r="H261" i="6"/>
  <c r="G261" i="6"/>
  <c r="F261" i="6"/>
  <c r="E261" i="6"/>
  <c r="D261" i="6"/>
  <c r="L258" i="6"/>
  <c r="K258" i="6"/>
  <c r="J258" i="6"/>
  <c r="I258" i="6"/>
  <c r="H258" i="6"/>
  <c r="G258" i="6"/>
  <c r="F258" i="6"/>
  <c r="E258" i="6"/>
  <c r="D258" i="6"/>
  <c r="L255" i="6"/>
  <c r="K255" i="6"/>
  <c r="J255" i="6"/>
  <c r="I255" i="6"/>
  <c r="H255" i="6"/>
  <c r="G255" i="6"/>
  <c r="F255" i="6"/>
  <c r="E255" i="6"/>
  <c r="D255" i="6"/>
  <c r="L252" i="6"/>
  <c r="K252" i="6"/>
  <c r="J252" i="6"/>
  <c r="I252" i="6"/>
  <c r="H252" i="6"/>
  <c r="G252" i="6"/>
  <c r="F252" i="6"/>
  <c r="E252" i="6"/>
  <c r="D252" i="6"/>
  <c r="L249" i="6"/>
  <c r="K249" i="6"/>
  <c r="J249" i="6"/>
  <c r="I249" i="6"/>
  <c r="H249" i="6"/>
  <c r="G249" i="6"/>
  <c r="F249" i="6"/>
  <c r="E249" i="6"/>
  <c r="D249" i="6"/>
  <c r="L246" i="6"/>
  <c r="K246" i="6"/>
  <c r="J246" i="6"/>
  <c r="I246" i="6"/>
  <c r="H246" i="6"/>
  <c r="G246" i="6"/>
  <c r="F246" i="6"/>
  <c r="E246" i="6"/>
  <c r="D246" i="6"/>
  <c r="L243" i="6"/>
  <c r="K243" i="6"/>
  <c r="J243" i="6"/>
  <c r="I243" i="6"/>
  <c r="H243" i="6"/>
  <c r="G243" i="6"/>
  <c r="F243" i="6"/>
  <c r="E243" i="6"/>
  <c r="D243" i="6"/>
  <c r="L240" i="6"/>
  <c r="K240" i="6"/>
  <c r="J240" i="6"/>
  <c r="I240" i="6"/>
  <c r="H240" i="6"/>
  <c r="G240" i="6"/>
  <c r="F240" i="6"/>
  <c r="E240" i="6"/>
  <c r="D240" i="6"/>
  <c r="L237" i="6"/>
  <c r="K237" i="6"/>
  <c r="J237" i="6"/>
  <c r="I237" i="6"/>
  <c r="H237" i="6"/>
  <c r="G237" i="6"/>
  <c r="F237" i="6"/>
  <c r="E237" i="6"/>
  <c r="D237" i="6"/>
  <c r="L234" i="6"/>
  <c r="K234" i="6"/>
  <c r="J234" i="6"/>
  <c r="I234" i="6"/>
  <c r="H234" i="6"/>
  <c r="G234" i="6"/>
  <c r="F234" i="6"/>
  <c r="E234" i="6"/>
  <c r="D234" i="6"/>
  <c r="L231" i="6"/>
  <c r="K231" i="6"/>
  <c r="J231" i="6"/>
  <c r="I231" i="6"/>
  <c r="H231" i="6"/>
  <c r="G231" i="6"/>
  <c r="F231" i="6"/>
  <c r="E231" i="6"/>
  <c r="D231" i="6"/>
  <c r="L228" i="6"/>
  <c r="K228" i="6"/>
  <c r="J228" i="6"/>
  <c r="I228" i="6"/>
  <c r="H228" i="6"/>
  <c r="G228" i="6"/>
  <c r="F228" i="6"/>
  <c r="E228" i="6"/>
  <c r="D228" i="6"/>
  <c r="L225" i="6"/>
  <c r="K225" i="6"/>
  <c r="J225" i="6"/>
  <c r="I225" i="6"/>
  <c r="H225" i="6"/>
  <c r="G225" i="6"/>
  <c r="F225" i="6"/>
  <c r="E225" i="6"/>
  <c r="D225" i="6"/>
  <c r="L222" i="6"/>
  <c r="K222" i="6"/>
  <c r="J222" i="6"/>
  <c r="I222" i="6"/>
  <c r="H222" i="6"/>
  <c r="G222" i="6"/>
  <c r="F222" i="6"/>
  <c r="E222" i="6"/>
  <c r="D222" i="6"/>
  <c r="L219" i="6"/>
  <c r="K219" i="6"/>
  <c r="J219" i="6"/>
  <c r="I219" i="6"/>
  <c r="H219" i="6"/>
  <c r="G219" i="6"/>
  <c r="F219" i="6"/>
  <c r="E219" i="6"/>
  <c r="D219" i="6"/>
  <c r="L216" i="6"/>
  <c r="K216" i="6"/>
  <c r="J216" i="6"/>
  <c r="I216" i="6"/>
  <c r="H216" i="6"/>
  <c r="G216" i="6"/>
  <c r="F216" i="6"/>
  <c r="E216" i="6"/>
  <c r="D216" i="6"/>
  <c r="L213" i="6"/>
  <c r="K213" i="6"/>
  <c r="J213" i="6"/>
  <c r="I213" i="6"/>
  <c r="H213" i="6"/>
  <c r="G213" i="6"/>
  <c r="F213" i="6"/>
  <c r="E213" i="6"/>
  <c r="D213" i="6"/>
  <c r="L210" i="6"/>
  <c r="K210" i="6"/>
  <c r="J210" i="6"/>
  <c r="I210" i="6"/>
  <c r="H210" i="6"/>
  <c r="G210" i="6"/>
  <c r="F210" i="6"/>
  <c r="E210" i="6"/>
  <c r="D210" i="6"/>
  <c r="L207" i="6"/>
  <c r="K207" i="6"/>
  <c r="J207" i="6"/>
  <c r="I207" i="6"/>
  <c r="H207" i="6"/>
  <c r="G207" i="6"/>
  <c r="F207" i="6"/>
  <c r="E207" i="6"/>
  <c r="D207" i="6"/>
  <c r="L204" i="6"/>
  <c r="K204" i="6"/>
  <c r="J204" i="6"/>
  <c r="I204" i="6"/>
  <c r="H204" i="6"/>
  <c r="G204" i="6"/>
  <c r="F204" i="6"/>
  <c r="E204" i="6"/>
  <c r="D204" i="6"/>
  <c r="L201" i="6"/>
  <c r="K201" i="6"/>
  <c r="J201" i="6"/>
  <c r="I201" i="6"/>
  <c r="H201" i="6"/>
  <c r="G201" i="6"/>
  <c r="F201" i="6"/>
  <c r="E201" i="6"/>
  <c r="D201" i="6"/>
  <c r="L198" i="6"/>
  <c r="K198" i="6"/>
  <c r="J198" i="6"/>
  <c r="I198" i="6"/>
  <c r="H198" i="6"/>
  <c r="G198" i="6"/>
  <c r="F198" i="6"/>
  <c r="E198" i="6"/>
  <c r="D198" i="6"/>
  <c r="L195" i="6"/>
  <c r="K195" i="6"/>
  <c r="J195" i="6"/>
  <c r="I195" i="6"/>
  <c r="H195" i="6"/>
  <c r="G195" i="6"/>
  <c r="F195" i="6"/>
  <c r="E195" i="6"/>
  <c r="D195" i="6"/>
  <c r="L192" i="6"/>
  <c r="K192" i="6"/>
  <c r="J192" i="6"/>
  <c r="I192" i="6"/>
  <c r="H192" i="6"/>
  <c r="G192" i="6"/>
  <c r="F192" i="6"/>
  <c r="E192" i="6"/>
  <c r="D192" i="6"/>
  <c r="L189" i="6"/>
  <c r="K189" i="6"/>
  <c r="J189" i="6"/>
  <c r="I189" i="6"/>
  <c r="H189" i="6"/>
  <c r="G189" i="6"/>
  <c r="F189" i="6"/>
  <c r="E189" i="6"/>
  <c r="D189" i="6"/>
  <c r="L186" i="6"/>
  <c r="K186" i="6"/>
  <c r="J186" i="6"/>
  <c r="I186" i="6"/>
  <c r="H186" i="6"/>
  <c r="G186" i="6"/>
  <c r="F186" i="6"/>
  <c r="E186" i="6"/>
  <c r="D186" i="6"/>
  <c r="L183" i="6"/>
  <c r="K183" i="6"/>
  <c r="J183" i="6"/>
  <c r="I183" i="6"/>
  <c r="H183" i="6"/>
  <c r="G183" i="6"/>
  <c r="F183" i="6"/>
  <c r="E183" i="6"/>
  <c r="D183" i="6"/>
  <c r="L180" i="6"/>
  <c r="K180" i="6"/>
  <c r="J180" i="6"/>
  <c r="I180" i="6"/>
  <c r="H180" i="6"/>
  <c r="G180" i="6"/>
  <c r="F180" i="6"/>
  <c r="E180" i="6"/>
  <c r="D180" i="6"/>
  <c r="L177" i="6"/>
  <c r="K177" i="6"/>
  <c r="J177" i="6"/>
  <c r="I177" i="6"/>
  <c r="H177" i="6"/>
  <c r="G177" i="6"/>
  <c r="F177" i="6"/>
  <c r="E177" i="6"/>
  <c r="D177" i="6"/>
  <c r="L174" i="6"/>
  <c r="K174" i="6"/>
  <c r="J174" i="6"/>
  <c r="I174" i="6"/>
  <c r="H174" i="6"/>
  <c r="G174" i="6"/>
  <c r="F174" i="6"/>
  <c r="E174" i="6"/>
  <c r="D174" i="6"/>
  <c r="L171" i="6"/>
  <c r="K171" i="6"/>
  <c r="J171" i="6"/>
  <c r="I171" i="6"/>
  <c r="H171" i="6"/>
  <c r="G171" i="6"/>
  <c r="F171" i="6"/>
  <c r="E171" i="6"/>
  <c r="D171" i="6"/>
  <c r="L168" i="6"/>
  <c r="K168" i="6"/>
  <c r="J168" i="6"/>
  <c r="I168" i="6"/>
  <c r="H168" i="6"/>
  <c r="G168" i="6"/>
  <c r="F168" i="6"/>
  <c r="E168" i="6"/>
  <c r="D168" i="6"/>
  <c r="L165" i="6"/>
  <c r="K165" i="6"/>
  <c r="J165" i="6"/>
  <c r="I165" i="6"/>
  <c r="H165" i="6"/>
  <c r="G165" i="6"/>
  <c r="F165" i="6"/>
  <c r="E165" i="6"/>
  <c r="D165" i="6"/>
  <c r="L162" i="6"/>
  <c r="K162" i="6"/>
  <c r="J162" i="6"/>
  <c r="I162" i="6"/>
  <c r="H162" i="6"/>
  <c r="G162" i="6"/>
  <c r="F162" i="6"/>
  <c r="E162" i="6"/>
  <c r="D162" i="6"/>
  <c r="L159" i="6"/>
  <c r="K159" i="6"/>
  <c r="J159" i="6"/>
  <c r="I159" i="6"/>
  <c r="H159" i="6"/>
  <c r="G159" i="6"/>
  <c r="F159" i="6"/>
  <c r="E159" i="6"/>
  <c r="D159" i="6"/>
  <c r="L156" i="6"/>
  <c r="K156" i="6"/>
  <c r="J156" i="6"/>
  <c r="I156" i="6"/>
  <c r="H156" i="6"/>
  <c r="G156" i="6"/>
  <c r="F156" i="6"/>
  <c r="E156" i="6"/>
  <c r="D156" i="6"/>
  <c r="L153" i="6"/>
  <c r="K153" i="6"/>
  <c r="J153" i="6"/>
  <c r="I153" i="6"/>
  <c r="H153" i="6"/>
  <c r="G153" i="6"/>
  <c r="F153" i="6"/>
  <c r="E153" i="6"/>
  <c r="D153" i="6"/>
  <c r="L150" i="6"/>
  <c r="K150" i="6"/>
  <c r="J150" i="6"/>
  <c r="I150" i="6"/>
  <c r="H150" i="6"/>
  <c r="G150" i="6"/>
  <c r="F150" i="6"/>
  <c r="E150" i="6"/>
  <c r="D150" i="6"/>
  <c r="L147" i="6"/>
  <c r="K147" i="6"/>
  <c r="J147" i="6"/>
  <c r="I147" i="6"/>
  <c r="H147" i="6"/>
  <c r="G147" i="6"/>
  <c r="F147" i="6"/>
  <c r="E147" i="6"/>
  <c r="D147" i="6"/>
  <c r="L144" i="6"/>
  <c r="K144" i="6"/>
  <c r="J144" i="6"/>
  <c r="I144" i="6"/>
  <c r="H144" i="6"/>
  <c r="G144" i="6"/>
  <c r="F144" i="6"/>
  <c r="E144" i="6"/>
  <c r="D144" i="6"/>
  <c r="L141" i="6"/>
  <c r="K141" i="6"/>
  <c r="J141" i="6"/>
  <c r="I141" i="6"/>
  <c r="H141" i="6"/>
  <c r="G141" i="6"/>
  <c r="F141" i="6"/>
  <c r="E141" i="6"/>
  <c r="D141" i="6"/>
  <c r="L138" i="6"/>
  <c r="K138" i="6"/>
  <c r="J138" i="6"/>
  <c r="I138" i="6"/>
  <c r="H138" i="6"/>
  <c r="G138" i="6"/>
  <c r="F138" i="6"/>
  <c r="E138" i="6"/>
  <c r="D138" i="6"/>
  <c r="L135" i="6"/>
  <c r="K135" i="6"/>
  <c r="J135" i="6"/>
  <c r="I135" i="6"/>
  <c r="H135" i="6"/>
  <c r="G135" i="6"/>
  <c r="F135" i="6"/>
  <c r="E135" i="6"/>
  <c r="D135" i="6"/>
  <c r="L132" i="6"/>
  <c r="K132" i="6"/>
  <c r="J132" i="6"/>
  <c r="I132" i="6"/>
  <c r="H132" i="6"/>
  <c r="G132" i="6"/>
  <c r="F132" i="6"/>
  <c r="E132" i="6"/>
  <c r="D132" i="6"/>
  <c r="L129" i="6"/>
  <c r="K129" i="6"/>
  <c r="J129" i="6"/>
  <c r="I129" i="6"/>
  <c r="H129" i="6"/>
  <c r="G129" i="6"/>
  <c r="F129" i="6"/>
  <c r="E129" i="6"/>
  <c r="D129" i="6"/>
  <c r="L126" i="6"/>
  <c r="K126" i="6"/>
  <c r="J126" i="6"/>
  <c r="I126" i="6"/>
  <c r="H126" i="6"/>
  <c r="G126" i="6"/>
  <c r="F126" i="6"/>
  <c r="E126" i="6"/>
  <c r="D126" i="6"/>
  <c r="L123" i="6"/>
  <c r="K123" i="6"/>
  <c r="J123" i="6"/>
  <c r="I123" i="6"/>
  <c r="H123" i="6"/>
  <c r="G123" i="6"/>
  <c r="F123" i="6"/>
  <c r="E123" i="6"/>
  <c r="D123" i="6"/>
  <c r="L120" i="6"/>
  <c r="K120" i="6"/>
  <c r="J120" i="6"/>
  <c r="I120" i="6"/>
  <c r="H120" i="6"/>
  <c r="G120" i="6"/>
  <c r="F120" i="6"/>
  <c r="E120" i="6"/>
  <c r="D120" i="6"/>
  <c r="L117" i="6"/>
  <c r="K117" i="6"/>
  <c r="J117" i="6"/>
  <c r="I117" i="6"/>
  <c r="H117" i="6"/>
  <c r="G117" i="6"/>
  <c r="F117" i="6"/>
  <c r="E117" i="6"/>
  <c r="D117" i="6"/>
  <c r="L114" i="6"/>
  <c r="K114" i="6"/>
  <c r="J114" i="6"/>
  <c r="I114" i="6"/>
  <c r="H114" i="6"/>
  <c r="G114" i="6"/>
  <c r="F114" i="6"/>
  <c r="E114" i="6"/>
  <c r="D114" i="6"/>
  <c r="L111" i="6"/>
  <c r="K111" i="6"/>
  <c r="J111" i="6"/>
  <c r="I111" i="6"/>
  <c r="H111" i="6"/>
  <c r="G111" i="6"/>
  <c r="F111" i="6"/>
  <c r="E111" i="6"/>
  <c r="D111" i="6"/>
  <c r="L108" i="6"/>
  <c r="K108" i="6"/>
  <c r="J108" i="6"/>
  <c r="I108" i="6"/>
  <c r="H108" i="6"/>
  <c r="G108" i="6"/>
  <c r="F108" i="6"/>
  <c r="E108" i="6"/>
  <c r="D108" i="6"/>
  <c r="L105" i="6"/>
  <c r="K105" i="6"/>
  <c r="J105" i="6"/>
  <c r="I105" i="6"/>
  <c r="H105" i="6"/>
  <c r="G105" i="6"/>
  <c r="F105" i="6"/>
  <c r="E105" i="6"/>
  <c r="D105" i="6"/>
  <c r="L102" i="6"/>
  <c r="K102" i="6"/>
  <c r="J102" i="6"/>
  <c r="I102" i="6"/>
  <c r="H102" i="6"/>
  <c r="G102" i="6"/>
  <c r="F102" i="6"/>
  <c r="E102" i="6"/>
  <c r="D102" i="6"/>
  <c r="L99" i="6"/>
  <c r="K99" i="6"/>
  <c r="J99" i="6"/>
  <c r="I99" i="6"/>
  <c r="H99" i="6"/>
  <c r="G99" i="6"/>
  <c r="F99" i="6"/>
  <c r="E99" i="6"/>
  <c r="D99" i="6"/>
  <c r="L96" i="6"/>
  <c r="K96" i="6"/>
  <c r="J96" i="6"/>
  <c r="I96" i="6"/>
  <c r="H96" i="6"/>
  <c r="G96" i="6"/>
  <c r="F96" i="6"/>
  <c r="E96" i="6"/>
  <c r="D96" i="6"/>
  <c r="L93" i="6"/>
  <c r="K93" i="6"/>
  <c r="J93" i="6"/>
  <c r="I93" i="6"/>
  <c r="H93" i="6"/>
  <c r="G93" i="6"/>
  <c r="F93" i="6"/>
  <c r="E93" i="6"/>
  <c r="D93" i="6"/>
  <c r="L90" i="6"/>
  <c r="K90" i="6"/>
  <c r="J90" i="6"/>
  <c r="I90" i="6"/>
  <c r="H90" i="6"/>
  <c r="G90" i="6"/>
  <c r="F90" i="6"/>
  <c r="E90" i="6"/>
  <c r="D90" i="6"/>
  <c r="L87" i="6"/>
  <c r="K87" i="6"/>
  <c r="J87" i="6"/>
  <c r="I87" i="6"/>
  <c r="H87" i="6"/>
  <c r="G87" i="6"/>
  <c r="F87" i="6"/>
  <c r="E87" i="6"/>
  <c r="D87" i="6"/>
  <c r="L84" i="6"/>
  <c r="K84" i="6"/>
  <c r="J84" i="6"/>
  <c r="I84" i="6"/>
  <c r="H84" i="6"/>
  <c r="G84" i="6"/>
  <c r="F84" i="6"/>
  <c r="E84" i="6"/>
  <c r="D84" i="6"/>
  <c r="L81" i="6"/>
  <c r="K81" i="6"/>
  <c r="J81" i="6"/>
  <c r="I81" i="6"/>
  <c r="H81" i="6"/>
  <c r="G81" i="6"/>
  <c r="F81" i="6"/>
  <c r="E81" i="6"/>
  <c r="D81" i="6"/>
  <c r="L78" i="6"/>
  <c r="K78" i="6"/>
  <c r="J78" i="6"/>
  <c r="I78" i="6"/>
  <c r="H78" i="6"/>
  <c r="G78" i="6"/>
  <c r="F78" i="6"/>
  <c r="E78" i="6"/>
  <c r="D78" i="6"/>
  <c r="L75" i="6"/>
  <c r="K75" i="6"/>
  <c r="J75" i="6"/>
  <c r="I75" i="6"/>
  <c r="H75" i="6"/>
  <c r="G75" i="6"/>
  <c r="F75" i="6"/>
  <c r="E75" i="6"/>
  <c r="D75" i="6"/>
  <c r="L72" i="6"/>
  <c r="K72" i="6"/>
  <c r="J72" i="6"/>
  <c r="I72" i="6"/>
  <c r="H72" i="6"/>
  <c r="G72" i="6"/>
  <c r="F72" i="6"/>
  <c r="E72" i="6"/>
  <c r="D72" i="6"/>
  <c r="L69" i="6"/>
  <c r="K69" i="6"/>
  <c r="J69" i="6"/>
  <c r="I69" i="6"/>
  <c r="H69" i="6"/>
  <c r="G69" i="6"/>
  <c r="F69" i="6"/>
  <c r="E69" i="6"/>
  <c r="D69" i="6"/>
  <c r="L66" i="6"/>
  <c r="K66" i="6"/>
  <c r="J66" i="6"/>
  <c r="I66" i="6"/>
  <c r="H66" i="6"/>
  <c r="G66" i="6"/>
  <c r="F66" i="6"/>
  <c r="E66" i="6"/>
  <c r="D66" i="6"/>
  <c r="L63" i="6"/>
  <c r="K63" i="6"/>
  <c r="J63" i="6"/>
  <c r="I63" i="6"/>
  <c r="H63" i="6"/>
  <c r="G63" i="6"/>
  <c r="F63" i="6"/>
  <c r="E63" i="6"/>
  <c r="D63" i="6"/>
  <c r="L60" i="6"/>
  <c r="K60" i="6"/>
  <c r="J60" i="6"/>
  <c r="I60" i="6"/>
  <c r="H60" i="6"/>
  <c r="G60" i="6"/>
  <c r="F60" i="6"/>
  <c r="E60" i="6"/>
  <c r="D60" i="6"/>
  <c r="L57" i="6"/>
  <c r="K57" i="6"/>
  <c r="J57" i="6"/>
  <c r="I57" i="6"/>
  <c r="H57" i="6"/>
  <c r="G57" i="6"/>
  <c r="F57" i="6"/>
  <c r="E57" i="6"/>
  <c r="D57" i="6"/>
  <c r="L54" i="6"/>
  <c r="K54" i="6"/>
  <c r="J54" i="6"/>
  <c r="I54" i="6"/>
  <c r="H54" i="6"/>
  <c r="G54" i="6"/>
  <c r="F54" i="6"/>
  <c r="E54" i="6"/>
  <c r="D54" i="6"/>
  <c r="L51" i="6"/>
  <c r="K51" i="6"/>
  <c r="J51" i="6"/>
  <c r="I51" i="6"/>
  <c r="H51" i="6"/>
  <c r="G51" i="6"/>
  <c r="F51" i="6"/>
  <c r="E51" i="6"/>
  <c r="D51" i="6"/>
  <c r="L48" i="6"/>
  <c r="K48" i="6"/>
  <c r="J48" i="6"/>
  <c r="I48" i="6"/>
  <c r="H48" i="6"/>
  <c r="G48" i="6"/>
  <c r="F48" i="6"/>
  <c r="E48" i="6"/>
  <c r="D48" i="6"/>
  <c r="L45" i="6"/>
  <c r="K45" i="6"/>
  <c r="J45" i="6"/>
  <c r="I45" i="6"/>
  <c r="H45" i="6"/>
  <c r="G45" i="6"/>
  <c r="F45" i="6"/>
  <c r="E45" i="6"/>
  <c r="D45" i="6"/>
  <c r="L42" i="6"/>
  <c r="K42" i="6"/>
  <c r="J42" i="6"/>
  <c r="I42" i="6"/>
  <c r="H42" i="6"/>
  <c r="G42" i="6"/>
  <c r="F42" i="6"/>
  <c r="E42" i="6"/>
  <c r="D42" i="6"/>
  <c r="L39" i="6"/>
  <c r="K39" i="6"/>
  <c r="J39" i="6"/>
  <c r="I39" i="6"/>
  <c r="H39" i="6"/>
  <c r="G39" i="6"/>
  <c r="F39" i="6"/>
  <c r="E39" i="6"/>
  <c r="D39" i="6"/>
  <c r="L36" i="6"/>
  <c r="K36" i="6"/>
  <c r="J36" i="6"/>
  <c r="I36" i="6"/>
  <c r="H36" i="6"/>
  <c r="G36" i="6"/>
  <c r="F36" i="6"/>
  <c r="E36" i="6"/>
  <c r="D36" i="6"/>
  <c r="L33" i="6"/>
  <c r="K33" i="6"/>
  <c r="J33" i="6"/>
  <c r="I33" i="6"/>
  <c r="H33" i="6"/>
  <c r="G33" i="6"/>
  <c r="F33" i="6"/>
  <c r="E33" i="6"/>
  <c r="D33" i="6"/>
  <c r="L30" i="6"/>
  <c r="K30" i="6"/>
  <c r="J30" i="6"/>
  <c r="I30" i="6"/>
  <c r="H30" i="6"/>
  <c r="G30" i="6"/>
  <c r="F30" i="6"/>
  <c r="E30" i="6"/>
  <c r="D30" i="6"/>
  <c r="L27" i="6"/>
  <c r="K27" i="6"/>
  <c r="J27" i="6"/>
  <c r="I27" i="6"/>
  <c r="H27" i="6"/>
  <c r="G27" i="6"/>
  <c r="F27" i="6"/>
  <c r="E27" i="6"/>
  <c r="D27" i="6"/>
  <c r="L24" i="6"/>
  <c r="K24" i="6"/>
  <c r="J24" i="6"/>
  <c r="I24" i="6"/>
  <c r="H24" i="6"/>
  <c r="G24" i="6"/>
  <c r="F24" i="6"/>
  <c r="E24" i="6"/>
  <c r="D24" i="6"/>
  <c r="L21" i="6"/>
  <c r="K21" i="6"/>
  <c r="J21" i="6"/>
  <c r="I21" i="6"/>
  <c r="H21" i="6"/>
  <c r="G21" i="6"/>
  <c r="F21" i="6"/>
  <c r="E21" i="6"/>
  <c r="D21" i="6"/>
  <c r="L18" i="6"/>
  <c r="K18" i="6"/>
  <c r="J18" i="6"/>
  <c r="I18" i="6"/>
  <c r="H18" i="6"/>
  <c r="G18" i="6"/>
  <c r="F18" i="6"/>
  <c r="E18" i="6"/>
  <c r="D18" i="6"/>
  <c r="L15" i="6"/>
  <c r="K15" i="6"/>
  <c r="J15" i="6"/>
  <c r="I15" i="6"/>
  <c r="H15" i="6"/>
  <c r="G15" i="6"/>
  <c r="F15" i="6"/>
  <c r="E15" i="6"/>
  <c r="D15" i="6"/>
  <c r="L12" i="6"/>
  <c r="K12" i="6"/>
  <c r="J12" i="6"/>
  <c r="I12" i="6"/>
  <c r="H12" i="6"/>
  <c r="G12" i="6"/>
  <c r="F12" i="6"/>
  <c r="E12" i="6"/>
  <c r="D12" i="6"/>
  <c r="R1228" i="5"/>
  <c r="P1228" i="5"/>
  <c r="O1228" i="5"/>
  <c r="N1228" i="5"/>
  <c r="M1228" i="5"/>
  <c r="L1227" i="5"/>
  <c r="O1225" i="5" s="1"/>
  <c r="K1227" i="5"/>
  <c r="J1227" i="5"/>
  <c r="I1227" i="5"/>
  <c r="H1227" i="5"/>
  <c r="G1227" i="5"/>
  <c r="F1227" i="5"/>
  <c r="E1227" i="5"/>
  <c r="D1227" i="5"/>
  <c r="R1225" i="5"/>
  <c r="P1225" i="5"/>
  <c r="N1225" i="5"/>
  <c r="M1225" i="5"/>
  <c r="L1224" i="5"/>
  <c r="O1222" i="5" s="1"/>
  <c r="K1224" i="5"/>
  <c r="J1224" i="5"/>
  <c r="I1224" i="5"/>
  <c r="H1224" i="5"/>
  <c r="G1224" i="5"/>
  <c r="F1224" i="5"/>
  <c r="E1224" i="5"/>
  <c r="D1224" i="5"/>
  <c r="R1222" i="5"/>
  <c r="P1222" i="5"/>
  <c r="N1222" i="5"/>
  <c r="M1222" i="5"/>
  <c r="L1221" i="5"/>
  <c r="O1219" i="5" s="1"/>
  <c r="K1221" i="5"/>
  <c r="J1221" i="5"/>
  <c r="I1221" i="5"/>
  <c r="H1221" i="5"/>
  <c r="G1221" i="5"/>
  <c r="F1221" i="5"/>
  <c r="E1221" i="5"/>
  <c r="D1221" i="5"/>
  <c r="R1219" i="5"/>
  <c r="P1219" i="5"/>
  <c r="N1219" i="5"/>
  <c r="M1219" i="5"/>
  <c r="L1218" i="5"/>
  <c r="O1216" i="5" s="1"/>
  <c r="K1218" i="5"/>
  <c r="J1218" i="5"/>
  <c r="I1218" i="5"/>
  <c r="H1218" i="5"/>
  <c r="G1218" i="5"/>
  <c r="F1218" i="5"/>
  <c r="E1218" i="5"/>
  <c r="D1218" i="5"/>
  <c r="R1216" i="5"/>
  <c r="P1216" i="5"/>
  <c r="N1216" i="5"/>
  <c r="M1216" i="5"/>
  <c r="L1215" i="5"/>
  <c r="O1213" i="5" s="1"/>
  <c r="K1215" i="5"/>
  <c r="J1215" i="5"/>
  <c r="I1215" i="5"/>
  <c r="H1215" i="5"/>
  <c r="G1215" i="5"/>
  <c r="F1215" i="5"/>
  <c r="E1215" i="5"/>
  <c r="D1215" i="5"/>
  <c r="R1213" i="5"/>
  <c r="P1213" i="5"/>
  <c r="N1213" i="5"/>
  <c r="M1213" i="5"/>
  <c r="L1212" i="5"/>
  <c r="O1210" i="5" s="1"/>
  <c r="K1212" i="5"/>
  <c r="J1212" i="5"/>
  <c r="I1212" i="5"/>
  <c r="H1212" i="5"/>
  <c r="G1212" i="5"/>
  <c r="F1212" i="5"/>
  <c r="E1212" i="5"/>
  <c r="D1212" i="5"/>
  <c r="R1210" i="5"/>
  <c r="P1210" i="5"/>
  <c r="N1210" i="5"/>
  <c r="M1210" i="5"/>
  <c r="L1209" i="5"/>
  <c r="O1207" i="5" s="1"/>
  <c r="K1209" i="5"/>
  <c r="J1209" i="5"/>
  <c r="I1209" i="5"/>
  <c r="H1209" i="5"/>
  <c r="G1209" i="5"/>
  <c r="F1209" i="5"/>
  <c r="E1209" i="5"/>
  <c r="D1209" i="5"/>
  <c r="R1207" i="5"/>
  <c r="P1207" i="5"/>
  <c r="N1207" i="5"/>
  <c r="M1207" i="5"/>
  <c r="L1206" i="5"/>
  <c r="O1204" i="5" s="1"/>
  <c r="K1206" i="5"/>
  <c r="J1206" i="5"/>
  <c r="I1206" i="5"/>
  <c r="H1206" i="5"/>
  <c r="G1206" i="5"/>
  <c r="F1206" i="5"/>
  <c r="E1206" i="5"/>
  <c r="D1206" i="5"/>
  <c r="R1204" i="5"/>
  <c r="P1204" i="5"/>
  <c r="N1204" i="5"/>
  <c r="M1204" i="5"/>
  <c r="L1203" i="5"/>
  <c r="K1203" i="5"/>
  <c r="J1203" i="5"/>
  <c r="I1203" i="5"/>
  <c r="H1203" i="5"/>
  <c r="G1203" i="5"/>
  <c r="F1203" i="5"/>
  <c r="E1203" i="5"/>
  <c r="D1203" i="5"/>
  <c r="R1201" i="5"/>
  <c r="P1201" i="5"/>
  <c r="O1201" i="5"/>
  <c r="N1201" i="5"/>
  <c r="M1201" i="5"/>
  <c r="L1200" i="5"/>
  <c r="O1198" i="5" s="1"/>
  <c r="K1200" i="5"/>
  <c r="J1200" i="5"/>
  <c r="I1200" i="5"/>
  <c r="H1200" i="5"/>
  <c r="G1200" i="5"/>
  <c r="F1200" i="5"/>
  <c r="E1200" i="5"/>
  <c r="D1200" i="5"/>
  <c r="R1198" i="5"/>
  <c r="P1198" i="5"/>
  <c r="N1198" i="5"/>
  <c r="M1198" i="5"/>
  <c r="L1197" i="5"/>
  <c r="O1195" i="5" s="1"/>
  <c r="K1197" i="5"/>
  <c r="J1197" i="5"/>
  <c r="I1197" i="5"/>
  <c r="H1197" i="5"/>
  <c r="G1197" i="5"/>
  <c r="F1197" i="5"/>
  <c r="E1197" i="5"/>
  <c r="D1197" i="5"/>
  <c r="R1195" i="5"/>
  <c r="P1195" i="5"/>
  <c r="N1195" i="5"/>
  <c r="M1195" i="5"/>
  <c r="L1194" i="5"/>
  <c r="O1192" i="5" s="1"/>
  <c r="K1194" i="5"/>
  <c r="J1194" i="5"/>
  <c r="I1194" i="5"/>
  <c r="H1194" i="5"/>
  <c r="G1194" i="5"/>
  <c r="F1194" i="5"/>
  <c r="E1194" i="5"/>
  <c r="D1194" i="5"/>
  <c r="R1192" i="5"/>
  <c r="P1192" i="5"/>
  <c r="N1192" i="5"/>
  <c r="M1192" i="5"/>
  <c r="L1191" i="5"/>
  <c r="O1189" i="5" s="1"/>
  <c r="K1191" i="5"/>
  <c r="J1191" i="5"/>
  <c r="I1191" i="5"/>
  <c r="H1191" i="5"/>
  <c r="G1191" i="5"/>
  <c r="F1191" i="5"/>
  <c r="E1191" i="5"/>
  <c r="D1191" i="5"/>
  <c r="R1189" i="5"/>
  <c r="P1189" i="5"/>
  <c r="N1189" i="5"/>
  <c r="M1189" i="5"/>
  <c r="L1188" i="5"/>
  <c r="O1186" i="5" s="1"/>
  <c r="K1188" i="5"/>
  <c r="J1188" i="5"/>
  <c r="I1188" i="5"/>
  <c r="H1188" i="5"/>
  <c r="G1188" i="5"/>
  <c r="F1188" i="5"/>
  <c r="E1188" i="5"/>
  <c r="D1188" i="5"/>
  <c r="R1186" i="5"/>
  <c r="P1186" i="5"/>
  <c r="N1186" i="5"/>
  <c r="M1186" i="5"/>
  <c r="L1185" i="5"/>
  <c r="O1183" i="5" s="1"/>
  <c r="K1185" i="5"/>
  <c r="J1185" i="5"/>
  <c r="I1185" i="5"/>
  <c r="H1185" i="5"/>
  <c r="G1185" i="5"/>
  <c r="F1185" i="5"/>
  <c r="E1185" i="5"/>
  <c r="D1185" i="5"/>
  <c r="R1183" i="5"/>
  <c r="P1183" i="5"/>
  <c r="N1183" i="5"/>
  <c r="M1183" i="5"/>
  <c r="L1182" i="5"/>
  <c r="O1180" i="5" s="1"/>
  <c r="K1182" i="5"/>
  <c r="J1182" i="5"/>
  <c r="I1182" i="5"/>
  <c r="H1182" i="5"/>
  <c r="G1182" i="5"/>
  <c r="F1182" i="5"/>
  <c r="E1182" i="5"/>
  <c r="D1182" i="5"/>
  <c r="R1180" i="5"/>
  <c r="P1180" i="5"/>
  <c r="N1180" i="5"/>
  <c r="M1180" i="5"/>
  <c r="L1179" i="5"/>
  <c r="O1177" i="5" s="1"/>
  <c r="K1179" i="5"/>
  <c r="J1179" i="5"/>
  <c r="I1179" i="5"/>
  <c r="H1179" i="5"/>
  <c r="G1179" i="5"/>
  <c r="F1179" i="5"/>
  <c r="E1179" i="5"/>
  <c r="D1179" i="5"/>
  <c r="R1177" i="5"/>
  <c r="P1177" i="5"/>
  <c r="N1177" i="5"/>
  <c r="M1177" i="5"/>
  <c r="L1176" i="5"/>
  <c r="O1174" i="5" s="1"/>
  <c r="K1176" i="5"/>
  <c r="J1176" i="5"/>
  <c r="I1176" i="5"/>
  <c r="H1176" i="5"/>
  <c r="G1176" i="5"/>
  <c r="F1176" i="5"/>
  <c r="E1176" i="5"/>
  <c r="D1176" i="5"/>
  <c r="R1174" i="5"/>
  <c r="P1174" i="5"/>
  <c r="N1174" i="5"/>
  <c r="M1174" i="5"/>
  <c r="L1173" i="5"/>
  <c r="O1171" i="5" s="1"/>
  <c r="K1173" i="5"/>
  <c r="J1173" i="5"/>
  <c r="I1173" i="5"/>
  <c r="H1173" i="5"/>
  <c r="G1173" i="5"/>
  <c r="F1173" i="5"/>
  <c r="E1173" i="5"/>
  <c r="D1173" i="5"/>
  <c r="R1171" i="5"/>
  <c r="P1171" i="5"/>
  <c r="N1171" i="5"/>
  <c r="M1171" i="5"/>
  <c r="L1170" i="5"/>
  <c r="O1168" i="5" s="1"/>
  <c r="K1170" i="5"/>
  <c r="J1170" i="5"/>
  <c r="I1170" i="5"/>
  <c r="H1170" i="5"/>
  <c r="G1170" i="5"/>
  <c r="F1170" i="5"/>
  <c r="E1170" i="5"/>
  <c r="D1170" i="5"/>
  <c r="R1168" i="5"/>
  <c r="P1168" i="5"/>
  <c r="N1168" i="5"/>
  <c r="M1168" i="5"/>
  <c r="L1167" i="5"/>
  <c r="O1165" i="5" s="1"/>
  <c r="K1167" i="5"/>
  <c r="J1167" i="5"/>
  <c r="I1167" i="5"/>
  <c r="H1167" i="5"/>
  <c r="G1167" i="5"/>
  <c r="F1167" i="5"/>
  <c r="E1167" i="5"/>
  <c r="D1167" i="5"/>
  <c r="R1165" i="5"/>
  <c r="P1165" i="5"/>
  <c r="N1165" i="5"/>
  <c r="M1165" i="5"/>
  <c r="L1164" i="5"/>
  <c r="O1162" i="5" s="1"/>
  <c r="K1164" i="5"/>
  <c r="J1164" i="5"/>
  <c r="I1164" i="5"/>
  <c r="H1164" i="5"/>
  <c r="G1164" i="5"/>
  <c r="F1164" i="5"/>
  <c r="E1164" i="5"/>
  <c r="D1164" i="5"/>
  <c r="R1162" i="5"/>
  <c r="P1162" i="5"/>
  <c r="N1162" i="5"/>
  <c r="M1162" i="5"/>
  <c r="L1161" i="5"/>
  <c r="O1159" i="5" s="1"/>
  <c r="K1161" i="5"/>
  <c r="J1161" i="5"/>
  <c r="I1161" i="5"/>
  <c r="H1161" i="5"/>
  <c r="G1161" i="5"/>
  <c r="F1161" i="5"/>
  <c r="E1161" i="5"/>
  <c r="D1161" i="5"/>
  <c r="R1159" i="5"/>
  <c r="P1159" i="5"/>
  <c r="N1159" i="5"/>
  <c r="M1159" i="5"/>
  <c r="L1158" i="5"/>
  <c r="O1156" i="5" s="1"/>
  <c r="K1158" i="5"/>
  <c r="J1158" i="5"/>
  <c r="I1158" i="5"/>
  <c r="H1158" i="5"/>
  <c r="G1158" i="5"/>
  <c r="F1158" i="5"/>
  <c r="E1158" i="5"/>
  <c r="D1158" i="5"/>
  <c r="R1156" i="5"/>
  <c r="P1156" i="5"/>
  <c r="N1156" i="5"/>
  <c r="M1156" i="5"/>
  <c r="L1155" i="5"/>
  <c r="O1153" i="5" s="1"/>
  <c r="K1155" i="5"/>
  <c r="J1155" i="5"/>
  <c r="I1155" i="5"/>
  <c r="H1155" i="5"/>
  <c r="G1155" i="5"/>
  <c r="F1155" i="5"/>
  <c r="E1155" i="5"/>
  <c r="D1155" i="5"/>
  <c r="R1153" i="5"/>
  <c r="P1153" i="5"/>
  <c r="N1153" i="5"/>
  <c r="M1153" i="5"/>
  <c r="L1152" i="5"/>
  <c r="O1150" i="5" s="1"/>
  <c r="K1152" i="5"/>
  <c r="J1152" i="5"/>
  <c r="I1152" i="5"/>
  <c r="H1152" i="5"/>
  <c r="G1152" i="5"/>
  <c r="F1152" i="5"/>
  <c r="E1152" i="5"/>
  <c r="D1152" i="5"/>
  <c r="R1150" i="5"/>
  <c r="P1150" i="5"/>
  <c r="N1150" i="5"/>
  <c r="M1150" i="5"/>
  <c r="L1149" i="5"/>
  <c r="O1147" i="5" s="1"/>
  <c r="K1149" i="5"/>
  <c r="J1149" i="5"/>
  <c r="I1149" i="5"/>
  <c r="H1149" i="5"/>
  <c r="G1149" i="5"/>
  <c r="F1149" i="5"/>
  <c r="E1149" i="5"/>
  <c r="D1149" i="5"/>
  <c r="R1147" i="5"/>
  <c r="P1147" i="5"/>
  <c r="N1147" i="5"/>
  <c r="M1147" i="5"/>
  <c r="L1146" i="5"/>
  <c r="O1144" i="5" s="1"/>
  <c r="K1146" i="5"/>
  <c r="J1146" i="5"/>
  <c r="I1146" i="5"/>
  <c r="H1146" i="5"/>
  <c r="G1146" i="5"/>
  <c r="F1146" i="5"/>
  <c r="E1146" i="5"/>
  <c r="D1146" i="5"/>
  <c r="R1144" i="5"/>
  <c r="P1144" i="5"/>
  <c r="N1144" i="5"/>
  <c r="M1144" i="5"/>
  <c r="L1143" i="5"/>
  <c r="K1143" i="5"/>
  <c r="J1143" i="5"/>
  <c r="I1143" i="5"/>
  <c r="H1143" i="5"/>
  <c r="G1143" i="5"/>
  <c r="F1143" i="5"/>
  <c r="E1143" i="5"/>
  <c r="D1143" i="5"/>
  <c r="R1141" i="5"/>
  <c r="P1141" i="5"/>
  <c r="O1141" i="5"/>
  <c r="N1141" i="5"/>
  <c r="M1141" i="5"/>
  <c r="L1140" i="5"/>
  <c r="O1138" i="5" s="1"/>
  <c r="K1140" i="5"/>
  <c r="J1140" i="5"/>
  <c r="I1140" i="5"/>
  <c r="H1140" i="5"/>
  <c r="G1140" i="5"/>
  <c r="F1140" i="5"/>
  <c r="E1140" i="5"/>
  <c r="D1140" i="5"/>
  <c r="R1138" i="5"/>
  <c r="P1138" i="5"/>
  <c r="N1138" i="5"/>
  <c r="M1138" i="5"/>
  <c r="L1137" i="5"/>
  <c r="O1135" i="5" s="1"/>
  <c r="K1137" i="5"/>
  <c r="J1137" i="5"/>
  <c r="I1137" i="5"/>
  <c r="H1137" i="5"/>
  <c r="G1137" i="5"/>
  <c r="F1137" i="5"/>
  <c r="E1137" i="5"/>
  <c r="D1137" i="5"/>
  <c r="R1135" i="5"/>
  <c r="P1135" i="5"/>
  <c r="N1135" i="5"/>
  <c r="M1135" i="5"/>
  <c r="L1134" i="5"/>
  <c r="O1132" i="5" s="1"/>
  <c r="K1134" i="5"/>
  <c r="J1134" i="5"/>
  <c r="I1134" i="5"/>
  <c r="H1134" i="5"/>
  <c r="G1134" i="5"/>
  <c r="F1134" i="5"/>
  <c r="E1134" i="5"/>
  <c r="D1134" i="5"/>
  <c r="R1132" i="5"/>
  <c r="P1132" i="5"/>
  <c r="N1132" i="5"/>
  <c r="M1132" i="5"/>
  <c r="L1131" i="5"/>
  <c r="O1129" i="5" s="1"/>
  <c r="K1131" i="5"/>
  <c r="J1131" i="5"/>
  <c r="I1131" i="5"/>
  <c r="H1131" i="5"/>
  <c r="G1131" i="5"/>
  <c r="F1131" i="5"/>
  <c r="E1131" i="5"/>
  <c r="D1131" i="5"/>
  <c r="R1129" i="5"/>
  <c r="P1129" i="5"/>
  <c r="N1129" i="5"/>
  <c r="M1129" i="5"/>
  <c r="L1128" i="5"/>
  <c r="O1126" i="5" s="1"/>
  <c r="K1128" i="5"/>
  <c r="J1128" i="5"/>
  <c r="I1128" i="5"/>
  <c r="H1128" i="5"/>
  <c r="G1128" i="5"/>
  <c r="F1128" i="5"/>
  <c r="E1128" i="5"/>
  <c r="D1128" i="5"/>
  <c r="R1126" i="5"/>
  <c r="P1126" i="5"/>
  <c r="N1126" i="5"/>
  <c r="M1126" i="5"/>
  <c r="L1125" i="5"/>
  <c r="O1123" i="5" s="1"/>
  <c r="K1125" i="5"/>
  <c r="J1125" i="5"/>
  <c r="I1125" i="5"/>
  <c r="H1125" i="5"/>
  <c r="G1125" i="5"/>
  <c r="F1125" i="5"/>
  <c r="E1125" i="5"/>
  <c r="D1125" i="5"/>
  <c r="R1123" i="5"/>
  <c r="P1123" i="5"/>
  <c r="N1123" i="5"/>
  <c r="M1123" i="5"/>
  <c r="L1122" i="5"/>
  <c r="O1120" i="5" s="1"/>
  <c r="K1122" i="5"/>
  <c r="J1122" i="5"/>
  <c r="I1122" i="5"/>
  <c r="H1122" i="5"/>
  <c r="G1122" i="5"/>
  <c r="F1122" i="5"/>
  <c r="E1122" i="5"/>
  <c r="D1122" i="5"/>
  <c r="R1120" i="5"/>
  <c r="P1120" i="5"/>
  <c r="N1120" i="5"/>
  <c r="M1120" i="5"/>
  <c r="L1119" i="5"/>
  <c r="O1117" i="5" s="1"/>
  <c r="K1119" i="5"/>
  <c r="J1119" i="5"/>
  <c r="I1119" i="5"/>
  <c r="H1119" i="5"/>
  <c r="G1119" i="5"/>
  <c r="F1119" i="5"/>
  <c r="E1119" i="5"/>
  <c r="D1119" i="5"/>
  <c r="R1117" i="5"/>
  <c r="P1117" i="5"/>
  <c r="N1117" i="5"/>
  <c r="M1117" i="5"/>
  <c r="L1116" i="5"/>
  <c r="O1114" i="5" s="1"/>
  <c r="K1116" i="5"/>
  <c r="J1116" i="5"/>
  <c r="I1116" i="5"/>
  <c r="H1116" i="5"/>
  <c r="G1116" i="5"/>
  <c r="F1116" i="5"/>
  <c r="E1116" i="5"/>
  <c r="D1116" i="5"/>
  <c r="R1114" i="5"/>
  <c r="P1114" i="5"/>
  <c r="N1114" i="5"/>
  <c r="M1114" i="5"/>
  <c r="L1113" i="5"/>
  <c r="O1111" i="5" s="1"/>
  <c r="K1113" i="5"/>
  <c r="J1113" i="5"/>
  <c r="I1113" i="5"/>
  <c r="H1113" i="5"/>
  <c r="G1113" i="5"/>
  <c r="F1113" i="5"/>
  <c r="E1113" i="5"/>
  <c r="D1113" i="5"/>
  <c r="R1111" i="5"/>
  <c r="P1111" i="5"/>
  <c r="N1111" i="5"/>
  <c r="M1111" i="5"/>
  <c r="L1110" i="5"/>
  <c r="O1108" i="5" s="1"/>
  <c r="K1110" i="5"/>
  <c r="J1110" i="5"/>
  <c r="I1110" i="5"/>
  <c r="H1110" i="5"/>
  <c r="G1110" i="5"/>
  <c r="F1110" i="5"/>
  <c r="E1110" i="5"/>
  <c r="D1110" i="5"/>
  <c r="R1108" i="5"/>
  <c r="P1108" i="5"/>
  <c r="N1108" i="5"/>
  <c r="M1108" i="5"/>
  <c r="L1107" i="5"/>
  <c r="O1105" i="5" s="1"/>
  <c r="K1107" i="5"/>
  <c r="J1107" i="5"/>
  <c r="I1107" i="5"/>
  <c r="H1107" i="5"/>
  <c r="G1107" i="5"/>
  <c r="F1107" i="5"/>
  <c r="E1107" i="5"/>
  <c r="D1107" i="5"/>
  <c r="R1105" i="5"/>
  <c r="P1105" i="5"/>
  <c r="N1105" i="5"/>
  <c r="M1105" i="5"/>
  <c r="L1104" i="5"/>
  <c r="O1102" i="5" s="1"/>
  <c r="K1104" i="5"/>
  <c r="J1104" i="5"/>
  <c r="I1104" i="5"/>
  <c r="H1104" i="5"/>
  <c r="G1104" i="5"/>
  <c r="F1104" i="5"/>
  <c r="E1104" i="5"/>
  <c r="D1104" i="5"/>
  <c r="R1102" i="5"/>
  <c r="P1102" i="5"/>
  <c r="N1102" i="5"/>
  <c r="M1102" i="5"/>
  <c r="L1101" i="5"/>
  <c r="O1099" i="5" s="1"/>
  <c r="K1101" i="5"/>
  <c r="J1101" i="5"/>
  <c r="I1101" i="5"/>
  <c r="H1101" i="5"/>
  <c r="G1101" i="5"/>
  <c r="F1101" i="5"/>
  <c r="E1101" i="5"/>
  <c r="D1101" i="5"/>
  <c r="R1099" i="5"/>
  <c r="P1099" i="5"/>
  <c r="N1099" i="5"/>
  <c r="M1099" i="5"/>
  <c r="L1098" i="5"/>
  <c r="O1096" i="5" s="1"/>
  <c r="K1098" i="5"/>
  <c r="J1098" i="5"/>
  <c r="I1098" i="5"/>
  <c r="H1098" i="5"/>
  <c r="G1098" i="5"/>
  <c r="F1098" i="5"/>
  <c r="E1098" i="5"/>
  <c r="D1098" i="5"/>
  <c r="R1096" i="5"/>
  <c r="P1096" i="5"/>
  <c r="N1096" i="5"/>
  <c r="M1096" i="5"/>
  <c r="L1095" i="5"/>
  <c r="O1093" i="5" s="1"/>
  <c r="K1095" i="5"/>
  <c r="J1095" i="5"/>
  <c r="I1095" i="5"/>
  <c r="H1095" i="5"/>
  <c r="G1095" i="5"/>
  <c r="F1095" i="5"/>
  <c r="E1095" i="5"/>
  <c r="D1095" i="5"/>
  <c r="R1093" i="5"/>
  <c r="P1093" i="5"/>
  <c r="N1093" i="5"/>
  <c r="M1093" i="5"/>
  <c r="L1092" i="5"/>
  <c r="O1090" i="5" s="1"/>
  <c r="K1092" i="5"/>
  <c r="J1092" i="5"/>
  <c r="I1092" i="5"/>
  <c r="H1092" i="5"/>
  <c r="G1092" i="5"/>
  <c r="F1092" i="5"/>
  <c r="E1092" i="5"/>
  <c r="D1092" i="5"/>
  <c r="R1090" i="5"/>
  <c r="P1090" i="5"/>
  <c r="N1090" i="5"/>
  <c r="M1090" i="5"/>
  <c r="L1089" i="5"/>
  <c r="O1087" i="5" s="1"/>
  <c r="K1089" i="5"/>
  <c r="J1089" i="5"/>
  <c r="I1089" i="5"/>
  <c r="H1089" i="5"/>
  <c r="G1089" i="5"/>
  <c r="F1089" i="5"/>
  <c r="E1089" i="5"/>
  <c r="D1089" i="5"/>
  <c r="R1087" i="5"/>
  <c r="P1087" i="5"/>
  <c r="N1087" i="5"/>
  <c r="M1087" i="5"/>
  <c r="L1086" i="5"/>
  <c r="O1084" i="5" s="1"/>
  <c r="K1086" i="5"/>
  <c r="J1086" i="5"/>
  <c r="I1086" i="5"/>
  <c r="H1086" i="5"/>
  <c r="G1086" i="5"/>
  <c r="F1086" i="5"/>
  <c r="E1086" i="5"/>
  <c r="D1086" i="5"/>
  <c r="R1084" i="5"/>
  <c r="P1084" i="5"/>
  <c r="N1084" i="5"/>
  <c r="M1084" i="5"/>
  <c r="L1083" i="5"/>
  <c r="O1081" i="5" s="1"/>
  <c r="K1083" i="5"/>
  <c r="J1083" i="5"/>
  <c r="I1083" i="5"/>
  <c r="H1083" i="5"/>
  <c r="G1083" i="5"/>
  <c r="F1083" i="5"/>
  <c r="E1083" i="5"/>
  <c r="D1083" i="5"/>
  <c r="R1081" i="5"/>
  <c r="P1081" i="5"/>
  <c r="N1081" i="5"/>
  <c r="M1081" i="5"/>
  <c r="L1080" i="5"/>
  <c r="O1078" i="5" s="1"/>
  <c r="K1080" i="5"/>
  <c r="J1080" i="5"/>
  <c r="I1080" i="5"/>
  <c r="H1080" i="5"/>
  <c r="G1080" i="5"/>
  <c r="F1080" i="5"/>
  <c r="E1080" i="5"/>
  <c r="D1080" i="5"/>
  <c r="R1078" i="5"/>
  <c r="P1078" i="5"/>
  <c r="N1078" i="5"/>
  <c r="M1078" i="5"/>
  <c r="L1077" i="5"/>
  <c r="O1075" i="5" s="1"/>
  <c r="K1077" i="5"/>
  <c r="J1077" i="5"/>
  <c r="I1077" i="5"/>
  <c r="H1077" i="5"/>
  <c r="G1077" i="5"/>
  <c r="F1077" i="5"/>
  <c r="E1077" i="5"/>
  <c r="D1077" i="5"/>
  <c r="R1075" i="5"/>
  <c r="P1075" i="5"/>
  <c r="N1075" i="5"/>
  <c r="M1075" i="5"/>
  <c r="L1074" i="5"/>
  <c r="O1072" i="5" s="1"/>
  <c r="K1074" i="5"/>
  <c r="J1074" i="5"/>
  <c r="I1074" i="5"/>
  <c r="H1074" i="5"/>
  <c r="G1074" i="5"/>
  <c r="F1074" i="5"/>
  <c r="E1074" i="5"/>
  <c r="D1074" i="5"/>
  <c r="R1072" i="5"/>
  <c r="P1072" i="5"/>
  <c r="N1072" i="5"/>
  <c r="M1072" i="5"/>
  <c r="L1071" i="5"/>
  <c r="O1069" i="5" s="1"/>
  <c r="K1071" i="5"/>
  <c r="J1071" i="5"/>
  <c r="I1071" i="5"/>
  <c r="H1071" i="5"/>
  <c r="G1071" i="5"/>
  <c r="F1071" i="5"/>
  <c r="E1071" i="5"/>
  <c r="D1071" i="5"/>
  <c r="R1069" i="5"/>
  <c r="P1069" i="5"/>
  <c r="N1069" i="5"/>
  <c r="M1069" i="5"/>
  <c r="L1068" i="5"/>
  <c r="O1066" i="5" s="1"/>
  <c r="K1068" i="5"/>
  <c r="J1068" i="5"/>
  <c r="I1068" i="5"/>
  <c r="H1068" i="5"/>
  <c r="G1068" i="5"/>
  <c r="F1068" i="5"/>
  <c r="E1068" i="5"/>
  <c r="D1068" i="5"/>
  <c r="R1066" i="5"/>
  <c r="P1066" i="5"/>
  <c r="N1066" i="5"/>
  <c r="M1066" i="5"/>
  <c r="L1065" i="5"/>
  <c r="O1063" i="5" s="1"/>
  <c r="K1065" i="5"/>
  <c r="J1065" i="5"/>
  <c r="I1065" i="5"/>
  <c r="H1065" i="5"/>
  <c r="G1065" i="5"/>
  <c r="F1065" i="5"/>
  <c r="E1065" i="5"/>
  <c r="D1065" i="5"/>
  <c r="R1063" i="5"/>
  <c r="P1063" i="5"/>
  <c r="N1063" i="5"/>
  <c r="M1063" i="5"/>
  <c r="L1062" i="5"/>
  <c r="O1060" i="5" s="1"/>
  <c r="K1062" i="5"/>
  <c r="J1062" i="5"/>
  <c r="I1062" i="5"/>
  <c r="H1062" i="5"/>
  <c r="G1062" i="5"/>
  <c r="F1062" i="5"/>
  <c r="E1062" i="5"/>
  <c r="D1062" i="5"/>
  <c r="R1060" i="5"/>
  <c r="P1060" i="5"/>
  <c r="N1060" i="5"/>
  <c r="M1060" i="5"/>
  <c r="L1059" i="5"/>
  <c r="O1057" i="5" s="1"/>
  <c r="K1059" i="5"/>
  <c r="J1059" i="5"/>
  <c r="I1059" i="5"/>
  <c r="H1059" i="5"/>
  <c r="G1059" i="5"/>
  <c r="F1059" i="5"/>
  <c r="E1059" i="5"/>
  <c r="D1059" i="5"/>
  <c r="R1057" i="5"/>
  <c r="P1057" i="5"/>
  <c r="N1057" i="5"/>
  <c r="M1057" i="5"/>
  <c r="L1056" i="5"/>
  <c r="O1054" i="5" s="1"/>
  <c r="K1056" i="5"/>
  <c r="J1056" i="5"/>
  <c r="I1056" i="5"/>
  <c r="H1056" i="5"/>
  <c r="G1056" i="5"/>
  <c r="F1056" i="5"/>
  <c r="E1056" i="5"/>
  <c r="D1056" i="5"/>
  <c r="R1054" i="5"/>
  <c r="P1054" i="5"/>
  <c r="N1054" i="5"/>
  <c r="M1054" i="5"/>
  <c r="L1053" i="5"/>
  <c r="O1051" i="5" s="1"/>
  <c r="K1053" i="5"/>
  <c r="J1053" i="5"/>
  <c r="I1053" i="5"/>
  <c r="H1053" i="5"/>
  <c r="G1053" i="5"/>
  <c r="F1053" i="5"/>
  <c r="E1053" i="5"/>
  <c r="D1053" i="5"/>
  <c r="R1051" i="5"/>
  <c r="P1051" i="5"/>
  <c r="N1051" i="5"/>
  <c r="M1051" i="5"/>
  <c r="L1050" i="5"/>
  <c r="O1048" i="5" s="1"/>
  <c r="K1050" i="5"/>
  <c r="J1050" i="5"/>
  <c r="I1050" i="5"/>
  <c r="H1050" i="5"/>
  <c r="G1050" i="5"/>
  <c r="F1050" i="5"/>
  <c r="E1050" i="5"/>
  <c r="D1050" i="5"/>
  <c r="R1048" i="5"/>
  <c r="P1048" i="5"/>
  <c r="N1048" i="5"/>
  <c r="M1048" i="5"/>
  <c r="L1047" i="5"/>
  <c r="O1045" i="5" s="1"/>
  <c r="K1047" i="5"/>
  <c r="J1047" i="5"/>
  <c r="I1047" i="5"/>
  <c r="H1047" i="5"/>
  <c r="G1047" i="5"/>
  <c r="F1047" i="5"/>
  <c r="E1047" i="5"/>
  <c r="D1047" i="5"/>
  <c r="R1045" i="5"/>
  <c r="P1045" i="5"/>
  <c r="N1045" i="5"/>
  <c r="M1045" i="5"/>
  <c r="L1044" i="5"/>
  <c r="O1042" i="5" s="1"/>
  <c r="K1044" i="5"/>
  <c r="J1044" i="5"/>
  <c r="I1044" i="5"/>
  <c r="H1044" i="5"/>
  <c r="G1044" i="5"/>
  <c r="F1044" i="5"/>
  <c r="E1044" i="5"/>
  <c r="D1044" i="5"/>
  <c r="R1042" i="5"/>
  <c r="P1042" i="5"/>
  <c r="N1042" i="5"/>
  <c r="M1042" i="5"/>
  <c r="L1041" i="5"/>
  <c r="O1039" i="5" s="1"/>
  <c r="K1041" i="5"/>
  <c r="J1041" i="5"/>
  <c r="I1041" i="5"/>
  <c r="H1041" i="5"/>
  <c r="G1041" i="5"/>
  <c r="F1041" i="5"/>
  <c r="E1041" i="5"/>
  <c r="D1041" i="5"/>
  <c r="R1039" i="5"/>
  <c r="P1039" i="5"/>
  <c r="N1039" i="5"/>
  <c r="M1039" i="5"/>
  <c r="L1038" i="5"/>
  <c r="O1036" i="5" s="1"/>
  <c r="K1038" i="5"/>
  <c r="J1038" i="5"/>
  <c r="I1038" i="5"/>
  <c r="H1038" i="5"/>
  <c r="G1038" i="5"/>
  <c r="F1038" i="5"/>
  <c r="E1038" i="5"/>
  <c r="D1038" i="5"/>
  <c r="R1036" i="5"/>
  <c r="P1036" i="5"/>
  <c r="N1036" i="5"/>
  <c r="M1036" i="5"/>
  <c r="L1035" i="5"/>
  <c r="O1033" i="5" s="1"/>
  <c r="K1035" i="5"/>
  <c r="J1035" i="5"/>
  <c r="I1035" i="5"/>
  <c r="H1035" i="5"/>
  <c r="G1035" i="5"/>
  <c r="F1035" i="5"/>
  <c r="E1035" i="5"/>
  <c r="D1035" i="5"/>
  <c r="R1033" i="5"/>
  <c r="P1033" i="5"/>
  <c r="N1033" i="5"/>
  <c r="M1033" i="5"/>
  <c r="L1032" i="5"/>
  <c r="O1030" i="5" s="1"/>
  <c r="K1032" i="5"/>
  <c r="J1032" i="5"/>
  <c r="I1032" i="5"/>
  <c r="H1032" i="5"/>
  <c r="G1032" i="5"/>
  <c r="F1032" i="5"/>
  <c r="E1032" i="5"/>
  <c r="D1032" i="5"/>
  <c r="R1030" i="5"/>
  <c r="P1030" i="5"/>
  <c r="N1030" i="5"/>
  <c r="M1030" i="5"/>
  <c r="L1029" i="5"/>
  <c r="O1027" i="5" s="1"/>
  <c r="K1029" i="5"/>
  <c r="J1029" i="5"/>
  <c r="I1029" i="5"/>
  <c r="H1029" i="5"/>
  <c r="G1029" i="5"/>
  <c r="F1029" i="5"/>
  <c r="E1029" i="5"/>
  <c r="D1029" i="5"/>
  <c r="R1027" i="5"/>
  <c r="P1027" i="5"/>
  <c r="N1027" i="5"/>
  <c r="M1027" i="5"/>
  <c r="L1026" i="5"/>
  <c r="O1024" i="5" s="1"/>
  <c r="K1026" i="5"/>
  <c r="J1026" i="5"/>
  <c r="I1026" i="5"/>
  <c r="H1026" i="5"/>
  <c r="G1026" i="5"/>
  <c r="F1026" i="5"/>
  <c r="E1026" i="5"/>
  <c r="D1026" i="5"/>
  <c r="R1024" i="5"/>
  <c r="P1024" i="5"/>
  <c r="N1024" i="5"/>
  <c r="M1024" i="5"/>
  <c r="L1023" i="5"/>
  <c r="O1021" i="5" s="1"/>
  <c r="K1023" i="5"/>
  <c r="J1023" i="5"/>
  <c r="I1023" i="5"/>
  <c r="H1023" i="5"/>
  <c r="G1023" i="5"/>
  <c r="F1023" i="5"/>
  <c r="E1023" i="5"/>
  <c r="D1023" i="5"/>
  <c r="R1021" i="5"/>
  <c r="P1021" i="5"/>
  <c r="N1021" i="5"/>
  <c r="M1021" i="5"/>
  <c r="L1020" i="5"/>
  <c r="O1018" i="5" s="1"/>
  <c r="K1020" i="5"/>
  <c r="J1020" i="5"/>
  <c r="I1020" i="5"/>
  <c r="H1020" i="5"/>
  <c r="G1020" i="5"/>
  <c r="F1020" i="5"/>
  <c r="E1020" i="5"/>
  <c r="D1020" i="5"/>
  <c r="R1018" i="5"/>
  <c r="P1018" i="5"/>
  <c r="N1018" i="5"/>
  <c r="M1018" i="5"/>
  <c r="L1017" i="5"/>
  <c r="O1015" i="5" s="1"/>
  <c r="K1017" i="5"/>
  <c r="J1017" i="5"/>
  <c r="I1017" i="5"/>
  <c r="H1017" i="5"/>
  <c r="G1017" i="5"/>
  <c r="F1017" i="5"/>
  <c r="E1017" i="5"/>
  <c r="D1017" i="5"/>
  <c r="R1015" i="5"/>
  <c r="P1015" i="5"/>
  <c r="N1015" i="5"/>
  <c r="M1015" i="5"/>
  <c r="L1014" i="5"/>
  <c r="O1012" i="5" s="1"/>
  <c r="K1014" i="5"/>
  <c r="J1014" i="5"/>
  <c r="I1014" i="5"/>
  <c r="H1014" i="5"/>
  <c r="G1014" i="5"/>
  <c r="F1014" i="5"/>
  <c r="E1014" i="5"/>
  <c r="D1014" i="5"/>
  <c r="R1012" i="5"/>
  <c r="P1012" i="5"/>
  <c r="N1012" i="5"/>
  <c r="M1012" i="5"/>
  <c r="L1011" i="5"/>
  <c r="O1009" i="5" s="1"/>
  <c r="K1011" i="5"/>
  <c r="J1011" i="5"/>
  <c r="I1011" i="5"/>
  <c r="H1011" i="5"/>
  <c r="G1011" i="5"/>
  <c r="F1011" i="5"/>
  <c r="E1011" i="5"/>
  <c r="D1011" i="5"/>
  <c r="R1009" i="5"/>
  <c r="P1009" i="5"/>
  <c r="N1009" i="5"/>
  <c r="M1009" i="5"/>
  <c r="L1008" i="5"/>
  <c r="O1006" i="5" s="1"/>
  <c r="K1008" i="5"/>
  <c r="J1008" i="5"/>
  <c r="I1008" i="5"/>
  <c r="H1008" i="5"/>
  <c r="G1008" i="5"/>
  <c r="F1008" i="5"/>
  <c r="E1008" i="5"/>
  <c r="D1008" i="5"/>
  <c r="R1006" i="5"/>
  <c r="P1006" i="5"/>
  <c r="N1006" i="5"/>
  <c r="M1006" i="5"/>
  <c r="L1005" i="5"/>
  <c r="O1003" i="5" s="1"/>
  <c r="K1005" i="5"/>
  <c r="J1005" i="5"/>
  <c r="I1005" i="5"/>
  <c r="H1005" i="5"/>
  <c r="G1005" i="5"/>
  <c r="F1005" i="5"/>
  <c r="E1005" i="5"/>
  <c r="D1005" i="5"/>
  <c r="R1003" i="5"/>
  <c r="P1003" i="5"/>
  <c r="N1003" i="5"/>
  <c r="M1003" i="5"/>
  <c r="L1002" i="5"/>
  <c r="O1000" i="5" s="1"/>
  <c r="K1002" i="5"/>
  <c r="J1002" i="5"/>
  <c r="I1002" i="5"/>
  <c r="H1002" i="5"/>
  <c r="G1002" i="5"/>
  <c r="F1002" i="5"/>
  <c r="E1002" i="5"/>
  <c r="D1002" i="5"/>
  <c r="R1000" i="5"/>
  <c r="P1000" i="5"/>
  <c r="N1000" i="5"/>
  <c r="M1000" i="5"/>
  <c r="L999" i="5"/>
  <c r="O997" i="5" s="1"/>
  <c r="K999" i="5"/>
  <c r="J999" i="5"/>
  <c r="I999" i="5"/>
  <c r="H999" i="5"/>
  <c r="G999" i="5"/>
  <c r="F999" i="5"/>
  <c r="E999" i="5"/>
  <c r="D999" i="5"/>
  <c r="R997" i="5"/>
  <c r="P997" i="5"/>
  <c r="N997" i="5"/>
  <c r="M997" i="5"/>
  <c r="L996" i="5"/>
  <c r="O994" i="5" s="1"/>
  <c r="K996" i="5"/>
  <c r="J996" i="5"/>
  <c r="I996" i="5"/>
  <c r="H996" i="5"/>
  <c r="G996" i="5"/>
  <c r="F996" i="5"/>
  <c r="E996" i="5"/>
  <c r="D996" i="5"/>
  <c r="R994" i="5"/>
  <c r="P994" i="5"/>
  <c r="N994" i="5"/>
  <c r="M994" i="5"/>
  <c r="L993" i="5"/>
  <c r="O991" i="5" s="1"/>
  <c r="K993" i="5"/>
  <c r="J993" i="5"/>
  <c r="I993" i="5"/>
  <c r="H993" i="5"/>
  <c r="G993" i="5"/>
  <c r="F993" i="5"/>
  <c r="E993" i="5"/>
  <c r="D993" i="5"/>
  <c r="R991" i="5"/>
  <c r="P991" i="5"/>
  <c r="N991" i="5"/>
  <c r="M991" i="5"/>
  <c r="L990" i="5"/>
  <c r="O988" i="5" s="1"/>
  <c r="K990" i="5"/>
  <c r="J990" i="5"/>
  <c r="I990" i="5"/>
  <c r="H990" i="5"/>
  <c r="G990" i="5"/>
  <c r="F990" i="5"/>
  <c r="E990" i="5"/>
  <c r="D990" i="5"/>
  <c r="R988" i="5"/>
  <c r="P988" i="5"/>
  <c r="N988" i="5"/>
  <c r="M988" i="5"/>
  <c r="L987" i="5"/>
  <c r="O985" i="5" s="1"/>
  <c r="K987" i="5"/>
  <c r="J987" i="5"/>
  <c r="I987" i="5"/>
  <c r="H987" i="5"/>
  <c r="G987" i="5"/>
  <c r="F987" i="5"/>
  <c r="E987" i="5"/>
  <c r="D987" i="5"/>
  <c r="R985" i="5"/>
  <c r="P985" i="5"/>
  <c r="N985" i="5"/>
  <c r="M985" i="5"/>
  <c r="L984" i="5"/>
  <c r="O982" i="5" s="1"/>
  <c r="K984" i="5"/>
  <c r="J984" i="5"/>
  <c r="I984" i="5"/>
  <c r="H984" i="5"/>
  <c r="G984" i="5"/>
  <c r="F984" i="5"/>
  <c r="E984" i="5"/>
  <c r="D984" i="5"/>
  <c r="R982" i="5"/>
  <c r="P982" i="5"/>
  <c r="N982" i="5"/>
  <c r="M982" i="5"/>
  <c r="L981" i="5"/>
  <c r="O979" i="5" s="1"/>
  <c r="K981" i="5"/>
  <c r="J981" i="5"/>
  <c r="I981" i="5"/>
  <c r="H981" i="5"/>
  <c r="G981" i="5"/>
  <c r="F981" i="5"/>
  <c r="E981" i="5"/>
  <c r="D981" i="5"/>
  <c r="R979" i="5"/>
  <c r="P979" i="5"/>
  <c r="N979" i="5"/>
  <c r="M979" i="5"/>
  <c r="L978" i="5"/>
  <c r="O976" i="5" s="1"/>
  <c r="K978" i="5"/>
  <c r="J978" i="5"/>
  <c r="I978" i="5"/>
  <c r="H978" i="5"/>
  <c r="G978" i="5"/>
  <c r="F978" i="5"/>
  <c r="E978" i="5"/>
  <c r="D978" i="5"/>
  <c r="R976" i="5"/>
  <c r="P976" i="5"/>
  <c r="N976" i="5"/>
  <c r="M976" i="5"/>
  <c r="L975" i="5"/>
  <c r="O973" i="5" s="1"/>
  <c r="K975" i="5"/>
  <c r="J975" i="5"/>
  <c r="I975" i="5"/>
  <c r="H975" i="5"/>
  <c r="G975" i="5"/>
  <c r="F975" i="5"/>
  <c r="E975" i="5"/>
  <c r="D975" i="5"/>
  <c r="R973" i="5"/>
  <c r="P973" i="5"/>
  <c r="N973" i="5"/>
  <c r="M973" i="5"/>
  <c r="L972" i="5"/>
  <c r="O970" i="5" s="1"/>
  <c r="K972" i="5"/>
  <c r="J972" i="5"/>
  <c r="I972" i="5"/>
  <c r="H972" i="5"/>
  <c r="G972" i="5"/>
  <c r="F972" i="5"/>
  <c r="E972" i="5"/>
  <c r="D972" i="5"/>
  <c r="R970" i="5"/>
  <c r="P970" i="5"/>
  <c r="N970" i="5"/>
  <c r="M970" i="5"/>
  <c r="L969" i="5"/>
  <c r="O967" i="5" s="1"/>
  <c r="K969" i="5"/>
  <c r="J969" i="5"/>
  <c r="I969" i="5"/>
  <c r="H969" i="5"/>
  <c r="G969" i="5"/>
  <c r="F969" i="5"/>
  <c r="E969" i="5"/>
  <c r="D969" i="5"/>
  <c r="R967" i="5"/>
  <c r="P967" i="5"/>
  <c r="N967" i="5"/>
  <c r="M967" i="5"/>
  <c r="L966" i="5"/>
  <c r="O964" i="5" s="1"/>
  <c r="K966" i="5"/>
  <c r="J966" i="5"/>
  <c r="I966" i="5"/>
  <c r="H966" i="5"/>
  <c r="G966" i="5"/>
  <c r="F966" i="5"/>
  <c r="E966" i="5"/>
  <c r="D966" i="5"/>
  <c r="R964" i="5"/>
  <c r="P964" i="5"/>
  <c r="N964" i="5"/>
  <c r="M964" i="5"/>
  <c r="L963" i="5"/>
  <c r="O961" i="5" s="1"/>
  <c r="K963" i="5"/>
  <c r="J963" i="5"/>
  <c r="I963" i="5"/>
  <c r="H963" i="5"/>
  <c r="G963" i="5"/>
  <c r="F963" i="5"/>
  <c r="E963" i="5"/>
  <c r="D963" i="5"/>
  <c r="R961" i="5"/>
  <c r="P961" i="5"/>
  <c r="N961" i="5"/>
  <c r="M961" i="5"/>
  <c r="L960" i="5"/>
  <c r="O958" i="5" s="1"/>
  <c r="K960" i="5"/>
  <c r="J960" i="5"/>
  <c r="I960" i="5"/>
  <c r="H960" i="5"/>
  <c r="G960" i="5"/>
  <c r="F960" i="5"/>
  <c r="E960" i="5"/>
  <c r="D960" i="5"/>
  <c r="R958" i="5"/>
  <c r="P958" i="5"/>
  <c r="N958" i="5"/>
  <c r="M958" i="5"/>
  <c r="L957" i="5"/>
  <c r="O955" i="5" s="1"/>
  <c r="K957" i="5"/>
  <c r="J957" i="5"/>
  <c r="I957" i="5"/>
  <c r="H957" i="5"/>
  <c r="G957" i="5"/>
  <c r="F957" i="5"/>
  <c r="E957" i="5"/>
  <c r="D957" i="5"/>
  <c r="R955" i="5"/>
  <c r="P955" i="5"/>
  <c r="N955" i="5"/>
  <c r="M955" i="5"/>
  <c r="L954" i="5"/>
  <c r="O952" i="5" s="1"/>
  <c r="K954" i="5"/>
  <c r="J954" i="5"/>
  <c r="I954" i="5"/>
  <c r="H954" i="5"/>
  <c r="G954" i="5"/>
  <c r="F954" i="5"/>
  <c r="E954" i="5"/>
  <c r="D954" i="5"/>
  <c r="R952" i="5"/>
  <c r="P952" i="5"/>
  <c r="N952" i="5"/>
  <c r="M952" i="5"/>
  <c r="L951" i="5"/>
  <c r="O949" i="5" s="1"/>
  <c r="K951" i="5"/>
  <c r="J951" i="5"/>
  <c r="I951" i="5"/>
  <c r="H951" i="5"/>
  <c r="G951" i="5"/>
  <c r="F951" i="5"/>
  <c r="E951" i="5"/>
  <c r="D951" i="5"/>
  <c r="R949" i="5"/>
  <c r="P949" i="5"/>
  <c r="N949" i="5"/>
  <c r="M949" i="5"/>
  <c r="L948" i="5"/>
  <c r="O946" i="5" s="1"/>
  <c r="K948" i="5"/>
  <c r="J948" i="5"/>
  <c r="I948" i="5"/>
  <c r="H948" i="5"/>
  <c r="G948" i="5"/>
  <c r="F948" i="5"/>
  <c r="E948" i="5"/>
  <c r="D948" i="5"/>
  <c r="R946" i="5"/>
  <c r="P946" i="5"/>
  <c r="N946" i="5"/>
  <c r="M946" i="5"/>
  <c r="L945" i="5"/>
  <c r="O943" i="5" s="1"/>
  <c r="K945" i="5"/>
  <c r="J945" i="5"/>
  <c r="I945" i="5"/>
  <c r="H945" i="5"/>
  <c r="G945" i="5"/>
  <c r="F945" i="5"/>
  <c r="E945" i="5"/>
  <c r="D945" i="5"/>
  <c r="R943" i="5"/>
  <c r="P943" i="5"/>
  <c r="N943" i="5"/>
  <c r="M943" i="5"/>
  <c r="L942" i="5"/>
  <c r="O940" i="5" s="1"/>
  <c r="K942" i="5"/>
  <c r="J942" i="5"/>
  <c r="I942" i="5"/>
  <c r="H942" i="5"/>
  <c r="G942" i="5"/>
  <c r="F942" i="5"/>
  <c r="E942" i="5"/>
  <c r="D942" i="5"/>
  <c r="R940" i="5"/>
  <c r="P940" i="5"/>
  <c r="N940" i="5"/>
  <c r="M940" i="5"/>
  <c r="L939" i="5"/>
  <c r="O937" i="5" s="1"/>
  <c r="K939" i="5"/>
  <c r="J939" i="5"/>
  <c r="I939" i="5"/>
  <c r="H939" i="5"/>
  <c r="G939" i="5"/>
  <c r="F939" i="5"/>
  <c r="E939" i="5"/>
  <c r="D939" i="5"/>
  <c r="R937" i="5"/>
  <c r="P937" i="5"/>
  <c r="N937" i="5"/>
  <c r="M937" i="5"/>
  <c r="L936" i="5"/>
  <c r="O934" i="5" s="1"/>
  <c r="K936" i="5"/>
  <c r="J936" i="5"/>
  <c r="I936" i="5"/>
  <c r="H936" i="5"/>
  <c r="G936" i="5"/>
  <c r="F936" i="5"/>
  <c r="E936" i="5"/>
  <c r="D936" i="5"/>
  <c r="R934" i="5"/>
  <c r="P934" i="5"/>
  <c r="N934" i="5"/>
  <c r="M934" i="5"/>
  <c r="L933" i="5"/>
  <c r="O931" i="5" s="1"/>
  <c r="K933" i="5"/>
  <c r="J933" i="5"/>
  <c r="I933" i="5"/>
  <c r="H933" i="5"/>
  <c r="G933" i="5"/>
  <c r="F933" i="5"/>
  <c r="E933" i="5"/>
  <c r="D933" i="5"/>
  <c r="R931" i="5"/>
  <c r="P931" i="5"/>
  <c r="N931" i="5"/>
  <c r="M931" i="5"/>
  <c r="L930" i="5"/>
  <c r="O928" i="5" s="1"/>
  <c r="K930" i="5"/>
  <c r="J930" i="5"/>
  <c r="I930" i="5"/>
  <c r="H930" i="5"/>
  <c r="G930" i="5"/>
  <c r="F930" i="5"/>
  <c r="E930" i="5"/>
  <c r="D930" i="5"/>
  <c r="R928" i="5"/>
  <c r="P928" i="5"/>
  <c r="N928" i="5"/>
  <c r="M928" i="5"/>
  <c r="L927" i="5"/>
  <c r="O925" i="5" s="1"/>
  <c r="K927" i="5"/>
  <c r="J927" i="5"/>
  <c r="I927" i="5"/>
  <c r="H927" i="5"/>
  <c r="G927" i="5"/>
  <c r="F927" i="5"/>
  <c r="E927" i="5"/>
  <c r="D927" i="5"/>
  <c r="R925" i="5"/>
  <c r="P925" i="5"/>
  <c r="N925" i="5"/>
  <c r="M925" i="5"/>
  <c r="L924" i="5"/>
  <c r="O922" i="5" s="1"/>
  <c r="K924" i="5"/>
  <c r="J924" i="5"/>
  <c r="I924" i="5"/>
  <c r="H924" i="5"/>
  <c r="G924" i="5"/>
  <c r="F924" i="5"/>
  <c r="E924" i="5"/>
  <c r="D924" i="5"/>
  <c r="R922" i="5"/>
  <c r="P922" i="5"/>
  <c r="N922" i="5"/>
  <c r="M922" i="5"/>
  <c r="L921" i="5"/>
  <c r="O919" i="5" s="1"/>
  <c r="K921" i="5"/>
  <c r="J921" i="5"/>
  <c r="I921" i="5"/>
  <c r="H921" i="5"/>
  <c r="G921" i="5"/>
  <c r="F921" i="5"/>
  <c r="E921" i="5"/>
  <c r="D921" i="5"/>
  <c r="R919" i="5"/>
  <c r="P919" i="5"/>
  <c r="N919" i="5"/>
  <c r="M919" i="5"/>
  <c r="L918" i="5"/>
  <c r="O916" i="5" s="1"/>
  <c r="K918" i="5"/>
  <c r="J918" i="5"/>
  <c r="I918" i="5"/>
  <c r="H918" i="5"/>
  <c r="G918" i="5"/>
  <c r="F918" i="5"/>
  <c r="E918" i="5"/>
  <c r="D918" i="5"/>
  <c r="R916" i="5"/>
  <c r="P916" i="5"/>
  <c r="N916" i="5"/>
  <c r="M916" i="5"/>
  <c r="L915" i="5"/>
  <c r="O913" i="5" s="1"/>
  <c r="K915" i="5"/>
  <c r="J915" i="5"/>
  <c r="I915" i="5"/>
  <c r="H915" i="5"/>
  <c r="G915" i="5"/>
  <c r="F915" i="5"/>
  <c r="E915" i="5"/>
  <c r="D915" i="5"/>
  <c r="R913" i="5"/>
  <c r="P913" i="5"/>
  <c r="N913" i="5"/>
  <c r="M913" i="5"/>
  <c r="L912" i="5"/>
  <c r="O910" i="5" s="1"/>
  <c r="K912" i="5"/>
  <c r="J912" i="5"/>
  <c r="I912" i="5"/>
  <c r="H912" i="5"/>
  <c r="G912" i="5"/>
  <c r="F912" i="5"/>
  <c r="E912" i="5"/>
  <c r="D912" i="5"/>
  <c r="R910" i="5"/>
  <c r="P910" i="5"/>
  <c r="N910" i="5"/>
  <c r="M910" i="5"/>
  <c r="L909" i="5"/>
  <c r="O907" i="5" s="1"/>
  <c r="K909" i="5"/>
  <c r="J909" i="5"/>
  <c r="I909" i="5"/>
  <c r="H909" i="5"/>
  <c r="G909" i="5"/>
  <c r="F909" i="5"/>
  <c r="E909" i="5"/>
  <c r="D909" i="5"/>
  <c r="R907" i="5"/>
  <c r="P907" i="5"/>
  <c r="N907" i="5"/>
  <c r="M907" i="5"/>
  <c r="L906" i="5"/>
  <c r="O904" i="5" s="1"/>
  <c r="K906" i="5"/>
  <c r="J906" i="5"/>
  <c r="I906" i="5"/>
  <c r="H906" i="5"/>
  <c r="G906" i="5"/>
  <c r="F906" i="5"/>
  <c r="E906" i="5"/>
  <c r="D906" i="5"/>
  <c r="R904" i="5"/>
  <c r="P904" i="5"/>
  <c r="N904" i="5"/>
  <c r="M904" i="5"/>
  <c r="L903" i="5"/>
  <c r="O901" i="5" s="1"/>
  <c r="K903" i="5"/>
  <c r="J903" i="5"/>
  <c r="I903" i="5"/>
  <c r="H903" i="5"/>
  <c r="G903" i="5"/>
  <c r="F903" i="5"/>
  <c r="E903" i="5"/>
  <c r="D903" i="5"/>
  <c r="R901" i="5"/>
  <c r="P901" i="5"/>
  <c r="N901" i="5"/>
  <c r="M901" i="5"/>
  <c r="L900" i="5"/>
  <c r="O898" i="5" s="1"/>
  <c r="K900" i="5"/>
  <c r="J900" i="5"/>
  <c r="I900" i="5"/>
  <c r="H900" i="5"/>
  <c r="G900" i="5"/>
  <c r="F900" i="5"/>
  <c r="E900" i="5"/>
  <c r="D900" i="5"/>
  <c r="R898" i="5"/>
  <c r="P898" i="5"/>
  <c r="N898" i="5"/>
  <c r="M898" i="5"/>
  <c r="L897" i="5"/>
  <c r="O895" i="5" s="1"/>
  <c r="K897" i="5"/>
  <c r="J897" i="5"/>
  <c r="I897" i="5"/>
  <c r="H897" i="5"/>
  <c r="G897" i="5"/>
  <c r="F897" i="5"/>
  <c r="E897" i="5"/>
  <c r="D897" i="5"/>
  <c r="R895" i="5"/>
  <c r="P895" i="5"/>
  <c r="N895" i="5"/>
  <c r="M895" i="5"/>
  <c r="L894" i="5"/>
  <c r="O892" i="5" s="1"/>
  <c r="K894" i="5"/>
  <c r="J894" i="5"/>
  <c r="I894" i="5"/>
  <c r="H894" i="5"/>
  <c r="G894" i="5"/>
  <c r="F894" i="5"/>
  <c r="E894" i="5"/>
  <c r="D894" i="5"/>
  <c r="R892" i="5"/>
  <c r="P892" i="5"/>
  <c r="N892" i="5"/>
  <c r="M892" i="5"/>
  <c r="L891" i="5"/>
  <c r="O889" i="5" s="1"/>
  <c r="K891" i="5"/>
  <c r="J891" i="5"/>
  <c r="I891" i="5"/>
  <c r="H891" i="5"/>
  <c r="G891" i="5"/>
  <c r="F891" i="5"/>
  <c r="E891" i="5"/>
  <c r="D891" i="5"/>
  <c r="R889" i="5"/>
  <c r="P889" i="5"/>
  <c r="N889" i="5"/>
  <c r="M889" i="5"/>
  <c r="L888" i="5"/>
  <c r="O886" i="5" s="1"/>
  <c r="K888" i="5"/>
  <c r="J888" i="5"/>
  <c r="I888" i="5"/>
  <c r="H888" i="5"/>
  <c r="G888" i="5"/>
  <c r="F888" i="5"/>
  <c r="E888" i="5"/>
  <c r="D888" i="5"/>
  <c r="R886" i="5"/>
  <c r="P886" i="5"/>
  <c r="N886" i="5"/>
  <c r="M886" i="5"/>
  <c r="L885" i="5"/>
  <c r="O883" i="5" s="1"/>
  <c r="K885" i="5"/>
  <c r="J885" i="5"/>
  <c r="I885" i="5"/>
  <c r="H885" i="5"/>
  <c r="G885" i="5"/>
  <c r="F885" i="5"/>
  <c r="E885" i="5"/>
  <c r="D885" i="5"/>
  <c r="R883" i="5"/>
  <c r="P883" i="5"/>
  <c r="N883" i="5"/>
  <c r="M883" i="5"/>
  <c r="L882" i="5"/>
  <c r="O880" i="5" s="1"/>
  <c r="K882" i="5"/>
  <c r="J882" i="5"/>
  <c r="I882" i="5"/>
  <c r="H882" i="5"/>
  <c r="G882" i="5"/>
  <c r="F882" i="5"/>
  <c r="E882" i="5"/>
  <c r="D882" i="5"/>
  <c r="R880" i="5"/>
  <c r="P880" i="5"/>
  <c r="N880" i="5"/>
  <c r="M880" i="5"/>
  <c r="L879" i="5"/>
  <c r="O877" i="5" s="1"/>
  <c r="K879" i="5"/>
  <c r="J879" i="5"/>
  <c r="I879" i="5"/>
  <c r="H879" i="5"/>
  <c r="G879" i="5"/>
  <c r="F879" i="5"/>
  <c r="E879" i="5"/>
  <c r="D879" i="5"/>
  <c r="R877" i="5"/>
  <c r="P877" i="5"/>
  <c r="N877" i="5"/>
  <c r="M877" i="5"/>
  <c r="L876" i="5"/>
  <c r="O874" i="5" s="1"/>
  <c r="K876" i="5"/>
  <c r="J876" i="5"/>
  <c r="I876" i="5"/>
  <c r="H876" i="5"/>
  <c r="G876" i="5"/>
  <c r="F876" i="5"/>
  <c r="E876" i="5"/>
  <c r="D876" i="5"/>
  <c r="R874" i="5"/>
  <c r="P874" i="5"/>
  <c r="N874" i="5"/>
  <c r="M874" i="5"/>
  <c r="L873" i="5"/>
  <c r="O871" i="5" s="1"/>
  <c r="K873" i="5"/>
  <c r="J873" i="5"/>
  <c r="I873" i="5"/>
  <c r="H873" i="5"/>
  <c r="G873" i="5"/>
  <c r="F873" i="5"/>
  <c r="E873" i="5"/>
  <c r="D873" i="5"/>
  <c r="R871" i="5"/>
  <c r="P871" i="5"/>
  <c r="N871" i="5"/>
  <c r="M871" i="5"/>
  <c r="L870" i="5"/>
  <c r="O868" i="5" s="1"/>
  <c r="K870" i="5"/>
  <c r="J870" i="5"/>
  <c r="I870" i="5"/>
  <c r="H870" i="5"/>
  <c r="G870" i="5"/>
  <c r="F870" i="5"/>
  <c r="E870" i="5"/>
  <c r="D870" i="5"/>
  <c r="R868" i="5"/>
  <c r="P868" i="5"/>
  <c r="N868" i="5"/>
  <c r="M868" i="5"/>
  <c r="L867" i="5"/>
  <c r="O865" i="5" s="1"/>
  <c r="K867" i="5"/>
  <c r="J867" i="5"/>
  <c r="I867" i="5"/>
  <c r="H867" i="5"/>
  <c r="G867" i="5"/>
  <c r="F867" i="5"/>
  <c r="E867" i="5"/>
  <c r="D867" i="5"/>
  <c r="R865" i="5"/>
  <c r="P865" i="5"/>
  <c r="N865" i="5"/>
  <c r="M865" i="5"/>
  <c r="L864" i="5"/>
  <c r="O862" i="5" s="1"/>
  <c r="K864" i="5"/>
  <c r="J864" i="5"/>
  <c r="I864" i="5"/>
  <c r="H864" i="5"/>
  <c r="G864" i="5"/>
  <c r="F864" i="5"/>
  <c r="E864" i="5"/>
  <c r="D864" i="5"/>
  <c r="R862" i="5"/>
  <c r="P862" i="5"/>
  <c r="N862" i="5"/>
  <c r="M862" i="5"/>
  <c r="L861" i="5"/>
  <c r="O859" i="5" s="1"/>
  <c r="K861" i="5"/>
  <c r="J861" i="5"/>
  <c r="I861" i="5"/>
  <c r="H861" i="5"/>
  <c r="G861" i="5"/>
  <c r="F861" i="5"/>
  <c r="E861" i="5"/>
  <c r="D861" i="5"/>
  <c r="R859" i="5"/>
  <c r="P859" i="5"/>
  <c r="N859" i="5"/>
  <c r="M859" i="5"/>
  <c r="L858" i="5"/>
  <c r="O856" i="5" s="1"/>
  <c r="K858" i="5"/>
  <c r="J858" i="5"/>
  <c r="I858" i="5"/>
  <c r="H858" i="5"/>
  <c r="G858" i="5"/>
  <c r="F858" i="5"/>
  <c r="E858" i="5"/>
  <c r="D858" i="5"/>
  <c r="R856" i="5"/>
  <c r="P856" i="5"/>
  <c r="N856" i="5"/>
  <c r="M856" i="5"/>
  <c r="L855" i="5"/>
  <c r="O853" i="5" s="1"/>
  <c r="K855" i="5"/>
  <c r="J855" i="5"/>
  <c r="I855" i="5"/>
  <c r="H855" i="5"/>
  <c r="G855" i="5"/>
  <c r="F855" i="5"/>
  <c r="E855" i="5"/>
  <c r="D855" i="5"/>
  <c r="R853" i="5"/>
  <c r="P853" i="5"/>
  <c r="N853" i="5"/>
  <c r="M853" i="5"/>
  <c r="L852" i="5"/>
  <c r="O850" i="5" s="1"/>
  <c r="K852" i="5"/>
  <c r="J852" i="5"/>
  <c r="I852" i="5"/>
  <c r="H852" i="5"/>
  <c r="G852" i="5"/>
  <c r="F852" i="5"/>
  <c r="E852" i="5"/>
  <c r="D852" i="5"/>
  <c r="R850" i="5"/>
  <c r="P850" i="5"/>
  <c r="N850" i="5"/>
  <c r="M850" i="5"/>
  <c r="L849" i="5"/>
  <c r="O847" i="5" s="1"/>
  <c r="K849" i="5"/>
  <c r="J849" i="5"/>
  <c r="I849" i="5"/>
  <c r="H849" i="5"/>
  <c r="G849" i="5"/>
  <c r="F849" i="5"/>
  <c r="E849" i="5"/>
  <c r="D849" i="5"/>
  <c r="R847" i="5"/>
  <c r="P847" i="5"/>
  <c r="N847" i="5"/>
  <c r="M847" i="5"/>
  <c r="L846" i="5"/>
  <c r="O844" i="5" s="1"/>
  <c r="K846" i="5"/>
  <c r="J846" i="5"/>
  <c r="I846" i="5"/>
  <c r="H846" i="5"/>
  <c r="G846" i="5"/>
  <c r="F846" i="5"/>
  <c r="E846" i="5"/>
  <c r="D846" i="5"/>
  <c r="R844" i="5"/>
  <c r="P844" i="5"/>
  <c r="N844" i="5"/>
  <c r="M844" i="5"/>
  <c r="L843" i="5"/>
  <c r="O841" i="5" s="1"/>
  <c r="K843" i="5"/>
  <c r="J843" i="5"/>
  <c r="I843" i="5"/>
  <c r="H843" i="5"/>
  <c r="G843" i="5"/>
  <c r="F843" i="5"/>
  <c r="E843" i="5"/>
  <c r="D843" i="5"/>
  <c r="R841" i="5"/>
  <c r="P841" i="5"/>
  <c r="N841" i="5"/>
  <c r="M841" i="5"/>
  <c r="L840" i="5"/>
  <c r="O838" i="5" s="1"/>
  <c r="K840" i="5"/>
  <c r="J840" i="5"/>
  <c r="I840" i="5"/>
  <c r="H840" i="5"/>
  <c r="G840" i="5"/>
  <c r="F840" i="5"/>
  <c r="E840" i="5"/>
  <c r="D840" i="5"/>
  <c r="R838" i="5"/>
  <c r="P838" i="5"/>
  <c r="N838" i="5"/>
  <c r="M838" i="5"/>
  <c r="L837" i="5"/>
  <c r="O835" i="5" s="1"/>
  <c r="K837" i="5"/>
  <c r="J837" i="5"/>
  <c r="I837" i="5"/>
  <c r="H837" i="5"/>
  <c r="G837" i="5"/>
  <c r="F837" i="5"/>
  <c r="E837" i="5"/>
  <c r="D837" i="5"/>
  <c r="R835" i="5"/>
  <c r="P835" i="5"/>
  <c r="N835" i="5"/>
  <c r="M835" i="5"/>
  <c r="L834" i="5"/>
  <c r="O832" i="5" s="1"/>
  <c r="K834" i="5"/>
  <c r="J834" i="5"/>
  <c r="I834" i="5"/>
  <c r="H834" i="5"/>
  <c r="G834" i="5"/>
  <c r="F834" i="5"/>
  <c r="E834" i="5"/>
  <c r="D834" i="5"/>
  <c r="R832" i="5"/>
  <c r="P832" i="5"/>
  <c r="N832" i="5"/>
  <c r="M832" i="5"/>
  <c r="L831" i="5"/>
  <c r="O829" i="5" s="1"/>
  <c r="K831" i="5"/>
  <c r="J831" i="5"/>
  <c r="I831" i="5"/>
  <c r="H831" i="5"/>
  <c r="G831" i="5"/>
  <c r="F831" i="5"/>
  <c r="E831" i="5"/>
  <c r="D831" i="5"/>
  <c r="R829" i="5"/>
  <c r="P829" i="5"/>
  <c r="N829" i="5"/>
  <c r="M829" i="5"/>
  <c r="L828" i="5"/>
  <c r="O826" i="5" s="1"/>
  <c r="K828" i="5"/>
  <c r="J828" i="5"/>
  <c r="I828" i="5"/>
  <c r="H828" i="5"/>
  <c r="G828" i="5"/>
  <c r="F828" i="5"/>
  <c r="E828" i="5"/>
  <c r="D828" i="5"/>
  <c r="R826" i="5"/>
  <c r="P826" i="5"/>
  <c r="N826" i="5"/>
  <c r="M826" i="5"/>
  <c r="L825" i="5"/>
  <c r="O823" i="5" s="1"/>
  <c r="K825" i="5"/>
  <c r="J825" i="5"/>
  <c r="I825" i="5"/>
  <c r="H825" i="5"/>
  <c r="G825" i="5"/>
  <c r="F825" i="5"/>
  <c r="E825" i="5"/>
  <c r="D825" i="5"/>
  <c r="R823" i="5"/>
  <c r="P823" i="5"/>
  <c r="N823" i="5"/>
  <c r="M823" i="5"/>
  <c r="L822" i="5"/>
  <c r="O820" i="5" s="1"/>
  <c r="K822" i="5"/>
  <c r="J822" i="5"/>
  <c r="I822" i="5"/>
  <c r="H822" i="5"/>
  <c r="G822" i="5"/>
  <c r="F822" i="5"/>
  <c r="E822" i="5"/>
  <c r="D822" i="5"/>
  <c r="R820" i="5"/>
  <c r="P820" i="5"/>
  <c r="N820" i="5"/>
  <c r="M820" i="5"/>
  <c r="L819" i="5"/>
  <c r="O817" i="5" s="1"/>
  <c r="K819" i="5"/>
  <c r="J819" i="5"/>
  <c r="I819" i="5"/>
  <c r="H819" i="5"/>
  <c r="G819" i="5"/>
  <c r="F819" i="5"/>
  <c r="E819" i="5"/>
  <c r="D819" i="5"/>
  <c r="R817" i="5"/>
  <c r="P817" i="5"/>
  <c r="N817" i="5"/>
  <c r="M817" i="5"/>
  <c r="L816" i="5"/>
  <c r="O814" i="5" s="1"/>
  <c r="K816" i="5"/>
  <c r="J816" i="5"/>
  <c r="I816" i="5"/>
  <c r="H816" i="5"/>
  <c r="G816" i="5"/>
  <c r="F816" i="5"/>
  <c r="E816" i="5"/>
  <c r="D816" i="5"/>
  <c r="R814" i="5"/>
  <c r="P814" i="5"/>
  <c r="N814" i="5"/>
  <c r="M814" i="5"/>
  <c r="L813" i="5"/>
  <c r="O811" i="5" s="1"/>
  <c r="K813" i="5"/>
  <c r="J813" i="5"/>
  <c r="I813" i="5"/>
  <c r="H813" i="5"/>
  <c r="G813" i="5"/>
  <c r="F813" i="5"/>
  <c r="E813" i="5"/>
  <c r="D813" i="5"/>
  <c r="R811" i="5"/>
  <c r="P811" i="5"/>
  <c r="N811" i="5"/>
  <c r="M811" i="5"/>
  <c r="L810" i="5"/>
  <c r="O808" i="5" s="1"/>
  <c r="K810" i="5"/>
  <c r="J810" i="5"/>
  <c r="I810" i="5"/>
  <c r="H810" i="5"/>
  <c r="G810" i="5"/>
  <c r="F810" i="5"/>
  <c r="E810" i="5"/>
  <c r="D810" i="5"/>
  <c r="R808" i="5"/>
  <c r="P808" i="5"/>
  <c r="N808" i="5"/>
  <c r="M808" i="5"/>
  <c r="L807" i="5"/>
  <c r="O805" i="5" s="1"/>
  <c r="K807" i="5"/>
  <c r="J807" i="5"/>
  <c r="I807" i="5"/>
  <c r="H807" i="5"/>
  <c r="G807" i="5"/>
  <c r="F807" i="5"/>
  <c r="E807" i="5"/>
  <c r="D807" i="5"/>
  <c r="R805" i="5"/>
  <c r="P805" i="5"/>
  <c r="N805" i="5"/>
  <c r="M805" i="5"/>
  <c r="L696" i="5"/>
  <c r="K696" i="5"/>
  <c r="J696" i="5"/>
  <c r="I696" i="5"/>
  <c r="H696" i="5"/>
  <c r="G696" i="5"/>
  <c r="F696" i="5"/>
  <c r="E696" i="5"/>
  <c r="D696" i="5"/>
  <c r="L693" i="5"/>
  <c r="K693" i="5"/>
  <c r="J693" i="5"/>
  <c r="I693" i="5"/>
  <c r="H693" i="5"/>
  <c r="G693" i="5"/>
  <c r="F693" i="5"/>
  <c r="E693" i="5"/>
  <c r="D693" i="5"/>
  <c r="L690" i="5"/>
  <c r="K690" i="5"/>
  <c r="J690" i="5"/>
  <c r="I690" i="5"/>
  <c r="H690" i="5"/>
  <c r="G690" i="5"/>
  <c r="F690" i="5"/>
  <c r="E690" i="5"/>
  <c r="D690" i="5"/>
  <c r="L687" i="5"/>
  <c r="K687" i="5"/>
  <c r="J687" i="5"/>
  <c r="I687" i="5"/>
  <c r="H687" i="5"/>
  <c r="G687" i="5"/>
  <c r="F687" i="5"/>
  <c r="E687" i="5"/>
  <c r="D687" i="5"/>
  <c r="L684" i="5"/>
  <c r="K684" i="5"/>
  <c r="J684" i="5"/>
  <c r="I684" i="5"/>
  <c r="H684" i="5"/>
  <c r="G684" i="5"/>
  <c r="F684" i="5"/>
  <c r="E684" i="5"/>
  <c r="L681" i="5"/>
  <c r="K681" i="5"/>
  <c r="J681" i="5"/>
  <c r="I681" i="5"/>
  <c r="H681" i="5"/>
  <c r="G681" i="5"/>
  <c r="F681" i="5"/>
  <c r="E681" i="5"/>
  <c r="L678" i="5"/>
  <c r="K678" i="5"/>
  <c r="J678" i="5"/>
  <c r="I678" i="5"/>
  <c r="H678" i="5"/>
  <c r="G678" i="5"/>
  <c r="F678" i="5"/>
  <c r="E678" i="5"/>
  <c r="L675" i="5"/>
  <c r="K675" i="5"/>
  <c r="J675" i="5"/>
  <c r="I675" i="5"/>
  <c r="H675" i="5"/>
  <c r="G675" i="5"/>
  <c r="F675" i="5"/>
  <c r="E675" i="5"/>
  <c r="D675" i="5"/>
  <c r="L672" i="5"/>
  <c r="K672" i="5"/>
  <c r="J672" i="5"/>
  <c r="I672" i="5"/>
  <c r="H672" i="5"/>
  <c r="G672" i="5"/>
  <c r="F672" i="5"/>
  <c r="E672" i="5"/>
  <c r="D672" i="5"/>
  <c r="L669" i="5"/>
  <c r="K669" i="5"/>
  <c r="J669" i="5"/>
  <c r="I669" i="5"/>
  <c r="H669" i="5"/>
  <c r="G669" i="5"/>
  <c r="F669" i="5"/>
  <c r="E669" i="5"/>
  <c r="D669" i="5"/>
  <c r="L666" i="5"/>
  <c r="K666" i="5"/>
  <c r="J666" i="5"/>
  <c r="I666" i="5"/>
  <c r="H666" i="5"/>
  <c r="G666" i="5"/>
  <c r="F666" i="5"/>
  <c r="E666" i="5"/>
  <c r="D666" i="5"/>
  <c r="L663" i="5"/>
  <c r="K663" i="5"/>
  <c r="J663" i="5"/>
  <c r="I663" i="5"/>
  <c r="H663" i="5"/>
  <c r="G663" i="5"/>
  <c r="F663" i="5"/>
  <c r="E663" i="5"/>
  <c r="D663" i="5"/>
  <c r="L660" i="5"/>
  <c r="K660" i="5"/>
  <c r="J660" i="5"/>
  <c r="I660" i="5"/>
  <c r="H660" i="5"/>
  <c r="G660" i="5"/>
  <c r="F660" i="5"/>
  <c r="E660" i="5"/>
  <c r="D660" i="5"/>
  <c r="L657" i="5"/>
  <c r="K657" i="5"/>
  <c r="J657" i="5"/>
  <c r="I657" i="5"/>
  <c r="H657" i="5"/>
  <c r="G657" i="5"/>
  <c r="F657" i="5"/>
  <c r="E657" i="5"/>
  <c r="D657" i="5"/>
  <c r="L654" i="5"/>
  <c r="K654" i="5"/>
  <c r="J654" i="5"/>
  <c r="I654" i="5"/>
  <c r="H654" i="5"/>
  <c r="F654" i="5"/>
  <c r="E654" i="5"/>
  <c r="D654" i="5"/>
  <c r="L651" i="5"/>
  <c r="K651" i="5"/>
  <c r="J651" i="5"/>
  <c r="I651" i="5"/>
  <c r="H651" i="5"/>
  <c r="G651" i="5"/>
  <c r="F651" i="5"/>
  <c r="E651" i="5"/>
  <c r="D651" i="5"/>
  <c r="L648" i="5"/>
  <c r="K648" i="5"/>
  <c r="J648" i="5"/>
  <c r="I648" i="5"/>
  <c r="H648" i="5"/>
  <c r="G648" i="5"/>
  <c r="F648" i="5"/>
  <c r="E648" i="5"/>
  <c r="D648" i="5"/>
  <c r="L645" i="5"/>
  <c r="K645" i="5"/>
  <c r="J645" i="5"/>
  <c r="I645" i="5"/>
  <c r="H645" i="5"/>
  <c r="G645" i="5"/>
  <c r="F645" i="5"/>
  <c r="E645" i="5"/>
  <c r="D645" i="5"/>
  <c r="L642" i="5"/>
  <c r="K642" i="5"/>
  <c r="J642" i="5"/>
  <c r="I642" i="5"/>
  <c r="H642" i="5"/>
  <c r="G642" i="5"/>
  <c r="F642" i="5"/>
  <c r="E642" i="5"/>
  <c r="D642" i="5"/>
  <c r="L639" i="5"/>
  <c r="K639" i="5"/>
  <c r="J639" i="5"/>
  <c r="I639" i="5"/>
  <c r="H639" i="5"/>
  <c r="G639" i="5"/>
  <c r="F639" i="5"/>
  <c r="E639" i="5"/>
  <c r="D639" i="5"/>
  <c r="L636" i="5"/>
  <c r="K636" i="5"/>
  <c r="J636" i="5"/>
  <c r="I636" i="5"/>
  <c r="H636" i="5"/>
  <c r="G636" i="5"/>
  <c r="F636" i="5"/>
  <c r="E636" i="5"/>
  <c r="D636" i="5"/>
  <c r="L633" i="5"/>
  <c r="K633" i="5"/>
  <c r="J633" i="5"/>
  <c r="I633" i="5"/>
  <c r="H633" i="5"/>
  <c r="G633" i="5"/>
  <c r="F633" i="5"/>
  <c r="E633" i="5"/>
  <c r="D633" i="5"/>
  <c r="L630" i="5"/>
  <c r="K630" i="5"/>
  <c r="J630" i="5"/>
  <c r="I630" i="5"/>
  <c r="H630" i="5"/>
  <c r="G630" i="5"/>
  <c r="F630" i="5"/>
  <c r="E630" i="5"/>
  <c r="D630" i="5"/>
  <c r="L627" i="5"/>
  <c r="K627" i="5"/>
  <c r="J627" i="5"/>
  <c r="I627" i="5"/>
  <c r="H627" i="5"/>
  <c r="G627" i="5"/>
  <c r="F627" i="5"/>
  <c r="E627" i="5"/>
  <c r="D627" i="5"/>
  <c r="L624" i="5"/>
  <c r="K624" i="5"/>
  <c r="J624" i="5"/>
  <c r="I624" i="5"/>
  <c r="H624" i="5"/>
  <c r="G624" i="5"/>
  <c r="F624" i="5"/>
  <c r="E624" i="5"/>
  <c r="D624" i="5"/>
  <c r="L621" i="5"/>
  <c r="K621" i="5"/>
  <c r="J621" i="5"/>
  <c r="I621" i="5"/>
  <c r="H621" i="5"/>
  <c r="G621" i="5"/>
  <c r="F621" i="5"/>
  <c r="E621" i="5"/>
  <c r="D621" i="5"/>
  <c r="L618" i="5"/>
  <c r="K618" i="5"/>
  <c r="J618" i="5"/>
  <c r="I618" i="5"/>
  <c r="H618" i="5"/>
  <c r="G618" i="5"/>
  <c r="F618" i="5"/>
  <c r="E618" i="5"/>
  <c r="D618" i="5"/>
  <c r="L615" i="5"/>
  <c r="K615" i="5"/>
  <c r="J615" i="5"/>
  <c r="I615" i="5"/>
  <c r="H615" i="5"/>
  <c r="G615" i="5"/>
  <c r="F615" i="5"/>
  <c r="E615" i="5"/>
  <c r="D615" i="5"/>
  <c r="L612" i="5"/>
  <c r="K612" i="5"/>
  <c r="J612" i="5"/>
  <c r="I612" i="5"/>
  <c r="H612" i="5"/>
  <c r="G612" i="5"/>
  <c r="F612" i="5"/>
  <c r="E612" i="5"/>
  <c r="D612" i="5"/>
  <c r="L609" i="5"/>
  <c r="K609" i="5"/>
  <c r="J609" i="5"/>
  <c r="I609" i="5"/>
  <c r="H609" i="5"/>
  <c r="G609" i="5"/>
  <c r="F609" i="5"/>
  <c r="E609" i="5"/>
  <c r="D609" i="5"/>
  <c r="L606" i="5"/>
  <c r="K606" i="5"/>
  <c r="J606" i="5"/>
  <c r="I606" i="5"/>
  <c r="H606" i="5"/>
  <c r="G606" i="5"/>
  <c r="F606" i="5"/>
  <c r="E606" i="5"/>
  <c r="D606" i="5"/>
  <c r="L603" i="5"/>
  <c r="K603" i="5"/>
  <c r="J603" i="5"/>
  <c r="I603" i="5"/>
  <c r="H603" i="5"/>
  <c r="G603" i="5"/>
  <c r="F603" i="5"/>
  <c r="E603" i="5"/>
  <c r="D603" i="5"/>
  <c r="L600" i="5"/>
  <c r="K600" i="5"/>
  <c r="J600" i="5"/>
  <c r="I600" i="5"/>
  <c r="H600" i="5"/>
  <c r="G600" i="5"/>
  <c r="F600" i="5"/>
  <c r="E600" i="5"/>
  <c r="D600" i="5"/>
  <c r="L597" i="5"/>
  <c r="K597" i="5"/>
  <c r="J597" i="5"/>
  <c r="I597" i="5"/>
  <c r="H597" i="5"/>
  <c r="G597" i="5"/>
  <c r="F597" i="5"/>
  <c r="E597" i="5"/>
  <c r="D597" i="5"/>
  <c r="L594" i="5"/>
  <c r="K594" i="5"/>
  <c r="J594" i="5"/>
  <c r="I594" i="5"/>
  <c r="H594" i="5"/>
  <c r="G594" i="5"/>
  <c r="F594" i="5"/>
  <c r="E594" i="5"/>
  <c r="D594" i="5"/>
  <c r="L591" i="5"/>
  <c r="K591" i="5"/>
  <c r="J591" i="5"/>
  <c r="I591" i="5"/>
  <c r="H591" i="5"/>
  <c r="G591" i="5"/>
  <c r="F591" i="5"/>
  <c r="E591" i="5"/>
  <c r="D591" i="5"/>
  <c r="L588" i="5"/>
  <c r="K588" i="5"/>
  <c r="J588" i="5"/>
  <c r="I588" i="5"/>
  <c r="H588" i="5"/>
  <c r="G588" i="5"/>
  <c r="F588" i="5"/>
  <c r="E588" i="5"/>
  <c r="D588" i="5"/>
  <c r="L585" i="5"/>
  <c r="K585" i="5"/>
  <c r="J585" i="5"/>
  <c r="I585" i="5"/>
  <c r="H585" i="5"/>
  <c r="G585" i="5"/>
  <c r="F585" i="5"/>
  <c r="E585" i="5"/>
  <c r="D585" i="5"/>
  <c r="U583" i="5"/>
  <c r="L582" i="5"/>
  <c r="K582" i="5"/>
  <c r="J582" i="5"/>
  <c r="I582" i="5"/>
  <c r="H582" i="5"/>
  <c r="G582" i="5"/>
  <c r="F582" i="5"/>
  <c r="E582" i="5"/>
  <c r="D582" i="5"/>
  <c r="L579" i="5"/>
  <c r="K579" i="5"/>
  <c r="J579" i="5"/>
  <c r="I579" i="5"/>
  <c r="H579" i="5"/>
  <c r="G579" i="5"/>
  <c r="F579" i="5"/>
  <c r="E579" i="5"/>
  <c r="D579" i="5"/>
  <c r="L576" i="5"/>
  <c r="K576" i="5"/>
  <c r="J576" i="5"/>
  <c r="I576" i="5"/>
  <c r="H576" i="5"/>
  <c r="G576" i="5"/>
  <c r="F576" i="5"/>
  <c r="E576" i="5"/>
  <c r="D576" i="5"/>
  <c r="L573" i="5"/>
  <c r="K573" i="5"/>
  <c r="J573" i="5"/>
  <c r="I573" i="5"/>
  <c r="H573" i="5"/>
  <c r="G573" i="5"/>
  <c r="F573" i="5"/>
  <c r="E573" i="5"/>
  <c r="D573" i="5"/>
  <c r="L570" i="5"/>
  <c r="K570" i="5"/>
  <c r="J570" i="5"/>
  <c r="I570" i="5"/>
  <c r="H570" i="5"/>
  <c r="G570" i="5"/>
  <c r="F570" i="5"/>
  <c r="E570" i="5"/>
  <c r="D570" i="5"/>
  <c r="L567" i="5"/>
  <c r="K567" i="5"/>
  <c r="J567" i="5"/>
  <c r="I567" i="5"/>
  <c r="H567" i="5"/>
  <c r="G567" i="5"/>
  <c r="F567" i="5"/>
  <c r="E567" i="5"/>
  <c r="D567" i="5"/>
  <c r="L564" i="5"/>
  <c r="K564" i="5"/>
  <c r="J564" i="5"/>
  <c r="I564" i="5"/>
  <c r="H564" i="5"/>
  <c r="G564" i="5"/>
  <c r="F564" i="5"/>
  <c r="E564" i="5"/>
  <c r="D564" i="5"/>
  <c r="L561" i="5"/>
  <c r="K561" i="5"/>
  <c r="J561" i="5"/>
  <c r="I561" i="5"/>
  <c r="H561" i="5"/>
  <c r="G561" i="5"/>
  <c r="F561" i="5"/>
  <c r="E561" i="5"/>
  <c r="D561" i="5"/>
  <c r="L558" i="5"/>
  <c r="K558" i="5"/>
  <c r="J558" i="5"/>
  <c r="I558" i="5"/>
  <c r="H558" i="5"/>
  <c r="G558" i="5"/>
  <c r="F558" i="5"/>
  <c r="E558" i="5"/>
  <c r="D558" i="5"/>
  <c r="L555" i="5"/>
  <c r="K555" i="5"/>
  <c r="J555" i="5"/>
  <c r="I555" i="5"/>
  <c r="H555" i="5"/>
  <c r="G555" i="5"/>
  <c r="F555" i="5"/>
  <c r="E555" i="5"/>
  <c r="D555" i="5"/>
  <c r="L552" i="5"/>
  <c r="K552" i="5"/>
  <c r="J552" i="5"/>
  <c r="I552" i="5"/>
  <c r="H552" i="5"/>
  <c r="G552" i="5"/>
  <c r="F552" i="5"/>
  <c r="E552" i="5"/>
  <c r="D552" i="5"/>
  <c r="L549" i="5"/>
  <c r="K549" i="5"/>
  <c r="J549" i="5"/>
  <c r="I549" i="5"/>
  <c r="H549" i="5"/>
  <c r="G549" i="5"/>
  <c r="F549" i="5"/>
  <c r="E549" i="5"/>
  <c r="D549" i="5"/>
  <c r="L546" i="5"/>
  <c r="K546" i="5"/>
  <c r="J546" i="5"/>
  <c r="I546" i="5"/>
  <c r="H546" i="5"/>
  <c r="G546" i="5"/>
  <c r="F546" i="5"/>
  <c r="E546" i="5"/>
  <c r="D546" i="5"/>
  <c r="L543" i="5"/>
  <c r="K543" i="5"/>
  <c r="J543" i="5"/>
  <c r="I543" i="5"/>
  <c r="H543" i="5"/>
  <c r="G543" i="5"/>
  <c r="F543" i="5"/>
  <c r="E543" i="5"/>
  <c r="D543" i="5"/>
  <c r="L540" i="5"/>
  <c r="K540" i="5"/>
  <c r="J540" i="5"/>
  <c r="I540" i="5"/>
  <c r="H540" i="5"/>
  <c r="G540" i="5"/>
  <c r="F540" i="5"/>
  <c r="E540" i="5"/>
  <c r="D540" i="5"/>
  <c r="L537" i="5"/>
  <c r="K537" i="5"/>
  <c r="J537" i="5"/>
  <c r="I537" i="5"/>
  <c r="H537" i="5"/>
  <c r="G537" i="5"/>
  <c r="F537" i="5"/>
  <c r="E537" i="5"/>
  <c r="D537" i="5"/>
  <c r="L534" i="5"/>
  <c r="K534" i="5"/>
  <c r="J534" i="5"/>
  <c r="I534" i="5"/>
  <c r="H534" i="5"/>
  <c r="G534" i="5"/>
  <c r="F534" i="5"/>
  <c r="E534" i="5"/>
  <c r="D534" i="5"/>
  <c r="L531" i="5"/>
  <c r="K531" i="5"/>
  <c r="J531" i="5"/>
  <c r="I531" i="5"/>
  <c r="H531" i="5"/>
  <c r="G531" i="5"/>
  <c r="F531" i="5"/>
  <c r="E531" i="5"/>
  <c r="D531" i="5"/>
  <c r="L528" i="5"/>
  <c r="K528" i="5"/>
  <c r="J528" i="5"/>
  <c r="I528" i="5"/>
  <c r="H528" i="5"/>
  <c r="G528" i="5"/>
  <c r="F528" i="5"/>
  <c r="E528" i="5"/>
  <c r="D528" i="5"/>
  <c r="L525" i="5"/>
  <c r="K525" i="5"/>
  <c r="J525" i="5"/>
  <c r="I525" i="5"/>
  <c r="H525" i="5"/>
  <c r="G525" i="5"/>
  <c r="F525" i="5"/>
  <c r="E525" i="5"/>
  <c r="D525" i="5"/>
  <c r="L522" i="5"/>
  <c r="K522" i="5"/>
  <c r="J522" i="5"/>
  <c r="I522" i="5"/>
  <c r="H522" i="5"/>
  <c r="G522" i="5"/>
  <c r="F522" i="5"/>
  <c r="E522" i="5"/>
  <c r="D522" i="5"/>
  <c r="L519" i="5"/>
  <c r="K519" i="5"/>
  <c r="J519" i="5"/>
  <c r="I519" i="5"/>
  <c r="H519" i="5"/>
  <c r="G519" i="5"/>
  <c r="F519" i="5"/>
  <c r="E519" i="5"/>
  <c r="D519" i="5"/>
  <c r="L516" i="5"/>
  <c r="K516" i="5"/>
  <c r="J516" i="5"/>
  <c r="I516" i="5"/>
  <c r="H516" i="5"/>
  <c r="G516" i="5"/>
  <c r="F516" i="5"/>
  <c r="E516" i="5"/>
  <c r="D516" i="5"/>
  <c r="L513" i="5"/>
  <c r="K513" i="5"/>
  <c r="J513" i="5"/>
  <c r="I513" i="5"/>
  <c r="H513" i="5"/>
  <c r="G513" i="5"/>
  <c r="F513" i="5"/>
  <c r="E513" i="5"/>
  <c r="D513" i="5"/>
  <c r="L510" i="5"/>
  <c r="K510" i="5"/>
  <c r="J510" i="5"/>
  <c r="I510" i="5"/>
  <c r="H510" i="5"/>
  <c r="G510" i="5"/>
  <c r="F510" i="5"/>
  <c r="E510" i="5"/>
  <c r="D510" i="5"/>
  <c r="L507" i="5"/>
  <c r="K507" i="5"/>
  <c r="J507" i="5"/>
  <c r="I507" i="5"/>
  <c r="H507" i="5"/>
  <c r="G507" i="5"/>
  <c r="F507" i="5"/>
  <c r="E507" i="5"/>
  <c r="D507" i="5"/>
  <c r="L504" i="5"/>
  <c r="K504" i="5"/>
  <c r="J504" i="5"/>
  <c r="I504" i="5"/>
  <c r="H504" i="5"/>
  <c r="G504" i="5"/>
  <c r="F504" i="5"/>
  <c r="E504" i="5"/>
  <c r="D504" i="5"/>
  <c r="L501" i="5"/>
  <c r="K501" i="5"/>
  <c r="J501" i="5"/>
  <c r="I501" i="5"/>
  <c r="H501" i="5"/>
  <c r="G501" i="5"/>
  <c r="F501" i="5"/>
  <c r="E501" i="5"/>
  <c r="D501" i="5"/>
  <c r="L498" i="5"/>
  <c r="K498" i="5"/>
  <c r="J498" i="5"/>
  <c r="I498" i="5"/>
  <c r="H498" i="5"/>
  <c r="G498" i="5"/>
  <c r="F498" i="5"/>
  <c r="E498" i="5"/>
  <c r="D498" i="5"/>
  <c r="L495" i="5"/>
  <c r="K495" i="5"/>
  <c r="J495" i="5"/>
  <c r="I495" i="5"/>
  <c r="H495" i="5"/>
  <c r="G495" i="5"/>
  <c r="F495" i="5"/>
  <c r="E495" i="5"/>
  <c r="D495" i="5"/>
  <c r="L492" i="5"/>
  <c r="K492" i="5"/>
  <c r="J492" i="5"/>
  <c r="I492" i="5"/>
  <c r="H492" i="5"/>
  <c r="G492" i="5"/>
  <c r="F492" i="5"/>
  <c r="E492" i="5"/>
  <c r="D492" i="5"/>
  <c r="L489" i="5"/>
  <c r="K489" i="5"/>
  <c r="J489" i="5"/>
  <c r="I489" i="5"/>
  <c r="H489" i="5"/>
  <c r="G489" i="5"/>
  <c r="F489" i="5"/>
  <c r="E489" i="5"/>
  <c r="D489" i="5"/>
  <c r="K486" i="5"/>
  <c r="J486" i="5"/>
  <c r="I486" i="5"/>
  <c r="H486" i="5"/>
  <c r="G486" i="5"/>
  <c r="F486" i="5"/>
  <c r="E486" i="5"/>
  <c r="D486" i="5"/>
  <c r="K483" i="5"/>
  <c r="J483" i="5"/>
  <c r="I483" i="5"/>
  <c r="H483" i="5"/>
  <c r="G483" i="5"/>
  <c r="F483" i="5"/>
  <c r="E483" i="5"/>
  <c r="D483" i="5"/>
  <c r="K480" i="5"/>
  <c r="J480" i="5"/>
  <c r="I480" i="5"/>
  <c r="H480" i="5"/>
  <c r="G480" i="5"/>
  <c r="F480" i="5"/>
  <c r="E480" i="5"/>
  <c r="D480" i="5"/>
  <c r="L477" i="5"/>
  <c r="K477" i="5"/>
  <c r="J477" i="5"/>
  <c r="I477" i="5"/>
  <c r="H477" i="5"/>
  <c r="G477" i="5"/>
  <c r="F477" i="5"/>
  <c r="E477" i="5"/>
  <c r="D477" i="5"/>
  <c r="L474" i="5"/>
  <c r="K474" i="5"/>
  <c r="J474" i="5"/>
  <c r="I474" i="5"/>
  <c r="H474" i="5"/>
  <c r="G474" i="5"/>
  <c r="F474" i="5"/>
  <c r="E474" i="5"/>
  <c r="D474" i="5"/>
  <c r="L471" i="5"/>
  <c r="K471" i="5"/>
  <c r="J471" i="5"/>
  <c r="I471" i="5"/>
  <c r="H471" i="5"/>
  <c r="G471" i="5"/>
  <c r="F471" i="5"/>
  <c r="E471" i="5"/>
  <c r="D471" i="5"/>
  <c r="L468" i="5"/>
  <c r="K468" i="5"/>
  <c r="J468" i="5"/>
  <c r="I468" i="5"/>
  <c r="H468" i="5"/>
  <c r="G468" i="5"/>
  <c r="F468" i="5"/>
  <c r="E468" i="5"/>
  <c r="D468" i="5"/>
  <c r="L465" i="5"/>
  <c r="K465" i="5"/>
  <c r="J465" i="5"/>
  <c r="I465" i="5"/>
  <c r="H465" i="5"/>
  <c r="G465" i="5"/>
  <c r="F465" i="5"/>
  <c r="E465" i="5"/>
  <c r="D465" i="5"/>
  <c r="L462" i="5"/>
  <c r="K462" i="5"/>
  <c r="J462" i="5"/>
  <c r="I462" i="5"/>
  <c r="H462" i="5"/>
  <c r="G462" i="5"/>
  <c r="F462" i="5"/>
  <c r="E462" i="5"/>
  <c r="D462" i="5"/>
  <c r="L459" i="5"/>
  <c r="K459" i="5"/>
  <c r="J459" i="5"/>
  <c r="I459" i="5"/>
  <c r="H459" i="5"/>
  <c r="G459" i="5"/>
  <c r="F459" i="5"/>
  <c r="E459" i="5"/>
  <c r="D459" i="5"/>
  <c r="L456" i="5"/>
  <c r="K456" i="5"/>
  <c r="J456" i="5"/>
  <c r="I456" i="5"/>
  <c r="H456" i="5"/>
  <c r="G456" i="5"/>
  <c r="F456" i="5"/>
  <c r="E456" i="5"/>
  <c r="D456" i="5"/>
  <c r="L453" i="5"/>
  <c r="K453" i="5"/>
  <c r="J453" i="5"/>
  <c r="I453" i="5"/>
  <c r="H453" i="5"/>
  <c r="G453" i="5"/>
  <c r="F453" i="5"/>
  <c r="E453" i="5"/>
  <c r="D453" i="5"/>
  <c r="L450" i="5"/>
  <c r="K450" i="5"/>
  <c r="J450" i="5"/>
  <c r="I450" i="5"/>
  <c r="H450" i="5"/>
  <c r="G450" i="5"/>
  <c r="F450" i="5"/>
  <c r="E450" i="5"/>
  <c r="D450" i="5"/>
  <c r="L447" i="5"/>
  <c r="K447" i="5"/>
  <c r="J447" i="5"/>
  <c r="I447" i="5"/>
  <c r="H447" i="5"/>
  <c r="G447" i="5"/>
  <c r="F447" i="5"/>
  <c r="E447" i="5"/>
  <c r="D447" i="5"/>
  <c r="L444" i="5"/>
  <c r="K444" i="5"/>
  <c r="J444" i="5"/>
  <c r="I444" i="5"/>
  <c r="H444" i="5"/>
  <c r="G444" i="5"/>
  <c r="F444" i="5"/>
  <c r="E444" i="5"/>
  <c r="D444" i="5"/>
  <c r="L441" i="5"/>
  <c r="K441" i="5"/>
  <c r="J441" i="5"/>
  <c r="I441" i="5"/>
  <c r="H441" i="5"/>
  <c r="G441" i="5"/>
  <c r="F441" i="5"/>
  <c r="E441" i="5"/>
  <c r="D441" i="5"/>
  <c r="L438" i="5"/>
  <c r="K438" i="5"/>
  <c r="J438" i="5"/>
  <c r="I438" i="5"/>
  <c r="H438" i="5"/>
  <c r="G438" i="5"/>
  <c r="F438" i="5"/>
  <c r="E438" i="5"/>
  <c r="D438" i="5"/>
  <c r="L435" i="5"/>
  <c r="K435" i="5"/>
  <c r="J435" i="5"/>
  <c r="I435" i="5"/>
  <c r="H435" i="5"/>
  <c r="G435" i="5"/>
  <c r="F435" i="5"/>
  <c r="E435" i="5"/>
  <c r="D435" i="5"/>
  <c r="L432" i="5"/>
  <c r="K432" i="5"/>
  <c r="J432" i="5"/>
  <c r="I432" i="5"/>
  <c r="H432" i="5"/>
  <c r="G432" i="5"/>
  <c r="F432" i="5"/>
  <c r="E432" i="5"/>
  <c r="D432" i="5"/>
  <c r="L429" i="5"/>
  <c r="K429" i="5"/>
  <c r="J429" i="5"/>
  <c r="I429" i="5"/>
  <c r="H429" i="5"/>
  <c r="G429" i="5"/>
  <c r="F429" i="5"/>
  <c r="E429" i="5"/>
  <c r="D429" i="5"/>
  <c r="L426" i="5"/>
  <c r="K426" i="5"/>
  <c r="J426" i="5"/>
  <c r="I426" i="5"/>
  <c r="H426" i="5"/>
  <c r="G426" i="5"/>
  <c r="F426" i="5"/>
  <c r="E426" i="5"/>
  <c r="D426" i="5"/>
  <c r="L423" i="5"/>
  <c r="K423" i="5"/>
  <c r="J423" i="5"/>
  <c r="I423" i="5"/>
  <c r="H423" i="5"/>
  <c r="G423" i="5"/>
  <c r="F423" i="5"/>
  <c r="E423" i="5"/>
  <c r="D423" i="5"/>
  <c r="L420" i="5"/>
  <c r="K420" i="5"/>
  <c r="J420" i="5"/>
  <c r="I420" i="5"/>
  <c r="H420" i="5"/>
  <c r="G420" i="5"/>
  <c r="F420" i="5"/>
  <c r="E420" i="5"/>
  <c r="D420" i="5"/>
  <c r="L417" i="5"/>
  <c r="K417" i="5"/>
  <c r="J417" i="5"/>
  <c r="I417" i="5"/>
  <c r="H417" i="5"/>
  <c r="G417" i="5"/>
  <c r="F417" i="5"/>
  <c r="E417" i="5"/>
  <c r="D417" i="5"/>
  <c r="L414" i="5"/>
  <c r="K414" i="5"/>
  <c r="J414" i="5"/>
  <c r="I414" i="5"/>
  <c r="H414" i="5"/>
  <c r="G414" i="5"/>
  <c r="F414" i="5"/>
  <c r="E414" i="5"/>
  <c r="D414" i="5"/>
  <c r="L411" i="5"/>
  <c r="K411" i="5"/>
  <c r="J411" i="5"/>
  <c r="I411" i="5"/>
  <c r="H411" i="5"/>
  <c r="G411" i="5"/>
  <c r="F411" i="5"/>
  <c r="E411" i="5"/>
  <c r="D411" i="5"/>
  <c r="L408" i="5"/>
  <c r="K408" i="5"/>
  <c r="J408" i="5"/>
  <c r="I408" i="5"/>
  <c r="H408" i="5"/>
  <c r="G408" i="5"/>
  <c r="F408" i="5"/>
  <c r="E408" i="5"/>
  <c r="D408" i="5"/>
  <c r="L405" i="5"/>
  <c r="K405" i="5"/>
  <c r="J405" i="5"/>
  <c r="I405" i="5"/>
  <c r="H405" i="5"/>
  <c r="G405" i="5"/>
  <c r="F405" i="5"/>
  <c r="E405" i="5"/>
  <c r="D405" i="5"/>
  <c r="L402" i="5"/>
  <c r="K402" i="5"/>
  <c r="J402" i="5"/>
  <c r="I402" i="5"/>
  <c r="H402" i="5"/>
  <c r="G402" i="5"/>
  <c r="F402" i="5"/>
  <c r="E402" i="5"/>
  <c r="D402" i="5"/>
  <c r="L399" i="5"/>
  <c r="K399" i="5"/>
  <c r="J399" i="5"/>
  <c r="I399" i="5"/>
  <c r="H399" i="5"/>
  <c r="G399" i="5"/>
  <c r="F399" i="5"/>
  <c r="E399" i="5"/>
  <c r="D399" i="5"/>
  <c r="L396" i="5"/>
  <c r="K396" i="5"/>
  <c r="J396" i="5"/>
  <c r="I396" i="5"/>
  <c r="H396" i="5"/>
  <c r="G396" i="5"/>
  <c r="F396" i="5"/>
  <c r="E396" i="5"/>
  <c r="D396" i="5"/>
  <c r="L393" i="5"/>
  <c r="K393" i="5"/>
  <c r="J393" i="5"/>
  <c r="I393" i="5"/>
  <c r="H393" i="5"/>
  <c r="G393" i="5"/>
  <c r="F393" i="5"/>
  <c r="E393" i="5"/>
  <c r="D393" i="5"/>
  <c r="L390" i="5"/>
  <c r="K390" i="5"/>
  <c r="J390" i="5"/>
  <c r="I390" i="5"/>
  <c r="H390" i="5"/>
  <c r="G390" i="5"/>
  <c r="F390" i="5"/>
  <c r="E390" i="5"/>
  <c r="D390" i="5"/>
  <c r="L387" i="5"/>
  <c r="K387" i="5"/>
  <c r="J387" i="5"/>
  <c r="I387" i="5"/>
  <c r="H387" i="5"/>
  <c r="G387" i="5"/>
  <c r="F387" i="5"/>
  <c r="E387" i="5"/>
  <c r="D387" i="5"/>
  <c r="L384" i="5"/>
  <c r="K384" i="5"/>
  <c r="J384" i="5"/>
  <c r="I384" i="5"/>
  <c r="H384" i="5"/>
  <c r="G384" i="5"/>
  <c r="F384" i="5"/>
  <c r="E384" i="5"/>
  <c r="D384" i="5"/>
  <c r="L381" i="5"/>
  <c r="K381" i="5"/>
  <c r="J381" i="5"/>
  <c r="I381" i="5"/>
  <c r="H381" i="5"/>
  <c r="G381" i="5"/>
  <c r="F381" i="5"/>
  <c r="E381" i="5"/>
  <c r="D381" i="5"/>
  <c r="L378" i="5"/>
  <c r="K378" i="5"/>
  <c r="J378" i="5"/>
  <c r="I378" i="5"/>
  <c r="H378" i="5"/>
  <c r="G378" i="5"/>
  <c r="F378" i="5"/>
  <c r="E378" i="5"/>
  <c r="D378" i="5"/>
  <c r="L375" i="5"/>
  <c r="K375" i="5"/>
  <c r="J375" i="5"/>
  <c r="I375" i="5"/>
  <c r="H375" i="5"/>
  <c r="G375" i="5"/>
  <c r="F375" i="5"/>
  <c r="E375" i="5"/>
  <c r="D375" i="5"/>
  <c r="L372" i="5"/>
  <c r="K372" i="5"/>
  <c r="J372" i="5"/>
  <c r="I372" i="5"/>
  <c r="H372" i="5"/>
  <c r="G372" i="5"/>
  <c r="F372" i="5"/>
  <c r="E372" i="5"/>
  <c r="D372" i="5"/>
  <c r="L369" i="5"/>
  <c r="K369" i="5"/>
  <c r="J369" i="5"/>
  <c r="I369" i="5"/>
  <c r="H369" i="5"/>
  <c r="G369" i="5"/>
  <c r="F369" i="5"/>
  <c r="E369" i="5"/>
  <c r="D369" i="5"/>
  <c r="L366" i="5"/>
  <c r="K366" i="5"/>
  <c r="J366" i="5"/>
  <c r="I366" i="5"/>
  <c r="H366" i="5"/>
  <c r="G366" i="5"/>
  <c r="F366" i="5"/>
  <c r="E366" i="5"/>
  <c r="D366" i="5"/>
  <c r="L363" i="5"/>
  <c r="K363" i="5"/>
  <c r="J363" i="5"/>
  <c r="I363" i="5"/>
  <c r="H363" i="5"/>
  <c r="G363" i="5"/>
  <c r="F363" i="5"/>
  <c r="E363" i="5"/>
  <c r="D363" i="5"/>
  <c r="L360" i="5"/>
  <c r="K360" i="5"/>
  <c r="J360" i="5"/>
  <c r="I360" i="5"/>
  <c r="H360" i="5"/>
  <c r="G360" i="5"/>
  <c r="F360" i="5"/>
  <c r="E360" i="5"/>
  <c r="D360" i="5"/>
  <c r="L357" i="5"/>
  <c r="K357" i="5"/>
  <c r="J357" i="5"/>
  <c r="I357" i="5"/>
  <c r="H357" i="5"/>
  <c r="G357" i="5"/>
  <c r="F357" i="5"/>
  <c r="E357" i="5"/>
  <c r="D357" i="5"/>
  <c r="L354" i="5"/>
  <c r="K354" i="5"/>
  <c r="J354" i="5"/>
  <c r="I354" i="5"/>
  <c r="H354" i="5"/>
  <c r="G354" i="5"/>
  <c r="F354" i="5"/>
  <c r="E354" i="5"/>
  <c r="D354" i="5"/>
  <c r="L351" i="5"/>
  <c r="K351" i="5"/>
  <c r="J351" i="5"/>
  <c r="I351" i="5"/>
  <c r="H351" i="5"/>
  <c r="G351" i="5"/>
  <c r="F351" i="5"/>
  <c r="E351" i="5"/>
  <c r="D351" i="5"/>
  <c r="L348" i="5"/>
  <c r="K348" i="5"/>
  <c r="J348" i="5"/>
  <c r="I348" i="5"/>
  <c r="H348" i="5"/>
  <c r="G348" i="5"/>
  <c r="F348" i="5"/>
  <c r="E348" i="5"/>
  <c r="D348" i="5"/>
  <c r="L345" i="5"/>
  <c r="K345" i="5"/>
  <c r="J345" i="5"/>
  <c r="I345" i="5"/>
  <c r="H345" i="5"/>
  <c r="G345" i="5"/>
  <c r="F345" i="5"/>
  <c r="E345" i="5"/>
  <c r="D345" i="5"/>
  <c r="L342" i="5"/>
  <c r="K342" i="5"/>
  <c r="J342" i="5"/>
  <c r="I342" i="5"/>
  <c r="H342" i="5"/>
  <c r="G342" i="5"/>
  <c r="F342" i="5"/>
  <c r="E342" i="5"/>
  <c r="D342" i="5"/>
  <c r="L339" i="5"/>
  <c r="K339" i="5"/>
  <c r="J339" i="5"/>
  <c r="I339" i="5"/>
  <c r="H339" i="5"/>
  <c r="G339" i="5"/>
  <c r="F339" i="5"/>
  <c r="E339" i="5"/>
  <c r="D339" i="5"/>
  <c r="L336" i="5"/>
  <c r="K336" i="5"/>
  <c r="J336" i="5"/>
  <c r="I336" i="5"/>
  <c r="H336" i="5"/>
  <c r="G336" i="5"/>
  <c r="F336" i="5"/>
  <c r="E336" i="5"/>
  <c r="D336" i="5"/>
  <c r="L333" i="5"/>
  <c r="K333" i="5"/>
  <c r="J333" i="5"/>
  <c r="I333" i="5"/>
  <c r="H333" i="5"/>
  <c r="G333" i="5"/>
  <c r="F333" i="5"/>
  <c r="E333" i="5"/>
  <c r="D333" i="5"/>
  <c r="L330" i="5"/>
  <c r="K330" i="5"/>
  <c r="J330" i="5"/>
  <c r="I330" i="5"/>
  <c r="H330" i="5"/>
  <c r="G330" i="5"/>
  <c r="F330" i="5"/>
  <c r="E330" i="5"/>
  <c r="D330" i="5"/>
  <c r="L327" i="5"/>
  <c r="K327" i="5"/>
  <c r="J327" i="5"/>
  <c r="I327" i="5"/>
  <c r="H327" i="5"/>
  <c r="G327" i="5"/>
  <c r="F327" i="5"/>
  <c r="E327" i="5"/>
  <c r="D327" i="5"/>
  <c r="L324" i="5"/>
  <c r="K324" i="5"/>
  <c r="J324" i="5"/>
  <c r="I324" i="5"/>
  <c r="H324" i="5"/>
  <c r="G324" i="5"/>
  <c r="F324" i="5"/>
  <c r="E324" i="5"/>
  <c r="D324" i="5"/>
  <c r="L321" i="5"/>
  <c r="K321" i="5"/>
  <c r="J321" i="5"/>
  <c r="I321" i="5"/>
  <c r="H321" i="5"/>
  <c r="G321" i="5"/>
  <c r="F321" i="5"/>
  <c r="E321" i="5"/>
  <c r="D321" i="5"/>
  <c r="L318" i="5"/>
  <c r="K318" i="5"/>
  <c r="J318" i="5"/>
  <c r="I318" i="5"/>
  <c r="H318" i="5"/>
  <c r="G318" i="5"/>
  <c r="F318" i="5"/>
  <c r="E318" i="5"/>
  <c r="D318" i="5"/>
  <c r="L315" i="5"/>
  <c r="K315" i="5"/>
  <c r="J315" i="5"/>
  <c r="I315" i="5"/>
  <c r="H315" i="5"/>
  <c r="G315" i="5"/>
  <c r="F315" i="5"/>
  <c r="E315" i="5"/>
  <c r="D315" i="5"/>
  <c r="L312" i="5"/>
  <c r="K312" i="5"/>
  <c r="J312" i="5"/>
  <c r="I312" i="5"/>
  <c r="H312" i="5"/>
  <c r="G312" i="5"/>
  <c r="F312" i="5"/>
  <c r="E312" i="5"/>
  <c r="D312" i="5"/>
  <c r="L309" i="5"/>
  <c r="K309" i="5"/>
  <c r="J309" i="5"/>
  <c r="I309" i="5"/>
  <c r="H309" i="5"/>
  <c r="G309" i="5"/>
  <c r="F309" i="5"/>
  <c r="E309" i="5"/>
  <c r="D309" i="5"/>
  <c r="L306" i="5"/>
  <c r="K306" i="5"/>
  <c r="J306" i="5"/>
  <c r="I306" i="5"/>
  <c r="H306" i="5"/>
  <c r="G306" i="5"/>
  <c r="F306" i="5"/>
  <c r="E306" i="5"/>
  <c r="D306" i="5"/>
  <c r="L303" i="5"/>
  <c r="K303" i="5"/>
  <c r="J303" i="5"/>
  <c r="I303" i="5"/>
  <c r="H303" i="5"/>
  <c r="G303" i="5"/>
  <c r="F303" i="5"/>
  <c r="E303" i="5"/>
  <c r="D303" i="5"/>
  <c r="L300" i="5"/>
  <c r="K300" i="5"/>
  <c r="J300" i="5"/>
  <c r="I300" i="5"/>
  <c r="H300" i="5"/>
  <c r="G300" i="5"/>
  <c r="F300" i="5"/>
  <c r="E300" i="5"/>
  <c r="D300" i="5"/>
  <c r="L297" i="5"/>
  <c r="K297" i="5"/>
  <c r="J297" i="5"/>
  <c r="I297" i="5"/>
  <c r="H297" i="5"/>
  <c r="G297" i="5"/>
  <c r="F297" i="5"/>
  <c r="E297" i="5"/>
  <c r="D297" i="5"/>
  <c r="L294" i="5"/>
  <c r="K294" i="5"/>
  <c r="J294" i="5"/>
  <c r="I294" i="5"/>
  <c r="H294" i="5"/>
  <c r="G294" i="5"/>
  <c r="F294" i="5"/>
  <c r="E294" i="5"/>
  <c r="D294" i="5"/>
  <c r="L291" i="5"/>
  <c r="K291" i="5"/>
  <c r="J291" i="5"/>
  <c r="I291" i="5"/>
  <c r="H291" i="5"/>
  <c r="G291" i="5"/>
  <c r="F291" i="5"/>
  <c r="E291" i="5"/>
  <c r="D291" i="5"/>
  <c r="L288" i="5"/>
  <c r="K288" i="5"/>
  <c r="J288" i="5"/>
  <c r="I288" i="5"/>
  <c r="H288" i="5"/>
  <c r="G288" i="5"/>
  <c r="F288" i="5"/>
  <c r="E288" i="5"/>
  <c r="D288" i="5"/>
  <c r="L285" i="5"/>
  <c r="K285" i="5"/>
  <c r="J285" i="5"/>
  <c r="I285" i="5"/>
  <c r="H285" i="5"/>
  <c r="G285" i="5"/>
  <c r="F285" i="5"/>
  <c r="E285" i="5"/>
  <c r="D285" i="5"/>
  <c r="L282" i="5"/>
  <c r="K282" i="5"/>
  <c r="J282" i="5"/>
  <c r="I282" i="5"/>
  <c r="H282" i="5"/>
  <c r="G282" i="5"/>
  <c r="F282" i="5"/>
  <c r="E282" i="5"/>
  <c r="D282" i="5"/>
  <c r="L279" i="5"/>
  <c r="K279" i="5"/>
  <c r="J279" i="5"/>
  <c r="I279" i="5"/>
  <c r="H279" i="5"/>
  <c r="G279" i="5"/>
  <c r="F279" i="5"/>
  <c r="E279" i="5"/>
  <c r="D279" i="5"/>
  <c r="L276" i="5"/>
  <c r="K276" i="5"/>
  <c r="J276" i="5"/>
  <c r="I276" i="5"/>
  <c r="H276" i="5"/>
  <c r="G276" i="5"/>
  <c r="F276" i="5"/>
  <c r="E276" i="5"/>
  <c r="D276" i="5"/>
  <c r="L273" i="5"/>
  <c r="K273" i="5"/>
  <c r="J273" i="5"/>
  <c r="I273" i="5"/>
  <c r="H273" i="5"/>
  <c r="G273" i="5"/>
  <c r="F273" i="5"/>
  <c r="E273" i="5"/>
  <c r="D273" i="5"/>
  <c r="L270" i="5"/>
  <c r="K270" i="5"/>
  <c r="J270" i="5"/>
  <c r="I270" i="5"/>
  <c r="H270" i="5"/>
  <c r="G270" i="5"/>
  <c r="F270" i="5"/>
  <c r="E270" i="5"/>
  <c r="D270" i="5"/>
  <c r="L267" i="5"/>
  <c r="K267" i="5"/>
  <c r="J267" i="5"/>
  <c r="I267" i="5"/>
  <c r="H267" i="5"/>
  <c r="G267" i="5"/>
  <c r="F267" i="5"/>
  <c r="E267" i="5"/>
  <c r="D267" i="5"/>
  <c r="L264" i="5"/>
  <c r="K264" i="5"/>
  <c r="J264" i="5"/>
  <c r="I264" i="5"/>
  <c r="H264" i="5"/>
  <c r="G264" i="5"/>
  <c r="F264" i="5"/>
  <c r="E264" i="5"/>
  <c r="D264" i="5"/>
  <c r="L261" i="5"/>
  <c r="K261" i="5"/>
  <c r="J261" i="5"/>
  <c r="I261" i="5"/>
  <c r="H261" i="5"/>
  <c r="G261" i="5"/>
  <c r="F261" i="5"/>
  <c r="E261" i="5"/>
  <c r="D261" i="5"/>
  <c r="L258" i="5"/>
  <c r="K258" i="5"/>
  <c r="J258" i="5"/>
  <c r="I258" i="5"/>
  <c r="H258" i="5"/>
  <c r="G258" i="5"/>
  <c r="F258" i="5"/>
  <c r="E258" i="5"/>
  <c r="D258" i="5"/>
  <c r="L255" i="5"/>
  <c r="K255" i="5"/>
  <c r="J255" i="5"/>
  <c r="I255" i="5"/>
  <c r="H255" i="5"/>
  <c r="G255" i="5"/>
  <c r="F255" i="5"/>
  <c r="E255" i="5"/>
  <c r="D255" i="5"/>
  <c r="L252" i="5"/>
  <c r="K252" i="5"/>
  <c r="J252" i="5"/>
  <c r="I252" i="5"/>
  <c r="H252" i="5"/>
  <c r="G252" i="5"/>
  <c r="F252" i="5"/>
  <c r="E252" i="5"/>
  <c r="D252" i="5"/>
  <c r="L249" i="5"/>
  <c r="K249" i="5"/>
  <c r="J249" i="5"/>
  <c r="I249" i="5"/>
  <c r="H249" i="5"/>
  <c r="G249" i="5"/>
  <c r="F249" i="5"/>
  <c r="E249" i="5"/>
  <c r="D249" i="5"/>
  <c r="L246" i="5"/>
  <c r="K246" i="5"/>
  <c r="J246" i="5"/>
  <c r="I246" i="5"/>
  <c r="H246" i="5"/>
  <c r="G246" i="5"/>
  <c r="F246" i="5"/>
  <c r="E246" i="5"/>
  <c r="D246" i="5"/>
  <c r="L243" i="5"/>
  <c r="K243" i="5"/>
  <c r="J243" i="5"/>
  <c r="I243" i="5"/>
  <c r="H243" i="5"/>
  <c r="G243" i="5"/>
  <c r="F243" i="5"/>
  <c r="E243" i="5"/>
  <c r="D243" i="5"/>
  <c r="L240" i="5"/>
  <c r="K240" i="5"/>
  <c r="J240" i="5"/>
  <c r="I240" i="5"/>
  <c r="H240" i="5"/>
  <c r="G240" i="5"/>
  <c r="F240" i="5"/>
  <c r="E240" i="5"/>
  <c r="D240" i="5"/>
  <c r="L237" i="5"/>
  <c r="K237" i="5"/>
  <c r="J237" i="5"/>
  <c r="I237" i="5"/>
  <c r="H237" i="5"/>
  <c r="G237" i="5"/>
  <c r="F237" i="5"/>
  <c r="E237" i="5"/>
  <c r="D237" i="5"/>
  <c r="L234" i="5"/>
  <c r="K234" i="5"/>
  <c r="J234" i="5"/>
  <c r="I234" i="5"/>
  <c r="H234" i="5"/>
  <c r="G234" i="5"/>
  <c r="F234" i="5"/>
  <c r="E234" i="5"/>
  <c r="D234" i="5"/>
  <c r="L231" i="5"/>
  <c r="K231" i="5"/>
  <c r="J231" i="5"/>
  <c r="I231" i="5"/>
  <c r="H231" i="5"/>
  <c r="G231" i="5"/>
  <c r="F231" i="5"/>
  <c r="E231" i="5"/>
  <c r="D231" i="5"/>
  <c r="L228" i="5"/>
  <c r="K228" i="5"/>
  <c r="J228" i="5"/>
  <c r="I228" i="5"/>
  <c r="H228" i="5"/>
  <c r="G228" i="5"/>
  <c r="F228" i="5"/>
  <c r="E228" i="5"/>
  <c r="D228" i="5"/>
  <c r="L225" i="5"/>
  <c r="K225" i="5"/>
  <c r="J225" i="5"/>
  <c r="I225" i="5"/>
  <c r="H225" i="5"/>
  <c r="G225" i="5"/>
  <c r="F225" i="5"/>
  <c r="E225" i="5"/>
  <c r="D225" i="5"/>
  <c r="L222" i="5"/>
  <c r="K222" i="5"/>
  <c r="J222" i="5"/>
  <c r="I222" i="5"/>
  <c r="H222" i="5"/>
  <c r="G222" i="5"/>
  <c r="F222" i="5"/>
  <c r="E222" i="5"/>
  <c r="D222" i="5"/>
  <c r="L219" i="5"/>
  <c r="K219" i="5"/>
  <c r="J219" i="5"/>
  <c r="I219" i="5"/>
  <c r="H219" i="5"/>
  <c r="G219" i="5"/>
  <c r="F219" i="5"/>
  <c r="E219" i="5"/>
  <c r="D219" i="5"/>
  <c r="L216" i="5"/>
  <c r="K216" i="5"/>
  <c r="J216" i="5"/>
  <c r="I216" i="5"/>
  <c r="H216" i="5"/>
  <c r="G216" i="5"/>
  <c r="F216" i="5"/>
  <c r="E216" i="5"/>
  <c r="D216" i="5"/>
  <c r="L213" i="5"/>
  <c r="K213" i="5"/>
  <c r="J213" i="5"/>
  <c r="I213" i="5"/>
  <c r="H213" i="5"/>
  <c r="G213" i="5"/>
  <c r="F213" i="5"/>
  <c r="E213" i="5"/>
  <c r="D213" i="5"/>
  <c r="L210" i="5"/>
  <c r="K210" i="5"/>
  <c r="J210" i="5"/>
  <c r="I210" i="5"/>
  <c r="H210" i="5"/>
  <c r="G210" i="5"/>
  <c r="F210" i="5"/>
  <c r="E210" i="5"/>
  <c r="D210" i="5"/>
  <c r="L207" i="5"/>
  <c r="K207" i="5"/>
  <c r="J207" i="5"/>
  <c r="I207" i="5"/>
  <c r="H207" i="5"/>
  <c r="G207" i="5"/>
  <c r="F207" i="5"/>
  <c r="E207" i="5"/>
  <c r="D207" i="5"/>
  <c r="L204" i="5"/>
  <c r="K204" i="5"/>
  <c r="J204" i="5"/>
  <c r="I204" i="5"/>
  <c r="H204" i="5"/>
  <c r="G204" i="5"/>
  <c r="F204" i="5"/>
  <c r="E204" i="5"/>
  <c r="D204" i="5"/>
  <c r="L201" i="5"/>
  <c r="K201" i="5"/>
  <c r="J201" i="5"/>
  <c r="I201" i="5"/>
  <c r="H201" i="5"/>
  <c r="G201" i="5"/>
  <c r="F201" i="5"/>
  <c r="E201" i="5"/>
  <c r="D201" i="5"/>
  <c r="L198" i="5"/>
  <c r="K198" i="5"/>
  <c r="J198" i="5"/>
  <c r="I198" i="5"/>
  <c r="H198" i="5"/>
  <c r="G198" i="5"/>
  <c r="F198" i="5"/>
  <c r="E198" i="5"/>
  <c r="D198" i="5"/>
  <c r="L195" i="5"/>
  <c r="K195" i="5"/>
  <c r="J195" i="5"/>
  <c r="I195" i="5"/>
  <c r="H195" i="5"/>
  <c r="G195" i="5"/>
  <c r="F195" i="5"/>
  <c r="E195" i="5"/>
  <c r="D195" i="5"/>
  <c r="L192" i="5"/>
  <c r="K192" i="5"/>
  <c r="J192" i="5"/>
  <c r="I192" i="5"/>
  <c r="H192" i="5"/>
  <c r="G192" i="5"/>
  <c r="F192" i="5"/>
  <c r="E192" i="5"/>
  <c r="D192" i="5"/>
  <c r="L189" i="5"/>
  <c r="K189" i="5"/>
  <c r="J189" i="5"/>
  <c r="I189" i="5"/>
  <c r="H189" i="5"/>
  <c r="G189" i="5"/>
  <c r="F189" i="5"/>
  <c r="E189" i="5"/>
  <c r="D189" i="5"/>
  <c r="L186" i="5"/>
  <c r="K186" i="5"/>
  <c r="J186" i="5"/>
  <c r="I186" i="5"/>
  <c r="H186" i="5"/>
  <c r="G186" i="5"/>
  <c r="F186" i="5"/>
  <c r="E186" i="5"/>
  <c r="D186" i="5"/>
  <c r="L183" i="5"/>
  <c r="K183" i="5"/>
  <c r="J183" i="5"/>
  <c r="I183" i="5"/>
  <c r="H183" i="5"/>
  <c r="G183" i="5"/>
  <c r="F183" i="5"/>
  <c r="E183" i="5"/>
  <c r="D183" i="5"/>
  <c r="L180" i="5"/>
  <c r="K180" i="5"/>
  <c r="J180" i="5"/>
  <c r="I180" i="5"/>
  <c r="H180" i="5"/>
  <c r="G180" i="5"/>
  <c r="F180" i="5"/>
  <c r="E180" i="5"/>
  <c r="D180" i="5"/>
  <c r="L177" i="5"/>
  <c r="K177" i="5"/>
  <c r="J177" i="5"/>
  <c r="I177" i="5"/>
  <c r="H177" i="5"/>
  <c r="G177" i="5"/>
  <c r="F177" i="5"/>
  <c r="E177" i="5"/>
  <c r="D177" i="5"/>
  <c r="L174" i="5"/>
  <c r="K174" i="5"/>
  <c r="J174" i="5"/>
  <c r="I174" i="5"/>
  <c r="H174" i="5"/>
  <c r="G174" i="5"/>
  <c r="F174" i="5"/>
  <c r="E174" i="5"/>
  <c r="D174" i="5"/>
  <c r="L171" i="5"/>
  <c r="K171" i="5"/>
  <c r="J171" i="5"/>
  <c r="I171" i="5"/>
  <c r="H171" i="5"/>
  <c r="G171" i="5"/>
  <c r="F171" i="5"/>
  <c r="E171" i="5"/>
  <c r="D171" i="5"/>
  <c r="L168" i="5"/>
  <c r="K168" i="5"/>
  <c r="J168" i="5"/>
  <c r="I168" i="5"/>
  <c r="H168" i="5"/>
  <c r="G168" i="5"/>
  <c r="F168" i="5"/>
  <c r="E168" i="5"/>
  <c r="D168" i="5"/>
  <c r="L165" i="5"/>
  <c r="K165" i="5"/>
  <c r="J165" i="5"/>
  <c r="I165" i="5"/>
  <c r="H165" i="5"/>
  <c r="G165" i="5"/>
  <c r="F165" i="5"/>
  <c r="E165" i="5"/>
  <c r="D165" i="5"/>
  <c r="L162" i="5"/>
  <c r="K162" i="5"/>
  <c r="J162" i="5"/>
  <c r="I162" i="5"/>
  <c r="H162" i="5"/>
  <c r="G162" i="5"/>
  <c r="F162" i="5"/>
  <c r="E162" i="5"/>
  <c r="D162" i="5"/>
  <c r="L159" i="5"/>
  <c r="K159" i="5"/>
  <c r="J159" i="5"/>
  <c r="I159" i="5"/>
  <c r="H159" i="5"/>
  <c r="G159" i="5"/>
  <c r="F159" i="5"/>
  <c r="E159" i="5"/>
  <c r="D159" i="5"/>
  <c r="L156" i="5"/>
  <c r="K156" i="5"/>
  <c r="J156" i="5"/>
  <c r="I156" i="5"/>
  <c r="H156" i="5"/>
  <c r="G156" i="5"/>
  <c r="F156" i="5"/>
  <c r="E156" i="5"/>
  <c r="D156" i="5"/>
  <c r="L153" i="5"/>
  <c r="K153" i="5"/>
  <c r="J153" i="5"/>
  <c r="I153" i="5"/>
  <c r="H153" i="5"/>
  <c r="G153" i="5"/>
  <c r="F153" i="5"/>
  <c r="E153" i="5"/>
  <c r="D153" i="5"/>
  <c r="L150" i="5"/>
  <c r="K150" i="5"/>
  <c r="J150" i="5"/>
  <c r="I150" i="5"/>
  <c r="H150" i="5"/>
  <c r="G150" i="5"/>
  <c r="F150" i="5"/>
  <c r="E150" i="5"/>
  <c r="D150" i="5"/>
  <c r="L147" i="5"/>
  <c r="K147" i="5"/>
  <c r="J147" i="5"/>
  <c r="I147" i="5"/>
  <c r="H147" i="5"/>
  <c r="G147" i="5"/>
  <c r="F147" i="5"/>
  <c r="E147" i="5"/>
  <c r="D147" i="5"/>
  <c r="L144" i="5"/>
  <c r="K144" i="5"/>
  <c r="J144" i="5"/>
  <c r="I144" i="5"/>
  <c r="H144" i="5"/>
  <c r="G144" i="5"/>
  <c r="F144" i="5"/>
  <c r="E144" i="5"/>
  <c r="D144" i="5"/>
  <c r="L141" i="5"/>
  <c r="K141" i="5"/>
  <c r="J141" i="5"/>
  <c r="I141" i="5"/>
  <c r="H141" i="5"/>
  <c r="G141" i="5"/>
  <c r="F141" i="5"/>
  <c r="E141" i="5"/>
  <c r="D141" i="5"/>
  <c r="L138" i="5"/>
  <c r="K138" i="5"/>
  <c r="J138" i="5"/>
  <c r="I138" i="5"/>
  <c r="H138" i="5"/>
  <c r="G138" i="5"/>
  <c r="F138" i="5"/>
  <c r="E138" i="5"/>
  <c r="D138" i="5"/>
  <c r="L135" i="5"/>
  <c r="K135" i="5"/>
  <c r="J135" i="5"/>
  <c r="I135" i="5"/>
  <c r="H135" i="5"/>
  <c r="G135" i="5"/>
  <c r="F135" i="5"/>
  <c r="E135" i="5"/>
  <c r="D135" i="5"/>
  <c r="L132" i="5"/>
  <c r="K132" i="5"/>
  <c r="J132" i="5"/>
  <c r="I132" i="5"/>
  <c r="H132" i="5"/>
  <c r="G132" i="5"/>
  <c r="F132" i="5"/>
  <c r="E132" i="5"/>
  <c r="D132" i="5"/>
  <c r="L129" i="5"/>
  <c r="K129" i="5"/>
  <c r="J129" i="5"/>
  <c r="I129" i="5"/>
  <c r="H129" i="5"/>
  <c r="G129" i="5"/>
  <c r="F129" i="5"/>
  <c r="E129" i="5"/>
  <c r="D129" i="5"/>
  <c r="L126" i="5"/>
  <c r="K126" i="5"/>
  <c r="J126" i="5"/>
  <c r="I126" i="5"/>
  <c r="H126" i="5"/>
  <c r="G126" i="5"/>
  <c r="F126" i="5"/>
  <c r="E126" i="5"/>
  <c r="D126" i="5"/>
  <c r="L123" i="5"/>
  <c r="K123" i="5"/>
  <c r="J123" i="5"/>
  <c r="I123" i="5"/>
  <c r="H123" i="5"/>
  <c r="G123" i="5"/>
  <c r="F123" i="5"/>
  <c r="E123" i="5"/>
  <c r="D123" i="5"/>
  <c r="L120" i="5"/>
  <c r="K120" i="5"/>
  <c r="J120" i="5"/>
  <c r="I120" i="5"/>
  <c r="H120" i="5"/>
  <c r="G120" i="5"/>
  <c r="F120" i="5"/>
  <c r="E120" i="5"/>
  <c r="D120" i="5"/>
  <c r="L117" i="5"/>
  <c r="K117" i="5"/>
  <c r="J117" i="5"/>
  <c r="I117" i="5"/>
  <c r="H117" i="5"/>
  <c r="G117" i="5"/>
  <c r="F117" i="5"/>
  <c r="E117" i="5"/>
  <c r="D117" i="5"/>
  <c r="L114" i="5"/>
  <c r="K114" i="5"/>
  <c r="J114" i="5"/>
  <c r="I114" i="5"/>
  <c r="H114" i="5"/>
  <c r="G114" i="5"/>
  <c r="F114" i="5"/>
  <c r="E114" i="5"/>
  <c r="D114" i="5"/>
  <c r="L111" i="5"/>
  <c r="K111" i="5"/>
  <c r="J111" i="5"/>
  <c r="I111" i="5"/>
  <c r="H111" i="5"/>
  <c r="G111" i="5"/>
  <c r="F111" i="5"/>
  <c r="E111" i="5"/>
  <c r="D111" i="5"/>
  <c r="L108" i="5"/>
  <c r="K108" i="5"/>
  <c r="J108" i="5"/>
  <c r="I108" i="5"/>
  <c r="H108" i="5"/>
  <c r="G108" i="5"/>
  <c r="F108" i="5"/>
  <c r="E108" i="5"/>
  <c r="D108" i="5"/>
  <c r="L105" i="5"/>
  <c r="K105" i="5"/>
  <c r="J105" i="5"/>
  <c r="I105" i="5"/>
  <c r="H105" i="5"/>
  <c r="G105" i="5"/>
  <c r="F105" i="5"/>
  <c r="E105" i="5"/>
  <c r="D105" i="5"/>
  <c r="L102" i="5"/>
  <c r="K102" i="5"/>
  <c r="J102" i="5"/>
  <c r="I102" i="5"/>
  <c r="H102" i="5"/>
  <c r="G102" i="5"/>
  <c r="F102" i="5"/>
  <c r="E102" i="5"/>
  <c r="D102" i="5"/>
  <c r="L99" i="5"/>
  <c r="K99" i="5"/>
  <c r="J99" i="5"/>
  <c r="I99" i="5"/>
  <c r="H99" i="5"/>
  <c r="G99" i="5"/>
  <c r="F99" i="5"/>
  <c r="E99" i="5"/>
  <c r="D99" i="5"/>
  <c r="L96" i="5"/>
  <c r="K96" i="5"/>
  <c r="J96" i="5"/>
  <c r="I96" i="5"/>
  <c r="H96" i="5"/>
  <c r="G96" i="5"/>
  <c r="F96" i="5"/>
  <c r="E96" i="5"/>
  <c r="D96" i="5"/>
  <c r="L93" i="5"/>
  <c r="K93" i="5"/>
  <c r="J93" i="5"/>
  <c r="I93" i="5"/>
  <c r="H93" i="5"/>
  <c r="G93" i="5"/>
  <c r="F93" i="5"/>
  <c r="E93" i="5"/>
  <c r="D93" i="5"/>
  <c r="L90" i="5"/>
  <c r="K90" i="5"/>
  <c r="J90" i="5"/>
  <c r="I90" i="5"/>
  <c r="H90" i="5"/>
  <c r="G90" i="5"/>
  <c r="F90" i="5"/>
  <c r="E90" i="5"/>
  <c r="D90" i="5"/>
  <c r="L87" i="5"/>
  <c r="K87" i="5"/>
  <c r="J87" i="5"/>
  <c r="I87" i="5"/>
  <c r="H87" i="5"/>
  <c r="G87" i="5"/>
  <c r="F87" i="5"/>
  <c r="E87" i="5"/>
  <c r="D87" i="5"/>
  <c r="L84" i="5"/>
  <c r="K84" i="5"/>
  <c r="J84" i="5"/>
  <c r="I84" i="5"/>
  <c r="H84" i="5"/>
  <c r="G84" i="5"/>
  <c r="F84" i="5"/>
  <c r="E84" i="5"/>
  <c r="D84" i="5"/>
  <c r="L81" i="5"/>
  <c r="K81" i="5"/>
  <c r="J81" i="5"/>
  <c r="I81" i="5"/>
  <c r="H81" i="5"/>
  <c r="G81" i="5"/>
  <c r="F81" i="5"/>
  <c r="E81" i="5"/>
  <c r="D81" i="5"/>
  <c r="L78" i="5"/>
  <c r="K78" i="5"/>
  <c r="J78" i="5"/>
  <c r="I78" i="5"/>
  <c r="H78" i="5"/>
  <c r="G78" i="5"/>
  <c r="F78" i="5"/>
  <c r="E78" i="5"/>
  <c r="D78" i="5"/>
  <c r="L75" i="5"/>
  <c r="K75" i="5"/>
  <c r="J75" i="5"/>
  <c r="I75" i="5"/>
  <c r="H75" i="5"/>
  <c r="G75" i="5"/>
  <c r="F75" i="5"/>
  <c r="E75" i="5"/>
  <c r="D75" i="5"/>
  <c r="L72" i="5"/>
  <c r="K72" i="5"/>
  <c r="J72" i="5"/>
  <c r="I72" i="5"/>
  <c r="H72" i="5"/>
  <c r="G72" i="5"/>
  <c r="F72" i="5"/>
  <c r="E72" i="5"/>
  <c r="D72" i="5"/>
  <c r="L69" i="5"/>
  <c r="K69" i="5"/>
  <c r="J69" i="5"/>
  <c r="I69" i="5"/>
  <c r="H69" i="5"/>
  <c r="G69" i="5"/>
  <c r="F69" i="5"/>
  <c r="E69" i="5"/>
  <c r="D69" i="5"/>
  <c r="L66" i="5"/>
  <c r="K66" i="5"/>
  <c r="J66" i="5"/>
  <c r="I66" i="5"/>
  <c r="H66" i="5"/>
  <c r="G66" i="5"/>
  <c r="F66" i="5"/>
  <c r="E66" i="5"/>
  <c r="D66" i="5"/>
  <c r="L63" i="5"/>
  <c r="K63" i="5"/>
  <c r="J63" i="5"/>
  <c r="I63" i="5"/>
  <c r="H63" i="5"/>
  <c r="G63" i="5"/>
  <c r="F63" i="5"/>
  <c r="E63" i="5"/>
  <c r="D63" i="5"/>
  <c r="L60" i="5"/>
  <c r="K60" i="5"/>
  <c r="J60" i="5"/>
  <c r="I60" i="5"/>
  <c r="H60" i="5"/>
  <c r="G60" i="5"/>
  <c r="F60" i="5"/>
  <c r="E60" i="5"/>
  <c r="D60" i="5"/>
  <c r="L57" i="5"/>
  <c r="K57" i="5"/>
  <c r="J57" i="5"/>
  <c r="I57" i="5"/>
  <c r="H57" i="5"/>
  <c r="G57" i="5"/>
  <c r="F57" i="5"/>
  <c r="E57" i="5"/>
  <c r="D57" i="5"/>
  <c r="L54" i="5"/>
  <c r="K54" i="5"/>
  <c r="J54" i="5"/>
  <c r="I54" i="5"/>
  <c r="H54" i="5"/>
  <c r="G54" i="5"/>
  <c r="F54" i="5"/>
  <c r="E54" i="5"/>
  <c r="D54" i="5"/>
  <c r="L51" i="5"/>
  <c r="K51" i="5"/>
  <c r="J51" i="5"/>
  <c r="I51" i="5"/>
  <c r="H51" i="5"/>
  <c r="G51" i="5"/>
  <c r="F51" i="5"/>
  <c r="E51" i="5"/>
  <c r="D51" i="5"/>
  <c r="L48" i="5"/>
  <c r="K48" i="5"/>
  <c r="J48" i="5"/>
  <c r="I48" i="5"/>
  <c r="H48" i="5"/>
  <c r="G48" i="5"/>
  <c r="F48" i="5"/>
  <c r="E48" i="5"/>
  <c r="D48" i="5"/>
  <c r="L45" i="5"/>
  <c r="K45" i="5"/>
  <c r="J45" i="5"/>
  <c r="I45" i="5"/>
  <c r="H45" i="5"/>
  <c r="G45" i="5"/>
  <c r="F45" i="5"/>
  <c r="E45" i="5"/>
  <c r="D45" i="5"/>
  <c r="L42" i="5"/>
  <c r="K42" i="5"/>
  <c r="J42" i="5"/>
  <c r="I42" i="5"/>
  <c r="H42" i="5"/>
  <c r="G42" i="5"/>
  <c r="F42" i="5"/>
  <c r="E42" i="5"/>
  <c r="D42" i="5"/>
  <c r="L39" i="5"/>
  <c r="K39" i="5"/>
  <c r="J39" i="5"/>
  <c r="I39" i="5"/>
  <c r="H39" i="5"/>
  <c r="G39" i="5"/>
  <c r="F39" i="5"/>
  <c r="E39" i="5"/>
  <c r="D39" i="5"/>
  <c r="L36" i="5"/>
  <c r="K36" i="5"/>
  <c r="J36" i="5"/>
  <c r="I36" i="5"/>
  <c r="H36" i="5"/>
  <c r="G36" i="5"/>
  <c r="F36" i="5"/>
  <c r="E36" i="5"/>
  <c r="D36" i="5"/>
  <c r="L33" i="5"/>
  <c r="K33" i="5"/>
  <c r="J33" i="5"/>
  <c r="I33" i="5"/>
  <c r="H33" i="5"/>
  <c r="G33" i="5"/>
  <c r="F33" i="5"/>
  <c r="E33" i="5"/>
  <c r="D33" i="5"/>
  <c r="L30" i="5"/>
  <c r="K30" i="5"/>
  <c r="J30" i="5"/>
  <c r="I30" i="5"/>
  <c r="H30" i="5"/>
  <c r="G30" i="5"/>
  <c r="F30" i="5"/>
  <c r="E30" i="5"/>
  <c r="D30" i="5"/>
  <c r="L27" i="5"/>
  <c r="K27" i="5"/>
  <c r="J27" i="5"/>
  <c r="I27" i="5"/>
  <c r="H27" i="5"/>
  <c r="G27" i="5"/>
  <c r="F27" i="5"/>
  <c r="E27" i="5"/>
  <c r="D27" i="5"/>
  <c r="L24" i="5"/>
  <c r="K24" i="5"/>
  <c r="J24" i="5"/>
  <c r="I24" i="5"/>
  <c r="H24" i="5"/>
  <c r="G24" i="5"/>
  <c r="F24" i="5"/>
  <c r="E24" i="5"/>
  <c r="D24" i="5"/>
  <c r="L21" i="5"/>
  <c r="K21" i="5"/>
  <c r="J21" i="5"/>
  <c r="I21" i="5"/>
  <c r="H21" i="5"/>
  <c r="G21" i="5"/>
  <c r="F21" i="5"/>
  <c r="E21" i="5"/>
  <c r="D21" i="5"/>
  <c r="L18" i="5"/>
  <c r="K18" i="5"/>
  <c r="J18" i="5"/>
  <c r="I18" i="5"/>
  <c r="H18" i="5"/>
  <c r="G18" i="5"/>
  <c r="F18" i="5"/>
  <c r="E18" i="5"/>
  <c r="D18" i="5"/>
  <c r="L15" i="5"/>
  <c r="K15" i="5"/>
  <c r="J15" i="5"/>
  <c r="I15" i="5"/>
  <c r="H15" i="5"/>
  <c r="G15" i="5"/>
  <c r="F15" i="5"/>
  <c r="E15" i="5"/>
  <c r="D15" i="5"/>
  <c r="L12" i="5"/>
  <c r="K12" i="5"/>
  <c r="J12" i="5"/>
  <c r="I12" i="5"/>
  <c r="H12" i="5"/>
  <c r="G12" i="5"/>
  <c r="F12" i="5"/>
  <c r="E12" i="5"/>
  <c r="D12" i="5"/>
  <c r="BC3" i="12"/>
  <c r="BC4" i="12"/>
  <c r="BC56" i="12" s="1"/>
  <c r="BC58" i="12" s="1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19" i="12"/>
  <c r="BC20" i="12"/>
  <c r="BC21" i="12"/>
  <c r="BC22" i="12"/>
  <c r="BC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39" i="12"/>
  <c r="BC40" i="12"/>
  <c r="BC41" i="12"/>
  <c r="BC42" i="12"/>
  <c r="BC43" i="12"/>
  <c r="BC44" i="12"/>
  <c r="BC45" i="12"/>
  <c r="BC46" i="12"/>
  <c r="BC47" i="12"/>
  <c r="BC48" i="12"/>
  <c r="BC49" i="12"/>
  <c r="BC50" i="12"/>
  <c r="BC51" i="12"/>
  <c r="BC52" i="12"/>
  <c r="BC53" i="12"/>
  <c r="BC54" i="12"/>
  <c r="BC57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N3" i="12"/>
  <c r="AN4" i="12"/>
  <c r="AN5" i="12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G2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5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Y55" i="12"/>
  <c r="Y57" i="12" s="1"/>
  <c r="Y56" i="12"/>
  <c r="AU56" i="12"/>
  <c r="AM56" i="12"/>
  <c r="L6" i="12"/>
  <c r="K6" i="12"/>
  <c r="E423" i="4"/>
  <c r="F423" i="4" s="1"/>
  <c r="E422" i="4"/>
  <c r="F422" i="4" s="1"/>
  <c r="E421" i="4"/>
  <c r="F421" i="4" s="1"/>
  <c r="E420" i="4"/>
  <c r="F420" i="4"/>
  <c r="E419" i="4"/>
  <c r="F419" i="4" s="1"/>
  <c r="E418" i="4"/>
  <c r="F418" i="4"/>
  <c r="E417" i="4"/>
  <c r="F417" i="4" s="1"/>
  <c r="E416" i="4"/>
  <c r="F416" i="4"/>
  <c r="E415" i="4"/>
  <c r="F415" i="4" s="1"/>
  <c r="E414" i="4"/>
  <c r="F414" i="4" s="1"/>
  <c r="E413" i="4"/>
  <c r="F413" i="4" s="1"/>
  <c r="E412" i="4"/>
  <c r="F412" i="4"/>
  <c r="E411" i="4"/>
  <c r="F411" i="4" s="1"/>
  <c r="E410" i="4"/>
  <c r="F410" i="4"/>
  <c r="E409" i="4"/>
  <c r="F409" i="4" s="1"/>
  <c r="E408" i="4"/>
  <c r="F408" i="4"/>
  <c r="E407" i="4"/>
  <c r="F407" i="4" s="1"/>
  <c r="E406" i="4"/>
  <c r="F406" i="4" s="1"/>
  <c r="E405" i="4"/>
  <c r="F405" i="4" s="1"/>
  <c r="E404" i="4"/>
  <c r="F404" i="4"/>
  <c r="E403" i="4"/>
  <c r="F403" i="4" s="1"/>
  <c r="E402" i="4"/>
  <c r="F402" i="4"/>
  <c r="E401" i="4"/>
  <c r="F401" i="4" s="1"/>
  <c r="E400" i="4"/>
  <c r="F400" i="4"/>
  <c r="E399" i="4"/>
  <c r="F399" i="4" s="1"/>
  <c r="E398" i="4"/>
  <c r="F398" i="4" s="1"/>
  <c r="E397" i="4"/>
  <c r="F397" i="4" s="1"/>
  <c r="E396" i="4"/>
  <c r="F396" i="4"/>
  <c r="E395" i="4"/>
  <c r="F395" i="4" s="1"/>
  <c r="E394" i="4"/>
  <c r="F394" i="4"/>
  <c r="E393" i="4"/>
  <c r="F393" i="4" s="1"/>
  <c r="E392" i="4"/>
  <c r="F392" i="4"/>
  <c r="E391" i="4"/>
  <c r="F391" i="4" s="1"/>
  <c r="E390" i="4"/>
  <c r="F390" i="4" s="1"/>
  <c r="E389" i="4"/>
  <c r="F389" i="4" s="1"/>
  <c r="E388" i="4"/>
  <c r="F388" i="4"/>
  <c r="E387" i="4"/>
  <c r="F387" i="4" s="1"/>
  <c r="E386" i="4"/>
  <c r="F386" i="4"/>
  <c r="E385" i="4"/>
  <c r="F385" i="4" s="1"/>
  <c r="E384" i="4"/>
  <c r="F384" i="4"/>
  <c r="E383" i="4"/>
  <c r="F383" i="4" s="1"/>
  <c r="E382" i="4"/>
  <c r="F382" i="4" s="1"/>
  <c r="E381" i="4"/>
  <c r="F381" i="4" s="1"/>
  <c r="E380" i="4"/>
  <c r="F380" i="4"/>
  <c r="E379" i="4"/>
  <c r="F379" i="4" s="1"/>
  <c r="E378" i="4"/>
  <c r="F378" i="4"/>
  <c r="E377" i="4"/>
  <c r="F377" i="4" s="1"/>
  <c r="E376" i="4"/>
  <c r="F376" i="4"/>
  <c r="E375" i="4"/>
  <c r="F375" i="4" s="1"/>
  <c r="E374" i="4"/>
  <c r="F374" i="4" s="1"/>
  <c r="E373" i="4"/>
  <c r="F373" i="4" s="1"/>
  <c r="E372" i="4"/>
  <c r="F372" i="4"/>
  <c r="E371" i="4"/>
  <c r="F371" i="4" s="1"/>
  <c r="E370" i="4"/>
  <c r="F370" i="4"/>
  <c r="E369" i="4"/>
  <c r="F369" i="4" s="1"/>
  <c r="E368" i="4"/>
  <c r="F368" i="4"/>
  <c r="E367" i="4"/>
  <c r="F367" i="4" s="1"/>
  <c r="E366" i="4"/>
  <c r="F366" i="4" s="1"/>
  <c r="E365" i="4"/>
  <c r="F365" i="4" s="1"/>
  <c r="E364" i="4"/>
  <c r="F364" i="4"/>
  <c r="E363" i="4"/>
  <c r="F363" i="4" s="1"/>
  <c r="E362" i="4"/>
  <c r="F362" i="4"/>
  <c r="E361" i="4"/>
  <c r="F361" i="4" s="1"/>
  <c r="E360" i="4"/>
  <c r="F360" i="4"/>
  <c r="E359" i="4"/>
  <c r="F359" i="4" s="1"/>
  <c r="E358" i="4"/>
  <c r="F358" i="4" s="1"/>
  <c r="E357" i="4"/>
  <c r="F357" i="4" s="1"/>
  <c r="E356" i="4"/>
  <c r="F356" i="4"/>
  <c r="E355" i="4"/>
  <c r="F355" i="4" s="1"/>
  <c r="E354" i="4"/>
  <c r="F354" i="4"/>
  <c r="E353" i="4"/>
  <c r="F353" i="4" s="1"/>
  <c r="E352" i="4"/>
  <c r="F352" i="4"/>
  <c r="E351" i="4"/>
  <c r="F351" i="4" s="1"/>
  <c r="E350" i="4"/>
  <c r="F350" i="4" s="1"/>
  <c r="E349" i="4"/>
  <c r="F349" i="4" s="1"/>
  <c r="E348" i="4"/>
  <c r="F348" i="4"/>
  <c r="E347" i="4"/>
  <c r="F347" i="4" s="1"/>
  <c r="E346" i="4"/>
  <c r="F346" i="4"/>
  <c r="E345" i="4"/>
  <c r="F345" i="4" s="1"/>
  <c r="E344" i="4"/>
  <c r="F344" i="4"/>
  <c r="E343" i="4"/>
  <c r="F343" i="4" s="1"/>
  <c r="E342" i="4"/>
  <c r="F342" i="4" s="1"/>
  <c r="E341" i="4"/>
  <c r="F341" i="4" s="1"/>
  <c r="E340" i="4"/>
  <c r="F340" i="4"/>
  <c r="E339" i="4"/>
  <c r="F339" i="4"/>
  <c r="E338" i="4"/>
  <c r="F338" i="4"/>
  <c r="E337" i="4"/>
  <c r="F337" i="4"/>
  <c r="E336" i="4"/>
  <c r="F336" i="4"/>
  <c r="E335" i="4"/>
  <c r="F335" i="4"/>
  <c r="E334" i="4"/>
  <c r="F334" i="4"/>
  <c r="E333" i="4"/>
  <c r="F333" i="4"/>
  <c r="E332" i="4"/>
  <c r="F332" i="4"/>
  <c r="E331" i="4"/>
  <c r="F331" i="4"/>
  <c r="E330" i="4"/>
  <c r="F330" i="4"/>
  <c r="E329" i="4"/>
  <c r="F329" i="4"/>
  <c r="E328" i="4"/>
  <c r="F328" i="4"/>
  <c r="E327" i="4"/>
  <c r="F327" i="4"/>
  <c r="E326" i="4"/>
  <c r="F326" i="4"/>
  <c r="E325" i="4"/>
  <c r="F325" i="4"/>
  <c r="E324" i="4"/>
  <c r="F324" i="4"/>
  <c r="E323" i="4"/>
  <c r="F323" i="4"/>
  <c r="E322" i="4"/>
  <c r="F322" i="4"/>
  <c r="E321" i="4"/>
  <c r="F321" i="4"/>
  <c r="E320" i="4"/>
  <c r="F320" i="4"/>
  <c r="E319" i="4"/>
  <c r="F319" i="4"/>
  <c r="E318" i="4"/>
  <c r="F318" i="4"/>
  <c r="E317" i="4"/>
  <c r="F317" i="4"/>
  <c r="E316" i="4"/>
  <c r="F316" i="4"/>
  <c r="F315" i="4"/>
  <c r="E314" i="4"/>
  <c r="F314" i="4"/>
  <c r="E313" i="4"/>
  <c r="F313" i="4" s="1"/>
  <c r="E312" i="4"/>
  <c r="F312" i="4"/>
  <c r="E311" i="4"/>
  <c r="F311" i="4" s="1"/>
  <c r="E310" i="4"/>
  <c r="F310" i="4"/>
  <c r="E309" i="4"/>
  <c r="F309" i="4" s="1"/>
  <c r="E308" i="4"/>
  <c r="F308" i="4"/>
  <c r="E307" i="4"/>
  <c r="F307" i="4" s="1"/>
  <c r="E306" i="4"/>
  <c r="F306" i="4"/>
  <c r="E305" i="4"/>
  <c r="F305" i="4" s="1"/>
  <c r="E304" i="4"/>
  <c r="F304" i="4"/>
  <c r="E303" i="4"/>
  <c r="F303" i="4" s="1"/>
  <c r="E302" i="4"/>
  <c r="F302" i="4"/>
  <c r="E301" i="4"/>
  <c r="F301" i="4" s="1"/>
  <c r="E300" i="4"/>
  <c r="F300" i="4"/>
  <c r="E299" i="4"/>
  <c r="F299" i="4" s="1"/>
  <c r="E298" i="4"/>
  <c r="F298" i="4"/>
  <c r="E297" i="4"/>
  <c r="F297" i="4" s="1"/>
  <c r="E296" i="4"/>
  <c r="F296" i="4"/>
  <c r="E295" i="4"/>
  <c r="F295" i="4" s="1"/>
  <c r="E294" i="4"/>
  <c r="F294" i="4"/>
  <c r="E293" i="4"/>
  <c r="F293" i="4" s="1"/>
  <c r="E292" i="4"/>
  <c r="F292" i="4"/>
  <c r="E291" i="4"/>
  <c r="F291" i="4" s="1"/>
  <c r="E290" i="4"/>
  <c r="F290" i="4"/>
  <c r="E289" i="4"/>
  <c r="F289" i="4" s="1"/>
  <c r="E288" i="4"/>
  <c r="F288" i="4"/>
  <c r="E287" i="4"/>
  <c r="F287" i="4" s="1"/>
  <c r="E286" i="4"/>
  <c r="F286" i="4"/>
  <c r="E285" i="4"/>
  <c r="F285" i="4" s="1"/>
  <c r="E284" i="4"/>
  <c r="F284" i="4"/>
  <c r="E283" i="4"/>
  <c r="F283" i="4" s="1"/>
  <c r="E282" i="4"/>
  <c r="F282" i="4"/>
  <c r="E281" i="4"/>
  <c r="F281" i="4" s="1"/>
  <c r="E280" i="4"/>
  <c r="F280" i="4"/>
  <c r="E279" i="4"/>
  <c r="F279" i="4" s="1"/>
  <c r="E278" i="4"/>
  <c r="F278" i="4"/>
  <c r="E277" i="4"/>
  <c r="F277" i="4" s="1"/>
  <c r="E276" i="4"/>
  <c r="F276" i="4"/>
  <c r="E275" i="4"/>
  <c r="F275" i="4" s="1"/>
  <c r="E274" i="4"/>
  <c r="F274" i="4"/>
  <c r="E273" i="4"/>
  <c r="F273" i="4" s="1"/>
  <c r="E272" i="4"/>
  <c r="F272" i="4"/>
  <c r="E271" i="4"/>
  <c r="F271" i="4" s="1"/>
  <c r="E270" i="4"/>
  <c r="F270" i="4"/>
  <c r="E269" i="4"/>
  <c r="F269" i="4" s="1"/>
  <c r="E268" i="4"/>
  <c r="F268" i="4"/>
  <c r="E267" i="4"/>
  <c r="F267" i="4" s="1"/>
  <c r="E266" i="4"/>
  <c r="F266" i="4"/>
  <c r="E265" i="4"/>
  <c r="F265" i="4" s="1"/>
  <c r="E264" i="4"/>
  <c r="F264" i="4"/>
  <c r="E263" i="4"/>
  <c r="F263" i="4" s="1"/>
  <c r="E262" i="4"/>
  <c r="F262" i="4"/>
  <c r="E261" i="4"/>
  <c r="F261" i="4" s="1"/>
  <c r="E260" i="4"/>
  <c r="F260" i="4"/>
  <c r="E259" i="4"/>
  <c r="F259" i="4" s="1"/>
  <c r="E258" i="4"/>
  <c r="F258" i="4"/>
  <c r="E257" i="4"/>
  <c r="F257" i="4" s="1"/>
  <c r="E256" i="4"/>
  <c r="F256" i="4"/>
  <c r="E255" i="4"/>
  <c r="F255" i="4" s="1"/>
  <c r="E254" i="4"/>
  <c r="F254" i="4"/>
  <c r="E253" i="4"/>
  <c r="F253" i="4" s="1"/>
  <c r="E252" i="4"/>
  <c r="F252" i="4"/>
  <c r="E251" i="4"/>
  <c r="F251" i="4" s="1"/>
  <c r="E250" i="4"/>
  <c r="F250" i="4"/>
  <c r="E249" i="4"/>
  <c r="F249" i="4" s="1"/>
  <c r="E248" i="4"/>
  <c r="F248" i="4"/>
  <c r="E247" i="4"/>
  <c r="F247" i="4" s="1"/>
  <c r="E246" i="4"/>
  <c r="F246" i="4"/>
  <c r="E245" i="4"/>
  <c r="F245" i="4" s="1"/>
  <c r="E244" i="4"/>
  <c r="F244" i="4"/>
  <c r="E243" i="4"/>
  <c r="F243" i="4" s="1"/>
  <c r="E242" i="4"/>
  <c r="F242" i="4"/>
  <c r="E241" i="4"/>
  <c r="F241" i="4" s="1"/>
  <c r="E240" i="4"/>
  <c r="F240" i="4"/>
  <c r="E239" i="4"/>
  <c r="F239" i="4" s="1"/>
  <c r="E238" i="4"/>
  <c r="F238" i="4"/>
  <c r="E237" i="4"/>
  <c r="F237" i="4" s="1"/>
  <c r="E236" i="4"/>
  <c r="F236" i="4"/>
  <c r="E235" i="4"/>
  <c r="F235" i="4" s="1"/>
  <c r="E234" i="4"/>
  <c r="F234" i="4"/>
  <c r="E233" i="4"/>
  <c r="F233" i="4" s="1"/>
  <c r="E232" i="4"/>
  <c r="F232" i="4"/>
  <c r="E231" i="4"/>
  <c r="F231" i="4" s="1"/>
  <c r="E230" i="4"/>
  <c r="F230" i="4"/>
  <c r="E229" i="4"/>
  <c r="F229" i="4" s="1"/>
  <c r="E228" i="4"/>
  <c r="F228" i="4"/>
  <c r="E227" i="4"/>
  <c r="F227" i="4" s="1"/>
  <c r="E226" i="4"/>
  <c r="F226" i="4"/>
  <c r="E225" i="4"/>
  <c r="F225" i="4" s="1"/>
  <c r="E224" i="4"/>
  <c r="F224" i="4"/>
  <c r="E223" i="4"/>
  <c r="F223" i="4" s="1"/>
  <c r="E222" i="4"/>
  <c r="F222" i="4"/>
  <c r="E221" i="4"/>
  <c r="F221" i="4" s="1"/>
  <c r="E220" i="4"/>
  <c r="F220" i="4"/>
  <c r="E219" i="4"/>
  <c r="F219" i="4" s="1"/>
  <c r="E218" i="4"/>
  <c r="F218" i="4"/>
  <c r="E217" i="4"/>
  <c r="F217" i="4" s="1"/>
  <c r="E216" i="4"/>
  <c r="F216" i="4"/>
  <c r="E215" i="4"/>
  <c r="F215" i="4" s="1"/>
  <c r="E214" i="4"/>
  <c r="F214" i="4"/>
  <c r="E213" i="4"/>
  <c r="F213" i="4" s="1"/>
  <c r="E212" i="4"/>
  <c r="F212" i="4"/>
  <c r="E211" i="4"/>
  <c r="F211" i="4" s="1"/>
  <c r="E210" i="4"/>
  <c r="F210" i="4"/>
  <c r="E209" i="4"/>
  <c r="F209" i="4" s="1"/>
  <c r="E208" i="4"/>
  <c r="F208" i="4"/>
  <c r="E207" i="4"/>
  <c r="F207" i="4" s="1"/>
  <c r="E206" i="4"/>
  <c r="F206" i="4"/>
  <c r="E205" i="4"/>
  <c r="F205" i="4" s="1"/>
  <c r="E204" i="4"/>
  <c r="F204" i="4"/>
  <c r="E203" i="4"/>
  <c r="F203" i="4" s="1"/>
  <c r="E202" i="4"/>
  <c r="F202" i="4"/>
  <c r="E201" i="4"/>
  <c r="F201" i="4" s="1"/>
  <c r="E200" i="4"/>
  <c r="F200" i="4"/>
  <c r="E199" i="4"/>
  <c r="F199" i="4" s="1"/>
  <c r="E198" i="4"/>
  <c r="F198" i="4"/>
  <c r="E197" i="4"/>
  <c r="F197" i="4" s="1"/>
  <c r="E196" i="4"/>
  <c r="F196" i="4"/>
  <c r="E195" i="4"/>
  <c r="F195" i="4" s="1"/>
  <c r="E194" i="4"/>
  <c r="F194" i="4"/>
  <c r="E193" i="4"/>
  <c r="F193" i="4" s="1"/>
  <c r="E192" i="4"/>
  <c r="F192" i="4"/>
  <c r="E191" i="4"/>
  <c r="F191" i="4" s="1"/>
  <c r="E190" i="4"/>
  <c r="F190" i="4"/>
  <c r="E189" i="4"/>
  <c r="F189" i="4" s="1"/>
  <c r="E188" i="4"/>
  <c r="F188" i="4"/>
  <c r="E187" i="4"/>
  <c r="F187" i="4" s="1"/>
  <c r="E186" i="4"/>
  <c r="F186" i="4"/>
  <c r="E185" i="4"/>
  <c r="F185" i="4" s="1"/>
  <c r="E184" i="4"/>
  <c r="F184" i="4"/>
  <c r="E183" i="4"/>
  <c r="F183" i="4" s="1"/>
  <c r="E182" i="4"/>
  <c r="F182" i="4"/>
  <c r="E181" i="4"/>
  <c r="F181" i="4" s="1"/>
  <c r="E180" i="4"/>
  <c r="F180" i="4"/>
  <c r="E179" i="4"/>
  <c r="F179" i="4" s="1"/>
  <c r="E178" i="4"/>
  <c r="F178" i="4"/>
  <c r="E177" i="4"/>
  <c r="F177" i="4" s="1"/>
  <c r="E176" i="4"/>
  <c r="F176" i="4"/>
  <c r="E175" i="4"/>
  <c r="F175" i="4" s="1"/>
  <c r="E174" i="4"/>
  <c r="F174" i="4"/>
  <c r="E173" i="4"/>
  <c r="F173" i="4" s="1"/>
  <c r="E172" i="4"/>
  <c r="F172" i="4"/>
  <c r="E171" i="4"/>
  <c r="F171" i="4" s="1"/>
  <c r="E170" i="4"/>
  <c r="F170" i="4"/>
  <c r="E169" i="4"/>
  <c r="F169" i="4" s="1"/>
  <c r="E168" i="4"/>
  <c r="F168" i="4"/>
  <c r="E167" i="4"/>
  <c r="F167" i="4" s="1"/>
  <c r="E166" i="4"/>
  <c r="F166" i="4"/>
  <c r="E165" i="4"/>
  <c r="F165" i="4" s="1"/>
  <c r="E164" i="4"/>
  <c r="F164" i="4"/>
  <c r="E163" i="4"/>
  <c r="F163" i="4" s="1"/>
  <c r="E162" i="4"/>
  <c r="F162" i="4"/>
  <c r="E161" i="4"/>
  <c r="F161" i="4" s="1"/>
  <c r="E160" i="4"/>
  <c r="F160" i="4"/>
  <c r="E159" i="4"/>
  <c r="F159" i="4" s="1"/>
  <c r="E158" i="4"/>
  <c r="F158" i="4"/>
  <c r="E157" i="4"/>
  <c r="F157" i="4" s="1"/>
  <c r="E156" i="4"/>
  <c r="F156" i="4"/>
  <c r="E155" i="4"/>
  <c r="F155" i="4" s="1"/>
  <c r="E154" i="4"/>
  <c r="F154" i="4"/>
  <c r="E153" i="4"/>
  <c r="F153" i="4" s="1"/>
  <c r="E152" i="4"/>
  <c r="F152" i="4"/>
  <c r="E151" i="4"/>
  <c r="F151" i="4" s="1"/>
  <c r="E150" i="4"/>
  <c r="F150" i="4"/>
  <c r="E149" i="4"/>
  <c r="F149" i="4" s="1"/>
  <c r="E148" i="4"/>
  <c r="F148" i="4"/>
  <c r="E147" i="4"/>
  <c r="F147" i="4" s="1"/>
  <c r="E146" i="4"/>
  <c r="F146" i="4"/>
  <c r="E145" i="4"/>
  <c r="F145" i="4" s="1"/>
  <c r="E144" i="4"/>
  <c r="F144" i="4"/>
  <c r="E143" i="4"/>
  <c r="F143" i="4" s="1"/>
  <c r="E142" i="4"/>
  <c r="F142" i="4"/>
  <c r="E141" i="4"/>
  <c r="F141" i="4" s="1"/>
  <c r="E140" i="4"/>
  <c r="F140" i="4"/>
  <c r="E139" i="4"/>
  <c r="F139" i="4" s="1"/>
  <c r="E138" i="4"/>
  <c r="F138" i="4"/>
  <c r="E137" i="4"/>
  <c r="F137" i="4" s="1"/>
  <c r="E136" i="4"/>
  <c r="F136" i="4"/>
  <c r="E135" i="4"/>
  <c r="F135" i="4" s="1"/>
  <c r="E134" i="4"/>
  <c r="F134" i="4"/>
  <c r="E133" i="4"/>
  <c r="F133" i="4" s="1"/>
  <c r="E132" i="4"/>
  <c r="F132" i="4"/>
  <c r="E131" i="4"/>
  <c r="F131" i="4" s="1"/>
  <c r="E130" i="4"/>
  <c r="F130" i="4"/>
  <c r="E129" i="4"/>
  <c r="F129" i="4" s="1"/>
  <c r="E128" i="4"/>
  <c r="F128" i="4"/>
  <c r="E127" i="4"/>
  <c r="F127" i="4" s="1"/>
  <c r="E126" i="4"/>
  <c r="F126" i="4"/>
  <c r="E125" i="4"/>
  <c r="F125" i="4" s="1"/>
  <c r="E124" i="4"/>
  <c r="F124" i="4"/>
  <c r="E123" i="4"/>
  <c r="F123" i="4" s="1"/>
  <c r="E122" i="4"/>
  <c r="F122" i="4"/>
  <c r="E121" i="4"/>
  <c r="F121" i="4" s="1"/>
  <c r="E120" i="4"/>
  <c r="F120" i="4"/>
  <c r="E119" i="4"/>
  <c r="F119" i="4" s="1"/>
  <c r="E118" i="4"/>
  <c r="F118" i="4"/>
  <c r="E117" i="4"/>
  <c r="F117" i="4" s="1"/>
  <c r="E116" i="4"/>
  <c r="F116" i="4"/>
  <c r="E115" i="4"/>
  <c r="F115" i="4" s="1"/>
  <c r="E114" i="4"/>
  <c r="F114" i="4"/>
  <c r="E113" i="4"/>
  <c r="F113" i="4" s="1"/>
  <c r="E112" i="4"/>
  <c r="F112" i="4"/>
  <c r="E111" i="4"/>
  <c r="F111" i="4" s="1"/>
  <c r="E110" i="4"/>
  <c r="F110" i="4"/>
  <c r="E109" i="4"/>
  <c r="F109" i="4" s="1"/>
  <c r="E108" i="4"/>
  <c r="F108" i="4"/>
  <c r="E107" i="4"/>
  <c r="F107" i="4" s="1"/>
  <c r="E106" i="4"/>
  <c r="F106" i="4"/>
  <c r="E105" i="4"/>
  <c r="F105" i="4" s="1"/>
  <c r="E104" i="4"/>
  <c r="F104" i="4"/>
  <c r="E103" i="4"/>
  <c r="F103" i="4" s="1"/>
  <c r="E102" i="4"/>
  <c r="F102" i="4"/>
  <c r="E101" i="4"/>
  <c r="F101" i="4" s="1"/>
  <c r="E100" i="4"/>
  <c r="F100" i="4"/>
  <c r="E99" i="4"/>
  <c r="F99" i="4" s="1"/>
  <c r="E98" i="4"/>
  <c r="F98" i="4"/>
  <c r="E97" i="4"/>
  <c r="F97" i="4" s="1"/>
  <c r="E96" i="4"/>
  <c r="F96" i="4"/>
  <c r="E95" i="4"/>
  <c r="F95" i="4" s="1"/>
  <c r="E94" i="4"/>
  <c r="F94" i="4"/>
  <c r="E93" i="4"/>
  <c r="F93" i="4" s="1"/>
  <c r="E92" i="4"/>
  <c r="F92" i="4"/>
  <c r="E91" i="4"/>
  <c r="F91" i="4" s="1"/>
  <c r="E90" i="4"/>
  <c r="F90" i="4"/>
  <c r="E89" i="4"/>
  <c r="F89" i="4" s="1"/>
  <c r="E88" i="4"/>
  <c r="F88" i="4"/>
  <c r="E87" i="4"/>
  <c r="F87" i="4" s="1"/>
  <c r="E86" i="4"/>
  <c r="F86" i="4"/>
  <c r="E85" i="4"/>
  <c r="F85" i="4" s="1"/>
  <c r="E84" i="4"/>
  <c r="F84" i="4"/>
  <c r="E83" i="4"/>
  <c r="F83" i="4" s="1"/>
  <c r="E82" i="4"/>
  <c r="F82" i="4"/>
  <c r="E81" i="4"/>
  <c r="F81" i="4" s="1"/>
  <c r="E80" i="4"/>
  <c r="F80" i="4"/>
  <c r="E79" i="4"/>
  <c r="F79" i="4" s="1"/>
  <c r="E78" i="4"/>
  <c r="F78" i="4"/>
  <c r="E77" i="4"/>
  <c r="F77" i="4" s="1"/>
  <c r="E76" i="4"/>
  <c r="F76" i="4"/>
  <c r="E75" i="4"/>
  <c r="F75" i="4" s="1"/>
  <c r="E74" i="4"/>
  <c r="F74" i="4"/>
  <c r="E73" i="4"/>
  <c r="F73" i="4" s="1"/>
  <c r="E72" i="4"/>
  <c r="F72" i="4"/>
  <c r="E71" i="4"/>
  <c r="F71" i="4" s="1"/>
  <c r="E70" i="4"/>
  <c r="F70" i="4"/>
  <c r="E69" i="4"/>
  <c r="F69" i="4" s="1"/>
  <c r="E68" i="4"/>
  <c r="F68" i="4"/>
  <c r="E67" i="4"/>
  <c r="F67" i="4" s="1"/>
  <c r="E66" i="4"/>
  <c r="F66" i="4"/>
  <c r="E65" i="4"/>
  <c r="F65" i="4" s="1"/>
  <c r="E64" i="4"/>
  <c r="F64" i="4"/>
  <c r="E63" i="4"/>
  <c r="F63" i="4" s="1"/>
  <c r="E62" i="4"/>
  <c r="F62" i="4"/>
  <c r="E61" i="4"/>
  <c r="F61" i="4" s="1"/>
  <c r="E60" i="4"/>
  <c r="F60" i="4"/>
  <c r="E59" i="4"/>
  <c r="F59" i="4" s="1"/>
  <c r="E58" i="4"/>
  <c r="F58" i="4"/>
  <c r="E57" i="4"/>
  <c r="F57" i="4" s="1"/>
  <c r="E56" i="4"/>
  <c r="F56" i="4"/>
  <c r="E55" i="4"/>
  <c r="F55" i="4" s="1"/>
  <c r="E54" i="4"/>
  <c r="F54" i="4"/>
  <c r="E53" i="4"/>
  <c r="F53" i="4" s="1"/>
  <c r="E52" i="4"/>
  <c r="F52" i="4"/>
  <c r="E51" i="4"/>
  <c r="F51" i="4" s="1"/>
  <c r="E50" i="4"/>
  <c r="F50" i="4"/>
  <c r="E49" i="4"/>
  <c r="F49" i="4" s="1"/>
  <c r="E48" i="4"/>
  <c r="F48" i="4"/>
  <c r="E47" i="4"/>
  <c r="F47" i="4" s="1"/>
  <c r="E46" i="4"/>
  <c r="F46" i="4"/>
  <c r="E45" i="4"/>
  <c r="F45" i="4" s="1"/>
  <c r="E44" i="4"/>
  <c r="F44" i="4"/>
  <c r="E43" i="4"/>
  <c r="F43" i="4" s="1"/>
  <c r="E42" i="4"/>
  <c r="F42" i="4"/>
  <c r="E41" i="4"/>
  <c r="F41" i="4" s="1"/>
  <c r="E40" i="4"/>
  <c r="F40" i="4"/>
  <c r="E39" i="4"/>
  <c r="F39" i="4" s="1"/>
  <c r="E38" i="4"/>
  <c r="F38" i="4"/>
  <c r="F37" i="4"/>
  <c r="F36" i="4"/>
  <c r="E35" i="4"/>
  <c r="F35" i="4"/>
  <c r="E34" i="4"/>
  <c r="F34" i="4" s="1"/>
  <c r="E33" i="4"/>
  <c r="F33" i="4"/>
  <c r="E32" i="4"/>
  <c r="F32" i="4" s="1"/>
  <c r="E31" i="4"/>
  <c r="F31" i="4"/>
  <c r="E30" i="4"/>
  <c r="F30" i="4" s="1"/>
  <c r="E29" i="4"/>
  <c r="F29" i="4"/>
  <c r="E28" i="4"/>
  <c r="F28" i="4" s="1"/>
  <c r="E27" i="4"/>
  <c r="F27" i="4"/>
  <c r="E26" i="4"/>
  <c r="F26" i="4" s="1"/>
  <c r="E25" i="4"/>
  <c r="F25" i="4"/>
  <c r="E24" i="4"/>
  <c r="F24" i="4" s="1"/>
  <c r="E23" i="4"/>
  <c r="F23" i="4"/>
  <c r="E22" i="4"/>
  <c r="F22" i="4" s="1"/>
  <c r="E21" i="4"/>
  <c r="F21" i="4"/>
  <c r="E20" i="4"/>
  <c r="F20" i="4" s="1"/>
  <c r="E19" i="4"/>
  <c r="F19" i="4"/>
  <c r="E18" i="4"/>
  <c r="F18" i="4" s="1"/>
  <c r="E17" i="4"/>
  <c r="F17" i="4"/>
  <c r="E16" i="4"/>
  <c r="F16" i="4" s="1"/>
  <c r="E15" i="4"/>
  <c r="F15" i="4"/>
  <c r="E14" i="4"/>
  <c r="F14" i="4" s="1"/>
  <c r="E13" i="4"/>
  <c r="F13" i="4"/>
  <c r="E12" i="4"/>
  <c r="F12" i="4" s="1"/>
  <c r="E11" i="4"/>
  <c r="F11" i="4"/>
  <c r="E10" i="4"/>
  <c r="F10" i="4" s="1"/>
  <c r="BB56" i="12" l="1"/>
  <c r="R31" i="10"/>
  <c r="R55" i="10"/>
  <c r="AV56" i="12"/>
  <c r="Z55" i="12"/>
  <c r="AN56" i="12"/>
  <c r="AN58" i="12" s="1"/>
  <c r="AN57" i="12"/>
  <c r="AV57" i="12"/>
  <c r="R19" i="10"/>
  <c r="R43" i="10"/>
  <c r="AG56" i="12"/>
  <c r="AG57" i="12" s="1"/>
  <c r="AF55" i="12"/>
  <c r="R13" i="10"/>
  <c r="R37" i="10"/>
  <c r="O13" i="10"/>
  <c r="T13" i="10" s="1"/>
  <c r="O19" i="10"/>
  <c r="T19" i="10" s="1"/>
  <c r="O25" i="10"/>
  <c r="T25" i="10" s="1"/>
  <c r="O31" i="10"/>
  <c r="T31" i="10" s="1"/>
  <c r="O37" i="10"/>
  <c r="T37" i="10" s="1"/>
  <c r="O43" i="10"/>
  <c r="T43" i="10" s="1"/>
  <c r="O49" i="10"/>
  <c r="T49" i="10" s="1"/>
  <c r="O55" i="10"/>
  <c r="T55" i="10" s="1"/>
  <c r="O61" i="10"/>
  <c r="T61" i="10" s="1"/>
  <c r="N472" i="5"/>
  <c r="N634" i="5"/>
  <c r="M640" i="5"/>
  <c r="N652" i="5"/>
  <c r="M658" i="5"/>
  <c r="P739" i="5"/>
  <c r="P706" i="5"/>
  <c r="O334" i="5"/>
  <c r="R334" i="5" s="1"/>
  <c r="P418" i="6"/>
  <c r="P745" i="5"/>
  <c r="P400" i="6"/>
  <c r="O304" i="6"/>
  <c r="Q304" i="6" s="1"/>
  <c r="P457" i="6"/>
  <c r="M112" i="6"/>
  <c r="M265" i="6"/>
  <c r="O289" i="6"/>
  <c r="Q289" i="6" s="1"/>
  <c r="M301" i="6"/>
  <c r="M304" i="6"/>
  <c r="M373" i="6"/>
  <c r="M376" i="6"/>
  <c r="P478" i="6"/>
  <c r="P433" i="6"/>
  <c r="O169" i="6"/>
  <c r="Q169" i="6" s="1"/>
  <c r="N172" i="6"/>
  <c r="O181" i="6"/>
  <c r="Q181" i="6" s="1"/>
  <c r="N184" i="6"/>
  <c r="M217" i="6"/>
  <c r="O220" i="6"/>
  <c r="Q220" i="6" s="1"/>
  <c r="O286" i="6"/>
  <c r="Q286" i="6" s="1"/>
  <c r="P469" i="6"/>
  <c r="P421" i="6"/>
  <c r="P412" i="6"/>
  <c r="P451" i="6"/>
  <c r="M163" i="6"/>
  <c r="O238" i="6"/>
  <c r="Q238" i="6" s="1"/>
  <c r="P379" i="6"/>
  <c r="P388" i="6"/>
  <c r="P385" i="6"/>
  <c r="N52" i="6"/>
  <c r="O121" i="6"/>
  <c r="Q121" i="6" s="1"/>
  <c r="N124" i="6"/>
  <c r="M190" i="6"/>
  <c r="O235" i="6"/>
  <c r="Q235" i="6" s="1"/>
  <c r="M238" i="6"/>
  <c r="M289" i="6"/>
  <c r="O307" i="6"/>
  <c r="Q307" i="6" s="1"/>
  <c r="O331" i="6"/>
  <c r="Q331" i="6" s="1"/>
  <c r="O343" i="6"/>
  <c r="Q343" i="6" s="1"/>
  <c r="O355" i="6"/>
  <c r="Q355" i="6" s="1"/>
  <c r="O16" i="6"/>
  <c r="Q16" i="6" s="1"/>
  <c r="N55" i="6"/>
  <c r="O148" i="6"/>
  <c r="Q148" i="6" s="1"/>
  <c r="M151" i="6"/>
  <c r="N202" i="6"/>
  <c r="N208" i="6"/>
  <c r="O253" i="6"/>
  <c r="Q253" i="6" s="1"/>
  <c r="M307" i="6"/>
  <c r="N364" i="6"/>
  <c r="P442" i="6"/>
  <c r="P424" i="6"/>
  <c r="P445" i="6"/>
  <c r="O28" i="6"/>
  <c r="Q28" i="6" s="1"/>
  <c r="O112" i="6"/>
  <c r="Q112" i="6" s="1"/>
  <c r="O37" i="6"/>
  <c r="Q37" i="6" s="1"/>
  <c r="N40" i="6"/>
  <c r="O49" i="6"/>
  <c r="Q49" i="6" s="1"/>
  <c r="M61" i="6"/>
  <c r="O133" i="6"/>
  <c r="Q133" i="6" s="1"/>
  <c r="N136" i="6"/>
  <c r="O190" i="6"/>
  <c r="Q190" i="6" s="1"/>
  <c r="O223" i="6"/>
  <c r="Q223" i="6" s="1"/>
  <c r="N244" i="6"/>
  <c r="O250" i="6"/>
  <c r="Q250" i="6" s="1"/>
  <c r="O319" i="6"/>
  <c r="Q319" i="6" s="1"/>
  <c r="O19" i="6"/>
  <c r="Q19" i="6" s="1"/>
  <c r="N22" i="6"/>
  <c r="O67" i="6"/>
  <c r="Q67" i="6" s="1"/>
  <c r="N70" i="6"/>
  <c r="O79" i="6"/>
  <c r="Q79" i="6" s="1"/>
  <c r="N82" i="6"/>
  <c r="O91" i="6"/>
  <c r="Q91" i="6" s="1"/>
  <c r="N94" i="6"/>
  <c r="N106" i="6"/>
  <c r="O160" i="6"/>
  <c r="Q160" i="6" s="1"/>
  <c r="M211" i="6"/>
  <c r="N262" i="6"/>
  <c r="O271" i="6"/>
  <c r="Q271" i="6" s="1"/>
  <c r="M283" i="6"/>
  <c r="M286" i="6"/>
  <c r="O370" i="6"/>
  <c r="Q370" i="6" s="1"/>
  <c r="P448" i="6"/>
  <c r="M10" i="6"/>
  <c r="M19" i="6"/>
  <c r="O25" i="6"/>
  <c r="Q25" i="6" s="1"/>
  <c r="N28" i="6"/>
  <c r="N31" i="6"/>
  <c r="M34" i="6"/>
  <c r="O43" i="6"/>
  <c r="Q43" i="6" s="1"/>
  <c r="M46" i="6"/>
  <c r="O55" i="6"/>
  <c r="Q55" i="6" s="1"/>
  <c r="N58" i="6"/>
  <c r="O61" i="6"/>
  <c r="Q61" i="6" s="1"/>
  <c r="M73" i="6"/>
  <c r="M76" i="6"/>
  <c r="M85" i="6"/>
  <c r="M88" i="6"/>
  <c r="O97" i="6"/>
  <c r="Q97" i="6" s="1"/>
  <c r="N109" i="6"/>
  <c r="N112" i="6"/>
  <c r="N115" i="6"/>
  <c r="M118" i="6"/>
  <c r="M127" i="6"/>
  <c r="M139" i="6"/>
  <c r="M142" i="6"/>
  <c r="N154" i="6"/>
  <c r="M169" i="6"/>
  <c r="M175" i="6"/>
  <c r="O187" i="6"/>
  <c r="Q187" i="6" s="1"/>
  <c r="N190" i="6"/>
  <c r="N193" i="6"/>
  <c r="M196" i="6"/>
  <c r="O205" i="6"/>
  <c r="Q205" i="6" s="1"/>
  <c r="N214" i="6"/>
  <c r="O226" i="6"/>
  <c r="Q226" i="6" s="1"/>
  <c r="N232" i="6"/>
  <c r="O241" i="6"/>
  <c r="Q241" i="6" s="1"/>
  <c r="M256" i="6"/>
  <c r="N268" i="6"/>
  <c r="M274" i="6"/>
  <c r="N280" i="6"/>
  <c r="M292" i="6"/>
  <c r="N298" i="6"/>
  <c r="M310" i="6"/>
  <c r="N316" i="6"/>
  <c r="M322" i="6"/>
  <c r="N328" i="6"/>
  <c r="O334" i="6"/>
  <c r="Q334" i="6" s="1"/>
  <c r="N340" i="6"/>
  <c r="O346" i="6"/>
  <c r="Q346" i="6" s="1"/>
  <c r="N352" i="6"/>
  <c r="M358" i="6"/>
  <c r="N370" i="6"/>
  <c r="P415" i="6"/>
  <c r="N10" i="6"/>
  <c r="O31" i="6"/>
  <c r="Q31" i="6" s="1"/>
  <c r="N34" i="6"/>
  <c r="N46" i="6"/>
  <c r="M55" i="6"/>
  <c r="N64" i="6"/>
  <c r="O73" i="6"/>
  <c r="Q73" i="6" s="1"/>
  <c r="N76" i="6"/>
  <c r="O85" i="6"/>
  <c r="Q85" i="6" s="1"/>
  <c r="N88" i="6"/>
  <c r="N100" i="6"/>
  <c r="O109" i="6"/>
  <c r="Q109" i="6" s="1"/>
  <c r="O115" i="6"/>
  <c r="Q115" i="6" s="1"/>
  <c r="N118" i="6"/>
  <c r="N130" i="6"/>
  <c r="O139" i="6"/>
  <c r="Q139" i="6" s="1"/>
  <c r="N142" i="6"/>
  <c r="O157" i="6"/>
  <c r="Q157" i="6" s="1"/>
  <c r="N160" i="6"/>
  <c r="O163" i="6"/>
  <c r="Q163" i="6" s="1"/>
  <c r="N178" i="6"/>
  <c r="O193" i="6"/>
  <c r="Q193" i="6" s="1"/>
  <c r="N196" i="6"/>
  <c r="P196" i="6" s="1"/>
  <c r="M208" i="6"/>
  <c r="O211" i="6"/>
  <c r="Q211" i="6" s="1"/>
  <c r="N220" i="6"/>
  <c r="M223" i="6"/>
  <c r="M229" i="6"/>
  <c r="N238" i="6"/>
  <c r="M244" i="6"/>
  <c r="N250" i="6"/>
  <c r="M253" i="6"/>
  <c r="O259" i="6"/>
  <c r="Q259" i="6" s="1"/>
  <c r="O262" i="6"/>
  <c r="Q262" i="6" s="1"/>
  <c r="M262" i="6"/>
  <c r="O265" i="6"/>
  <c r="Q265" i="6" s="1"/>
  <c r="O277" i="6"/>
  <c r="Q277" i="6" s="1"/>
  <c r="N286" i="6"/>
  <c r="P286" i="6" s="1"/>
  <c r="O295" i="6"/>
  <c r="Q295" i="6" s="1"/>
  <c r="N304" i="6"/>
  <c r="O313" i="6"/>
  <c r="Q313" i="6" s="1"/>
  <c r="M325" i="6"/>
  <c r="M337" i="6"/>
  <c r="O349" i="6"/>
  <c r="Q349" i="6" s="1"/>
  <c r="M361" i="6"/>
  <c r="O364" i="6"/>
  <c r="Q364" i="6" s="1"/>
  <c r="M364" i="6"/>
  <c r="N376" i="6"/>
  <c r="O13" i="6"/>
  <c r="Q13" i="6" s="1"/>
  <c r="N16" i="6"/>
  <c r="N19" i="6"/>
  <c r="M31" i="6"/>
  <c r="N37" i="6"/>
  <c r="M40" i="6"/>
  <c r="M49" i="6"/>
  <c r="M67" i="6"/>
  <c r="M70" i="6"/>
  <c r="P70" i="6" s="1"/>
  <c r="M79" i="6"/>
  <c r="M82" i="6"/>
  <c r="M91" i="6"/>
  <c r="M94" i="6"/>
  <c r="P94" i="6" s="1"/>
  <c r="M103" i="6"/>
  <c r="M115" i="6"/>
  <c r="M121" i="6"/>
  <c r="M133" i="6"/>
  <c r="M145" i="6"/>
  <c r="N148" i="6"/>
  <c r="N166" i="6"/>
  <c r="N169" i="6"/>
  <c r="P169" i="6" s="1"/>
  <c r="M181" i="6"/>
  <c r="M184" i="6"/>
  <c r="M193" i="6"/>
  <c r="O199" i="6"/>
  <c r="Q199" i="6" s="1"/>
  <c r="M214" i="6"/>
  <c r="O217" i="6"/>
  <c r="Q217" i="6" s="1"/>
  <c r="N226" i="6"/>
  <c r="M232" i="6"/>
  <c r="P232" i="6" s="1"/>
  <c r="O247" i="6"/>
  <c r="Q247" i="6" s="1"/>
  <c r="N256" i="6"/>
  <c r="O268" i="6"/>
  <c r="Q268" i="6" s="1"/>
  <c r="N274" i="6"/>
  <c r="P274" i="6" s="1"/>
  <c r="M280" i="6"/>
  <c r="N292" i="6"/>
  <c r="M298" i="6"/>
  <c r="N310" i="6"/>
  <c r="P310" i="6" s="1"/>
  <c r="M316" i="6"/>
  <c r="N322" i="6"/>
  <c r="M328" i="6"/>
  <c r="N334" i="6"/>
  <c r="O340" i="6"/>
  <c r="Q340" i="6" s="1"/>
  <c r="N346" i="6"/>
  <c r="M352" i="6"/>
  <c r="N358" i="6"/>
  <c r="O367" i="6"/>
  <c r="Q367" i="6" s="1"/>
  <c r="M370" i="6"/>
  <c r="O373" i="6"/>
  <c r="Q373" i="6" s="1"/>
  <c r="P466" i="6"/>
  <c r="P439" i="6"/>
  <c r="P40" i="6"/>
  <c r="M25" i="6"/>
  <c r="M37" i="6"/>
  <c r="M43" i="6"/>
  <c r="O46" i="6"/>
  <c r="Q46" i="6" s="1"/>
  <c r="O58" i="6"/>
  <c r="Q58" i="6" s="1"/>
  <c r="O82" i="6"/>
  <c r="Q82" i="6" s="1"/>
  <c r="M109" i="6"/>
  <c r="O136" i="6"/>
  <c r="Q136" i="6" s="1"/>
  <c r="O142" i="6"/>
  <c r="Q142" i="6" s="1"/>
  <c r="O154" i="6"/>
  <c r="Q154" i="6" s="1"/>
  <c r="M187" i="6"/>
  <c r="M199" i="6"/>
  <c r="O208" i="6"/>
  <c r="Q208" i="6" s="1"/>
  <c r="O232" i="6"/>
  <c r="Q232" i="6" s="1"/>
  <c r="M241" i="6"/>
  <c r="O244" i="6"/>
  <c r="Q244" i="6" s="1"/>
  <c r="O256" i="6"/>
  <c r="Q256" i="6" s="1"/>
  <c r="M271" i="6"/>
  <c r="O280" i="6"/>
  <c r="Q280" i="6" s="1"/>
  <c r="M295" i="6"/>
  <c r="O298" i="6"/>
  <c r="Q298" i="6" s="1"/>
  <c r="O310" i="6"/>
  <c r="Q310" i="6" s="1"/>
  <c r="M313" i="6"/>
  <c r="M319" i="6"/>
  <c r="O322" i="6"/>
  <c r="Q322" i="6" s="1"/>
  <c r="M331" i="6"/>
  <c r="M349" i="6"/>
  <c r="O358" i="6"/>
  <c r="Q358" i="6" s="1"/>
  <c r="N13" i="6"/>
  <c r="N25" i="6"/>
  <c r="N43" i="6"/>
  <c r="N49" i="6"/>
  <c r="N61" i="6"/>
  <c r="P61" i="6" s="1"/>
  <c r="N67" i="6"/>
  <c r="P67" i="6" s="1"/>
  <c r="N73" i="6"/>
  <c r="N79" i="6"/>
  <c r="P79" i="6" s="1"/>
  <c r="N85" i="6"/>
  <c r="N91" i="6"/>
  <c r="P91" i="6" s="1"/>
  <c r="N97" i="6"/>
  <c r="N103" i="6"/>
  <c r="P103" i="6" s="1"/>
  <c r="N121" i="6"/>
  <c r="N127" i="6"/>
  <c r="N133" i="6"/>
  <c r="N139" i="6"/>
  <c r="P139" i="6" s="1"/>
  <c r="N145" i="6"/>
  <c r="P145" i="6" s="1"/>
  <c r="N151" i="6"/>
  <c r="P151" i="6" s="1"/>
  <c r="N157" i="6"/>
  <c r="N163" i="6"/>
  <c r="P163" i="6" s="1"/>
  <c r="N175" i="6"/>
  <c r="N181" i="6"/>
  <c r="P181" i="6" s="1"/>
  <c r="N187" i="6"/>
  <c r="N199" i="6"/>
  <c r="N205" i="6"/>
  <c r="N211" i="6"/>
  <c r="P211" i="6" s="1"/>
  <c r="N217" i="6"/>
  <c r="P217" i="6" s="1"/>
  <c r="N223" i="6"/>
  <c r="N229" i="6"/>
  <c r="N235" i="6"/>
  <c r="N241" i="6"/>
  <c r="N247" i="6"/>
  <c r="N253" i="6"/>
  <c r="N259" i="6"/>
  <c r="N265" i="6"/>
  <c r="P265" i="6" s="1"/>
  <c r="N271" i="6"/>
  <c r="N277" i="6"/>
  <c r="N283" i="6"/>
  <c r="N289" i="6"/>
  <c r="P289" i="6" s="1"/>
  <c r="N295" i="6"/>
  <c r="N301" i="6"/>
  <c r="P301" i="6" s="1"/>
  <c r="N307" i="6"/>
  <c r="P307" i="6" s="1"/>
  <c r="N313" i="6"/>
  <c r="N319" i="6"/>
  <c r="N325" i="6"/>
  <c r="N331" i="6"/>
  <c r="N337" i="6"/>
  <c r="N343" i="6"/>
  <c r="N349" i="6"/>
  <c r="N355" i="6"/>
  <c r="N361" i="6"/>
  <c r="N367" i="6"/>
  <c r="N373" i="6"/>
  <c r="P373" i="6" s="1"/>
  <c r="P409" i="6"/>
  <c r="P472" i="6"/>
  <c r="M13" i="6"/>
  <c r="O34" i="6"/>
  <c r="Q34" i="6" s="1"/>
  <c r="O52" i="6"/>
  <c r="Q52" i="6" s="1"/>
  <c r="O70" i="6"/>
  <c r="Q70" i="6" s="1"/>
  <c r="O88" i="6"/>
  <c r="Q88" i="6" s="1"/>
  <c r="M97" i="6"/>
  <c r="O100" i="6"/>
  <c r="Q100" i="6" s="1"/>
  <c r="O118" i="6"/>
  <c r="Q118" i="6" s="1"/>
  <c r="O124" i="6"/>
  <c r="Q124" i="6" s="1"/>
  <c r="M157" i="6"/>
  <c r="O172" i="6"/>
  <c r="Q172" i="6" s="1"/>
  <c r="O202" i="6"/>
  <c r="Q202" i="6" s="1"/>
  <c r="M205" i="6"/>
  <c r="O214" i="6"/>
  <c r="Q214" i="6" s="1"/>
  <c r="M235" i="6"/>
  <c r="P235" i="6" s="1"/>
  <c r="M247" i="6"/>
  <c r="M259" i="6"/>
  <c r="O274" i="6"/>
  <c r="Q274" i="6" s="1"/>
  <c r="M277" i="6"/>
  <c r="O292" i="6"/>
  <c r="Q292" i="6" s="1"/>
  <c r="O316" i="6"/>
  <c r="Q316" i="6" s="1"/>
  <c r="O328" i="6"/>
  <c r="Q328" i="6" s="1"/>
  <c r="M343" i="6"/>
  <c r="O352" i="6"/>
  <c r="Q352" i="6" s="1"/>
  <c r="M355" i="6"/>
  <c r="M367" i="6"/>
  <c r="O376" i="6"/>
  <c r="Q376" i="6" s="1"/>
  <c r="M16" i="6"/>
  <c r="P16" i="6" s="1"/>
  <c r="M22" i="6"/>
  <c r="M28" i="6"/>
  <c r="P28" i="6" s="1"/>
  <c r="M52" i="6"/>
  <c r="M58" i="6"/>
  <c r="M64" i="6"/>
  <c r="P64" i="6" s="1"/>
  <c r="M100" i="6"/>
  <c r="O103" i="6"/>
  <c r="Q103" i="6" s="1"/>
  <c r="M106" i="6"/>
  <c r="M124" i="6"/>
  <c r="P124" i="6" s="1"/>
  <c r="O127" i="6"/>
  <c r="Q127" i="6" s="1"/>
  <c r="M130" i="6"/>
  <c r="M136" i="6"/>
  <c r="P136" i="6" s="1"/>
  <c r="O145" i="6"/>
  <c r="Q145" i="6" s="1"/>
  <c r="M148" i="6"/>
  <c r="O151" i="6"/>
  <c r="Q151" i="6" s="1"/>
  <c r="M154" i="6"/>
  <c r="M160" i="6"/>
  <c r="M166" i="6"/>
  <c r="M172" i="6"/>
  <c r="O175" i="6"/>
  <c r="Q175" i="6" s="1"/>
  <c r="M178" i="6"/>
  <c r="M202" i="6"/>
  <c r="M220" i="6"/>
  <c r="M226" i="6"/>
  <c r="O229" i="6"/>
  <c r="Q229" i="6" s="1"/>
  <c r="M250" i="6"/>
  <c r="M268" i="6"/>
  <c r="O283" i="6"/>
  <c r="Q283" i="6" s="1"/>
  <c r="O301" i="6"/>
  <c r="Q301" i="6" s="1"/>
  <c r="O325" i="6"/>
  <c r="Q325" i="6" s="1"/>
  <c r="M334" i="6"/>
  <c r="O337" i="6"/>
  <c r="Q337" i="6" s="1"/>
  <c r="M340" i="6"/>
  <c r="M346" i="6"/>
  <c r="O361" i="6"/>
  <c r="Q361" i="6" s="1"/>
  <c r="P454" i="6"/>
  <c r="P403" i="6"/>
  <c r="O10" i="6"/>
  <c r="Q10" i="6" s="1"/>
  <c r="O22" i="6"/>
  <c r="Q22" i="6" s="1"/>
  <c r="O40" i="6"/>
  <c r="Q40" i="6" s="1"/>
  <c r="O64" i="6"/>
  <c r="Q64" i="6" s="1"/>
  <c r="O76" i="6"/>
  <c r="Q76" i="6" s="1"/>
  <c r="O94" i="6"/>
  <c r="Q94" i="6" s="1"/>
  <c r="O106" i="6"/>
  <c r="Q106" i="6" s="1"/>
  <c r="O130" i="6"/>
  <c r="Q130" i="6" s="1"/>
  <c r="O166" i="6"/>
  <c r="Q166" i="6" s="1"/>
  <c r="O178" i="6"/>
  <c r="Q178" i="6" s="1"/>
  <c r="O184" i="6"/>
  <c r="Q184" i="6" s="1"/>
  <c r="O196" i="6"/>
  <c r="Q196" i="6" s="1"/>
  <c r="P430" i="6"/>
  <c r="P391" i="6"/>
  <c r="P427" i="6"/>
  <c r="P460" i="6"/>
  <c r="O667" i="5"/>
  <c r="R667" i="5" s="1"/>
  <c r="P799" i="5"/>
  <c r="P754" i="5"/>
  <c r="N274" i="5"/>
  <c r="N322" i="5"/>
  <c r="N442" i="5"/>
  <c r="P760" i="5"/>
  <c r="P775" i="5"/>
  <c r="N298" i="5"/>
  <c r="N325" i="5"/>
  <c r="M391" i="5"/>
  <c r="P778" i="5"/>
  <c r="P724" i="5"/>
  <c r="M19" i="5"/>
  <c r="M445" i="5"/>
  <c r="N469" i="5"/>
  <c r="N487" i="5"/>
  <c r="N499" i="5"/>
  <c r="N511" i="5"/>
  <c r="N523" i="5"/>
  <c r="N535" i="5"/>
  <c r="N547" i="5"/>
  <c r="N559" i="5"/>
  <c r="N571" i="5"/>
  <c r="N583" i="5"/>
  <c r="P796" i="5"/>
  <c r="P781" i="5"/>
  <c r="O10" i="5"/>
  <c r="R10" i="5" s="1"/>
  <c r="O394" i="5"/>
  <c r="R394" i="5" s="1"/>
  <c r="M397" i="5"/>
  <c r="O454" i="5"/>
  <c r="R454" i="5" s="1"/>
  <c r="N457" i="5"/>
  <c r="M463" i="5"/>
  <c r="N589" i="5"/>
  <c r="N604" i="5"/>
  <c r="M616" i="5"/>
  <c r="N646" i="5"/>
  <c r="M664" i="5"/>
  <c r="O673" i="5"/>
  <c r="R673" i="5" s="1"/>
  <c r="O682" i="5"/>
  <c r="R682" i="5" s="1"/>
  <c r="P730" i="5"/>
  <c r="O22" i="5"/>
  <c r="R22" i="5" s="1"/>
  <c r="N25" i="5"/>
  <c r="M37" i="5"/>
  <c r="O37" i="5"/>
  <c r="R37" i="5" s="1"/>
  <c r="M49" i="5"/>
  <c r="M61" i="5"/>
  <c r="M73" i="5"/>
  <c r="M85" i="5"/>
  <c r="M97" i="5"/>
  <c r="M109" i="5"/>
  <c r="M121" i="5"/>
  <c r="M133" i="5"/>
  <c r="M145" i="5"/>
  <c r="M157" i="5"/>
  <c r="M169" i="5"/>
  <c r="M181" i="5"/>
  <c r="O181" i="5"/>
  <c r="R181" i="5" s="1"/>
  <c r="M193" i="5"/>
  <c r="M205" i="5"/>
  <c r="M217" i="5"/>
  <c r="M229" i="5"/>
  <c r="M241" i="5"/>
  <c r="O241" i="5"/>
  <c r="R241" i="5" s="1"/>
  <c r="M253" i="5"/>
  <c r="O286" i="5"/>
  <c r="R286" i="5" s="1"/>
  <c r="N349" i="5"/>
  <c r="N370" i="5"/>
  <c r="N385" i="5"/>
  <c r="N409" i="5"/>
  <c r="M415" i="5"/>
  <c r="N421" i="5"/>
  <c r="O430" i="5"/>
  <c r="R430" i="5" s="1"/>
  <c r="N466" i="5"/>
  <c r="N601" i="5"/>
  <c r="N613" i="5"/>
  <c r="N622" i="5"/>
  <c r="O661" i="5"/>
  <c r="R661" i="5" s="1"/>
  <c r="N679" i="5"/>
  <c r="P787" i="5"/>
  <c r="P733" i="5"/>
  <c r="N262" i="5"/>
  <c r="O262" i="5"/>
  <c r="R262" i="5" s="1"/>
  <c r="O268" i="5"/>
  <c r="R268" i="5" s="1"/>
  <c r="M295" i="5"/>
  <c r="N316" i="5"/>
  <c r="N346" i="5"/>
  <c r="O388" i="5"/>
  <c r="R388" i="5" s="1"/>
  <c r="N394" i="5"/>
  <c r="N418" i="5"/>
  <c r="N628" i="5"/>
  <c r="N637" i="5"/>
  <c r="N655" i="5"/>
  <c r="N685" i="5"/>
  <c r="M691" i="5"/>
  <c r="O691" i="5"/>
  <c r="R691" i="5" s="1"/>
  <c r="O610" i="5"/>
  <c r="R610" i="5" s="1"/>
  <c r="N271" i="5"/>
  <c r="O274" i="5"/>
  <c r="R274" i="5" s="1"/>
  <c r="M277" i="5"/>
  <c r="N289" i="5"/>
  <c r="O292" i="5"/>
  <c r="R292" i="5" s="1"/>
  <c r="O298" i="5"/>
  <c r="R298" i="5" s="1"/>
  <c r="M301" i="5"/>
  <c r="N313" i="5"/>
  <c r="M319" i="5"/>
  <c r="M349" i="5"/>
  <c r="N361" i="5"/>
  <c r="M367" i="5"/>
  <c r="N406" i="5"/>
  <c r="O412" i="5"/>
  <c r="R412" i="5" s="1"/>
  <c r="M421" i="5"/>
  <c r="P421" i="5" s="1"/>
  <c r="N433" i="5"/>
  <c r="O436" i="5"/>
  <c r="R436" i="5" s="1"/>
  <c r="N439" i="5"/>
  <c r="O442" i="5"/>
  <c r="R442" i="5" s="1"/>
  <c r="N454" i="5"/>
  <c r="O460" i="5"/>
  <c r="R460" i="5" s="1"/>
  <c r="N484" i="5"/>
  <c r="N496" i="5"/>
  <c r="N508" i="5"/>
  <c r="N520" i="5"/>
  <c r="N532" i="5"/>
  <c r="N544" i="5"/>
  <c r="N556" i="5"/>
  <c r="N568" i="5"/>
  <c r="N580" i="5"/>
  <c r="M607" i="5"/>
  <c r="N616" i="5"/>
  <c r="N619" i="5"/>
  <c r="M622" i="5"/>
  <c r="N640" i="5"/>
  <c r="N643" i="5"/>
  <c r="M646" i="5"/>
  <c r="M661" i="5"/>
  <c r="M667" i="5"/>
  <c r="N682" i="5"/>
  <c r="M688" i="5"/>
  <c r="P709" i="5"/>
  <c r="O583" i="5"/>
  <c r="R583" i="5" s="1"/>
  <c r="M13" i="5"/>
  <c r="M31" i="5"/>
  <c r="M43" i="5"/>
  <c r="M55" i="5"/>
  <c r="M67" i="5"/>
  <c r="M79" i="5"/>
  <c r="O79" i="5"/>
  <c r="R79" i="5" s="1"/>
  <c r="M91" i="5"/>
  <c r="M103" i="5"/>
  <c r="M115" i="5"/>
  <c r="M127" i="5"/>
  <c r="O127" i="5"/>
  <c r="R127" i="5" s="1"/>
  <c r="M139" i="5"/>
  <c r="M151" i="5"/>
  <c r="M163" i="5"/>
  <c r="O163" i="5"/>
  <c r="R163" i="5" s="1"/>
  <c r="M175" i="5"/>
  <c r="M187" i="5"/>
  <c r="M199" i="5"/>
  <c r="O199" i="5"/>
  <c r="R199" i="5" s="1"/>
  <c r="M211" i="5"/>
  <c r="O211" i="5"/>
  <c r="R211" i="5" s="1"/>
  <c r="M223" i="5"/>
  <c r="M235" i="5"/>
  <c r="M247" i="5"/>
  <c r="M259" i="5"/>
  <c r="N310" i="5"/>
  <c r="O316" i="5"/>
  <c r="R316" i="5" s="1"/>
  <c r="M325" i="5"/>
  <c r="N337" i="5"/>
  <c r="O340" i="5"/>
  <c r="R340" i="5" s="1"/>
  <c r="N343" i="5"/>
  <c r="O346" i="5"/>
  <c r="R346" i="5" s="1"/>
  <c r="N358" i="5"/>
  <c r="O364" i="5"/>
  <c r="R364" i="5" s="1"/>
  <c r="O382" i="5"/>
  <c r="R382" i="5" s="1"/>
  <c r="N388" i="5"/>
  <c r="O406" i="5"/>
  <c r="R406" i="5" s="1"/>
  <c r="O418" i="5"/>
  <c r="R418" i="5" s="1"/>
  <c r="M439" i="5"/>
  <c r="N445" i="5"/>
  <c r="N463" i="5"/>
  <c r="P463" i="5" s="1"/>
  <c r="O466" i="5"/>
  <c r="R466" i="5" s="1"/>
  <c r="M469" i="5"/>
  <c r="P469" i="5" s="1"/>
  <c r="M475" i="5"/>
  <c r="N493" i="5"/>
  <c r="N505" i="5"/>
  <c r="N517" i="5"/>
  <c r="N529" i="5"/>
  <c r="N541" i="5"/>
  <c r="N553" i="5"/>
  <c r="N565" i="5"/>
  <c r="N577" i="5"/>
  <c r="N592" i="5"/>
  <c r="N625" i="5"/>
  <c r="M628" i="5"/>
  <c r="N649" i="5"/>
  <c r="O655" i="5"/>
  <c r="R655" i="5" s="1"/>
  <c r="M655" i="5"/>
  <c r="P655" i="5" s="1"/>
  <c r="M673" i="5"/>
  <c r="M685" i="5"/>
  <c r="O685" i="5"/>
  <c r="R685" i="5" s="1"/>
  <c r="N691" i="5"/>
  <c r="P691" i="5" s="1"/>
  <c r="P712" i="5"/>
  <c r="N13" i="5"/>
  <c r="N16" i="5"/>
  <c r="N19" i="5"/>
  <c r="P19" i="5" s="1"/>
  <c r="N265" i="5"/>
  <c r="M271" i="5"/>
  <c r="N292" i="5"/>
  <c r="O310" i="5"/>
  <c r="R310" i="5" s="1"/>
  <c r="O322" i="5"/>
  <c r="R322" i="5" s="1"/>
  <c r="M343" i="5"/>
  <c r="O358" i="5"/>
  <c r="R358" i="5" s="1"/>
  <c r="N367" i="5"/>
  <c r="O370" i="5"/>
  <c r="R370" i="5" s="1"/>
  <c r="M373" i="5"/>
  <c r="N412" i="5"/>
  <c r="O451" i="5"/>
  <c r="R451" i="5" s="1"/>
  <c r="N490" i="5"/>
  <c r="N502" i="5"/>
  <c r="N514" i="5"/>
  <c r="N526" i="5"/>
  <c r="N538" i="5"/>
  <c r="N550" i="5"/>
  <c r="N562" i="5"/>
  <c r="N574" i="5"/>
  <c r="M595" i="5"/>
  <c r="N631" i="5"/>
  <c r="M634" i="5"/>
  <c r="N661" i="5"/>
  <c r="M676" i="5"/>
  <c r="M682" i="5"/>
  <c r="P682" i="5" s="1"/>
  <c r="M694" i="5"/>
  <c r="P790" i="5"/>
  <c r="O58" i="5"/>
  <c r="R58" i="5" s="1"/>
  <c r="N58" i="5"/>
  <c r="O112" i="5"/>
  <c r="R112" i="5" s="1"/>
  <c r="N112" i="5"/>
  <c r="O118" i="5"/>
  <c r="R118" i="5" s="1"/>
  <c r="N118" i="5"/>
  <c r="O124" i="5"/>
  <c r="R124" i="5" s="1"/>
  <c r="N124" i="5"/>
  <c r="O142" i="5"/>
  <c r="R142" i="5" s="1"/>
  <c r="N142" i="5"/>
  <c r="O154" i="5"/>
  <c r="R154" i="5" s="1"/>
  <c r="N154" i="5"/>
  <c r="O184" i="5"/>
  <c r="R184" i="5" s="1"/>
  <c r="N184" i="5"/>
  <c r="O202" i="5"/>
  <c r="R202" i="5" s="1"/>
  <c r="N202" i="5"/>
  <c r="O220" i="5"/>
  <c r="R220" i="5" s="1"/>
  <c r="N220" i="5"/>
  <c r="O232" i="5"/>
  <c r="R232" i="5" s="1"/>
  <c r="N232" i="5"/>
  <c r="O256" i="5"/>
  <c r="R256" i="5" s="1"/>
  <c r="N256" i="5"/>
  <c r="M328" i="5"/>
  <c r="N328" i="5"/>
  <c r="N355" i="5"/>
  <c r="M355" i="5"/>
  <c r="N451" i="5"/>
  <c r="M451" i="5"/>
  <c r="M610" i="5"/>
  <c r="N610" i="5"/>
  <c r="N283" i="5"/>
  <c r="M283" i="5"/>
  <c r="M352" i="5"/>
  <c r="N352" i="5"/>
  <c r="N379" i="5"/>
  <c r="M379" i="5"/>
  <c r="M448" i="5"/>
  <c r="N448" i="5"/>
  <c r="O43" i="5"/>
  <c r="R43" i="5" s="1"/>
  <c r="O61" i="5"/>
  <c r="R61" i="5" s="1"/>
  <c r="O67" i="5"/>
  <c r="R67" i="5" s="1"/>
  <c r="O73" i="5"/>
  <c r="R73" i="5" s="1"/>
  <c r="O115" i="5"/>
  <c r="R115" i="5" s="1"/>
  <c r="O145" i="5"/>
  <c r="R145" i="5" s="1"/>
  <c r="O169" i="5"/>
  <c r="R169" i="5" s="1"/>
  <c r="O175" i="5"/>
  <c r="R175" i="5" s="1"/>
  <c r="O187" i="5"/>
  <c r="R187" i="5" s="1"/>
  <c r="O193" i="5"/>
  <c r="R193" i="5" s="1"/>
  <c r="O223" i="5"/>
  <c r="R223" i="5" s="1"/>
  <c r="O247" i="5"/>
  <c r="R247" i="5" s="1"/>
  <c r="O259" i="5"/>
  <c r="R259" i="5" s="1"/>
  <c r="M10" i="5"/>
  <c r="N22" i="5"/>
  <c r="M25" i="5"/>
  <c r="P25" i="5" s="1"/>
  <c r="N31" i="5"/>
  <c r="N37" i="5"/>
  <c r="N43" i="5"/>
  <c r="N49" i="5"/>
  <c r="N55" i="5"/>
  <c r="N61" i="5"/>
  <c r="N67" i="5"/>
  <c r="P67" i="5" s="1"/>
  <c r="N73" i="5"/>
  <c r="N79" i="5"/>
  <c r="N85" i="5"/>
  <c r="P85" i="5" s="1"/>
  <c r="N91" i="5"/>
  <c r="N97" i="5"/>
  <c r="P97" i="5" s="1"/>
  <c r="N103" i="5"/>
  <c r="P103" i="5" s="1"/>
  <c r="N109" i="5"/>
  <c r="P109" i="5" s="1"/>
  <c r="N115" i="5"/>
  <c r="P115" i="5" s="1"/>
  <c r="N121" i="5"/>
  <c r="N127" i="5"/>
  <c r="N133" i="5"/>
  <c r="P133" i="5" s="1"/>
  <c r="N139" i="5"/>
  <c r="P139" i="5" s="1"/>
  <c r="N145" i="5"/>
  <c r="P145" i="5" s="1"/>
  <c r="N151" i="5"/>
  <c r="N157" i="5"/>
  <c r="N163" i="5"/>
  <c r="N169" i="5"/>
  <c r="N175" i="5"/>
  <c r="P175" i="5" s="1"/>
  <c r="N181" i="5"/>
  <c r="P181" i="5" s="1"/>
  <c r="N187" i="5"/>
  <c r="P187" i="5" s="1"/>
  <c r="N193" i="5"/>
  <c r="P193" i="5" s="1"/>
  <c r="N199" i="5"/>
  <c r="N205" i="5"/>
  <c r="N211" i="5"/>
  <c r="P211" i="5" s="1"/>
  <c r="N217" i="5"/>
  <c r="P217" i="5" s="1"/>
  <c r="N223" i="5"/>
  <c r="N229" i="5"/>
  <c r="N235" i="5"/>
  <c r="N241" i="5"/>
  <c r="P241" i="5" s="1"/>
  <c r="N247" i="5"/>
  <c r="P247" i="5" s="1"/>
  <c r="N253" i="5"/>
  <c r="N259" i="5"/>
  <c r="P259" i="5" s="1"/>
  <c r="N277" i="5"/>
  <c r="O283" i="5"/>
  <c r="R283" i="5" s="1"/>
  <c r="N295" i="5"/>
  <c r="P295" i="5" s="1"/>
  <c r="P325" i="5"/>
  <c r="N334" i="5"/>
  <c r="N340" i="5"/>
  <c r="O352" i="5"/>
  <c r="R352" i="5" s="1"/>
  <c r="N373" i="5"/>
  <c r="O379" i="5"/>
  <c r="R379" i="5" s="1"/>
  <c r="N391" i="5"/>
  <c r="N430" i="5"/>
  <c r="N436" i="5"/>
  <c r="O448" i="5"/>
  <c r="R448" i="5" s="1"/>
  <c r="O28" i="5"/>
  <c r="R28" i="5" s="1"/>
  <c r="N28" i="5"/>
  <c r="O40" i="5"/>
  <c r="R40" i="5" s="1"/>
  <c r="N40" i="5"/>
  <c r="O52" i="5"/>
  <c r="R52" i="5" s="1"/>
  <c r="N52" i="5"/>
  <c r="O70" i="5"/>
  <c r="R70" i="5" s="1"/>
  <c r="N70" i="5"/>
  <c r="O88" i="5"/>
  <c r="R88" i="5" s="1"/>
  <c r="N88" i="5"/>
  <c r="O100" i="5"/>
  <c r="R100" i="5" s="1"/>
  <c r="N100" i="5"/>
  <c r="O106" i="5"/>
  <c r="R106" i="5" s="1"/>
  <c r="N106" i="5"/>
  <c r="O136" i="5"/>
  <c r="R136" i="5" s="1"/>
  <c r="N136" i="5"/>
  <c r="O160" i="5"/>
  <c r="R160" i="5" s="1"/>
  <c r="N160" i="5"/>
  <c r="O172" i="5"/>
  <c r="R172" i="5" s="1"/>
  <c r="N172" i="5"/>
  <c r="O190" i="5"/>
  <c r="R190" i="5" s="1"/>
  <c r="N190" i="5"/>
  <c r="O196" i="5"/>
  <c r="R196" i="5" s="1"/>
  <c r="N196" i="5"/>
  <c r="O238" i="5"/>
  <c r="R238" i="5" s="1"/>
  <c r="N238" i="5"/>
  <c r="O244" i="5"/>
  <c r="R244" i="5" s="1"/>
  <c r="N244" i="5"/>
  <c r="M280" i="5"/>
  <c r="N280" i="5"/>
  <c r="N307" i="5"/>
  <c r="M307" i="5"/>
  <c r="M376" i="5"/>
  <c r="N376" i="5"/>
  <c r="N403" i="5"/>
  <c r="M403" i="5"/>
  <c r="O478" i="5"/>
  <c r="R478" i="5" s="1"/>
  <c r="M478" i="5"/>
  <c r="N478" i="5"/>
  <c r="M586" i="5"/>
  <c r="N586" i="5"/>
  <c r="O670" i="5"/>
  <c r="R670" i="5" s="1"/>
  <c r="N670" i="5"/>
  <c r="M670" i="5"/>
  <c r="O31" i="5"/>
  <c r="R31" i="5" s="1"/>
  <c r="P49" i="5"/>
  <c r="O55" i="5"/>
  <c r="R55" i="5" s="1"/>
  <c r="P61" i="5"/>
  <c r="O91" i="5"/>
  <c r="R91" i="5" s="1"/>
  <c r="P121" i="5"/>
  <c r="O139" i="5"/>
  <c r="R139" i="5" s="1"/>
  <c r="P157" i="5"/>
  <c r="P169" i="5"/>
  <c r="O205" i="5"/>
  <c r="R205" i="5" s="1"/>
  <c r="P229" i="5"/>
  <c r="P253" i="5"/>
  <c r="O328" i="5"/>
  <c r="R328" i="5" s="1"/>
  <c r="O424" i="5"/>
  <c r="R424" i="5" s="1"/>
  <c r="O13" i="5"/>
  <c r="R13" i="5" s="1"/>
  <c r="M16" i="5"/>
  <c r="P16" i="5" s="1"/>
  <c r="M28" i="5"/>
  <c r="P28" i="5" s="1"/>
  <c r="M34" i="5"/>
  <c r="M40" i="5"/>
  <c r="M46" i="5"/>
  <c r="M52" i="5"/>
  <c r="P52" i="5" s="1"/>
  <c r="M58" i="5"/>
  <c r="M64" i="5"/>
  <c r="M70" i="5"/>
  <c r="M76" i="5"/>
  <c r="M82" i="5"/>
  <c r="M88" i="5"/>
  <c r="P88" i="5" s="1"/>
  <c r="M94" i="5"/>
  <c r="M100" i="5"/>
  <c r="P100" i="5" s="1"/>
  <c r="M106" i="5"/>
  <c r="M112" i="5"/>
  <c r="M118" i="5"/>
  <c r="P118" i="5" s="1"/>
  <c r="M124" i="5"/>
  <c r="P124" i="5" s="1"/>
  <c r="M130" i="5"/>
  <c r="M136" i="5"/>
  <c r="M142" i="5"/>
  <c r="P142" i="5" s="1"/>
  <c r="M148" i="5"/>
  <c r="M154" i="5"/>
  <c r="M160" i="5"/>
  <c r="P160" i="5" s="1"/>
  <c r="M166" i="5"/>
  <c r="M172" i="5"/>
  <c r="P172" i="5" s="1"/>
  <c r="M178" i="5"/>
  <c r="M184" i="5"/>
  <c r="P184" i="5" s="1"/>
  <c r="M190" i="5"/>
  <c r="P190" i="5" s="1"/>
  <c r="M196" i="5"/>
  <c r="P196" i="5" s="1"/>
  <c r="M202" i="5"/>
  <c r="M208" i="5"/>
  <c r="M214" i="5"/>
  <c r="M220" i="5"/>
  <c r="P220" i="5" s="1"/>
  <c r="M226" i="5"/>
  <c r="M232" i="5"/>
  <c r="M238" i="5"/>
  <c r="P238" i="5" s="1"/>
  <c r="M244" i="5"/>
  <c r="P244" i="5" s="1"/>
  <c r="M250" i="5"/>
  <c r="M256" i="5"/>
  <c r="P256" i="5" s="1"/>
  <c r="N268" i="5"/>
  <c r="O280" i="5"/>
  <c r="R280" i="5" s="1"/>
  <c r="N301" i="5"/>
  <c r="O307" i="5"/>
  <c r="R307" i="5" s="1"/>
  <c r="N319" i="5"/>
  <c r="P319" i="5" s="1"/>
  <c r="P349" i="5"/>
  <c r="N364" i="5"/>
  <c r="O376" i="5"/>
  <c r="R376" i="5" s="1"/>
  <c r="P391" i="5"/>
  <c r="N397" i="5"/>
  <c r="P397" i="5" s="1"/>
  <c r="O403" i="5"/>
  <c r="R403" i="5" s="1"/>
  <c r="N415" i="5"/>
  <c r="P415" i="5" s="1"/>
  <c r="P445" i="5"/>
  <c r="N460" i="5"/>
  <c r="O586" i="5"/>
  <c r="R586" i="5" s="1"/>
  <c r="O34" i="5"/>
  <c r="R34" i="5" s="1"/>
  <c r="N34" i="5"/>
  <c r="O46" i="5"/>
  <c r="R46" i="5" s="1"/>
  <c r="N46" i="5"/>
  <c r="O64" i="5"/>
  <c r="R64" i="5" s="1"/>
  <c r="N64" i="5"/>
  <c r="O76" i="5"/>
  <c r="R76" i="5" s="1"/>
  <c r="N76" i="5"/>
  <c r="O82" i="5"/>
  <c r="R82" i="5" s="1"/>
  <c r="N82" i="5"/>
  <c r="O94" i="5"/>
  <c r="R94" i="5" s="1"/>
  <c r="N94" i="5"/>
  <c r="O130" i="5"/>
  <c r="R130" i="5" s="1"/>
  <c r="N130" i="5"/>
  <c r="O148" i="5"/>
  <c r="R148" i="5" s="1"/>
  <c r="N148" i="5"/>
  <c r="O166" i="5"/>
  <c r="R166" i="5" s="1"/>
  <c r="N166" i="5"/>
  <c r="O178" i="5"/>
  <c r="R178" i="5" s="1"/>
  <c r="N178" i="5"/>
  <c r="O208" i="5"/>
  <c r="R208" i="5" s="1"/>
  <c r="N208" i="5"/>
  <c r="O214" i="5"/>
  <c r="R214" i="5" s="1"/>
  <c r="N214" i="5"/>
  <c r="O226" i="5"/>
  <c r="R226" i="5" s="1"/>
  <c r="N226" i="5"/>
  <c r="O250" i="5"/>
  <c r="R250" i="5" s="1"/>
  <c r="N250" i="5"/>
  <c r="M424" i="5"/>
  <c r="N424" i="5"/>
  <c r="N481" i="5"/>
  <c r="M481" i="5"/>
  <c r="O481" i="5"/>
  <c r="R481" i="5" s="1"/>
  <c r="M304" i="5"/>
  <c r="N304" i="5"/>
  <c r="N331" i="5"/>
  <c r="M331" i="5"/>
  <c r="P331" i="5" s="1"/>
  <c r="M400" i="5"/>
  <c r="N400" i="5"/>
  <c r="N427" i="5"/>
  <c r="M427" i="5"/>
  <c r="P427" i="5" s="1"/>
  <c r="M598" i="5"/>
  <c r="N598" i="5"/>
  <c r="O25" i="5"/>
  <c r="R25" i="5" s="1"/>
  <c r="O49" i="5"/>
  <c r="R49" i="5" s="1"/>
  <c r="P73" i="5"/>
  <c r="O85" i="5"/>
  <c r="R85" i="5" s="1"/>
  <c r="O97" i="5"/>
  <c r="R97" i="5" s="1"/>
  <c r="O103" i="5"/>
  <c r="R103" i="5" s="1"/>
  <c r="O109" i="5"/>
  <c r="R109" i="5" s="1"/>
  <c r="O121" i="5"/>
  <c r="R121" i="5" s="1"/>
  <c r="O133" i="5"/>
  <c r="R133" i="5" s="1"/>
  <c r="O151" i="5"/>
  <c r="R151" i="5" s="1"/>
  <c r="O157" i="5"/>
  <c r="R157" i="5" s="1"/>
  <c r="O217" i="5"/>
  <c r="R217" i="5" s="1"/>
  <c r="O229" i="5"/>
  <c r="R229" i="5" s="1"/>
  <c r="O235" i="5"/>
  <c r="R235" i="5" s="1"/>
  <c r="O253" i="5"/>
  <c r="R253" i="5" s="1"/>
  <c r="O355" i="5"/>
  <c r="R355" i="5" s="1"/>
  <c r="N10" i="5"/>
  <c r="O16" i="5"/>
  <c r="R16" i="5" s="1"/>
  <c r="O19" i="5"/>
  <c r="R19" i="5" s="1"/>
  <c r="M22" i="5"/>
  <c r="N286" i="5"/>
  <c r="O304" i="5"/>
  <c r="R304" i="5" s="1"/>
  <c r="O331" i="5"/>
  <c r="R331" i="5" s="1"/>
  <c r="P373" i="5"/>
  <c r="N382" i="5"/>
  <c r="O400" i="5"/>
  <c r="R400" i="5" s="1"/>
  <c r="O427" i="5"/>
  <c r="R427" i="5" s="1"/>
  <c r="O598" i="5"/>
  <c r="R598" i="5" s="1"/>
  <c r="O664" i="5"/>
  <c r="R664" i="5" s="1"/>
  <c r="N664" i="5"/>
  <c r="P664" i="5" s="1"/>
  <c r="M265" i="5"/>
  <c r="M274" i="5"/>
  <c r="P274" i="5" s="1"/>
  <c r="O277" i="5"/>
  <c r="R277" i="5" s="1"/>
  <c r="M289" i="5"/>
  <c r="P289" i="5" s="1"/>
  <c r="M298" i="5"/>
  <c r="P298" i="5" s="1"/>
  <c r="O301" i="5"/>
  <c r="R301" i="5" s="1"/>
  <c r="M313" i="5"/>
  <c r="M322" i="5"/>
  <c r="P322" i="5" s="1"/>
  <c r="O325" i="5"/>
  <c r="R325" i="5" s="1"/>
  <c r="M337" i="5"/>
  <c r="P337" i="5" s="1"/>
  <c r="M346" i="5"/>
  <c r="P346" i="5" s="1"/>
  <c r="O349" i="5"/>
  <c r="R349" i="5" s="1"/>
  <c r="M361" i="5"/>
  <c r="M370" i="5"/>
  <c r="O373" i="5"/>
  <c r="R373" i="5" s="1"/>
  <c r="M385" i="5"/>
  <c r="P385" i="5" s="1"/>
  <c r="M394" i="5"/>
  <c r="P394" i="5" s="1"/>
  <c r="O397" i="5"/>
  <c r="R397" i="5" s="1"/>
  <c r="M409" i="5"/>
  <c r="P409" i="5" s="1"/>
  <c r="M418" i="5"/>
  <c r="P418" i="5" s="1"/>
  <c r="O421" i="5"/>
  <c r="R421" i="5" s="1"/>
  <c r="M433" i="5"/>
  <c r="P433" i="5" s="1"/>
  <c r="M442" i="5"/>
  <c r="P442" i="5" s="1"/>
  <c r="O445" i="5"/>
  <c r="R445" i="5" s="1"/>
  <c r="M457" i="5"/>
  <c r="M466" i="5"/>
  <c r="P466" i="5" s="1"/>
  <c r="O469" i="5"/>
  <c r="R469" i="5" s="1"/>
  <c r="N475" i="5"/>
  <c r="P475" i="5" s="1"/>
  <c r="O487" i="5"/>
  <c r="R487" i="5" s="1"/>
  <c r="O490" i="5"/>
  <c r="R490" i="5" s="1"/>
  <c r="O493" i="5"/>
  <c r="R493" i="5" s="1"/>
  <c r="O496" i="5"/>
  <c r="R496" i="5" s="1"/>
  <c r="O499" i="5"/>
  <c r="R499" i="5" s="1"/>
  <c r="O502" i="5"/>
  <c r="R502" i="5" s="1"/>
  <c r="O505" i="5"/>
  <c r="R505" i="5" s="1"/>
  <c r="O508" i="5"/>
  <c r="R508" i="5" s="1"/>
  <c r="O511" i="5"/>
  <c r="R511" i="5" s="1"/>
  <c r="O514" i="5"/>
  <c r="R514" i="5" s="1"/>
  <c r="O517" i="5"/>
  <c r="R517" i="5" s="1"/>
  <c r="O520" i="5"/>
  <c r="R520" i="5" s="1"/>
  <c r="O523" i="5"/>
  <c r="R523" i="5" s="1"/>
  <c r="O526" i="5"/>
  <c r="R526" i="5" s="1"/>
  <c r="O529" i="5"/>
  <c r="R529" i="5" s="1"/>
  <c r="O532" i="5"/>
  <c r="R532" i="5" s="1"/>
  <c r="O535" i="5"/>
  <c r="R535" i="5" s="1"/>
  <c r="O538" i="5"/>
  <c r="R538" i="5" s="1"/>
  <c r="O541" i="5"/>
  <c r="R541" i="5" s="1"/>
  <c r="O544" i="5"/>
  <c r="R544" i="5" s="1"/>
  <c r="O547" i="5"/>
  <c r="R547" i="5" s="1"/>
  <c r="O550" i="5"/>
  <c r="R550" i="5" s="1"/>
  <c r="O553" i="5"/>
  <c r="R553" i="5" s="1"/>
  <c r="O556" i="5"/>
  <c r="R556" i="5" s="1"/>
  <c r="O559" i="5"/>
  <c r="R559" i="5" s="1"/>
  <c r="O562" i="5"/>
  <c r="R562" i="5" s="1"/>
  <c r="O565" i="5"/>
  <c r="R565" i="5" s="1"/>
  <c r="O568" i="5"/>
  <c r="R568" i="5" s="1"/>
  <c r="O571" i="5"/>
  <c r="R571" i="5" s="1"/>
  <c r="O574" i="5"/>
  <c r="R574" i="5" s="1"/>
  <c r="O577" i="5"/>
  <c r="R577" i="5" s="1"/>
  <c r="O580" i="5"/>
  <c r="R580" i="5" s="1"/>
  <c r="M589" i="5"/>
  <c r="P589" i="5" s="1"/>
  <c r="O589" i="5"/>
  <c r="R589" i="5" s="1"/>
  <c r="N595" i="5"/>
  <c r="M601" i="5"/>
  <c r="P601" i="5" s="1"/>
  <c r="O601" i="5"/>
  <c r="R601" i="5" s="1"/>
  <c r="N607" i="5"/>
  <c r="M613" i="5"/>
  <c r="P613" i="5" s="1"/>
  <c r="O613" i="5"/>
  <c r="R613" i="5" s="1"/>
  <c r="M619" i="5"/>
  <c r="P619" i="5" s="1"/>
  <c r="O619" i="5"/>
  <c r="R619" i="5" s="1"/>
  <c r="M625" i="5"/>
  <c r="O625" i="5"/>
  <c r="R625" i="5" s="1"/>
  <c r="M631" i="5"/>
  <c r="P631" i="5" s="1"/>
  <c r="O631" i="5"/>
  <c r="R631" i="5" s="1"/>
  <c r="M637" i="5"/>
  <c r="P637" i="5" s="1"/>
  <c r="O637" i="5"/>
  <c r="R637" i="5" s="1"/>
  <c r="M643" i="5"/>
  <c r="P643" i="5" s="1"/>
  <c r="O643" i="5"/>
  <c r="R643" i="5" s="1"/>
  <c r="M649" i="5"/>
  <c r="P649" i="5" s="1"/>
  <c r="O649" i="5"/>
  <c r="R649" i="5" s="1"/>
  <c r="N673" i="5"/>
  <c r="O658" i="5"/>
  <c r="R658" i="5" s="1"/>
  <c r="N658" i="5"/>
  <c r="P658" i="5" s="1"/>
  <c r="M268" i="5"/>
  <c r="P268" i="5" s="1"/>
  <c r="O271" i="5"/>
  <c r="R271" i="5" s="1"/>
  <c r="M292" i="5"/>
  <c r="P292" i="5" s="1"/>
  <c r="O295" i="5"/>
  <c r="R295" i="5" s="1"/>
  <c r="M316" i="5"/>
  <c r="P316" i="5" s="1"/>
  <c r="O319" i="5"/>
  <c r="R319" i="5" s="1"/>
  <c r="M340" i="5"/>
  <c r="P340" i="5" s="1"/>
  <c r="O343" i="5"/>
  <c r="R343" i="5" s="1"/>
  <c r="M364" i="5"/>
  <c r="P364" i="5" s="1"/>
  <c r="O367" i="5"/>
  <c r="R367" i="5" s="1"/>
  <c r="M388" i="5"/>
  <c r="P388" i="5" s="1"/>
  <c r="O391" i="5"/>
  <c r="R391" i="5" s="1"/>
  <c r="M412" i="5"/>
  <c r="P412" i="5" s="1"/>
  <c r="O415" i="5"/>
  <c r="R415" i="5" s="1"/>
  <c r="M436" i="5"/>
  <c r="O439" i="5"/>
  <c r="R439" i="5" s="1"/>
  <c r="M460" i="5"/>
  <c r="P460" i="5" s="1"/>
  <c r="O463" i="5"/>
  <c r="R463" i="5" s="1"/>
  <c r="M472" i="5"/>
  <c r="P472" i="5" s="1"/>
  <c r="O472" i="5"/>
  <c r="R472" i="5" s="1"/>
  <c r="M487" i="5"/>
  <c r="P487" i="5" s="1"/>
  <c r="M490" i="5"/>
  <c r="M493" i="5"/>
  <c r="P493" i="5" s="1"/>
  <c r="M496" i="5"/>
  <c r="P496" i="5" s="1"/>
  <c r="M499" i="5"/>
  <c r="P499" i="5" s="1"/>
  <c r="M502" i="5"/>
  <c r="P502" i="5" s="1"/>
  <c r="M505" i="5"/>
  <c r="P505" i="5" s="1"/>
  <c r="M508" i="5"/>
  <c r="M511" i="5"/>
  <c r="P511" i="5" s="1"/>
  <c r="M514" i="5"/>
  <c r="P514" i="5" s="1"/>
  <c r="M517" i="5"/>
  <c r="M520" i="5"/>
  <c r="P520" i="5" s="1"/>
  <c r="M523" i="5"/>
  <c r="P523" i="5" s="1"/>
  <c r="M526" i="5"/>
  <c r="M529" i="5"/>
  <c r="P529" i="5" s="1"/>
  <c r="M532" i="5"/>
  <c r="P532" i="5" s="1"/>
  <c r="M535" i="5"/>
  <c r="P535" i="5" s="1"/>
  <c r="M538" i="5"/>
  <c r="M541" i="5"/>
  <c r="P541" i="5" s="1"/>
  <c r="M544" i="5"/>
  <c r="P544" i="5" s="1"/>
  <c r="M547" i="5"/>
  <c r="P547" i="5" s="1"/>
  <c r="M550" i="5"/>
  <c r="P550" i="5" s="1"/>
  <c r="M553" i="5"/>
  <c r="P553" i="5" s="1"/>
  <c r="M556" i="5"/>
  <c r="M559" i="5"/>
  <c r="P559" i="5" s="1"/>
  <c r="M562" i="5"/>
  <c r="P562" i="5" s="1"/>
  <c r="M565" i="5"/>
  <c r="M568" i="5"/>
  <c r="P568" i="5" s="1"/>
  <c r="M571" i="5"/>
  <c r="P571" i="5" s="1"/>
  <c r="M574" i="5"/>
  <c r="P574" i="5" s="1"/>
  <c r="M577" i="5"/>
  <c r="P577" i="5" s="1"/>
  <c r="M580" i="5"/>
  <c r="P580" i="5" s="1"/>
  <c r="M583" i="5"/>
  <c r="P583" i="5" s="1"/>
  <c r="M592" i="5"/>
  <c r="P592" i="5" s="1"/>
  <c r="O592" i="5"/>
  <c r="R592" i="5" s="1"/>
  <c r="M604" i="5"/>
  <c r="P604" i="5" s="1"/>
  <c r="O604" i="5"/>
  <c r="R604" i="5" s="1"/>
  <c r="N667" i="5"/>
  <c r="O688" i="5"/>
  <c r="R688" i="5" s="1"/>
  <c r="O694" i="5"/>
  <c r="R694" i="5" s="1"/>
  <c r="M484" i="5"/>
  <c r="P484" i="5" s="1"/>
  <c r="O484" i="5"/>
  <c r="R484" i="5" s="1"/>
  <c r="M652" i="5"/>
  <c r="P652" i="5" s="1"/>
  <c r="O652" i="5"/>
  <c r="R652" i="5" s="1"/>
  <c r="O676" i="5"/>
  <c r="R676" i="5" s="1"/>
  <c r="N676" i="5"/>
  <c r="M679" i="5"/>
  <c r="P679" i="5" s="1"/>
  <c r="O679" i="5"/>
  <c r="R679" i="5" s="1"/>
  <c r="M262" i="5"/>
  <c r="P262" i="5" s="1"/>
  <c r="O265" i="5"/>
  <c r="R265" i="5" s="1"/>
  <c r="M286" i="5"/>
  <c r="O289" i="5"/>
  <c r="R289" i="5" s="1"/>
  <c r="M310" i="5"/>
  <c r="P310" i="5" s="1"/>
  <c r="O313" i="5"/>
  <c r="R313" i="5" s="1"/>
  <c r="M334" i="5"/>
  <c r="O337" i="5"/>
  <c r="R337" i="5" s="1"/>
  <c r="M358" i="5"/>
  <c r="P358" i="5" s="1"/>
  <c r="O361" i="5"/>
  <c r="R361" i="5" s="1"/>
  <c r="M382" i="5"/>
  <c r="O385" i="5"/>
  <c r="R385" i="5" s="1"/>
  <c r="M406" i="5"/>
  <c r="P406" i="5" s="1"/>
  <c r="O409" i="5"/>
  <c r="R409" i="5" s="1"/>
  <c r="M430" i="5"/>
  <c r="P430" i="5" s="1"/>
  <c r="O433" i="5"/>
  <c r="R433" i="5" s="1"/>
  <c r="M454" i="5"/>
  <c r="P454" i="5" s="1"/>
  <c r="O457" i="5"/>
  <c r="R457" i="5" s="1"/>
  <c r="O475" i="5"/>
  <c r="R475" i="5" s="1"/>
  <c r="O595" i="5"/>
  <c r="R595" i="5" s="1"/>
  <c r="O607" i="5"/>
  <c r="R607" i="5" s="1"/>
  <c r="P616" i="5"/>
  <c r="O616" i="5"/>
  <c r="R616" i="5" s="1"/>
  <c r="P622" i="5"/>
  <c r="O622" i="5"/>
  <c r="R622" i="5" s="1"/>
  <c r="P628" i="5"/>
  <c r="O628" i="5"/>
  <c r="R628" i="5" s="1"/>
  <c r="P634" i="5"/>
  <c r="O634" i="5"/>
  <c r="R634" i="5" s="1"/>
  <c r="P640" i="5"/>
  <c r="O640" i="5"/>
  <c r="R640" i="5" s="1"/>
  <c r="P646" i="5"/>
  <c r="O646" i="5"/>
  <c r="R646" i="5" s="1"/>
  <c r="N688" i="5"/>
  <c r="P688" i="5" s="1"/>
  <c r="N694" i="5"/>
  <c r="P694" i="5" s="1"/>
  <c r="P727" i="5"/>
  <c r="P784" i="5"/>
  <c r="P772" i="5"/>
  <c r="AV58" i="12" l="1"/>
  <c r="P112" i="6"/>
  <c r="P10" i="6"/>
  <c r="P226" i="6"/>
  <c r="P22" i="6"/>
  <c r="P346" i="6"/>
  <c r="P250" i="6"/>
  <c r="P166" i="6"/>
  <c r="P148" i="6"/>
  <c r="P100" i="6"/>
  <c r="P121" i="6"/>
  <c r="P244" i="6"/>
  <c r="P358" i="6"/>
  <c r="P268" i="6"/>
  <c r="P172" i="6"/>
  <c r="P283" i="6"/>
  <c r="P127" i="6"/>
  <c r="P82" i="6"/>
  <c r="P364" i="6"/>
  <c r="P190" i="6"/>
  <c r="P109" i="6"/>
  <c r="P352" i="6"/>
  <c r="P328" i="6"/>
  <c r="P298" i="6"/>
  <c r="P193" i="6"/>
  <c r="P31" i="6"/>
  <c r="P376" i="6"/>
  <c r="P76" i="6"/>
  <c r="P202" i="6"/>
  <c r="P325" i="6"/>
  <c r="P253" i="6"/>
  <c r="P229" i="6"/>
  <c r="P175" i="6"/>
  <c r="P85" i="6"/>
  <c r="P262" i="6"/>
  <c r="P34" i="6"/>
  <c r="P142" i="6"/>
  <c r="P88" i="6"/>
  <c r="P208" i="6"/>
  <c r="P220" i="6"/>
  <c r="P184" i="6"/>
  <c r="P19" i="6"/>
  <c r="P304" i="6"/>
  <c r="P58" i="6"/>
  <c r="P238" i="6"/>
  <c r="P334" i="6"/>
  <c r="P130" i="6"/>
  <c r="P52" i="6"/>
  <c r="P37" i="6"/>
  <c r="P316" i="6"/>
  <c r="P280" i="6"/>
  <c r="P322" i="6"/>
  <c r="P292" i="6"/>
  <c r="P256" i="6"/>
  <c r="P118" i="6"/>
  <c r="P46" i="6"/>
  <c r="P106" i="6"/>
  <c r="P337" i="6"/>
  <c r="P133" i="6"/>
  <c r="P370" i="6"/>
  <c r="P115" i="6"/>
  <c r="P361" i="6"/>
  <c r="P55" i="6"/>
  <c r="P340" i="6"/>
  <c r="P160" i="6"/>
  <c r="P223" i="6"/>
  <c r="P277" i="6"/>
  <c r="P154" i="6"/>
  <c r="P73" i="6"/>
  <c r="P349" i="6"/>
  <c r="P178" i="6"/>
  <c r="P355" i="6"/>
  <c r="P259" i="6"/>
  <c r="P205" i="6"/>
  <c r="P13" i="6"/>
  <c r="P49" i="6"/>
  <c r="P214" i="6"/>
  <c r="P319" i="6"/>
  <c r="P295" i="6"/>
  <c r="P199" i="6"/>
  <c r="P367" i="6"/>
  <c r="P157" i="6"/>
  <c r="P97" i="6"/>
  <c r="P25" i="6"/>
  <c r="P343" i="6"/>
  <c r="P331" i="6"/>
  <c r="P271" i="6"/>
  <c r="P247" i="6"/>
  <c r="P313" i="6"/>
  <c r="P241" i="6"/>
  <c r="P187" i="6"/>
  <c r="P43" i="6"/>
  <c r="P148" i="5"/>
  <c r="P76" i="5"/>
  <c r="P595" i="5"/>
  <c r="P301" i="5"/>
  <c r="P277" i="5"/>
  <c r="P205" i="5"/>
  <c r="P37" i="5"/>
  <c r="P223" i="5"/>
  <c r="P199" i="5"/>
  <c r="P151" i="5"/>
  <c r="P127" i="5"/>
  <c r="P79" i="5"/>
  <c r="P55" i="5"/>
  <c r="P31" i="5"/>
  <c r="P343" i="5"/>
  <c r="P271" i="5"/>
  <c r="P685" i="5"/>
  <c r="P676" i="5"/>
  <c r="P667" i="5"/>
  <c r="P538" i="5"/>
  <c r="P490" i="5"/>
  <c r="P673" i="5"/>
  <c r="P457" i="5"/>
  <c r="P361" i="5"/>
  <c r="P265" i="5"/>
  <c r="P208" i="5"/>
  <c r="P64" i="5"/>
  <c r="P382" i="5"/>
  <c r="P334" i="5"/>
  <c r="P286" i="5"/>
  <c r="P565" i="5"/>
  <c r="P517" i="5"/>
  <c r="P436" i="5"/>
  <c r="P607" i="5"/>
  <c r="P370" i="5"/>
  <c r="P424" i="5"/>
  <c r="P214" i="5"/>
  <c r="P94" i="5"/>
  <c r="P46" i="5"/>
  <c r="P235" i="5"/>
  <c r="P91" i="5"/>
  <c r="P163" i="5"/>
  <c r="P43" i="5"/>
  <c r="P367" i="5"/>
  <c r="P556" i="5"/>
  <c r="P508" i="5"/>
  <c r="P625" i="5"/>
  <c r="P313" i="5"/>
  <c r="P202" i="5"/>
  <c r="P154" i="5"/>
  <c r="P376" i="5"/>
  <c r="P280" i="5"/>
  <c r="P448" i="5"/>
  <c r="P352" i="5"/>
  <c r="P610" i="5"/>
  <c r="P439" i="5"/>
  <c r="P232" i="5"/>
  <c r="P136" i="5"/>
  <c r="P112" i="5"/>
  <c r="P40" i="5"/>
  <c r="P13" i="5"/>
  <c r="P661" i="5"/>
  <c r="P526" i="5"/>
  <c r="P70" i="5"/>
  <c r="P328" i="5"/>
  <c r="P22" i="5"/>
  <c r="P481" i="5"/>
  <c r="P250" i="5"/>
  <c r="P226" i="5"/>
  <c r="P178" i="5"/>
  <c r="P130" i="5"/>
  <c r="P106" i="5"/>
  <c r="P82" i="5"/>
  <c r="P58" i="5"/>
  <c r="P34" i="5"/>
  <c r="P670" i="5"/>
  <c r="P586" i="5"/>
  <c r="P403" i="5"/>
  <c r="P307" i="5"/>
  <c r="P10" i="5"/>
  <c r="P379" i="5"/>
  <c r="P283" i="5"/>
  <c r="P451" i="5"/>
  <c r="P598" i="5"/>
  <c r="P400" i="5"/>
  <c r="P304" i="5"/>
  <c r="P166" i="5"/>
  <c r="P478" i="5"/>
  <c r="P355" i="5"/>
</calcChain>
</file>

<file path=xl/sharedStrings.xml><?xml version="1.0" encoding="utf-8"?>
<sst xmlns="http://schemas.openxmlformats.org/spreadsheetml/2006/main" count="4221" uniqueCount="253">
  <si>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</si>
  <si>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</si>
  <si>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</si>
  <si>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</si>
  <si>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</si>
  <si>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</si>
  <si>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</si>
  <si>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</si>
  <si>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</si>
  <si>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</si>
  <si>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</si>
  <si>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</si>
  <si>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</si>
  <si>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</si>
  <si>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</si>
  <si>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</si>
  <si>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</si>
  <si>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</si>
  <si>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</si>
  <si>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</si>
  <si>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</si>
  <si>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</si>
  <si>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</si>
  <si>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</si>
  <si>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</si>
  <si>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</si>
  <si>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</si>
  <si>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</si>
  <si>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</si>
  <si>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</si>
  <si>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</si>
  <si>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</si>
  <si>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</si>
  <si>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</si>
  <si>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</si>
  <si>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</si>
  <si>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</si>
  <si>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</si>
  <si>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</si>
  <si>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</si>
  <si>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</si>
  <si>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</si>
  <si>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</si>
  <si>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</si>
  <si>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</si>
  <si>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</si>
  <si>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</si>
  <si>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</si>
  <si>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</si>
  <si>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</si>
  <si>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</si>
  <si>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</si>
  <si>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</si>
  <si>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</si>
  <si>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</si>
  <si>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</si>
  <si>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</si>
  <si>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</si>
  <si>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</si>
  <si>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</si>
  <si>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</si>
  <si>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</si>
  <si>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</si>
  <si>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</si>
  <si>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</si>
  <si>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</si>
  <si>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</si>
  <si>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</si>
  <si>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</si>
  <si>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</si>
  <si>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</si>
  <si>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</si>
  <si>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</si>
  <si>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</si>
  <si>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</si>
  <si>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</si>
  <si>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</si>
  <si>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</si>
  <si>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</si>
  <si>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</si>
  <si>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</si>
  <si>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</si>
  <si>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</si>
  <si>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</si>
  <si>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</si>
  <si>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</si>
  <si>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</si>
  <si>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</si>
  <si>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</si>
  <si>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</si>
  <si>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</si>
  <si>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</si>
  <si>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</si>
  <si>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</si>
  <si>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</si>
  <si>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</si>
  <si>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</si>
  <si>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</si>
  <si>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</si>
  <si>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</si>
  <si>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</si>
  <si>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</si>
  <si>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</si>
  <si>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</si>
  <si>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</si>
  <si>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</si>
  <si>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</si>
  <si>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</si>
  <si>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</si>
  <si>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</si>
  <si>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</si>
  <si>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</si>
  <si>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</si>
  <si>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</si>
  <si>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</si>
  <si>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</si>
  <si>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</si>
  <si>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</si>
  <si>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</si>
  <si>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</si>
  <si>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</si>
  <si>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</si>
  <si>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</si>
  <si>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</si>
  <si>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</si>
  <si>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</si>
  <si>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</si>
  <si>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</si>
  <si>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</si>
  <si>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</si>
  <si>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</si>
  <si>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</si>
  <si>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</si>
  <si>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</si>
  <si>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</si>
  <si>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</si>
  <si>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</si>
  <si>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</si>
  <si>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</si>
  <si>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</si>
  <si>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</si>
  <si>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</si>
  <si>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</si>
  <si>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</si>
  <si>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</si>
  <si>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</si>
  <si>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</si>
  <si>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</si>
  <si>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</si>
  <si>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</si>
  <si>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</si>
  <si>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</si>
  <si>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 USL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</si>
  <si>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</si>
  <si>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</si>
  <si>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</si>
  <si>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</si>
  <si>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</si>
  <si>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</si>
  <si>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</si>
  <si>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</si>
  <si>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</si>
  <si>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</si>
  <si>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</si>
  <si>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</si>
  <si>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</si>
  <si>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</si>
  <si>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</si>
  <si>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</si>
  <si>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</si>
  <si>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</si>
  <si>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</si>
  <si>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</si>
  <si>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</si>
  <si>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</si>
  <si>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</si>
  <si>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</si>
  <si>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</si>
  <si>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</si>
  <si>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</si>
  <si>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</si>
  <si>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</si>
  <si>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</si>
  <si>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</si>
  <si>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</si>
  <si>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</si>
  <si>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</si>
  <si>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</si>
  <si>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</si>
  <si>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</si>
  <si>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</si>
  <si>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</si>
  <si>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</si>
  <si>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</si>
  <si>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</si>
  <si>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</si>
  <si>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</si>
  <si>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</si>
  <si>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</si>
  <si>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</si>
  <si>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</si>
  <si>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</si>
  <si>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</si>
  <si>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</si>
  <si>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</si>
  <si>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</si>
  <si>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</si>
  <si>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</si>
  <si>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</si>
  <si>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</si>
  <si>
    <t>qc after facility shutdown</t>
  </si>
  <si>
    <t>1159/1340</t>
  </si>
  <si>
    <t>1340/121</t>
  </si>
  <si>
    <t xml:space="preserve">RF based chamber PM done </t>
  </si>
  <si>
    <t>After 15 used seasoning wafers</t>
  </si>
  <si>
    <t>After 3 used seasoning wafers</t>
  </si>
  <si>
    <t>1335/1159</t>
  </si>
  <si>
    <t>121/1335</t>
  </si>
  <si>
    <t>Q19110074.F1</t>
  </si>
  <si>
    <t>Q19110075.F1</t>
  </si>
  <si>
    <t>Q19110076.F1</t>
  </si>
  <si>
    <t>Pass</t>
  </si>
  <si>
    <t>Lot ID</t>
  </si>
  <si>
    <t>% Uni</t>
  </si>
  <si>
    <t>Thickness  (Å)</t>
  </si>
  <si>
    <t>Q19030039.F1</t>
  </si>
  <si>
    <t>Q19050029.F1</t>
  </si>
  <si>
    <t>Q19060018.F1</t>
  </si>
  <si>
    <t>Q19070012.F1</t>
  </si>
  <si>
    <t>Q19080107.F1</t>
  </si>
  <si>
    <t>Q19090014.F1</t>
  </si>
  <si>
    <t>Q19090085.F1</t>
  </si>
  <si>
    <t>Q19100024.F1</t>
  </si>
  <si>
    <t>Q19100068.F1</t>
  </si>
  <si>
    <t>Q19120016.F1</t>
  </si>
  <si>
    <t xml:space="preserve">Q19120086.F1 </t>
  </si>
  <si>
    <t>Q19130070.F1</t>
  </si>
  <si>
    <t>121/1340</t>
  </si>
  <si>
    <t>Q19150001.F1</t>
  </si>
  <si>
    <t>Q19150077.F1</t>
  </si>
  <si>
    <t>MTOP1/MTOP2</t>
  </si>
  <si>
    <t>Q19180079.F1</t>
  </si>
  <si>
    <t>Q19180112.F1</t>
  </si>
  <si>
    <t>Q19190034.F1</t>
  </si>
  <si>
    <t>Q19190116.F1</t>
  </si>
  <si>
    <t>Q19200101.F1</t>
  </si>
  <si>
    <t>Q19210021.F1</t>
  </si>
  <si>
    <t>Q19080009.F1</t>
  </si>
  <si>
    <t>Q19140035.F1</t>
  </si>
  <si>
    <t>Q19150142.F1</t>
  </si>
  <si>
    <t>Q19170031.F1</t>
  </si>
  <si>
    <t>Q19200037.F1</t>
  </si>
  <si>
    <t>Q192000101.F1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</si>
</sst>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\/dd\/yyyy"/>
    <numFmt numFmtId="165" formatCode="mm/dd/yyyy;@"/>
  </numFmts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  <scheme val="minor"/>
    </font>
    <font>
      <sz val="9"/>
      <color rgb="FF00B050"/>
      <name val="Arial"/>
      <family val="2"/>
    </font>
    <font>
      <b/>
      <u/>
      <sz val="10"/>
      <color rgb="FF00B050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304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5" fillId="0" borderId="9" xfId="0" applyFont="1" applyBorder="1" applyAlignment="1">
      <alignment horizontal="center" vertical="top" wrapText="1"/>
    </xf>
    <xf numFmtId="164" fontId="0" fillId="0" borderId="0" xfId="0" applyNumberFormat="1"/>
    <xf numFmtId="164" fontId="15" fillId="0" borderId="9" xfId="0" applyNumberFormat="1" applyFont="1" applyBorder="1" applyAlignment="1">
      <alignment horizontal="center" vertical="top" wrapText="1"/>
    </xf>
    <xf numFmtId="0" fontId="14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top" wrapText="1"/>
    </xf>
    <xf numFmtId="0" fontId="15" fillId="0" borderId="4" xfId="0" applyFont="1" applyBorder="1" applyAlignment="1">
      <alignment horizontal="right" vertical="top" wrapText="1"/>
    </xf>
    <xf numFmtId="0" fontId="15" fillId="0" borderId="4" xfId="0" applyFont="1" applyBorder="1" applyAlignment="1">
      <alignment vertical="top" wrapText="1"/>
    </xf>
    <xf numFmtId="164" fontId="14" fillId="2" borderId="0" xfId="0" applyNumberFormat="1" applyFont="1" applyFill="1" applyBorder="1" applyAlignment="1">
      <alignment horizontal="center"/>
    </xf>
    <xf numFmtId="164" fontId="14" fillId="2" borderId="17" xfId="0" applyNumberFormat="1" applyFont="1" applyFill="1" applyBorder="1" applyAlignment="1">
      <alignment horizontal="center"/>
    </xf>
    <xf numFmtId="165" fontId="15" fillId="0" borderId="11" xfId="0" applyNumberFormat="1" applyFont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17" fillId="0" borderId="3" xfId="0" applyNumberFormat="1" applyFont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0" fontId="17" fillId="0" borderId="9" xfId="0" applyFont="1" applyFill="1" applyBorder="1"/>
    <xf numFmtId="164" fontId="6" fillId="0" borderId="10" xfId="0" applyNumberFormat="1" applyFont="1" applyBorder="1" applyAlignment="1">
      <alignment horizontal="center" vertical="top" wrapText="1"/>
    </xf>
    <xf numFmtId="0" fontId="6" fillId="0" borderId="9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vertical="top"/>
    </xf>
    <xf numFmtId="0" fontId="6" fillId="0" borderId="10" xfId="0" applyFont="1" applyBorder="1" applyAlignment="1">
      <alignment horizontal="right" vertical="top" wrapText="1"/>
    </xf>
    <xf numFmtId="164" fontId="6" fillId="0" borderId="11" xfId="0" applyNumberFormat="1" applyFont="1" applyBorder="1" applyAlignment="1">
      <alignment horizontal="center"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164" fontId="6" fillId="0" borderId="12" xfId="0" applyNumberFormat="1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0" fillId="0" borderId="0" xfId="0" applyProtection="1">
      <protection locked="0"/>
    </xf>
    <xf numFmtId="0" fontId="21" fillId="0" borderId="29" xfId="0" applyFont="1" applyBorder="1" applyAlignment="1">
      <alignment horizontal="center" vertical="top" wrapText="1"/>
    </xf>
    <xf numFmtId="0" fontId="20" fillId="0" borderId="10" xfId="0" applyFont="1" applyBorder="1" applyAlignment="1">
      <alignment horizontal="center" vertical="top" wrapText="1"/>
    </xf>
    <xf numFmtId="0" fontId="20" fillId="0" borderId="11" xfId="0" applyFont="1" applyBorder="1" applyAlignment="1">
      <alignment horizontal="center" vertical="top" wrapText="1"/>
    </xf>
    <xf numFmtId="0" fontId="20" fillId="0" borderId="12" xfId="0" applyFont="1" applyBorder="1" applyAlignment="1">
      <alignment horizontal="center" vertical="top" wrapText="1"/>
    </xf>
    <xf numFmtId="0" fontId="24" fillId="2" borderId="2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24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20" fillId="0" borderId="17" xfId="0" applyFont="1" applyBorder="1" applyAlignment="1">
      <alignment horizontal="center"/>
    </xf>
    <xf numFmtId="0" fontId="20" fillId="0" borderId="0" xfId="0" applyFont="1" applyBorder="1" applyAlignment="1">
      <alignment horizontal="center" vertical="top"/>
    </xf>
    <xf numFmtId="0" fontId="23" fillId="0" borderId="10" xfId="0" applyFont="1" applyBorder="1" applyAlignment="1">
      <alignment horizontal="center" vertical="top" wrapText="1"/>
    </xf>
    <xf numFmtId="0" fontId="23" fillId="0" borderId="1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23" fillId="0" borderId="12" xfId="0" applyFont="1" applyBorder="1" applyAlignment="1">
      <alignment horizontal="center" vertical="top" wrapText="1"/>
    </xf>
    <xf numFmtId="0" fontId="6" fillId="0" borderId="11" xfId="0" applyFont="1" applyBorder="1" applyAlignment="1">
      <alignment vertical="center" wrapText="1"/>
    </xf>
    <xf numFmtId="0" fontId="6" fillId="0" borderId="12" xfId="0" applyFont="1" applyBorder="1" applyAlignment="1">
      <alignment vertical="center" wrapText="1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top" wrapText="1"/>
    </xf>
    <xf numFmtId="0" fontId="14" fillId="0" borderId="17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</cellXfs>
  <cellStyles count="9">
    <cellStyle name="Normal" xfId="0" builtinId="0"/>
    <cellStyle name="Normal 10" xfId="6"/>
    <cellStyle name="Normal 2" xfId="1"/>
    <cellStyle name="Normal 3" xfId="7"/>
    <cellStyle name="Normal 4" xfId="2"/>
    <cellStyle name="Normal 6" xfId="8"/>
    <cellStyle name="Normal 7" xfId="3"/>
    <cellStyle name="Normal 8" xfId="4"/>
    <cellStyle name="Normal 9" xfId="5"/>
  </cellStyles>
  <dxfs count="9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66354491848824E-2"/>
          <c:y val="0.19444444444444486"/>
          <c:w val="0.83142559833506768"/>
          <c:h val="0.54513888888888884"/>
        </c:manualLayout>
      </c:layout>
      <c:lineChart>
        <c:grouping val="standard"/>
        <c:varyColors val="0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'[2]TEOS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'[2]TEOS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10552"/>
        <c:axId val="511706632"/>
      </c:lineChart>
      <c:catAx>
        <c:axId val="511710552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06632"/>
        <c:crosses val="autoZero"/>
        <c:auto val="1"/>
        <c:lblAlgn val="ctr"/>
        <c:lblOffset val="100"/>
        <c:noMultiLvlLbl val="0"/>
      </c:catAx>
      <c:valAx>
        <c:axId val="511706632"/>
        <c:scaling>
          <c:orientation val="minMax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10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96E-2"/>
          <c:h val="0.16076211651923544"/>
        </c:manualLayout>
      </c:layout>
      <c:overlay val="0"/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68172484599503E-2"/>
          <c:y val="0.24137931034482771"/>
          <c:w val="0.82751540041067762"/>
          <c:h val="0.43534482758620741"/>
        </c:manualLayout>
      </c:layout>
      <c:lineChart>
        <c:grouping val="standard"/>
        <c:varyColors val="0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'[2]TEOS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'[2]TEOS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709768"/>
        <c:axId val="511710160"/>
      </c:lineChart>
      <c:catAx>
        <c:axId val="511709768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10160"/>
        <c:crosses val="autoZero"/>
        <c:auto val="1"/>
        <c:lblAlgn val="ctr"/>
        <c:lblOffset val="100"/>
        <c:noMultiLvlLbl val="0"/>
      </c:catAx>
      <c:valAx>
        <c:axId val="51171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09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428"/>
          <c:y val="0.57190333394844461"/>
          <c:w val="4.5557819040912703E-2"/>
          <c:h val="3.8339888309392917E-2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46511627906982E-2"/>
          <c:y val="7.8212290502793394E-2"/>
          <c:w val="0.57209302325581479"/>
          <c:h val="0.72625698324022347"/>
        </c:manualLayout>
      </c:layout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711336"/>
        <c:axId val="511711728"/>
      </c:scatterChart>
      <c:valAx>
        <c:axId val="511711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11728"/>
        <c:crosses val="autoZero"/>
        <c:crossBetween val="midCat"/>
      </c:valAx>
      <c:valAx>
        <c:axId val="51171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11711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122368</xdr:rowOff>
    </xdr:to>
    <xdr:pic>
      <xdr:nvPicPr>
        <xdr:cNvPr id="11" name="REML1_DPS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540655" cy="3872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543166</xdr:colOff>
      <xdr:row>42</xdr:row>
      <xdr:rowOff>7498</xdr:rowOff>
    </xdr:to>
    <xdr:pic>
      <xdr:nvPicPr>
        <xdr:cNvPr id="12" name="REML1_ASP_CP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18722"/>
          <a:ext cx="13586409" cy="3878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552656</xdr:colOff>
      <xdr:row>26</xdr:row>
      <xdr:rowOff>30144</xdr:rowOff>
    </xdr:to>
    <xdr:pic>
      <xdr:nvPicPr>
        <xdr:cNvPr id="12" name="REML1_CH_A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077957" cy="51024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193433</xdr:rowOff>
    </xdr:from>
    <xdr:to>
      <xdr:col>24</xdr:col>
      <xdr:colOff>602901</xdr:colOff>
      <xdr:row>59</xdr:row>
      <xdr:rowOff>30147</xdr:rowOff>
    </xdr:to>
    <xdr:pic>
      <xdr:nvPicPr>
        <xdr:cNvPr id="13" name="REML1_CH_A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436325"/>
          <a:ext cx="17128202" cy="51041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</xdr:rowOff>
    </xdr:from>
    <xdr:to>
      <xdr:col>22</xdr:col>
      <xdr:colOff>206666</xdr:colOff>
      <xdr:row>21</xdr:row>
      <xdr:rowOff>8501</xdr:rowOff>
    </xdr:to>
    <xdr:pic>
      <xdr:nvPicPr>
        <xdr:cNvPr id="12" name="REML1_CH_C_PR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"/>
          <a:ext cx="15275430" cy="42786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49803</xdr:rowOff>
    </xdr:from>
    <xdr:to>
      <xdr:col>22</xdr:col>
      <xdr:colOff>212312</xdr:colOff>
      <xdr:row>46</xdr:row>
      <xdr:rowOff>82550</xdr:rowOff>
    </xdr:to>
    <xdr:pic>
      <xdr:nvPicPr>
        <xdr:cNvPr id="13" name="REML1_CH_C_PR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30028"/>
          <a:ext cx="15281076" cy="450628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668215</xdr:colOff>
          <xdr:row>3</xdr:row>
          <xdr:rowOff>42203</xdr:rowOff>
        </xdr:from>
        <xdr:to>
          <xdr:col>5</xdr:col>
          <xdr:colOff>745588</xdr:colOff>
          <xdr:row>6</xdr:row>
          <xdr:rowOff>189914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fg\VFD%20FILE%20SERVER\SECTIONS\DRY%20ETCH\QC%20Log%20Book\Final%20QC%20Log%20Book\CNT_02_LOG_BOOK\CNT02_%20QC%20LOG%20BOOK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 refreshError="1"/>
      <sheetData sheetId="1" refreshError="1"/>
      <sheetData sheetId="2">
        <row r="488">
          <cell r="D488">
            <v>27125.14</v>
          </cell>
        </row>
        <row r="489">
          <cell r="D489">
            <v>1969.4900000000016</v>
          </cell>
        </row>
        <row r="490">
          <cell r="D490">
            <v>29060.3</v>
          </cell>
        </row>
        <row r="491">
          <cell r="D491">
            <v>27154.52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D22" sqref="D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30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30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30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30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30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30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30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30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30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30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30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30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30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30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30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30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30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30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30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30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30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30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30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30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30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30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30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30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30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30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30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30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30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30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30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30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30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30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30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30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30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30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30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30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30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30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30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30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30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30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30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30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30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30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30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30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30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30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30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30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30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30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30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30.90625" customWidth="1"/>
  </cols>
  <sheetData>
    <row r="1" spans="1:20" s="2" customFormat="1" ht="12.75" customHeight="1" x14ac:dyDescent="0.25">
      <c r="A1" s="255" t="s">
        <v>11</v>
      </c>
      <c r="B1" s="256"/>
      <c r="C1" s="256"/>
      <c r="D1" s="256"/>
      <c r="E1" s="256"/>
      <c r="F1" s="256"/>
      <c r="G1" s="257"/>
    </row>
    <row r="2" spans="1:20" ht="12.75" customHeight="1" x14ac:dyDescent="0.3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0" t="s">
        <v>14</v>
      </c>
      <c r="B3" s="11"/>
      <c r="C3" s="6"/>
      <c r="D3" s="6"/>
      <c r="E3" s="6"/>
      <c r="F3" s="258" t="s">
        <v>15</v>
      </c>
      <c r="G3" s="259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 x14ac:dyDescent="0.35">
      <c r="A4" s="10" t="s">
        <v>16</v>
      </c>
      <c r="B4" s="11"/>
      <c r="C4" s="6"/>
      <c r="D4" s="260" t="s">
        <v>17</v>
      </c>
      <c r="E4" s="260"/>
      <c r="F4" s="260"/>
      <c r="G4" s="261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 x14ac:dyDescent="0.35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 x14ac:dyDescent="0.35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 x14ac:dyDescent="0.35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 x14ac:dyDescent="0.35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 x14ac:dyDescent="0.35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 x14ac:dyDescent="0.35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 x14ac:dyDescent="0.35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2.15" x14ac:dyDescent="0.35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4.95" customHeight="1" x14ac:dyDescent="0.35">
      <c r="A13" s="251"/>
      <c r="B13" s="25" t="s">
        <v>32</v>
      </c>
      <c r="C13" s="26"/>
      <c r="D13" s="25" t="s">
        <v>33</v>
      </c>
      <c r="E13" s="27"/>
      <c r="F13" s="254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4.95" customHeight="1" x14ac:dyDescent="0.35">
      <c r="A14" s="252"/>
      <c r="B14" s="25" t="s">
        <v>34</v>
      </c>
      <c r="C14" s="26"/>
      <c r="D14" s="25" t="s">
        <v>33</v>
      </c>
      <c r="E14" s="27"/>
      <c r="F14" s="254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4.95" customHeight="1" x14ac:dyDescent="0.35">
      <c r="A15" s="252"/>
      <c r="B15" s="25" t="s">
        <v>35</v>
      </c>
      <c r="C15" s="26"/>
      <c r="D15" s="25" t="s">
        <v>33</v>
      </c>
      <c r="E15" s="27"/>
      <c r="F15" s="254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4.95" customHeight="1" x14ac:dyDescent="0.35">
      <c r="A16" s="252"/>
      <c r="B16" s="25" t="s">
        <v>36</v>
      </c>
      <c r="C16" s="26"/>
      <c r="D16" s="25" t="s">
        <v>33</v>
      </c>
      <c r="E16" s="27"/>
      <c r="F16" s="254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3" customHeight="1" x14ac:dyDescent="0.35">
      <c r="A17" s="253"/>
      <c r="B17" s="25" t="s">
        <v>37</v>
      </c>
      <c r="C17" s="26"/>
      <c r="D17" s="25" t="s">
        <v>33</v>
      </c>
      <c r="E17" s="27"/>
      <c r="F17" s="254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 x14ac:dyDescent="0.35">
      <c r="A18" s="251"/>
      <c r="B18" s="25" t="s">
        <v>32</v>
      </c>
      <c r="C18" s="26"/>
      <c r="D18" s="25" t="s">
        <v>33</v>
      </c>
      <c r="E18" s="27"/>
      <c r="F18" s="254"/>
      <c r="G18" s="28"/>
    </row>
    <row r="19" spans="1:20" ht="12.75" customHeight="1" x14ac:dyDescent="0.35">
      <c r="A19" s="252"/>
      <c r="B19" s="25" t="s">
        <v>34</v>
      </c>
      <c r="C19" s="26"/>
      <c r="D19" s="25" t="s">
        <v>33</v>
      </c>
      <c r="E19" s="27"/>
      <c r="F19" s="254"/>
      <c r="G19" s="28"/>
    </row>
    <row r="20" spans="1:20" ht="12.75" customHeight="1" x14ac:dyDescent="0.35">
      <c r="A20" s="252"/>
      <c r="B20" s="25" t="s">
        <v>35</v>
      </c>
      <c r="C20" s="26"/>
      <c r="D20" s="25" t="s">
        <v>33</v>
      </c>
      <c r="E20" s="27"/>
      <c r="F20" s="254"/>
      <c r="G20" s="28"/>
    </row>
    <row r="21" spans="1:20" ht="12.75" customHeight="1" x14ac:dyDescent="0.35">
      <c r="A21" s="252"/>
      <c r="B21" s="25" t="s">
        <v>36</v>
      </c>
      <c r="C21" s="26"/>
      <c r="D21" s="25" t="s">
        <v>33</v>
      </c>
      <c r="E21" s="27"/>
      <c r="F21" s="254"/>
      <c r="G21" s="28"/>
    </row>
    <row r="22" spans="1:20" ht="12.75" customHeight="1" x14ac:dyDescent="0.35">
      <c r="A22" s="253"/>
      <c r="B22" s="25" t="s">
        <v>37</v>
      </c>
      <c r="C22" s="26"/>
      <c r="D22" s="25" t="s">
        <v>33</v>
      </c>
      <c r="E22" s="27"/>
      <c r="F22" s="254"/>
      <c r="G22" s="28"/>
    </row>
    <row r="23" spans="1:20" ht="12.75" customHeight="1" x14ac:dyDescent="0.35">
      <c r="A23" s="251"/>
      <c r="B23" s="25" t="s">
        <v>32</v>
      </c>
      <c r="C23" s="26"/>
      <c r="D23" s="25" t="s">
        <v>33</v>
      </c>
      <c r="E23" s="27"/>
      <c r="F23" s="254"/>
      <c r="G23" s="28"/>
    </row>
    <row r="24" spans="1:20" ht="12.75" customHeight="1" x14ac:dyDescent="0.35">
      <c r="A24" s="252"/>
      <c r="B24" s="25" t="s">
        <v>34</v>
      </c>
      <c r="C24" s="26"/>
      <c r="D24" s="25" t="s">
        <v>33</v>
      </c>
      <c r="E24" s="27"/>
      <c r="F24" s="254"/>
      <c r="G24" s="28"/>
    </row>
    <row r="25" spans="1:20" ht="12.75" customHeight="1" x14ac:dyDescent="0.35">
      <c r="A25" s="252"/>
      <c r="B25" s="25" t="s">
        <v>35</v>
      </c>
      <c r="C25" s="26"/>
      <c r="D25" s="25" t="s">
        <v>33</v>
      </c>
      <c r="E25" s="27"/>
      <c r="F25" s="254"/>
      <c r="G25" s="28"/>
    </row>
    <row r="26" spans="1:20" ht="12.75" customHeight="1" x14ac:dyDescent="0.35">
      <c r="A26" s="252"/>
      <c r="B26" s="25" t="s">
        <v>36</v>
      </c>
      <c r="C26" s="26"/>
      <c r="D26" s="25" t="s">
        <v>33</v>
      </c>
      <c r="E26" s="27"/>
      <c r="F26" s="254"/>
      <c r="G26" s="28"/>
    </row>
    <row r="27" spans="1:20" ht="12.75" customHeight="1" x14ac:dyDescent="0.35">
      <c r="A27" s="253"/>
      <c r="B27" s="25" t="s">
        <v>37</v>
      </c>
      <c r="C27" s="26"/>
      <c r="D27" s="25" t="s">
        <v>33</v>
      </c>
      <c r="E27" s="27"/>
      <c r="F27" s="254"/>
      <c r="G27" s="28"/>
    </row>
    <row r="28" spans="1:20" ht="12.75" customHeight="1" x14ac:dyDescent="0.35">
      <c r="A28" s="251"/>
      <c r="B28" s="25" t="s">
        <v>32</v>
      </c>
      <c r="C28" s="26"/>
      <c r="D28" s="25" t="s">
        <v>33</v>
      </c>
      <c r="E28" s="27"/>
      <c r="F28" s="254"/>
      <c r="G28" s="28"/>
    </row>
    <row r="29" spans="1:20" ht="12.75" customHeight="1" x14ac:dyDescent="0.35">
      <c r="A29" s="252"/>
      <c r="B29" s="25" t="s">
        <v>34</v>
      </c>
      <c r="C29" s="26"/>
      <c r="D29" s="25" t="s">
        <v>33</v>
      </c>
      <c r="E29" s="27"/>
      <c r="F29" s="254"/>
      <c r="G29" s="28"/>
    </row>
    <row r="30" spans="1:20" ht="12.75" customHeight="1" x14ac:dyDescent="0.35">
      <c r="A30" s="252"/>
      <c r="B30" s="25" t="s">
        <v>35</v>
      </c>
      <c r="C30" s="26"/>
      <c r="D30" s="25" t="s">
        <v>33</v>
      </c>
      <c r="E30" s="27"/>
      <c r="F30" s="254"/>
      <c r="G30" s="28"/>
    </row>
    <row r="31" spans="1:20" ht="12.75" customHeight="1" x14ac:dyDescent="0.35">
      <c r="A31" s="252"/>
      <c r="B31" s="25" t="s">
        <v>36</v>
      </c>
      <c r="C31" s="26"/>
      <c r="D31" s="25" t="s">
        <v>33</v>
      </c>
      <c r="E31" s="27"/>
      <c r="F31" s="254"/>
      <c r="G31" s="28"/>
    </row>
    <row r="32" spans="1:20" ht="12.75" customHeight="1" x14ac:dyDescent="0.35">
      <c r="A32" s="253"/>
      <c r="B32" s="25" t="s">
        <v>37</v>
      </c>
      <c r="C32" s="26"/>
      <c r="D32" s="25" t="s">
        <v>33</v>
      </c>
      <c r="E32" s="27"/>
      <c r="F32" s="254"/>
      <c r="G32" s="28"/>
    </row>
    <row r="33" spans="1:7" ht="12.75" customHeight="1" x14ac:dyDescent="0.35">
      <c r="A33" s="251"/>
      <c r="B33" s="25" t="s">
        <v>32</v>
      </c>
      <c r="C33" s="26"/>
      <c r="D33" s="25" t="s">
        <v>33</v>
      </c>
      <c r="E33" s="27"/>
      <c r="F33" s="254"/>
      <c r="G33" s="28"/>
    </row>
    <row r="34" spans="1:7" ht="12.75" customHeight="1" x14ac:dyDescent="0.35">
      <c r="A34" s="252"/>
      <c r="B34" s="25" t="s">
        <v>34</v>
      </c>
      <c r="C34" s="26"/>
      <c r="D34" s="25" t="s">
        <v>33</v>
      </c>
      <c r="E34" s="27"/>
      <c r="F34" s="254"/>
      <c r="G34" s="28"/>
    </row>
    <row r="35" spans="1:7" ht="12.75" customHeight="1" x14ac:dyDescent="0.35">
      <c r="A35" s="252"/>
      <c r="B35" s="25" t="s">
        <v>35</v>
      </c>
      <c r="C35" s="26"/>
      <c r="D35" s="25" t="s">
        <v>33</v>
      </c>
      <c r="E35" s="27"/>
      <c r="F35" s="254"/>
      <c r="G35" s="28"/>
    </row>
    <row r="36" spans="1:7" ht="12.75" customHeight="1" x14ac:dyDescent="0.35">
      <c r="A36" s="252"/>
      <c r="B36" s="25" t="s">
        <v>36</v>
      </c>
      <c r="C36" s="26"/>
      <c r="D36" s="25" t="s">
        <v>33</v>
      </c>
      <c r="E36" s="27"/>
      <c r="F36" s="254"/>
      <c r="G36" s="28"/>
    </row>
    <row r="37" spans="1:7" ht="12.75" customHeight="1" x14ac:dyDescent="0.35">
      <c r="A37" s="253"/>
      <c r="B37" s="25" t="s">
        <v>37</v>
      </c>
      <c r="C37" s="26"/>
      <c r="D37" s="25" t="s">
        <v>33</v>
      </c>
      <c r="E37" s="27"/>
      <c r="F37" s="254"/>
      <c r="G37" s="28"/>
    </row>
    <row r="38" spans="1:7" ht="12.75" customHeight="1" x14ac:dyDescent="0.35">
      <c r="A38" s="251"/>
      <c r="B38" s="25" t="s">
        <v>32</v>
      </c>
      <c r="C38" s="26"/>
      <c r="D38" s="25" t="s">
        <v>33</v>
      </c>
      <c r="E38" s="27"/>
      <c r="F38" s="254"/>
      <c r="G38" s="28"/>
    </row>
    <row r="39" spans="1:7" ht="12.75" customHeight="1" x14ac:dyDescent="0.35">
      <c r="A39" s="252"/>
      <c r="B39" s="25" t="s">
        <v>34</v>
      </c>
      <c r="C39" s="26"/>
      <c r="D39" s="25" t="s">
        <v>33</v>
      </c>
      <c r="E39" s="27"/>
      <c r="F39" s="254"/>
      <c r="G39" s="28"/>
    </row>
    <row r="40" spans="1:7" ht="12.75" customHeight="1" x14ac:dyDescent="0.35">
      <c r="A40" s="252"/>
      <c r="B40" s="25" t="s">
        <v>35</v>
      </c>
      <c r="C40" s="26"/>
      <c r="D40" s="25" t="s">
        <v>33</v>
      </c>
      <c r="E40" s="27"/>
      <c r="F40" s="254"/>
      <c r="G40" s="28"/>
    </row>
    <row r="41" spans="1:7" ht="12.75" customHeight="1" x14ac:dyDescent="0.35">
      <c r="A41" s="252"/>
      <c r="B41" s="25" t="s">
        <v>36</v>
      </c>
      <c r="C41" s="26"/>
      <c r="D41" s="25" t="s">
        <v>33</v>
      </c>
      <c r="E41" s="27"/>
      <c r="F41" s="254"/>
      <c r="G41" s="28"/>
    </row>
    <row r="42" spans="1:7" ht="12.75" customHeight="1" x14ac:dyDescent="0.35">
      <c r="A42" s="253"/>
      <c r="B42" s="25" t="s">
        <v>37</v>
      </c>
      <c r="C42" s="26"/>
      <c r="D42" s="25" t="s">
        <v>33</v>
      </c>
      <c r="E42" s="27"/>
      <c r="F42" s="254"/>
      <c r="G42" s="28"/>
    </row>
    <row r="43" spans="1:7" ht="12.75" customHeight="1" x14ac:dyDescent="0.35">
      <c r="A43" s="251"/>
      <c r="B43" s="25" t="s">
        <v>32</v>
      </c>
      <c r="C43" s="26"/>
      <c r="D43" s="25" t="s">
        <v>33</v>
      </c>
      <c r="E43" s="27"/>
      <c r="F43" s="254"/>
      <c r="G43" s="28"/>
    </row>
    <row r="44" spans="1:7" ht="12.75" customHeight="1" x14ac:dyDescent="0.35">
      <c r="A44" s="252"/>
      <c r="B44" s="25" t="s">
        <v>34</v>
      </c>
      <c r="C44" s="26"/>
      <c r="D44" s="25" t="s">
        <v>33</v>
      </c>
      <c r="E44" s="27"/>
      <c r="F44" s="254"/>
      <c r="G44" s="28"/>
    </row>
    <row r="45" spans="1:7" ht="12.75" customHeight="1" x14ac:dyDescent="0.35">
      <c r="A45" s="252"/>
      <c r="B45" s="25" t="s">
        <v>35</v>
      </c>
      <c r="C45" s="26"/>
      <c r="D45" s="25" t="s">
        <v>33</v>
      </c>
      <c r="E45" s="27"/>
      <c r="F45" s="254"/>
      <c r="G45" s="28"/>
    </row>
    <row r="46" spans="1:7" ht="12.75" customHeight="1" x14ac:dyDescent="0.35">
      <c r="A46" s="252"/>
      <c r="B46" s="25" t="s">
        <v>36</v>
      </c>
      <c r="C46" s="26"/>
      <c r="D46" s="25" t="s">
        <v>33</v>
      </c>
      <c r="E46" s="27"/>
      <c r="F46" s="254"/>
      <c r="G46" s="28"/>
    </row>
    <row r="47" spans="1:7" ht="12.75" customHeight="1" x14ac:dyDescent="0.35">
      <c r="A47" s="253"/>
      <c r="B47" s="25" t="s">
        <v>37</v>
      </c>
      <c r="C47" s="26"/>
      <c r="D47" s="25" t="s">
        <v>33</v>
      </c>
      <c r="E47" s="27"/>
      <c r="F47" s="254"/>
      <c r="G47" s="28"/>
    </row>
    <row r="48" spans="1:7" ht="12.75" customHeight="1" x14ac:dyDescent="0.35">
      <c r="A48" s="251"/>
      <c r="B48" s="25" t="s">
        <v>32</v>
      </c>
      <c r="C48" s="26"/>
      <c r="D48" s="25" t="s">
        <v>33</v>
      </c>
      <c r="E48" s="27"/>
      <c r="F48" s="254"/>
      <c r="G48" s="28"/>
    </row>
    <row r="49" spans="1:7" ht="12.75" customHeight="1" x14ac:dyDescent="0.35">
      <c r="A49" s="252"/>
      <c r="B49" s="25" t="s">
        <v>34</v>
      </c>
      <c r="C49" s="26"/>
      <c r="D49" s="25" t="s">
        <v>33</v>
      </c>
      <c r="E49" s="27"/>
      <c r="F49" s="254"/>
      <c r="G49" s="28"/>
    </row>
    <row r="50" spans="1:7" ht="12.75" customHeight="1" x14ac:dyDescent="0.35">
      <c r="A50" s="252"/>
      <c r="B50" s="25" t="s">
        <v>35</v>
      </c>
      <c r="C50" s="26"/>
      <c r="D50" s="25" t="s">
        <v>33</v>
      </c>
      <c r="E50" s="27"/>
      <c r="F50" s="254"/>
      <c r="G50" s="28"/>
    </row>
    <row r="51" spans="1:7" ht="12.75" customHeight="1" x14ac:dyDescent="0.35">
      <c r="A51" s="252"/>
      <c r="B51" s="25" t="s">
        <v>36</v>
      </c>
      <c r="C51" s="26"/>
      <c r="D51" s="25" t="s">
        <v>33</v>
      </c>
      <c r="E51" s="27"/>
      <c r="F51" s="254"/>
      <c r="G51" s="28"/>
    </row>
    <row r="52" spans="1:7" ht="12.75" customHeight="1" x14ac:dyDescent="0.35">
      <c r="A52" s="253"/>
      <c r="B52" s="25" t="s">
        <v>37</v>
      </c>
      <c r="C52" s="26"/>
      <c r="D52" s="25" t="s">
        <v>33</v>
      </c>
      <c r="E52" s="27"/>
      <c r="F52" s="254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07"/>
  <sheetViews>
    <sheetView zoomScale="115" zoomScaleNormal="115" workbookViewId="0">
      <pane ySplit="9" topLeftCell="A500" activePane="bottomLeft" state="frozen"/>
      <selection pane="bottomLeft" activeCell="J506" sqref="J506"/>
    </sheetView>
  </sheetViews>
  <sheetFormatPr defaultRowHeight="13.3" x14ac:dyDescent="0.3"/>
  <cols>
    <col min="1" max="1" width="11.90625" style="153" customWidth="1"/>
    <col min="2" max="2" width="8.453125" style="54" customWidth="1"/>
    <col min="3" max="3" width="7.08984375" style="60" customWidth="1"/>
    <col min="4" max="4" width="7.36328125" style="60" customWidth="1"/>
    <col min="5" max="5" width="6.36328125" style="60" bestFit="1" customWidth="1"/>
    <col min="6" max="6" width="9.7265625" style="54" customWidth="1"/>
    <col min="7" max="7" width="12.08984375" style="60" bestFit="1" customWidth="1"/>
    <col min="8" max="8" width="30.08984375" style="54" customWidth="1"/>
    <col min="9" max="9" width="8.26953125" style="53" customWidth="1"/>
    <col min="10" max="10" width="32.08984375" style="84" customWidth="1"/>
    <col min="11" max="68" width="8.7265625" style="54"/>
    <col min="69" max="69" width="9.90625" style="54" customWidth="1"/>
    <col min="70" max="70" width="8.453125" style="54" customWidth="1"/>
    <col min="71" max="71" width="7.08984375" style="54" customWidth="1"/>
    <col min="72" max="72" width="7.36328125" style="54" customWidth="1"/>
    <col min="73" max="73" width="5.453125" style="54" customWidth="1"/>
    <col min="74" max="74" width="9.7265625" style="54" customWidth="1"/>
    <col min="75" max="75" width="12.08984375" style="54" bestFit="1" customWidth="1"/>
    <col min="76" max="76" width="26.6328125" style="54" customWidth="1"/>
    <col min="77" max="77" width="8.26953125" style="54" customWidth="1"/>
    <col min="78" max="78" width="32.08984375" style="54" customWidth="1"/>
    <col min="79" max="324" width="8.7265625" style="54"/>
    <col min="325" max="325" width="9.90625" style="54" customWidth="1"/>
    <col min="326" max="326" width="8.453125" style="54" customWidth="1"/>
    <col min="327" max="327" width="7.08984375" style="54" customWidth="1"/>
    <col min="328" max="328" width="7.36328125" style="54" customWidth="1"/>
    <col min="329" max="329" width="5.453125" style="54" customWidth="1"/>
    <col min="330" max="330" width="9.7265625" style="54" customWidth="1"/>
    <col min="331" max="331" width="12.08984375" style="54" bestFit="1" customWidth="1"/>
    <col min="332" max="332" width="26.6328125" style="54" customWidth="1"/>
    <col min="333" max="333" width="8.26953125" style="54" customWidth="1"/>
    <col min="334" max="334" width="32.08984375" style="54" customWidth="1"/>
    <col min="335" max="580" width="8.7265625" style="54"/>
    <col min="581" max="581" width="9.90625" style="54" customWidth="1"/>
    <col min="582" max="582" width="8.453125" style="54" customWidth="1"/>
    <col min="583" max="583" width="7.08984375" style="54" customWidth="1"/>
    <col min="584" max="584" width="7.36328125" style="54" customWidth="1"/>
    <col min="585" max="585" width="5.453125" style="54" customWidth="1"/>
    <col min="586" max="586" width="9.7265625" style="54" customWidth="1"/>
    <col min="587" max="587" width="12.08984375" style="54" bestFit="1" customWidth="1"/>
    <col min="588" max="588" width="26.6328125" style="54" customWidth="1"/>
    <col min="589" max="589" width="8.26953125" style="54" customWidth="1"/>
    <col min="590" max="590" width="32.08984375" style="54" customWidth="1"/>
    <col min="591" max="836" width="8.7265625" style="54"/>
    <col min="837" max="837" width="9.90625" style="54" customWidth="1"/>
    <col min="838" max="838" width="8.453125" style="54" customWidth="1"/>
    <col min="839" max="839" width="7.08984375" style="54" customWidth="1"/>
    <col min="840" max="840" width="7.36328125" style="54" customWidth="1"/>
    <col min="841" max="841" width="5.453125" style="54" customWidth="1"/>
    <col min="842" max="842" width="9.7265625" style="54" customWidth="1"/>
    <col min="843" max="843" width="12.08984375" style="54" bestFit="1" customWidth="1"/>
    <col min="844" max="844" width="26.6328125" style="54" customWidth="1"/>
    <col min="845" max="845" width="8.26953125" style="54" customWidth="1"/>
    <col min="846" max="846" width="32.08984375" style="54" customWidth="1"/>
    <col min="847" max="1092" width="8.7265625" style="54"/>
    <col min="1093" max="1093" width="9.90625" style="54" customWidth="1"/>
    <col min="1094" max="1094" width="8.453125" style="54" customWidth="1"/>
    <col min="1095" max="1095" width="7.08984375" style="54" customWidth="1"/>
    <col min="1096" max="1096" width="7.36328125" style="54" customWidth="1"/>
    <col min="1097" max="1097" width="5.453125" style="54" customWidth="1"/>
    <col min="1098" max="1098" width="9.7265625" style="54" customWidth="1"/>
    <col min="1099" max="1099" width="12.08984375" style="54" bestFit="1" customWidth="1"/>
    <col min="1100" max="1100" width="26.6328125" style="54" customWidth="1"/>
    <col min="1101" max="1101" width="8.26953125" style="54" customWidth="1"/>
    <col min="1102" max="1102" width="32.08984375" style="54" customWidth="1"/>
    <col min="1103" max="1348" width="8.7265625" style="54"/>
    <col min="1349" max="1349" width="9.90625" style="54" customWidth="1"/>
    <col min="1350" max="1350" width="8.453125" style="54" customWidth="1"/>
    <col min="1351" max="1351" width="7.08984375" style="54" customWidth="1"/>
    <col min="1352" max="1352" width="7.36328125" style="54" customWidth="1"/>
    <col min="1353" max="1353" width="5.453125" style="54" customWidth="1"/>
    <col min="1354" max="1354" width="9.7265625" style="54" customWidth="1"/>
    <col min="1355" max="1355" width="12.08984375" style="54" bestFit="1" customWidth="1"/>
    <col min="1356" max="1356" width="26.6328125" style="54" customWidth="1"/>
    <col min="1357" max="1357" width="8.26953125" style="54" customWidth="1"/>
    <col min="1358" max="1358" width="32.08984375" style="54" customWidth="1"/>
    <col min="1359" max="1604" width="8.7265625" style="54"/>
    <col min="1605" max="1605" width="9.90625" style="54" customWidth="1"/>
    <col min="1606" max="1606" width="8.453125" style="54" customWidth="1"/>
    <col min="1607" max="1607" width="7.08984375" style="54" customWidth="1"/>
    <col min="1608" max="1608" width="7.36328125" style="54" customWidth="1"/>
    <col min="1609" max="1609" width="5.453125" style="54" customWidth="1"/>
    <col min="1610" max="1610" width="9.7265625" style="54" customWidth="1"/>
    <col min="1611" max="1611" width="12.08984375" style="54" bestFit="1" customWidth="1"/>
    <col min="1612" max="1612" width="26.6328125" style="54" customWidth="1"/>
    <col min="1613" max="1613" width="8.26953125" style="54" customWidth="1"/>
    <col min="1614" max="1614" width="32.08984375" style="54" customWidth="1"/>
    <col min="1615" max="1860" width="8.7265625" style="54"/>
    <col min="1861" max="1861" width="9.90625" style="54" customWidth="1"/>
    <col min="1862" max="1862" width="8.453125" style="54" customWidth="1"/>
    <col min="1863" max="1863" width="7.08984375" style="54" customWidth="1"/>
    <col min="1864" max="1864" width="7.36328125" style="54" customWidth="1"/>
    <col min="1865" max="1865" width="5.453125" style="54" customWidth="1"/>
    <col min="1866" max="1866" width="9.7265625" style="54" customWidth="1"/>
    <col min="1867" max="1867" width="12.08984375" style="54" bestFit="1" customWidth="1"/>
    <col min="1868" max="1868" width="26.6328125" style="54" customWidth="1"/>
    <col min="1869" max="1869" width="8.26953125" style="54" customWidth="1"/>
    <col min="1870" max="1870" width="32.08984375" style="54" customWidth="1"/>
    <col min="1871" max="2116" width="8.7265625" style="54"/>
    <col min="2117" max="2117" width="9.90625" style="54" customWidth="1"/>
    <col min="2118" max="2118" width="8.453125" style="54" customWidth="1"/>
    <col min="2119" max="2119" width="7.08984375" style="54" customWidth="1"/>
    <col min="2120" max="2120" width="7.36328125" style="54" customWidth="1"/>
    <col min="2121" max="2121" width="5.453125" style="54" customWidth="1"/>
    <col min="2122" max="2122" width="9.7265625" style="54" customWidth="1"/>
    <col min="2123" max="2123" width="12.08984375" style="54" bestFit="1" customWidth="1"/>
    <col min="2124" max="2124" width="26.6328125" style="54" customWidth="1"/>
    <col min="2125" max="2125" width="8.26953125" style="54" customWidth="1"/>
    <col min="2126" max="2126" width="32.08984375" style="54" customWidth="1"/>
    <col min="2127" max="2372" width="8.7265625" style="54"/>
    <col min="2373" max="2373" width="9.90625" style="54" customWidth="1"/>
    <col min="2374" max="2374" width="8.453125" style="54" customWidth="1"/>
    <col min="2375" max="2375" width="7.08984375" style="54" customWidth="1"/>
    <col min="2376" max="2376" width="7.36328125" style="54" customWidth="1"/>
    <col min="2377" max="2377" width="5.453125" style="54" customWidth="1"/>
    <col min="2378" max="2378" width="9.7265625" style="54" customWidth="1"/>
    <col min="2379" max="2379" width="12.08984375" style="54" bestFit="1" customWidth="1"/>
    <col min="2380" max="2380" width="26.6328125" style="54" customWidth="1"/>
    <col min="2381" max="2381" width="8.26953125" style="54" customWidth="1"/>
    <col min="2382" max="2382" width="32.08984375" style="54" customWidth="1"/>
    <col min="2383" max="2628" width="8.7265625" style="54"/>
    <col min="2629" max="2629" width="9.90625" style="54" customWidth="1"/>
    <col min="2630" max="2630" width="8.453125" style="54" customWidth="1"/>
    <col min="2631" max="2631" width="7.08984375" style="54" customWidth="1"/>
    <col min="2632" max="2632" width="7.36328125" style="54" customWidth="1"/>
    <col min="2633" max="2633" width="5.453125" style="54" customWidth="1"/>
    <col min="2634" max="2634" width="9.7265625" style="54" customWidth="1"/>
    <col min="2635" max="2635" width="12.08984375" style="54" bestFit="1" customWidth="1"/>
    <col min="2636" max="2636" width="26.6328125" style="54" customWidth="1"/>
    <col min="2637" max="2637" width="8.26953125" style="54" customWidth="1"/>
    <col min="2638" max="2638" width="32.08984375" style="54" customWidth="1"/>
    <col min="2639" max="2884" width="8.7265625" style="54"/>
    <col min="2885" max="2885" width="9.90625" style="54" customWidth="1"/>
    <col min="2886" max="2886" width="8.453125" style="54" customWidth="1"/>
    <col min="2887" max="2887" width="7.08984375" style="54" customWidth="1"/>
    <col min="2888" max="2888" width="7.36328125" style="54" customWidth="1"/>
    <col min="2889" max="2889" width="5.453125" style="54" customWidth="1"/>
    <col min="2890" max="2890" width="9.7265625" style="54" customWidth="1"/>
    <col min="2891" max="2891" width="12.08984375" style="54" bestFit="1" customWidth="1"/>
    <col min="2892" max="2892" width="26.6328125" style="54" customWidth="1"/>
    <col min="2893" max="2893" width="8.26953125" style="54" customWidth="1"/>
    <col min="2894" max="2894" width="32.08984375" style="54" customWidth="1"/>
    <col min="2895" max="3140" width="8.7265625" style="54"/>
    <col min="3141" max="3141" width="9.90625" style="54" customWidth="1"/>
    <col min="3142" max="3142" width="8.453125" style="54" customWidth="1"/>
    <col min="3143" max="3143" width="7.08984375" style="54" customWidth="1"/>
    <col min="3144" max="3144" width="7.36328125" style="54" customWidth="1"/>
    <col min="3145" max="3145" width="5.453125" style="54" customWidth="1"/>
    <col min="3146" max="3146" width="9.7265625" style="54" customWidth="1"/>
    <col min="3147" max="3147" width="12.08984375" style="54" bestFit="1" customWidth="1"/>
    <col min="3148" max="3148" width="26.6328125" style="54" customWidth="1"/>
    <col min="3149" max="3149" width="8.26953125" style="54" customWidth="1"/>
    <col min="3150" max="3150" width="32.08984375" style="54" customWidth="1"/>
    <col min="3151" max="3396" width="8.7265625" style="54"/>
    <col min="3397" max="3397" width="9.90625" style="54" customWidth="1"/>
    <col min="3398" max="3398" width="8.453125" style="54" customWidth="1"/>
    <col min="3399" max="3399" width="7.08984375" style="54" customWidth="1"/>
    <col min="3400" max="3400" width="7.36328125" style="54" customWidth="1"/>
    <col min="3401" max="3401" width="5.453125" style="54" customWidth="1"/>
    <col min="3402" max="3402" width="9.7265625" style="54" customWidth="1"/>
    <col min="3403" max="3403" width="12.08984375" style="54" bestFit="1" customWidth="1"/>
    <col min="3404" max="3404" width="26.6328125" style="54" customWidth="1"/>
    <col min="3405" max="3405" width="8.26953125" style="54" customWidth="1"/>
    <col min="3406" max="3406" width="32.08984375" style="54" customWidth="1"/>
    <col min="3407" max="3652" width="8.7265625" style="54"/>
    <col min="3653" max="3653" width="9.90625" style="54" customWidth="1"/>
    <col min="3654" max="3654" width="8.453125" style="54" customWidth="1"/>
    <col min="3655" max="3655" width="7.08984375" style="54" customWidth="1"/>
    <col min="3656" max="3656" width="7.36328125" style="54" customWidth="1"/>
    <col min="3657" max="3657" width="5.453125" style="54" customWidth="1"/>
    <col min="3658" max="3658" width="9.7265625" style="54" customWidth="1"/>
    <col min="3659" max="3659" width="12.08984375" style="54" bestFit="1" customWidth="1"/>
    <col min="3660" max="3660" width="26.6328125" style="54" customWidth="1"/>
    <col min="3661" max="3661" width="8.26953125" style="54" customWidth="1"/>
    <col min="3662" max="3662" width="32.08984375" style="54" customWidth="1"/>
    <col min="3663" max="3908" width="8.7265625" style="54"/>
    <col min="3909" max="3909" width="9.90625" style="54" customWidth="1"/>
    <col min="3910" max="3910" width="8.453125" style="54" customWidth="1"/>
    <col min="3911" max="3911" width="7.08984375" style="54" customWidth="1"/>
    <col min="3912" max="3912" width="7.36328125" style="54" customWidth="1"/>
    <col min="3913" max="3913" width="5.453125" style="54" customWidth="1"/>
    <col min="3914" max="3914" width="9.7265625" style="54" customWidth="1"/>
    <col min="3915" max="3915" width="12.08984375" style="54" bestFit="1" customWidth="1"/>
    <col min="3916" max="3916" width="26.6328125" style="54" customWidth="1"/>
    <col min="3917" max="3917" width="8.26953125" style="54" customWidth="1"/>
    <col min="3918" max="3918" width="32.08984375" style="54" customWidth="1"/>
    <col min="3919" max="4164" width="8.7265625" style="54"/>
    <col min="4165" max="4165" width="9.90625" style="54" customWidth="1"/>
    <col min="4166" max="4166" width="8.453125" style="54" customWidth="1"/>
    <col min="4167" max="4167" width="7.08984375" style="54" customWidth="1"/>
    <col min="4168" max="4168" width="7.36328125" style="54" customWidth="1"/>
    <col min="4169" max="4169" width="5.453125" style="54" customWidth="1"/>
    <col min="4170" max="4170" width="9.7265625" style="54" customWidth="1"/>
    <col min="4171" max="4171" width="12.08984375" style="54" bestFit="1" customWidth="1"/>
    <col min="4172" max="4172" width="26.6328125" style="54" customWidth="1"/>
    <col min="4173" max="4173" width="8.26953125" style="54" customWidth="1"/>
    <col min="4174" max="4174" width="32.08984375" style="54" customWidth="1"/>
    <col min="4175" max="4420" width="8.7265625" style="54"/>
    <col min="4421" max="4421" width="9.90625" style="54" customWidth="1"/>
    <col min="4422" max="4422" width="8.453125" style="54" customWidth="1"/>
    <col min="4423" max="4423" width="7.08984375" style="54" customWidth="1"/>
    <col min="4424" max="4424" width="7.36328125" style="54" customWidth="1"/>
    <col min="4425" max="4425" width="5.453125" style="54" customWidth="1"/>
    <col min="4426" max="4426" width="9.7265625" style="54" customWidth="1"/>
    <col min="4427" max="4427" width="12.08984375" style="54" bestFit="1" customWidth="1"/>
    <col min="4428" max="4428" width="26.6328125" style="54" customWidth="1"/>
    <col min="4429" max="4429" width="8.26953125" style="54" customWidth="1"/>
    <col min="4430" max="4430" width="32.08984375" style="54" customWidth="1"/>
    <col min="4431" max="4676" width="8.7265625" style="54"/>
    <col min="4677" max="4677" width="9.90625" style="54" customWidth="1"/>
    <col min="4678" max="4678" width="8.453125" style="54" customWidth="1"/>
    <col min="4679" max="4679" width="7.08984375" style="54" customWidth="1"/>
    <col min="4680" max="4680" width="7.36328125" style="54" customWidth="1"/>
    <col min="4681" max="4681" width="5.453125" style="54" customWidth="1"/>
    <col min="4682" max="4682" width="9.7265625" style="54" customWidth="1"/>
    <col min="4683" max="4683" width="12.08984375" style="54" bestFit="1" customWidth="1"/>
    <col min="4684" max="4684" width="26.6328125" style="54" customWidth="1"/>
    <col min="4685" max="4685" width="8.26953125" style="54" customWidth="1"/>
    <col min="4686" max="4686" width="32.08984375" style="54" customWidth="1"/>
    <col min="4687" max="4932" width="8.7265625" style="54"/>
    <col min="4933" max="4933" width="9.90625" style="54" customWidth="1"/>
    <col min="4934" max="4934" width="8.453125" style="54" customWidth="1"/>
    <col min="4935" max="4935" width="7.08984375" style="54" customWidth="1"/>
    <col min="4936" max="4936" width="7.36328125" style="54" customWidth="1"/>
    <col min="4937" max="4937" width="5.453125" style="54" customWidth="1"/>
    <col min="4938" max="4938" width="9.7265625" style="54" customWidth="1"/>
    <col min="4939" max="4939" width="12.08984375" style="54" bestFit="1" customWidth="1"/>
    <col min="4940" max="4940" width="26.6328125" style="54" customWidth="1"/>
    <col min="4941" max="4941" width="8.26953125" style="54" customWidth="1"/>
    <col min="4942" max="4942" width="32.08984375" style="54" customWidth="1"/>
    <col min="4943" max="5188" width="8.7265625" style="54"/>
    <col min="5189" max="5189" width="9.90625" style="54" customWidth="1"/>
    <col min="5190" max="5190" width="8.453125" style="54" customWidth="1"/>
    <col min="5191" max="5191" width="7.08984375" style="54" customWidth="1"/>
    <col min="5192" max="5192" width="7.36328125" style="54" customWidth="1"/>
    <col min="5193" max="5193" width="5.453125" style="54" customWidth="1"/>
    <col min="5194" max="5194" width="9.7265625" style="54" customWidth="1"/>
    <col min="5195" max="5195" width="12.08984375" style="54" bestFit="1" customWidth="1"/>
    <col min="5196" max="5196" width="26.6328125" style="54" customWidth="1"/>
    <col min="5197" max="5197" width="8.26953125" style="54" customWidth="1"/>
    <col min="5198" max="5198" width="32.08984375" style="54" customWidth="1"/>
    <col min="5199" max="5444" width="8.7265625" style="54"/>
    <col min="5445" max="5445" width="9.90625" style="54" customWidth="1"/>
    <col min="5446" max="5446" width="8.453125" style="54" customWidth="1"/>
    <col min="5447" max="5447" width="7.08984375" style="54" customWidth="1"/>
    <col min="5448" max="5448" width="7.36328125" style="54" customWidth="1"/>
    <col min="5449" max="5449" width="5.453125" style="54" customWidth="1"/>
    <col min="5450" max="5450" width="9.7265625" style="54" customWidth="1"/>
    <col min="5451" max="5451" width="12.08984375" style="54" bestFit="1" customWidth="1"/>
    <col min="5452" max="5452" width="26.6328125" style="54" customWidth="1"/>
    <col min="5453" max="5453" width="8.26953125" style="54" customWidth="1"/>
    <col min="5454" max="5454" width="32.08984375" style="54" customWidth="1"/>
    <col min="5455" max="5700" width="8.7265625" style="54"/>
    <col min="5701" max="5701" width="9.90625" style="54" customWidth="1"/>
    <col min="5702" max="5702" width="8.453125" style="54" customWidth="1"/>
    <col min="5703" max="5703" width="7.08984375" style="54" customWidth="1"/>
    <col min="5704" max="5704" width="7.36328125" style="54" customWidth="1"/>
    <col min="5705" max="5705" width="5.453125" style="54" customWidth="1"/>
    <col min="5706" max="5706" width="9.7265625" style="54" customWidth="1"/>
    <col min="5707" max="5707" width="12.08984375" style="54" bestFit="1" customWidth="1"/>
    <col min="5708" max="5708" width="26.6328125" style="54" customWidth="1"/>
    <col min="5709" max="5709" width="8.26953125" style="54" customWidth="1"/>
    <col min="5710" max="5710" width="32.08984375" style="54" customWidth="1"/>
    <col min="5711" max="5956" width="8.7265625" style="54"/>
    <col min="5957" max="5957" width="9.90625" style="54" customWidth="1"/>
    <col min="5958" max="5958" width="8.453125" style="54" customWidth="1"/>
    <col min="5959" max="5959" width="7.08984375" style="54" customWidth="1"/>
    <col min="5960" max="5960" width="7.36328125" style="54" customWidth="1"/>
    <col min="5961" max="5961" width="5.453125" style="54" customWidth="1"/>
    <col min="5962" max="5962" width="9.7265625" style="54" customWidth="1"/>
    <col min="5963" max="5963" width="12.08984375" style="54" bestFit="1" customWidth="1"/>
    <col min="5964" max="5964" width="26.6328125" style="54" customWidth="1"/>
    <col min="5965" max="5965" width="8.26953125" style="54" customWidth="1"/>
    <col min="5966" max="5966" width="32.08984375" style="54" customWidth="1"/>
    <col min="5967" max="6212" width="8.7265625" style="54"/>
    <col min="6213" max="6213" width="9.90625" style="54" customWidth="1"/>
    <col min="6214" max="6214" width="8.453125" style="54" customWidth="1"/>
    <col min="6215" max="6215" width="7.08984375" style="54" customWidth="1"/>
    <col min="6216" max="6216" width="7.36328125" style="54" customWidth="1"/>
    <col min="6217" max="6217" width="5.453125" style="54" customWidth="1"/>
    <col min="6218" max="6218" width="9.7265625" style="54" customWidth="1"/>
    <col min="6219" max="6219" width="12.08984375" style="54" bestFit="1" customWidth="1"/>
    <col min="6220" max="6220" width="26.6328125" style="54" customWidth="1"/>
    <col min="6221" max="6221" width="8.26953125" style="54" customWidth="1"/>
    <col min="6222" max="6222" width="32.08984375" style="54" customWidth="1"/>
    <col min="6223" max="6468" width="8.7265625" style="54"/>
    <col min="6469" max="6469" width="9.90625" style="54" customWidth="1"/>
    <col min="6470" max="6470" width="8.453125" style="54" customWidth="1"/>
    <col min="6471" max="6471" width="7.08984375" style="54" customWidth="1"/>
    <col min="6472" max="6472" width="7.36328125" style="54" customWidth="1"/>
    <col min="6473" max="6473" width="5.453125" style="54" customWidth="1"/>
    <col min="6474" max="6474" width="9.7265625" style="54" customWidth="1"/>
    <col min="6475" max="6475" width="12.08984375" style="54" bestFit="1" customWidth="1"/>
    <col min="6476" max="6476" width="26.6328125" style="54" customWidth="1"/>
    <col min="6477" max="6477" width="8.26953125" style="54" customWidth="1"/>
    <col min="6478" max="6478" width="32.08984375" style="54" customWidth="1"/>
    <col min="6479" max="6724" width="8.7265625" style="54"/>
    <col min="6725" max="6725" width="9.90625" style="54" customWidth="1"/>
    <col min="6726" max="6726" width="8.453125" style="54" customWidth="1"/>
    <col min="6727" max="6727" width="7.08984375" style="54" customWidth="1"/>
    <col min="6728" max="6728" width="7.36328125" style="54" customWidth="1"/>
    <col min="6729" max="6729" width="5.453125" style="54" customWidth="1"/>
    <col min="6730" max="6730" width="9.7265625" style="54" customWidth="1"/>
    <col min="6731" max="6731" width="12.08984375" style="54" bestFit="1" customWidth="1"/>
    <col min="6732" max="6732" width="26.6328125" style="54" customWidth="1"/>
    <col min="6733" max="6733" width="8.26953125" style="54" customWidth="1"/>
    <col min="6734" max="6734" width="32.08984375" style="54" customWidth="1"/>
    <col min="6735" max="6980" width="8.7265625" style="54"/>
    <col min="6981" max="6981" width="9.90625" style="54" customWidth="1"/>
    <col min="6982" max="6982" width="8.453125" style="54" customWidth="1"/>
    <col min="6983" max="6983" width="7.08984375" style="54" customWidth="1"/>
    <col min="6984" max="6984" width="7.36328125" style="54" customWidth="1"/>
    <col min="6985" max="6985" width="5.453125" style="54" customWidth="1"/>
    <col min="6986" max="6986" width="9.7265625" style="54" customWidth="1"/>
    <col min="6987" max="6987" width="12.08984375" style="54" bestFit="1" customWidth="1"/>
    <col min="6988" max="6988" width="26.6328125" style="54" customWidth="1"/>
    <col min="6989" max="6989" width="8.26953125" style="54" customWidth="1"/>
    <col min="6990" max="6990" width="32.08984375" style="54" customWidth="1"/>
    <col min="6991" max="7236" width="8.7265625" style="54"/>
    <col min="7237" max="7237" width="9.90625" style="54" customWidth="1"/>
    <col min="7238" max="7238" width="8.453125" style="54" customWidth="1"/>
    <col min="7239" max="7239" width="7.08984375" style="54" customWidth="1"/>
    <col min="7240" max="7240" width="7.36328125" style="54" customWidth="1"/>
    <col min="7241" max="7241" width="5.453125" style="54" customWidth="1"/>
    <col min="7242" max="7242" width="9.7265625" style="54" customWidth="1"/>
    <col min="7243" max="7243" width="12.08984375" style="54" bestFit="1" customWidth="1"/>
    <col min="7244" max="7244" width="26.6328125" style="54" customWidth="1"/>
    <col min="7245" max="7245" width="8.26953125" style="54" customWidth="1"/>
    <col min="7246" max="7246" width="32.08984375" style="54" customWidth="1"/>
    <col min="7247" max="7492" width="8.7265625" style="54"/>
    <col min="7493" max="7493" width="9.90625" style="54" customWidth="1"/>
    <col min="7494" max="7494" width="8.453125" style="54" customWidth="1"/>
    <col min="7495" max="7495" width="7.08984375" style="54" customWidth="1"/>
    <col min="7496" max="7496" width="7.36328125" style="54" customWidth="1"/>
    <col min="7497" max="7497" width="5.453125" style="54" customWidth="1"/>
    <col min="7498" max="7498" width="9.7265625" style="54" customWidth="1"/>
    <col min="7499" max="7499" width="12.08984375" style="54" bestFit="1" customWidth="1"/>
    <col min="7500" max="7500" width="26.6328125" style="54" customWidth="1"/>
    <col min="7501" max="7501" width="8.26953125" style="54" customWidth="1"/>
    <col min="7502" max="7502" width="32.08984375" style="54" customWidth="1"/>
    <col min="7503" max="7748" width="8.7265625" style="54"/>
    <col min="7749" max="7749" width="9.90625" style="54" customWidth="1"/>
    <col min="7750" max="7750" width="8.453125" style="54" customWidth="1"/>
    <col min="7751" max="7751" width="7.08984375" style="54" customWidth="1"/>
    <col min="7752" max="7752" width="7.36328125" style="54" customWidth="1"/>
    <col min="7753" max="7753" width="5.453125" style="54" customWidth="1"/>
    <col min="7754" max="7754" width="9.7265625" style="54" customWidth="1"/>
    <col min="7755" max="7755" width="12.08984375" style="54" bestFit="1" customWidth="1"/>
    <col min="7756" max="7756" width="26.6328125" style="54" customWidth="1"/>
    <col min="7757" max="7757" width="8.26953125" style="54" customWidth="1"/>
    <col min="7758" max="7758" width="32.08984375" style="54" customWidth="1"/>
    <col min="7759" max="8004" width="8.7265625" style="54"/>
    <col min="8005" max="8005" width="9.90625" style="54" customWidth="1"/>
    <col min="8006" max="8006" width="8.453125" style="54" customWidth="1"/>
    <col min="8007" max="8007" width="7.08984375" style="54" customWidth="1"/>
    <col min="8008" max="8008" width="7.36328125" style="54" customWidth="1"/>
    <col min="8009" max="8009" width="5.453125" style="54" customWidth="1"/>
    <col min="8010" max="8010" width="9.7265625" style="54" customWidth="1"/>
    <col min="8011" max="8011" width="12.08984375" style="54" bestFit="1" customWidth="1"/>
    <col min="8012" max="8012" width="26.6328125" style="54" customWidth="1"/>
    <col min="8013" max="8013" width="8.26953125" style="54" customWidth="1"/>
    <col min="8014" max="8014" width="32.08984375" style="54" customWidth="1"/>
    <col min="8015" max="8260" width="8.7265625" style="54"/>
    <col min="8261" max="8261" width="9.90625" style="54" customWidth="1"/>
    <col min="8262" max="8262" width="8.453125" style="54" customWidth="1"/>
    <col min="8263" max="8263" width="7.08984375" style="54" customWidth="1"/>
    <col min="8264" max="8264" width="7.36328125" style="54" customWidth="1"/>
    <col min="8265" max="8265" width="5.453125" style="54" customWidth="1"/>
    <col min="8266" max="8266" width="9.7265625" style="54" customWidth="1"/>
    <col min="8267" max="8267" width="12.08984375" style="54" bestFit="1" customWidth="1"/>
    <col min="8268" max="8268" width="26.6328125" style="54" customWidth="1"/>
    <col min="8269" max="8269" width="8.26953125" style="54" customWidth="1"/>
    <col min="8270" max="8270" width="32.08984375" style="54" customWidth="1"/>
    <col min="8271" max="8516" width="8.7265625" style="54"/>
    <col min="8517" max="8517" width="9.90625" style="54" customWidth="1"/>
    <col min="8518" max="8518" width="8.453125" style="54" customWidth="1"/>
    <col min="8519" max="8519" width="7.08984375" style="54" customWidth="1"/>
    <col min="8520" max="8520" width="7.36328125" style="54" customWidth="1"/>
    <col min="8521" max="8521" width="5.453125" style="54" customWidth="1"/>
    <col min="8522" max="8522" width="9.7265625" style="54" customWidth="1"/>
    <col min="8523" max="8523" width="12.08984375" style="54" bestFit="1" customWidth="1"/>
    <col min="8524" max="8524" width="26.6328125" style="54" customWidth="1"/>
    <col min="8525" max="8525" width="8.26953125" style="54" customWidth="1"/>
    <col min="8526" max="8526" width="32.08984375" style="54" customWidth="1"/>
    <col min="8527" max="8772" width="8.7265625" style="54"/>
    <col min="8773" max="8773" width="9.90625" style="54" customWidth="1"/>
    <col min="8774" max="8774" width="8.453125" style="54" customWidth="1"/>
    <col min="8775" max="8775" width="7.08984375" style="54" customWidth="1"/>
    <col min="8776" max="8776" width="7.36328125" style="54" customWidth="1"/>
    <col min="8777" max="8777" width="5.453125" style="54" customWidth="1"/>
    <col min="8778" max="8778" width="9.7265625" style="54" customWidth="1"/>
    <col min="8779" max="8779" width="12.08984375" style="54" bestFit="1" customWidth="1"/>
    <col min="8780" max="8780" width="26.6328125" style="54" customWidth="1"/>
    <col min="8781" max="8781" width="8.26953125" style="54" customWidth="1"/>
    <col min="8782" max="8782" width="32.08984375" style="54" customWidth="1"/>
    <col min="8783" max="9028" width="8.7265625" style="54"/>
    <col min="9029" max="9029" width="9.90625" style="54" customWidth="1"/>
    <col min="9030" max="9030" width="8.453125" style="54" customWidth="1"/>
    <col min="9031" max="9031" width="7.08984375" style="54" customWidth="1"/>
    <col min="9032" max="9032" width="7.36328125" style="54" customWidth="1"/>
    <col min="9033" max="9033" width="5.453125" style="54" customWidth="1"/>
    <col min="9034" max="9034" width="9.7265625" style="54" customWidth="1"/>
    <col min="9035" max="9035" width="12.08984375" style="54" bestFit="1" customWidth="1"/>
    <col min="9036" max="9036" width="26.6328125" style="54" customWidth="1"/>
    <col min="9037" max="9037" width="8.26953125" style="54" customWidth="1"/>
    <col min="9038" max="9038" width="32.08984375" style="54" customWidth="1"/>
    <col min="9039" max="9284" width="8.7265625" style="54"/>
    <col min="9285" max="9285" width="9.90625" style="54" customWidth="1"/>
    <col min="9286" max="9286" width="8.453125" style="54" customWidth="1"/>
    <col min="9287" max="9287" width="7.08984375" style="54" customWidth="1"/>
    <col min="9288" max="9288" width="7.36328125" style="54" customWidth="1"/>
    <col min="9289" max="9289" width="5.453125" style="54" customWidth="1"/>
    <col min="9290" max="9290" width="9.7265625" style="54" customWidth="1"/>
    <col min="9291" max="9291" width="12.08984375" style="54" bestFit="1" customWidth="1"/>
    <col min="9292" max="9292" width="26.6328125" style="54" customWidth="1"/>
    <col min="9293" max="9293" width="8.26953125" style="54" customWidth="1"/>
    <col min="9294" max="9294" width="32.08984375" style="54" customWidth="1"/>
    <col min="9295" max="9540" width="8.7265625" style="54"/>
    <col min="9541" max="9541" width="9.90625" style="54" customWidth="1"/>
    <col min="9542" max="9542" width="8.453125" style="54" customWidth="1"/>
    <col min="9543" max="9543" width="7.08984375" style="54" customWidth="1"/>
    <col min="9544" max="9544" width="7.36328125" style="54" customWidth="1"/>
    <col min="9545" max="9545" width="5.453125" style="54" customWidth="1"/>
    <col min="9546" max="9546" width="9.7265625" style="54" customWidth="1"/>
    <col min="9547" max="9547" width="12.08984375" style="54" bestFit="1" customWidth="1"/>
    <col min="9548" max="9548" width="26.6328125" style="54" customWidth="1"/>
    <col min="9549" max="9549" width="8.26953125" style="54" customWidth="1"/>
    <col min="9550" max="9550" width="32.08984375" style="54" customWidth="1"/>
    <col min="9551" max="9796" width="8.7265625" style="54"/>
    <col min="9797" max="9797" width="9.90625" style="54" customWidth="1"/>
    <col min="9798" max="9798" width="8.453125" style="54" customWidth="1"/>
    <col min="9799" max="9799" width="7.08984375" style="54" customWidth="1"/>
    <col min="9800" max="9800" width="7.36328125" style="54" customWidth="1"/>
    <col min="9801" max="9801" width="5.453125" style="54" customWidth="1"/>
    <col min="9802" max="9802" width="9.7265625" style="54" customWidth="1"/>
    <col min="9803" max="9803" width="12.08984375" style="54" bestFit="1" customWidth="1"/>
    <col min="9804" max="9804" width="26.6328125" style="54" customWidth="1"/>
    <col min="9805" max="9805" width="8.26953125" style="54" customWidth="1"/>
    <col min="9806" max="9806" width="32.08984375" style="54" customWidth="1"/>
    <col min="9807" max="10052" width="8.7265625" style="54"/>
    <col min="10053" max="10053" width="9.90625" style="54" customWidth="1"/>
    <col min="10054" max="10054" width="8.453125" style="54" customWidth="1"/>
    <col min="10055" max="10055" width="7.08984375" style="54" customWidth="1"/>
    <col min="10056" max="10056" width="7.36328125" style="54" customWidth="1"/>
    <col min="10057" max="10057" width="5.453125" style="54" customWidth="1"/>
    <col min="10058" max="10058" width="9.7265625" style="54" customWidth="1"/>
    <col min="10059" max="10059" width="12.08984375" style="54" bestFit="1" customWidth="1"/>
    <col min="10060" max="10060" width="26.6328125" style="54" customWidth="1"/>
    <col min="10061" max="10061" width="8.26953125" style="54" customWidth="1"/>
    <col min="10062" max="10062" width="32.08984375" style="54" customWidth="1"/>
    <col min="10063" max="10308" width="8.7265625" style="54"/>
    <col min="10309" max="10309" width="9.90625" style="54" customWidth="1"/>
    <col min="10310" max="10310" width="8.453125" style="54" customWidth="1"/>
    <col min="10311" max="10311" width="7.08984375" style="54" customWidth="1"/>
    <col min="10312" max="10312" width="7.36328125" style="54" customWidth="1"/>
    <col min="10313" max="10313" width="5.453125" style="54" customWidth="1"/>
    <col min="10314" max="10314" width="9.7265625" style="54" customWidth="1"/>
    <col min="10315" max="10315" width="12.08984375" style="54" bestFit="1" customWidth="1"/>
    <col min="10316" max="10316" width="26.6328125" style="54" customWidth="1"/>
    <col min="10317" max="10317" width="8.26953125" style="54" customWidth="1"/>
    <col min="10318" max="10318" width="32.08984375" style="54" customWidth="1"/>
    <col min="10319" max="10564" width="8.7265625" style="54"/>
    <col min="10565" max="10565" width="9.90625" style="54" customWidth="1"/>
    <col min="10566" max="10566" width="8.453125" style="54" customWidth="1"/>
    <col min="10567" max="10567" width="7.08984375" style="54" customWidth="1"/>
    <col min="10568" max="10568" width="7.36328125" style="54" customWidth="1"/>
    <col min="10569" max="10569" width="5.453125" style="54" customWidth="1"/>
    <col min="10570" max="10570" width="9.7265625" style="54" customWidth="1"/>
    <col min="10571" max="10571" width="12.08984375" style="54" bestFit="1" customWidth="1"/>
    <col min="10572" max="10572" width="26.6328125" style="54" customWidth="1"/>
    <col min="10573" max="10573" width="8.26953125" style="54" customWidth="1"/>
    <col min="10574" max="10574" width="32.08984375" style="54" customWidth="1"/>
    <col min="10575" max="10820" width="8.7265625" style="54"/>
    <col min="10821" max="10821" width="9.90625" style="54" customWidth="1"/>
    <col min="10822" max="10822" width="8.453125" style="54" customWidth="1"/>
    <col min="10823" max="10823" width="7.08984375" style="54" customWidth="1"/>
    <col min="10824" max="10824" width="7.36328125" style="54" customWidth="1"/>
    <col min="10825" max="10825" width="5.453125" style="54" customWidth="1"/>
    <col min="10826" max="10826" width="9.7265625" style="54" customWidth="1"/>
    <col min="10827" max="10827" width="12.08984375" style="54" bestFit="1" customWidth="1"/>
    <col min="10828" max="10828" width="26.6328125" style="54" customWidth="1"/>
    <col min="10829" max="10829" width="8.26953125" style="54" customWidth="1"/>
    <col min="10830" max="10830" width="32.08984375" style="54" customWidth="1"/>
    <col min="10831" max="11076" width="8.7265625" style="54"/>
    <col min="11077" max="11077" width="9.90625" style="54" customWidth="1"/>
    <col min="11078" max="11078" width="8.453125" style="54" customWidth="1"/>
    <col min="11079" max="11079" width="7.08984375" style="54" customWidth="1"/>
    <col min="11080" max="11080" width="7.36328125" style="54" customWidth="1"/>
    <col min="11081" max="11081" width="5.453125" style="54" customWidth="1"/>
    <col min="11082" max="11082" width="9.7265625" style="54" customWidth="1"/>
    <col min="11083" max="11083" width="12.08984375" style="54" bestFit="1" customWidth="1"/>
    <col min="11084" max="11084" width="26.6328125" style="54" customWidth="1"/>
    <col min="11085" max="11085" width="8.26953125" style="54" customWidth="1"/>
    <col min="11086" max="11086" width="32.08984375" style="54" customWidth="1"/>
    <col min="11087" max="11332" width="8.7265625" style="54"/>
    <col min="11333" max="11333" width="9.90625" style="54" customWidth="1"/>
    <col min="11334" max="11334" width="8.453125" style="54" customWidth="1"/>
    <col min="11335" max="11335" width="7.08984375" style="54" customWidth="1"/>
    <col min="11336" max="11336" width="7.36328125" style="54" customWidth="1"/>
    <col min="11337" max="11337" width="5.453125" style="54" customWidth="1"/>
    <col min="11338" max="11338" width="9.7265625" style="54" customWidth="1"/>
    <col min="11339" max="11339" width="12.08984375" style="54" bestFit="1" customWidth="1"/>
    <col min="11340" max="11340" width="26.6328125" style="54" customWidth="1"/>
    <col min="11341" max="11341" width="8.26953125" style="54" customWidth="1"/>
    <col min="11342" max="11342" width="32.08984375" style="54" customWidth="1"/>
    <col min="11343" max="11588" width="8.7265625" style="54"/>
    <col min="11589" max="11589" width="9.90625" style="54" customWidth="1"/>
    <col min="11590" max="11590" width="8.453125" style="54" customWidth="1"/>
    <col min="11591" max="11591" width="7.08984375" style="54" customWidth="1"/>
    <col min="11592" max="11592" width="7.36328125" style="54" customWidth="1"/>
    <col min="11593" max="11593" width="5.453125" style="54" customWidth="1"/>
    <col min="11594" max="11594" width="9.7265625" style="54" customWidth="1"/>
    <col min="11595" max="11595" width="12.08984375" style="54" bestFit="1" customWidth="1"/>
    <col min="11596" max="11596" width="26.6328125" style="54" customWidth="1"/>
    <col min="11597" max="11597" width="8.26953125" style="54" customWidth="1"/>
    <col min="11598" max="11598" width="32.08984375" style="54" customWidth="1"/>
    <col min="11599" max="11844" width="8.7265625" style="54"/>
    <col min="11845" max="11845" width="9.90625" style="54" customWidth="1"/>
    <col min="11846" max="11846" width="8.453125" style="54" customWidth="1"/>
    <col min="11847" max="11847" width="7.08984375" style="54" customWidth="1"/>
    <col min="11848" max="11848" width="7.36328125" style="54" customWidth="1"/>
    <col min="11849" max="11849" width="5.453125" style="54" customWidth="1"/>
    <col min="11850" max="11850" width="9.7265625" style="54" customWidth="1"/>
    <col min="11851" max="11851" width="12.08984375" style="54" bestFit="1" customWidth="1"/>
    <col min="11852" max="11852" width="26.6328125" style="54" customWidth="1"/>
    <col min="11853" max="11853" width="8.26953125" style="54" customWidth="1"/>
    <col min="11854" max="11854" width="32.08984375" style="54" customWidth="1"/>
    <col min="11855" max="12100" width="8.7265625" style="54"/>
    <col min="12101" max="12101" width="9.90625" style="54" customWidth="1"/>
    <col min="12102" max="12102" width="8.453125" style="54" customWidth="1"/>
    <col min="12103" max="12103" width="7.08984375" style="54" customWidth="1"/>
    <col min="12104" max="12104" width="7.36328125" style="54" customWidth="1"/>
    <col min="12105" max="12105" width="5.453125" style="54" customWidth="1"/>
    <col min="12106" max="12106" width="9.7265625" style="54" customWidth="1"/>
    <col min="12107" max="12107" width="12.08984375" style="54" bestFit="1" customWidth="1"/>
    <col min="12108" max="12108" width="26.6328125" style="54" customWidth="1"/>
    <col min="12109" max="12109" width="8.26953125" style="54" customWidth="1"/>
    <col min="12110" max="12110" width="32.08984375" style="54" customWidth="1"/>
    <col min="12111" max="12356" width="8.7265625" style="54"/>
    <col min="12357" max="12357" width="9.90625" style="54" customWidth="1"/>
    <col min="12358" max="12358" width="8.453125" style="54" customWidth="1"/>
    <col min="12359" max="12359" width="7.08984375" style="54" customWidth="1"/>
    <col min="12360" max="12360" width="7.36328125" style="54" customWidth="1"/>
    <col min="12361" max="12361" width="5.453125" style="54" customWidth="1"/>
    <col min="12362" max="12362" width="9.7265625" style="54" customWidth="1"/>
    <col min="12363" max="12363" width="12.08984375" style="54" bestFit="1" customWidth="1"/>
    <col min="12364" max="12364" width="26.6328125" style="54" customWidth="1"/>
    <col min="12365" max="12365" width="8.26953125" style="54" customWidth="1"/>
    <col min="12366" max="12366" width="32.08984375" style="54" customWidth="1"/>
    <col min="12367" max="12612" width="8.7265625" style="54"/>
    <col min="12613" max="12613" width="9.90625" style="54" customWidth="1"/>
    <col min="12614" max="12614" width="8.453125" style="54" customWidth="1"/>
    <col min="12615" max="12615" width="7.08984375" style="54" customWidth="1"/>
    <col min="12616" max="12616" width="7.36328125" style="54" customWidth="1"/>
    <col min="12617" max="12617" width="5.453125" style="54" customWidth="1"/>
    <col min="12618" max="12618" width="9.7265625" style="54" customWidth="1"/>
    <col min="12619" max="12619" width="12.08984375" style="54" bestFit="1" customWidth="1"/>
    <col min="12620" max="12620" width="26.6328125" style="54" customWidth="1"/>
    <col min="12621" max="12621" width="8.26953125" style="54" customWidth="1"/>
    <col min="12622" max="12622" width="32.08984375" style="54" customWidth="1"/>
    <col min="12623" max="12868" width="8.7265625" style="54"/>
    <col min="12869" max="12869" width="9.90625" style="54" customWidth="1"/>
    <col min="12870" max="12870" width="8.453125" style="54" customWidth="1"/>
    <col min="12871" max="12871" width="7.08984375" style="54" customWidth="1"/>
    <col min="12872" max="12872" width="7.36328125" style="54" customWidth="1"/>
    <col min="12873" max="12873" width="5.453125" style="54" customWidth="1"/>
    <col min="12874" max="12874" width="9.7265625" style="54" customWidth="1"/>
    <col min="12875" max="12875" width="12.08984375" style="54" bestFit="1" customWidth="1"/>
    <col min="12876" max="12876" width="26.6328125" style="54" customWidth="1"/>
    <col min="12877" max="12877" width="8.26953125" style="54" customWidth="1"/>
    <col min="12878" max="12878" width="32.08984375" style="54" customWidth="1"/>
    <col min="12879" max="13124" width="8.7265625" style="54"/>
    <col min="13125" max="13125" width="9.90625" style="54" customWidth="1"/>
    <col min="13126" max="13126" width="8.453125" style="54" customWidth="1"/>
    <col min="13127" max="13127" width="7.08984375" style="54" customWidth="1"/>
    <col min="13128" max="13128" width="7.36328125" style="54" customWidth="1"/>
    <col min="13129" max="13129" width="5.453125" style="54" customWidth="1"/>
    <col min="13130" max="13130" width="9.7265625" style="54" customWidth="1"/>
    <col min="13131" max="13131" width="12.08984375" style="54" bestFit="1" customWidth="1"/>
    <col min="13132" max="13132" width="26.6328125" style="54" customWidth="1"/>
    <col min="13133" max="13133" width="8.26953125" style="54" customWidth="1"/>
    <col min="13134" max="13134" width="32.08984375" style="54" customWidth="1"/>
    <col min="13135" max="13380" width="8.7265625" style="54"/>
    <col min="13381" max="13381" width="9.90625" style="54" customWidth="1"/>
    <col min="13382" max="13382" width="8.453125" style="54" customWidth="1"/>
    <col min="13383" max="13383" width="7.08984375" style="54" customWidth="1"/>
    <col min="13384" max="13384" width="7.36328125" style="54" customWidth="1"/>
    <col min="13385" max="13385" width="5.453125" style="54" customWidth="1"/>
    <col min="13386" max="13386" width="9.7265625" style="54" customWidth="1"/>
    <col min="13387" max="13387" width="12.08984375" style="54" bestFit="1" customWidth="1"/>
    <col min="13388" max="13388" width="26.6328125" style="54" customWidth="1"/>
    <col min="13389" max="13389" width="8.26953125" style="54" customWidth="1"/>
    <col min="13390" max="13390" width="32.08984375" style="54" customWidth="1"/>
    <col min="13391" max="13636" width="8.7265625" style="54"/>
    <col min="13637" max="13637" width="9.90625" style="54" customWidth="1"/>
    <col min="13638" max="13638" width="8.453125" style="54" customWidth="1"/>
    <col min="13639" max="13639" width="7.08984375" style="54" customWidth="1"/>
    <col min="13640" max="13640" width="7.36328125" style="54" customWidth="1"/>
    <col min="13641" max="13641" width="5.453125" style="54" customWidth="1"/>
    <col min="13642" max="13642" width="9.7265625" style="54" customWidth="1"/>
    <col min="13643" max="13643" width="12.08984375" style="54" bestFit="1" customWidth="1"/>
    <col min="13644" max="13644" width="26.6328125" style="54" customWidth="1"/>
    <col min="13645" max="13645" width="8.26953125" style="54" customWidth="1"/>
    <col min="13646" max="13646" width="32.08984375" style="54" customWidth="1"/>
    <col min="13647" max="13892" width="8.7265625" style="54"/>
    <col min="13893" max="13893" width="9.90625" style="54" customWidth="1"/>
    <col min="13894" max="13894" width="8.453125" style="54" customWidth="1"/>
    <col min="13895" max="13895" width="7.08984375" style="54" customWidth="1"/>
    <col min="13896" max="13896" width="7.36328125" style="54" customWidth="1"/>
    <col min="13897" max="13897" width="5.453125" style="54" customWidth="1"/>
    <col min="13898" max="13898" width="9.7265625" style="54" customWidth="1"/>
    <col min="13899" max="13899" width="12.08984375" style="54" bestFit="1" customWidth="1"/>
    <col min="13900" max="13900" width="26.6328125" style="54" customWidth="1"/>
    <col min="13901" max="13901" width="8.26953125" style="54" customWidth="1"/>
    <col min="13902" max="13902" width="32.08984375" style="54" customWidth="1"/>
    <col min="13903" max="14148" width="8.7265625" style="54"/>
    <col min="14149" max="16384" width="8.7265625" style="54" customWidth="1"/>
  </cols>
  <sheetData>
    <row r="1" spans="1:10" s="33" customFormat="1" ht="12.75" customHeight="1" x14ac:dyDescent="0.3">
      <c r="A1" s="206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 x14ac:dyDescent="0.3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5" customHeight="1" x14ac:dyDescent="0.3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 x14ac:dyDescent="0.3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 x14ac:dyDescent="0.3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 x14ac:dyDescent="0.3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 x14ac:dyDescent="0.3">
      <c r="A7" s="59"/>
      <c r="B7" s="62"/>
      <c r="C7" s="57"/>
      <c r="D7" s="57"/>
      <c r="E7" s="57"/>
      <c r="F7" s="50"/>
      <c r="G7" s="57"/>
      <c r="H7" s="58"/>
    </row>
    <row r="8" spans="1:10" ht="17.45" customHeight="1" thickBot="1" x14ac:dyDescent="0.35">
      <c r="A8" s="205"/>
      <c r="B8" s="77"/>
      <c r="C8" s="262" t="s">
        <v>41</v>
      </c>
      <c r="D8" s="262"/>
      <c r="E8" s="78"/>
      <c r="F8" s="79"/>
      <c r="G8" s="79"/>
      <c r="H8" s="80"/>
      <c r="I8" s="81"/>
      <c r="J8" s="89"/>
    </row>
    <row r="9" spans="1:10" s="88" customFormat="1" ht="33.799999999999997" customHeight="1" thickBot="1" x14ac:dyDescent="0.4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 x14ac:dyDescent="0.3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 x14ac:dyDescent="0.3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 x14ac:dyDescent="0.3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 x14ac:dyDescent="0.3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 x14ac:dyDescent="0.3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 x14ac:dyDescent="0.3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 x14ac:dyDescent="0.3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 x14ac:dyDescent="0.3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 x14ac:dyDescent="0.3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88" t="s">
        <v>74</v>
      </c>
    </row>
    <row r="19" spans="1:10" x14ac:dyDescent="0.3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 x14ac:dyDescent="0.3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 x14ac:dyDescent="0.3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 x14ac:dyDescent="0.3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 x14ac:dyDescent="0.3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 x14ac:dyDescent="0.3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 x14ac:dyDescent="0.3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 x14ac:dyDescent="0.3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 x14ac:dyDescent="0.3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 x14ac:dyDescent="0.3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 x14ac:dyDescent="0.3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 x14ac:dyDescent="0.3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 x14ac:dyDescent="0.3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 x14ac:dyDescent="0.3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 x14ac:dyDescent="0.3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 x14ac:dyDescent="0.3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 x14ac:dyDescent="0.3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 x14ac:dyDescent="0.3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 x14ac:dyDescent="0.3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 x14ac:dyDescent="0.3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 x14ac:dyDescent="0.3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 x14ac:dyDescent="0.3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 x14ac:dyDescent="0.3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 x14ac:dyDescent="0.3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 x14ac:dyDescent="0.3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 x14ac:dyDescent="0.3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 x14ac:dyDescent="0.3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 x14ac:dyDescent="0.3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 x14ac:dyDescent="0.3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 x14ac:dyDescent="0.3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 x14ac:dyDescent="0.3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 x14ac:dyDescent="0.3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 x14ac:dyDescent="0.3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 x14ac:dyDescent="0.3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 x14ac:dyDescent="0.3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 x14ac:dyDescent="0.3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 x14ac:dyDescent="0.3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 x14ac:dyDescent="0.3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 x14ac:dyDescent="0.3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 x14ac:dyDescent="0.3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 x14ac:dyDescent="0.3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 x14ac:dyDescent="0.3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 x14ac:dyDescent="0.3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 x14ac:dyDescent="0.3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 x14ac:dyDescent="0.3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 x14ac:dyDescent="0.3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 x14ac:dyDescent="0.3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 x14ac:dyDescent="0.3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 x14ac:dyDescent="0.3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 x14ac:dyDescent="0.3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 x14ac:dyDescent="0.3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 x14ac:dyDescent="0.3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 x14ac:dyDescent="0.3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 x14ac:dyDescent="0.3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 x14ac:dyDescent="0.3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 x14ac:dyDescent="0.3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 x14ac:dyDescent="0.3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 x14ac:dyDescent="0.3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 x14ac:dyDescent="0.3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 x14ac:dyDescent="0.3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 x14ac:dyDescent="0.3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 x14ac:dyDescent="0.3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 x14ac:dyDescent="0.3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 x14ac:dyDescent="0.3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 x14ac:dyDescent="0.3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 x14ac:dyDescent="0.3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 x14ac:dyDescent="0.3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 x14ac:dyDescent="0.3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 x14ac:dyDescent="0.3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 x14ac:dyDescent="0.3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 x14ac:dyDescent="0.3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 x14ac:dyDescent="0.3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 x14ac:dyDescent="0.3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 x14ac:dyDescent="0.3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 x14ac:dyDescent="0.3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 x14ac:dyDescent="0.3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 x14ac:dyDescent="0.3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 x14ac:dyDescent="0.3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 x14ac:dyDescent="0.3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 x14ac:dyDescent="0.3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 x14ac:dyDescent="0.3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 x14ac:dyDescent="0.3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 x14ac:dyDescent="0.3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 x14ac:dyDescent="0.3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 x14ac:dyDescent="0.3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 x14ac:dyDescent="0.3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 x14ac:dyDescent="0.3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 x14ac:dyDescent="0.3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 x14ac:dyDescent="0.3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 x14ac:dyDescent="0.3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 x14ac:dyDescent="0.3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 x14ac:dyDescent="0.3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 x14ac:dyDescent="0.3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 x14ac:dyDescent="0.3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 x14ac:dyDescent="0.3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 x14ac:dyDescent="0.3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 x14ac:dyDescent="0.3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 x14ac:dyDescent="0.3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 x14ac:dyDescent="0.3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 x14ac:dyDescent="0.3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 x14ac:dyDescent="0.3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 x14ac:dyDescent="0.3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 x14ac:dyDescent="0.3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 x14ac:dyDescent="0.3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 x14ac:dyDescent="0.3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 x14ac:dyDescent="0.3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 x14ac:dyDescent="0.3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 x14ac:dyDescent="0.3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 x14ac:dyDescent="0.3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 x14ac:dyDescent="0.3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 x14ac:dyDescent="0.3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 x14ac:dyDescent="0.3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 x14ac:dyDescent="0.3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 x14ac:dyDescent="0.3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 x14ac:dyDescent="0.3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 x14ac:dyDescent="0.3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 x14ac:dyDescent="0.3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 x14ac:dyDescent="0.3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 x14ac:dyDescent="0.3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 x14ac:dyDescent="0.3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 x14ac:dyDescent="0.3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 x14ac:dyDescent="0.3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 x14ac:dyDescent="0.3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 x14ac:dyDescent="0.3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 x14ac:dyDescent="0.3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 x14ac:dyDescent="0.3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 x14ac:dyDescent="0.3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 x14ac:dyDescent="0.3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 x14ac:dyDescent="0.3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 x14ac:dyDescent="0.3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 x14ac:dyDescent="0.3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 x14ac:dyDescent="0.3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 x14ac:dyDescent="0.3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 x14ac:dyDescent="0.3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 x14ac:dyDescent="0.3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 x14ac:dyDescent="0.3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 x14ac:dyDescent="0.3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 x14ac:dyDescent="0.3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 x14ac:dyDescent="0.3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 x14ac:dyDescent="0.3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 x14ac:dyDescent="0.3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 x14ac:dyDescent="0.3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 x14ac:dyDescent="0.3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 x14ac:dyDescent="0.3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 x14ac:dyDescent="0.3">
      <c r="A163" s="154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 x14ac:dyDescent="0.3">
      <c r="A164" s="154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 x14ac:dyDescent="0.3">
      <c r="A165" s="154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 x14ac:dyDescent="0.3">
      <c r="A166" s="154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 x14ac:dyDescent="0.3">
      <c r="A167" s="154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 x14ac:dyDescent="0.3">
      <c r="A168" s="154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 x14ac:dyDescent="0.3">
      <c r="A169" s="154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 x14ac:dyDescent="0.3">
      <c r="A170" s="154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 x14ac:dyDescent="0.3">
      <c r="A171" s="154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 x14ac:dyDescent="0.3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 x14ac:dyDescent="0.3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 x14ac:dyDescent="0.3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 x14ac:dyDescent="0.3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 x14ac:dyDescent="0.3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 x14ac:dyDescent="0.3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 x14ac:dyDescent="0.3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 x14ac:dyDescent="0.3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 x14ac:dyDescent="0.3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 x14ac:dyDescent="0.3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 x14ac:dyDescent="0.3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 x14ac:dyDescent="0.3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 x14ac:dyDescent="0.3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 x14ac:dyDescent="0.3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 x14ac:dyDescent="0.3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 x14ac:dyDescent="0.3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 x14ac:dyDescent="0.3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 x14ac:dyDescent="0.3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 x14ac:dyDescent="0.3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 x14ac:dyDescent="0.3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 x14ac:dyDescent="0.3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 x14ac:dyDescent="0.3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 x14ac:dyDescent="0.3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 x14ac:dyDescent="0.3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 x14ac:dyDescent="0.3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 x14ac:dyDescent="0.3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 x14ac:dyDescent="0.3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 x14ac:dyDescent="0.3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 x14ac:dyDescent="0.3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 x14ac:dyDescent="0.3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 x14ac:dyDescent="0.3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 x14ac:dyDescent="0.3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 x14ac:dyDescent="0.3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 x14ac:dyDescent="0.3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 x14ac:dyDescent="0.3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 x14ac:dyDescent="0.3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 x14ac:dyDescent="0.3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 x14ac:dyDescent="0.3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 x14ac:dyDescent="0.3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 x14ac:dyDescent="0.3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 x14ac:dyDescent="0.3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 x14ac:dyDescent="0.3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 x14ac:dyDescent="0.3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 x14ac:dyDescent="0.3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 x14ac:dyDescent="0.3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 x14ac:dyDescent="0.3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 x14ac:dyDescent="0.3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 x14ac:dyDescent="0.3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 x14ac:dyDescent="0.3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 x14ac:dyDescent="0.3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 x14ac:dyDescent="0.3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 x14ac:dyDescent="0.3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 x14ac:dyDescent="0.3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 x14ac:dyDescent="0.3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 x14ac:dyDescent="0.3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 x14ac:dyDescent="0.3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 x14ac:dyDescent="0.3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 x14ac:dyDescent="0.3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 x14ac:dyDescent="0.3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 x14ac:dyDescent="0.3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 x14ac:dyDescent="0.3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 x14ac:dyDescent="0.3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 x14ac:dyDescent="0.3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 x14ac:dyDescent="0.3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 x14ac:dyDescent="0.3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 x14ac:dyDescent="0.3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 x14ac:dyDescent="0.3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 x14ac:dyDescent="0.3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 x14ac:dyDescent="0.3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 x14ac:dyDescent="0.3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 x14ac:dyDescent="0.3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 x14ac:dyDescent="0.3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 x14ac:dyDescent="0.3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 x14ac:dyDescent="0.3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 x14ac:dyDescent="0.3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 x14ac:dyDescent="0.3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 x14ac:dyDescent="0.3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 x14ac:dyDescent="0.3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 x14ac:dyDescent="0.3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 x14ac:dyDescent="0.3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 x14ac:dyDescent="0.3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 x14ac:dyDescent="0.3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 x14ac:dyDescent="0.3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 x14ac:dyDescent="0.3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 x14ac:dyDescent="0.3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 x14ac:dyDescent="0.3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 x14ac:dyDescent="0.3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 x14ac:dyDescent="0.3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 x14ac:dyDescent="0.3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 x14ac:dyDescent="0.3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 x14ac:dyDescent="0.3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 x14ac:dyDescent="0.3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 x14ac:dyDescent="0.3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 x14ac:dyDescent="0.3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 x14ac:dyDescent="0.3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 x14ac:dyDescent="0.3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 x14ac:dyDescent="0.3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 x14ac:dyDescent="0.3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 x14ac:dyDescent="0.3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 x14ac:dyDescent="0.3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 x14ac:dyDescent="0.3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 x14ac:dyDescent="0.3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 x14ac:dyDescent="0.3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 x14ac:dyDescent="0.3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 x14ac:dyDescent="0.3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 x14ac:dyDescent="0.3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 x14ac:dyDescent="0.3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 x14ac:dyDescent="0.3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 x14ac:dyDescent="0.3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 x14ac:dyDescent="0.3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 x14ac:dyDescent="0.3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 x14ac:dyDescent="0.3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 x14ac:dyDescent="0.3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 x14ac:dyDescent="0.3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 x14ac:dyDescent="0.3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 x14ac:dyDescent="0.3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 x14ac:dyDescent="0.3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 x14ac:dyDescent="0.3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 x14ac:dyDescent="0.3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 x14ac:dyDescent="0.3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 x14ac:dyDescent="0.3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 x14ac:dyDescent="0.3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 x14ac:dyDescent="0.3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 x14ac:dyDescent="0.3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 x14ac:dyDescent="0.3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 x14ac:dyDescent="0.3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 x14ac:dyDescent="0.3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 x14ac:dyDescent="0.3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 x14ac:dyDescent="0.3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 x14ac:dyDescent="0.3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 x14ac:dyDescent="0.3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 x14ac:dyDescent="0.3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 x14ac:dyDescent="0.3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 x14ac:dyDescent="0.3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 x14ac:dyDescent="0.3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 x14ac:dyDescent="0.3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 x14ac:dyDescent="0.3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 x14ac:dyDescent="0.3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 x14ac:dyDescent="0.3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 x14ac:dyDescent="0.3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 x14ac:dyDescent="0.3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 x14ac:dyDescent="0.3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 x14ac:dyDescent="0.3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 x14ac:dyDescent="0.3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 x14ac:dyDescent="0.3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 x14ac:dyDescent="0.3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 x14ac:dyDescent="0.3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 x14ac:dyDescent="0.3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 x14ac:dyDescent="0.3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 x14ac:dyDescent="0.3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 x14ac:dyDescent="0.3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 x14ac:dyDescent="0.3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 x14ac:dyDescent="0.3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 x14ac:dyDescent="0.3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 x14ac:dyDescent="0.3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 x14ac:dyDescent="0.3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 x14ac:dyDescent="0.3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 x14ac:dyDescent="0.3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 x14ac:dyDescent="0.3">
      <c r="A330" s="154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 x14ac:dyDescent="0.3">
      <c r="A331" s="154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 x14ac:dyDescent="0.3">
      <c r="A332" s="154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 x14ac:dyDescent="0.3">
      <c r="A333" s="154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 x14ac:dyDescent="0.3">
      <c r="A334" s="154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 x14ac:dyDescent="0.3">
      <c r="A335" s="154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 x14ac:dyDescent="0.3">
      <c r="A336" s="154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 x14ac:dyDescent="0.3">
      <c r="A337" s="154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 x14ac:dyDescent="0.3">
      <c r="A338" s="154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 x14ac:dyDescent="0.3">
      <c r="A339" s="154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 x14ac:dyDescent="0.3">
      <c r="A340" s="154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 x14ac:dyDescent="0.3">
      <c r="A341" s="154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 x14ac:dyDescent="0.3">
      <c r="A342" s="154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 x14ac:dyDescent="0.3">
      <c r="A343" s="154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 x14ac:dyDescent="0.3">
      <c r="A344" s="154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 x14ac:dyDescent="0.3">
      <c r="A345" s="154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 x14ac:dyDescent="0.3">
      <c r="A346" s="154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 x14ac:dyDescent="0.3">
      <c r="A347" s="154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 x14ac:dyDescent="0.3">
      <c r="A348" s="154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 x14ac:dyDescent="0.3">
      <c r="A349" s="154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 x14ac:dyDescent="0.3">
      <c r="A350" s="154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 x14ac:dyDescent="0.3">
      <c r="A351" s="154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 x14ac:dyDescent="0.3">
      <c r="A352" s="154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 x14ac:dyDescent="0.3">
      <c r="A353" s="154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 x14ac:dyDescent="0.3">
      <c r="A354" s="154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 x14ac:dyDescent="0.3">
      <c r="A355" s="154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 x14ac:dyDescent="0.3">
      <c r="A356" s="154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 x14ac:dyDescent="0.3">
      <c r="A357" s="154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 x14ac:dyDescent="0.3">
      <c r="A358" s="154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 x14ac:dyDescent="0.3">
      <c r="A359" s="154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 x14ac:dyDescent="0.3">
      <c r="A360" s="154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 x14ac:dyDescent="0.3">
      <c r="A361" s="154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 x14ac:dyDescent="0.3">
      <c r="A362" s="154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 x14ac:dyDescent="0.3">
      <c r="A363" s="154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 x14ac:dyDescent="0.3">
      <c r="A364" s="154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 x14ac:dyDescent="0.3">
      <c r="A365" s="154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 x14ac:dyDescent="0.3">
      <c r="A366" s="154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 x14ac:dyDescent="0.3">
      <c r="A367" s="154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 x14ac:dyDescent="0.3">
      <c r="A368" s="154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 x14ac:dyDescent="0.3">
      <c r="A369" s="154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 x14ac:dyDescent="0.3">
      <c r="A370" s="154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 x14ac:dyDescent="0.3">
      <c r="A371" s="154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 x14ac:dyDescent="0.3">
      <c r="A372" s="154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 x14ac:dyDescent="0.3">
      <c r="A373" s="154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 x14ac:dyDescent="0.3">
      <c r="A374" s="154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 x14ac:dyDescent="0.3">
      <c r="A375" s="154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 x14ac:dyDescent="0.3">
      <c r="A376" s="154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 x14ac:dyDescent="0.3">
      <c r="A377" s="154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 x14ac:dyDescent="0.3">
      <c r="A378" s="154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 x14ac:dyDescent="0.3">
      <c r="A379" s="154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 x14ac:dyDescent="0.3">
      <c r="A380" s="154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 x14ac:dyDescent="0.3">
      <c r="A381" s="154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 x14ac:dyDescent="0.3">
      <c r="A382" s="154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 x14ac:dyDescent="0.3">
      <c r="A383" s="154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88"/>
    </row>
    <row r="384" spans="1:10" ht="12.75" customHeight="1" x14ac:dyDescent="0.3">
      <c r="A384" s="154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88"/>
    </row>
    <row r="385" spans="1:10" ht="12.75" customHeight="1" x14ac:dyDescent="0.3">
      <c r="A385" s="154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88"/>
    </row>
    <row r="386" spans="1:10" ht="12.75" customHeight="1" x14ac:dyDescent="0.3">
      <c r="A386" s="154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0"/>
    </row>
    <row r="387" spans="1:10" ht="12.75" customHeight="1" x14ac:dyDescent="0.3">
      <c r="A387" s="154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0"/>
    </row>
    <row r="388" spans="1:10" ht="12.75" customHeight="1" x14ac:dyDescent="0.3">
      <c r="A388" s="154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0"/>
    </row>
    <row r="389" spans="1:10" ht="12.75" customHeight="1" x14ac:dyDescent="0.3">
      <c r="A389" s="154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0"/>
    </row>
    <row r="390" spans="1:10" ht="12.75" customHeight="1" x14ac:dyDescent="0.3">
      <c r="A390" s="154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88"/>
    </row>
    <row r="391" spans="1:10" ht="12.75" customHeight="1" x14ac:dyDescent="0.3">
      <c r="A391" s="154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 x14ac:dyDescent="0.3">
      <c r="A392" s="154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 x14ac:dyDescent="0.3">
      <c r="A393" s="154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 x14ac:dyDescent="0.3">
      <c r="A394" s="154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 x14ac:dyDescent="0.3">
      <c r="A395" s="154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 x14ac:dyDescent="0.3">
      <c r="A396" s="154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 x14ac:dyDescent="0.3">
      <c r="A397" s="154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 x14ac:dyDescent="0.3">
      <c r="A398" s="154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 x14ac:dyDescent="0.3">
      <c r="A399" s="154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 x14ac:dyDescent="0.3">
      <c r="A400" s="154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 x14ac:dyDescent="0.3">
      <c r="A401" s="154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 x14ac:dyDescent="0.3">
      <c r="A402" s="154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 x14ac:dyDescent="0.3">
      <c r="A403" s="154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 x14ac:dyDescent="0.3">
      <c r="A404" s="154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89" t="s">
        <v>68</v>
      </c>
    </row>
    <row r="405" spans="1:10" ht="12.75" customHeight="1" x14ac:dyDescent="0.3">
      <c r="A405" s="154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89" t="s">
        <v>68</v>
      </c>
    </row>
    <row r="406" spans="1:10" ht="12.75" customHeight="1" x14ac:dyDescent="0.3">
      <c r="A406" s="154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 x14ac:dyDescent="0.3">
      <c r="A407" s="154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 x14ac:dyDescent="0.3">
      <c r="A408" s="154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 x14ac:dyDescent="0.3">
      <c r="A409" s="154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 x14ac:dyDescent="0.3">
      <c r="A410" s="154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 x14ac:dyDescent="0.3">
      <c r="A411" s="154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 x14ac:dyDescent="0.3">
      <c r="A412" s="154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 x14ac:dyDescent="0.3">
      <c r="A413" s="154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88" t="s">
        <v>69</v>
      </c>
    </row>
    <row r="414" spans="1:10" ht="12.75" customHeight="1" x14ac:dyDescent="0.3">
      <c r="A414" s="154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 x14ac:dyDescent="0.3">
      <c r="A415" s="154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 x14ac:dyDescent="0.3">
      <c r="A416" s="154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 x14ac:dyDescent="0.3">
      <c r="A417" s="154">
        <v>43445</v>
      </c>
      <c r="B417" s="40" t="s">
        <v>49</v>
      </c>
      <c r="C417" s="70">
        <v>128</v>
      </c>
      <c r="D417" s="70">
        <v>151</v>
      </c>
      <c r="E417" s="70">
        <f t="shared" ref="E417:E480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208</v>
      </c>
      <c r="I417" s="67">
        <v>30</v>
      </c>
      <c r="J417" s="188" t="s">
        <v>209</v>
      </c>
    </row>
    <row r="418" spans="1:10" x14ac:dyDescent="0.3">
      <c r="A418" s="154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 x14ac:dyDescent="0.3">
      <c r="A419" s="154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 x14ac:dyDescent="0.3">
      <c r="A420" s="154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 x14ac:dyDescent="0.3">
      <c r="A421" s="154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 x14ac:dyDescent="0.3">
      <c r="A422" s="154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" customHeight="1" x14ac:dyDescent="0.3">
      <c r="A423" s="154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customFormat="1" ht="16.100000000000001" x14ac:dyDescent="0.35">
      <c r="A424" s="154">
        <v>43475</v>
      </c>
      <c r="B424" s="40" t="s">
        <v>47</v>
      </c>
      <c r="C424" s="70">
        <v>7</v>
      </c>
      <c r="D424" s="70">
        <v>26</v>
      </c>
      <c r="E424" s="70">
        <f t="shared" si="18"/>
        <v>19</v>
      </c>
      <c r="F424" s="41" t="str">
        <f>IF(E424="","",IF(E424&lt;=20,"Pass","Fail"))</f>
        <v>Pass</v>
      </c>
      <c r="G424" s="70">
        <v>1340</v>
      </c>
      <c r="H424" s="64" t="s">
        <v>51</v>
      </c>
      <c r="I424" s="67">
        <v>20</v>
      </c>
      <c r="J424" s="70"/>
    </row>
    <row r="425" spans="1:10" customFormat="1" ht="16.100000000000001" x14ac:dyDescent="0.35">
      <c r="A425" s="154">
        <v>43476</v>
      </c>
      <c r="B425" s="40" t="s">
        <v>49</v>
      </c>
      <c r="C425" s="70">
        <v>22</v>
      </c>
      <c r="D425" s="70">
        <v>39</v>
      </c>
      <c r="E425" s="70">
        <f t="shared" si="18"/>
        <v>17</v>
      </c>
      <c r="F425" s="41" t="str">
        <f>IF(E425="","",IF(E425&lt;=30,"Pass","Fail"))</f>
        <v>Pass</v>
      </c>
      <c r="G425" s="70">
        <v>1340</v>
      </c>
      <c r="H425" s="64" t="s">
        <v>51</v>
      </c>
      <c r="I425" s="67">
        <v>30</v>
      </c>
      <c r="J425" s="70"/>
    </row>
    <row r="426" spans="1:10" customFormat="1" ht="16.100000000000001" x14ac:dyDescent="0.35">
      <c r="A426" s="154">
        <v>43480</v>
      </c>
      <c r="B426" s="40" t="s">
        <v>47</v>
      </c>
      <c r="C426" s="70">
        <v>6</v>
      </c>
      <c r="D426" s="70">
        <v>96</v>
      </c>
      <c r="E426" s="70">
        <f t="shared" si="18"/>
        <v>90</v>
      </c>
      <c r="F426" s="41" t="str">
        <f>IF(E426="","",IF(E426&lt;=20,"Pass","Fail"))</f>
        <v>Fail</v>
      </c>
      <c r="G426" s="70">
        <v>1159</v>
      </c>
      <c r="H426" s="64" t="s">
        <v>51</v>
      </c>
      <c r="I426" s="67">
        <v>20</v>
      </c>
      <c r="J426" s="70" t="s">
        <v>210</v>
      </c>
    </row>
    <row r="427" spans="1:10" customFormat="1" ht="16.100000000000001" x14ac:dyDescent="0.35">
      <c r="A427" s="154">
        <v>43480</v>
      </c>
      <c r="B427" s="40" t="s">
        <v>49</v>
      </c>
      <c r="C427" s="70">
        <v>15</v>
      </c>
      <c r="D427" s="70">
        <v>234</v>
      </c>
      <c r="E427" s="70">
        <f t="shared" si="18"/>
        <v>219</v>
      </c>
      <c r="F427" s="41" t="str">
        <f>IF(E427="","",IF(E427&lt;=30,"Pass","Fail"))</f>
        <v>Fail</v>
      </c>
      <c r="G427" s="70">
        <v>1159</v>
      </c>
      <c r="H427" s="64" t="s">
        <v>51</v>
      </c>
      <c r="I427" s="67">
        <v>30</v>
      </c>
      <c r="J427" s="70" t="s">
        <v>210</v>
      </c>
    </row>
    <row r="428" spans="1:10" customFormat="1" ht="16.100000000000001" x14ac:dyDescent="0.35">
      <c r="A428" s="154">
        <v>43480</v>
      </c>
      <c r="B428" s="40" t="s">
        <v>47</v>
      </c>
      <c r="C428" s="70">
        <v>20</v>
      </c>
      <c r="D428" s="70">
        <v>83</v>
      </c>
      <c r="E428" s="70">
        <f t="shared" si="18"/>
        <v>63</v>
      </c>
      <c r="F428" s="41" t="str">
        <f>IF(E428="","",IF(E428&lt;=20,"Pass","Fail"))</f>
        <v>Fail</v>
      </c>
      <c r="G428" s="70">
        <v>1159</v>
      </c>
      <c r="H428" s="64" t="s">
        <v>51</v>
      </c>
      <c r="I428" s="67">
        <v>20</v>
      </c>
      <c r="J428" s="70"/>
    </row>
    <row r="429" spans="1:10" customFormat="1" ht="16.100000000000001" x14ac:dyDescent="0.35">
      <c r="A429" s="154">
        <v>43480</v>
      </c>
      <c r="B429" s="40" t="s">
        <v>49</v>
      </c>
      <c r="C429" s="70">
        <v>8</v>
      </c>
      <c r="D429" s="70">
        <v>64</v>
      </c>
      <c r="E429" s="70">
        <f t="shared" si="18"/>
        <v>56</v>
      </c>
      <c r="F429" s="41" t="str">
        <f>IF(E429="","",IF(E429&lt;=30,"Pass","Fail"))</f>
        <v>Fail</v>
      </c>
      <c r="G429" s="70">
        <v>1159</v>
      </c>
      <c r="H429" s="64" t="s">
        <v>51</v>
      </c>
      <c r="I429" s="67">
        <v>30</v>
      </c>
      <c r="J429" s="70"/>
    </row>
    <row r="430" spans="1:10" customFormat="1" ht="16.100000000000001" x14ac:dyDescent="0.35">
      <c r="A430" s="154">
        <v>43480</v>
      </c>
      <c r="B430" s="40" t="s">
        <v>47</v>
      </c>
      <c r="C430" s="70">
        <v>5</v>
      </c>
      <c r="D430" s="70">
        <v>21</v>
      </c>
      <c r="E430" s="70">
        <f t="shared" si="18"/>
        <v>16</v>
      </c>
      <c r="F430" s="41" t="str">
        <f>IF(E430="","",IF(E430&lt;=20,"Pass","Fail"))</f>
        <v>Pass</v>
      </c>
      <c r="G430" s="70">
        <v>1159</v>
      </c>
      <c r="H430" s="64" t="s">
        <v>51</v>
      </c>
      <c r="I430" s="67">
        <v>20</v>
      </c>
      <c r="J430" s="70"/>
    </row>
    <row r="431" spans="1:10" customFormat="1" ht="16.100000000000001" x14ac:dyDescent="0.35">
      <c r="A431" s="154">
        <v>43480</v>
      </c>
      <c r="B431" s="40" t="s">
        <v>49</v>
      </c>
      <c r="C431" s="70">
        <v>12</v>
      </c>
      <c r="D431" s="70">
        <v>40</v>
      </c>
      <c r="E431" s="70">
        <f t="shared" si="18"/>
        <v>28</v>
      </c>
      <c r="F431" s="41" t="str">
        <f>IF(E431="","",IF(E431&lt;=30,"Pass","Fail"))</f>
        <v>Pass</v>
      </c>
      <c r="G431" s="70">
        <v>1159</v>
      </c>
      <c r="H431" s="64" t="s">
        <v>51</v>
      </c>
      <c r="I431" s="67">
        <v>30</v>
      </c>
      <c r="J431" s="70"/>
    </row>
    <row r="432" spans="1:10" customFormat="1" ht="16.100000000000001" x14ac:dyDescent="0.35">
      <c r="A432" s="154">
        <v>43486</v>
      </c>
      <c r="B432" s="40" t="s">
        <v>47</v>
      </c>
      <c r="C432" s="70">
        <v>43</v>
      </c>
      <c r="D432" s="70">
        <v>54</v>
      </c>
      <c r="E432" s="70">
        <f t="shared" si="18"/>
        <v>11</v>
      </c>
      <c r="F432" s="41" t="str">
        <f>IF(E432="","",IF(E432&lt;=20,"Pass","Fail"))</f>
        <v>Pass</v>
      </c>
      <c r="G432" s="70">
        <v>1428</v>
      </c>
      <c r="H432" s="64" t="s">
        <v>51</v>
      </c>
      <c r="I432" s="67">
        <v>20</v>
      </c>
      <c r="J432" s="70"/>
    </row>
    <row r="433" spans="1:10" customFormat="1" ht="16.100000000000001" x14ac:dyDescent="0.35">
      <c r="A433" s="154">
        <v>43486</v>
      </c>
      <c r="B433" s="40" t="s">
        <v>49</v>
      </c>
      <c r="C433" s="70">
        <v>44</v>
      </c>
      <c r="D433" s="70">
        <v>68</v>
      </c>
      <c r="E433" s="70">
        <f t="shared" si="18"/>
        <v>24</v>
      </c>
      <c r="F433" s="41" t="str">
        <f t="shared" ref="F433:F443" si="19">IF(E433="","",IF(E433&lt;=30,"Pass","Fail"))</f>
        <v>Pass</v>
      </c>
      <c r="G433" s="70">
        <v>1428</v>
      </c>
      <c r="H433" s="64" t="s">
        <v>51</v>
      </c>
      <c r="I433" s="67">
        <v>30</v>
      </c>
      <c r="J433" s="70"/>
    </row>
    <row r="434" spans="1:10" customFormat="1" ht="16.100000000000001" x14ac:dyDescent="0.35">
      <c r="A434" s="154">
        <v>43489</v>
      </c>
      <c r="B434" s="40" t="s">
        <v>47</v>
      </c>
      <c r="C434" s="70">
        <v>36</v>
      </c>
      <c r="D434" s="70">
        <v>49</v>
      </c>
      <c r="E434" s="70">
        <f t="shared" si="18"/>
        <v>13</v>
      </c>
      <c r="F434" s="41" t="str">
        <f>IF(E434="","",IF(E434&lt;=20,"Pass","Fail"))</f>
        <v>Pass</v>
      </c>
      <c r="G434" s="70">
        <v>1340</v>
      </c>
      <c r="H434" s="64" t="s">
        <v>51</v>
      </c>
      <c r="I434" s="67">
        <v>20</v>
      </c>
      <c r="J434" s="70"/>
    </row>
    <row r="435" spans="1:10" customFormat="1" ht="16.100000000000001" x14ac:dyDescent="0.35">
      <c r="A435" s="154">
        <v>43489</v>
      </c>
      <c r="B435" s="40" t="s">
        <v>49</v>
      </c>
      <c r="C435" s="70">
        <v>4</v>
      </c>
      <c r="D435" s="70">
        <v>12</v>
      </c>
      <c r="E435" s="70">
        <f t="shared" si="18"/>
        <v>8</v>
      </c>
      <c r="F435" s="41" t="str">
        <f t="shared" si="19"/>
        <v>Pass</v>
      </c>
      <c r="G435" s="70">
        <v>1340</v>
      </c>
      <c r="H435" s="64" t="s">
        <v>51</v>
      </c>
      <c r="I435" s="67">
        <v>30</v>
      </c>
      <c r="J435" s="70"/>
    </row>
    <row r="436" spans="1:10" customFormat="1" ht="16.100000000000001" x14ac:dyDescent="0.35">
      <c r="A436" s="154">
        <v>43493</v>
      </c>
      <c r="B436" s="40" t="s">
        <v>47</v>
      </c>
      <c r="C436" s="70">
        <v>47</v>
      </c>
      <c r="D436" s="70">
        <v>62</v>
      </c>
      <c r="E436" s="70">
        <f t="shared" si="18"/>
        <v>15</v>
      </c>
      <c r="F436" s="41" t="str">
        <f>IF(E436="","",IF(E436&lt;=20,"Pass","Fail"))</f>
        <v>Pass</v>
      </c>
      <c r="G436" s="70" t="s">
        <v>211</v>
      </c>
      <c r="H436" s="64" t="s">
        <v>51</v>
      </c>
      <c r="I436" s="67">
        <v>20</v>
      </c>
      <c r="J436" s="70"/>
    </row>
    <row r="437" spans="1:10" customFormat="1" ht="16.100000000000001" x14ac:dyDescent="0.35">
      <c r="A437" s="154">
        <v>43493</v>
      </c>
      <c r="B437" s="40" t="s">
        <v>49</v>
      </c>
      <c r="C437" s="70">
        <v>12</v>
      </c>
      <c r="D437" s="70">
        <v>15</v>
      </c>
      <c r="E437" s="70">
        <f t="shared" si="18"/>
        <v>3</v>
      </c>
      <c r="F437" s="41" t="str">
        <f>IF(E437="","",IF(E437&lt;=30,"Pass","Fail"))</f>
        <v>Pass</v>
      </c>
      <c r="G437" s="70" t="s">
        <v>211</v>
      </c>
      <c r="H437" s="64" t="s">
        <v>51</v>
      </c>
      <c r="I437" s="67">
        <v>30</v>
      </c>
      <c r="J437" s="70"/>
    </row>
    <row r="438" spans="1:10" customFormat="1" ht="16.100000000000001" x14ac:dyDescent="0.35">
      <c r="A438" s="154">
        <v>43496</v>
      </c>
      <c r="B438" s="40" t="s">
        <v>47</v>
      </c>
      <c r="C438" s="70">
        <v>37</v>
      </c>
      <c r="D438" s="70">
        <v>44</v>
      </c>
      <c r="E438" s="70">
        <f t="shared" si="18"/>
        <v>7</v>
      </c>
      <c r="F438" s="41" t="str">
        <f>IF(E438="","",IF(E438&lt;=20,"Pass","Fail"))</f>
        <v>Pass</v>
      </c>
      <c r="G438" s="70">
        <v>1340</v>
      </c>
      <c r="H438" s="64" t="s">
        <v>51</v>
      </c>
      <c r="I438" s="67">
        <v>20</v>
      </c>
      <c r="J438" s="70"/>
    </row>
    <row r="439" spans="1:10" customFormat="1" ht="16.100000000000001" x14ac:dyDescent="0.35">
      <c r="A439" s="154">
        <v>43496</v>
      </c>
      <c r="B439" s="40" t="s">
        <v>49</v>
      </c>
      <c r="C439" s="70">
        <v>10</v>
      </c>
      <c r="D439" s="70">
        <v>28</v>
      </c>
      <c r="E439" s="70">
        <f t="shared" si="18"/>
        <v>18</v>
      </c>
      <c r="F439" s="41" t="str">
        <f t="shared" si="19"/>
        <v>Pass</v>
      </c>
      <c r="G439" s="70">
        <v>1340</v>
      </c>
      <c r="H439" s="64" t="s">
        <v>51</v>
      </c>
      <c r="I439" s="67">
        <v>30</v>
      </c>
      <c r="J439" s="70"/>
    </row>
    <row r="440" spans="1:10" customFormat="1" ht="16.100000000000001" x14ac:dyDescent="0.35">
      <c r="A440" s="154">
        <v>43500</v>
      </c>
      <c r="B440" s="40" t="s">
        <v>47</v>
      </c>
      <c r="C440" s="70">
        <v>44</v>
      </c>
      <c r="D440" s="70">
        <v>54</v>
      </c>
      <c r="E440" s="70">
        <f t="shared" si="18"/>
        <v>10</v>
      </c>
      <c r="F440" s="41" t="str">
        <f>IF(E440="","",IF(E440&lt;=20,"Pass","Fail"))</f>
        <v>Pass</v>
      </c>
      <c r="G440" s="70">
        <v>1340</v>
      </c>
      <c r="H440" s="64" t="s">
        <v>51</v>
      </c>
      <c r="I440" s="67">
        <v>20</v>
      </c>
      <c r="J440" s="70"/>
    </row>
    <row r="441" spans="1:10" customFormat="1" ht="16.100000000000001" x14ac:dyDescent="0.35">
      <c r="A441" s="154">
        <v>43500</v>
      </c>
      <c r="B441" s="40" t="s">
        <v>49</v>
      </c>
      <c r="C441" s="70">
        <v>24</v>
      </c>
      <c r="D441" s="70">
        <v>54</v>
      </c>
      <c r="E441" s="70">
        <f t="shared" si="18"/>
        <v>30</v>
      </c>
      <c r="F441" s="41" t="str">
        <f t="shared" si="19"/>
        <v>Pass</v>
      </c>
      <c r="G441" s="70">
        <v>1340</v>
      </c>
      <c r="H441" s="64" t="s">
        <v>51</v>
      </c>
      <c r="I441" s="67">
        <v>30</v>
      </c>
      <c r="J441" s="70"/>
    </row>
    <row r="442" spans="1:10" customFormat="1" ht="16.100000000000001" x14ac:dyDescent="0.35">
      <c r="A442" s="154">
        <v>43503</v>
      </c>
      <c r="B442" s="40" t="s">
        <v>47</v>
      </c>
      <c r="C442" s="70">
        <v>22</v>
      </c>
      <c r="D442" s="70">
        <v>31</v>
      </c>
      <c r="E442" s="70">
        <f t="shared" si="18"/>
        <v>9</v>
      </c>
      <c r="F442" s="41" t="str">
        <f>IF(E442="","",IF(E442&lt;=20,"Pass","Fail"))</f>
        <v>Pass</v>
      </c>
      <c r="G442" s="70" t="s">
        <v>212</v>
      </c>
      <c r="H442" s="64" t="s">
        <v>51</v>
      </c>
      <c r="I442" s="67">
        <v>20</v>
      </c>
      <c r="J442" s="70"/>
    </row>
    <row r="443" spans="1:10" customFormat="1" ht="16.100000000000001" x14ac:dyDescent="0.35">
      <c r="A443" s="154">
        <v>43503</v>
      </c>
      <c r="B443" s="40" t="s">
        <v>49</v>
      </c>
      <c r="C443" s="70">
        <v>41</v>
      </c>
      <c r="D443" s="70">
        <v>50</v>
      </c>
      <c r="E443" s="70">
        <f t="shared" si="18"/>
        <v>9</v>
      </c>
      <c r="F443" s="41" t="str">
        <f t="shared" si="19"/>
        <v>Pass</v>
      </c>
      <c r="G443" s="70" t="s">
        <v>212</v>
      </c>
      <c r="H443" s="64" t="s">
        <v>51</v>
      </c>
      <c r="I443" s="67">
        <v>30</v>
      </c>
      <c r="J443" s="70"/>
    </row>
    <row r="444" spans="1:10" customFormat="1" ht="16.100000000000001" x14ac:dyDescent="0.35">
      <c r="A444" s="154">
        <v>43507</v>
      </c>
      <c r="B444" s="40" t="s">
        <v>47</v>
      </c>
      <c r="C444" s="70">
        <v>6</v>
      </c>
      <c r="D444" s="70">
        <v>19</v>
      </c>
      <c r="E444" s="70">
        <f t="shared" si="18"/>
        <v>13</v>
      </c>
      <c r="F444" s="41" t="str">
        <f>IF(E444="","",IF(E444&lt;=20,"Pass","Fail"))</f>
        <v>Pass</v>
      </c>
      <c r="G444" s="70">
        <v>1159</v>
      </c>
      <c r="H444" s="64" t="s">
        <v>51</v>
      </c>
      <c r="I444" s="67">
        <v>20</v>
      </c>
      <c r="J444" s="70"/>
    </row>
    <row r="445" spans="1:10" customFormat="1" ht="16.100000000000001" x14ac:dyDescent="0.35">
      <c r="A445" s="154">
        <v>43507</v>
      </c>
      <c r="B445" s="40" t="s">
        <v>49</v>
      </c>
      <c r="C445" s="70">
        <v>3</v>
      </c>
      <c r="D445" s="70">
        <v>10</v>
      </c>
      <c r="E445" s="70">
        <f t="shared" si="18"/>
        <v>7</v>
      </c>
      <c r="F445" s="41" t="str">
        <f>IF(E445="","",IF(E445&lt;=30,"Pass","Fail"))</f>
        <v>Pass</v>
      </c>
      <c r="G445" s="70">
        <v>1159</v>
      </c>
      <c r="H445" s="64" t="s">
        <v>51</v>
      </c>
      <c r="I445" s="67">
        <v>30</v>
      </c>
      <c r="J445" s="70"/>
    </row>
    <row r="446" spans="1:10" customFormat="1" ht="16.100000000000001" x14ac:dyDescent="0.35">
      <c r="A446" s="154">
        <v>43509</v>
      </c>
      <c r="B446" s="40" t="s">
        <v>47</v>
      </c>
      <c r="C446" s="70">
        <v>20</v>
      </c>
      <c r="D446" s="70">
        <v>780</v>
      </c>
      <c r="E446" s="70">
        <f t="shared" si="18"/>
        <v>760</v>
      </c>
      <c r="F446" s="41" t="str">
        <f>IF(E446="","",IF(E446&lt;=20,"Pass","Fail"))</f>
        <v>Fail</v>
      </c>
      <c r="G446" s="70">
        <v>1159</v>
      </c>
      <c r="H446" s="64" t="s">
        <v>51</v>
      </c>
      <c r="I446" s="67">
        <v>20</v>
      </c>
      <c r="J446" s="70" t="s">
        <v>213</v>
      </c>
    </row>
    <row r="447" spans="1:10" customFormat="1" ht="16.100000000000001" x14ac:dyDescent="0.35">
      <c r="A447" s="154">
        <v>43509</v>
      </c>
      <c r="B447" s="40" t="s">
        <v>49</v>
      </c>
      <c r="C447" s="70">
        <v>12</v>
      </c>
      <c r="D447" s="70">
        <v>18</v>
      </c>
      <c r="E447" s="70">
        <f t="shared" si="18"/>
        <v>6</v>
      </c>
      <c r="F447" s="41" t="str">
        <f>IF(E447="","",IF(E447&lt;=30,"Pass","Fail"))</f>
        <v>Pass</v>
      </c>
      <c r="G447" s="70">
        <v>1159</v>
      </c>
      <c r="H447" s="64" t="s">
        <v>51</v>
      </c>
      <c r="I447" s="67">
        <v>30</v>
      </c>
      <c r="J447" s="70"/>
    </row>
    <row r="448" spans="1:10" customFormat="1" ht="16.100000000000001" x14ac:dyDescent="0.35">
      <c r="A448" s="154">
        <v>43510</v>
      </c>
      <c r="B448" s="40" t="s">
        <v>47</v>
      </c>
      <c r="C448" s="70">
        <v>10</v>
      </c>
      <c r="D448" s="70">
        <v>21</v>
      </c>
      <c r="E448" s="70">
        <f t="shared" si="18"/>
        <v>11</v>
      </c>
      <c r="F448" s="41" t="str">
        <f t="shared" ref="F448:F455" si="20">IF(E448="","",IF(E448&lt;=20,"Pass","Fail"))</f>
        <v>Pass</v>
      </c>
      <c r="G448" s="70">
        <v>121</v>
      </c>
      <c r="H448" s="64" t="s">
        <v>51</v>
      </c>
      <c r="I448" s="67">
        <v>20</v>
      </c>
      <c r="J448" s="70"/>
    </row>
    <row r="449" spans="1:10" customFormat="1" ht="16.100000000000001" x14ac:dyDescent="0.35">
      <c r="A449" s="154">
        <v>43510</v>
      </c>
      <c r="B449" s="40" t="s">
        <v>47</v>
      </c>
      <c r="C449" s="70">
        <v>14</v>
      </c>
      <c r="D449" s="70">
        <v>22</v>
      </c>
      <c r="E449" s="70">
        <f t="shared" si="18"/>
        <v>8</v>
      </c>
      <c r="F449" s="41" t="str">
        <f t="shared" si="20"/>
        <v>Pass</v>
      </c>
      <c r="G449" s="70">
        <v>121</v>
      </c>
      <c r="H449" s="64" t="s">
        <v>51</v>
      </c>
      <c r="I449" s="67">
        <v>20</v>
      </c>
      <c r="J449" s="70"/>
    </row>
    <row r="450" spans="1:10" customFormat="1" ht="16.100000000000001" x14ac:dyDescent="0.35">
      <c r="A450" s="154">
        <v>43511</v>
      </c>
      <c r="B450" s="40" t="s">
        <v>47</v>
      </c>
      <c r="C450" s="70">
        <v>10</v>
      </c>
      <c r="D450" s="70">
        <v>283</v>
      </c>
      <c r="E450" s="70">
        <f t="shared" si="18"/>
        <v>273</v>
      </c>
      <c r="F450" s="41" t="str">
        <f t="shared" si="20"/>
        <v>Fail</v>
      </c>
      <c r="G450" s="70">
        <v>74</v>
      </c>
      <c r="H450" s="64" t="s">
        <v>51</v>
      </c>
      <c r="I450" s="67">
        <v>20</v>
      </c>
      <c r="J450" s="70"/>
    </row>
    <row r="451" spans="1:10" customFormat="1" ht="16.100000000000001" x14ac:dyDescent="0.35">
      <c r="A451" s="154">
        <v>43511</v>
      </c>
      <c r="B451" s="40" t="s">
        <v>47</v>
      </c>
      <c r="C451" s="70">
        <v>5</v>
      </c>
      <c r="D451" s="70">
        <v>176</v>
      </c>
      <c r="E451" s="70">
        <f t="shared" si="18"/>
        <v>171</v>
      </c>
      <c r="F451" s="41" t="str">
        <f t="shared" si="20"/>
        <v>Fail</v>
      </c>
      <c r="G451" s="70">
        <v>1159</v>
      </c>
      <c r="H451" s="64" t="s">
        <v>51</v>
      </c>
      <c r="I451" s="67">
        <v>20</v>
      </c>
      <c r="J451" s="70"/>
    </row>
    <row r="452" spans="1:10" customFormat="1" ht="16.100000000000001" x14ac:dyDescent="0.35">
      <c r="A452" s="154">
        <v>43511</v>
      </c>
      <c r="B452" s="40" t="s">
        <v>47</v>
      </c>
      <c r="C452" s="70">
        <v>11</v>
      </c>
      <c r="D452" s="70">
        <v>290</v>
      </c>
      <c r="E452" s="70">
        <f t="shared" si="18"/>
        <v>279</v>
      </c>
      <c r="F452" s="41" t="str">
        <f t="shared" si="20"/>
        <v>Fail</v>
      </c>
      <c r="G452" s="70">
        <v>1335</v>
      </c>
      <c r="H452" s="64" t="s">
        <v>51</v>
      </c>
      <c r="I452" s="67">
        <v>20</v>
      </c>
      <c r="J452" s="70"/>
    </row>
    <row r="453" spans="1:10" customFormat="1" ht="16.100000000000001" x14ac:dyDescent="0.35">
      <c r="A453" s="154">
        <v>43511</v>
      </c>
      <c r="B453" s="40" t="s">
        <v>47</v>
      </c>
      <c r="C453" s="70">
        <v>14</v>
      </c>
      <c r="D453" s="70">
        <v>21</v>
      </c>
      <c r="E453" s="70">
        <f t="shared" si="18"/>
        <v>7</v>
      </c>
      <c r="F453" s="41" t="str">
        <f t="shared" si="20"/>
        <v>Pass</v>
      </c>
      <c r="G453" s="70">
        <v>121</v>
      </c>
      <c r="H453" s="64" t="s">
        <v>51</v>
      </c>
      <c r="I453" s="67">
        <v>20</v>
      </c>
      <c r="J453" s="70"/>
    </row>
    <row r="454" spans="1:10" customFormat="1" ht="16.100000000000001" x14ac:dyDescent="0.35">
      <c r="A454" s="154">
        <v>43511</v>
      </c>
      <c r="B454" s="40" t="s">
        <v>47</v>
      </c>
      <c r="C454" s="70">
        <v>19</v>
      </c>
      <c r="D454" s="70">
        <v>48</v>
      </c>
      <c r="E454" s="70">
        <f t="shared" si="18"/>
        <v>29</v>
      </c>
      <c r="F454" s="41" t="str">
        <f t="shared" si="20"/>
        <v>Fail</v>
      </c>
      <c r="G454" s="70">
        <v>121</v>
      </c>
      <c r="H454" s="64" t="s">
        <v>51</v>
      </c>
      <c r="I454" s="67">
        <v>20</v>
      </c>
      <c r="J454" s="70"/>
    </row>
    <row r="455" spans="1:10" customFormat="1" ht="16.100000000000001" x14ac:dyDescent="0.35">
      <c r="A455" s="154">
        <v>43511</v>
      </c>
      <c r="B455" s="40" t="s">
        <v>47</v>
      </c>
      <c r="C455" s="70">
        <v>21</v>
      </c>
      <c r="D455" s="70">
        <v>51</v>
      </c>
      <c r="E455" s="70">
        <f t="shared" si="18"/>
        <v>30</v>
      </c>
      <c r="F455" s="41" t="str">
        <f t="shared" si="20"/>
        <v>Fail</v>
      </c>
      <c r="G455" s="70">
        <v>121</v>
      </c>
      <c r="H455" s="64" t="s">
        <v>51</v>
      </c>
      <c r="I455" s="67">
        <v>20</v>
      </c>
      <c r="J455" s="70"/>
    </row>
    <row r="456" spans="1:10" customFormat="1" ht="16.100000000000001" x14ac:dyDescent="0.35">
      <c r="A456" s="154">
        <v>43511</v>
      </c>
      <c r="B456" s="40" t="s">
        <v>47</v>
      </c>
      <c r="C456" s="70">
        <v>5</v>
      </c>
      <c r="D456" s="70">
        <v>9</v>
      </c>
      <c r="E456" s="70">
        <f t="shared" si="18"/>
        <v>4</v>
      </c>
      <c r="F456" s="41" t="str">
        <f>IF(E456="","",IF(E456&lt;=20,"Pass","Fail"))</f>
        <v>Pass</v>
      </c>
      <c r="G456" s="70">
        <v>102</v>
      </c>
      <c r="H456" s="64" t="s">
        <v>51</v>
      </c>
      <c r="I456" s="67">
        <v>20</v>
      </c>
      <c r="J456" s="70" t="s">
        <v>214</v>
      </c>
    </row>
    <row r="457" spans="1:10" customFormat="1" ht="16.100000000000001" x14ac:dyDescent="0.35">
      <c r="A457" s="154">
        <v>43511</v>
      </c>
      <c r="B457" s="40" t="s">
        <v>47</v>
      </c>
      <c r="C457" s="70">
        <v>9</v>
      </c>
      <c r="D457" s="70">
        <v>31</v>
      </c>
      <c r="E457" s="70">
        <f t="shared" si="18"/>
        <v>22</v>
      </c>
      <c r="F457" s="41" t="str">
        <f>IF(E457="","",IF(E457&lt;=20,"Pass","Fail"))</f>
        <v>Fail</v>
      </c>
      <c r="G457" s="70">
        <v>102</v>
      </c>
      <c r="H457" s="64" t="s">
        <v>51</v>
      </c>
      <c r="I457" s="67">
        <v>20</v>
      </c>
      <c r="J457" s="70" t="s">
        <v>215</v>
      </c>
    </row>
    <row r="458" spans="1:10" customFormat="1" ht="16.100000000000001" x14ac:dyDescent="0.35">
      <c r="A458" s="154">
        <v>43514</v>
      </c>
      <c r="B458" s="40" t="s">
        <v>47</v>
      </c>
      <c r="C458" s="70">
        <v>0</v>
      </c>
      <c r="D458" s="70">
        <v>12</v>
      </c>
      <c r="E458" s="70">
        <f t="shared" si="18"/>
        <v>12</v>
      </c>
      <c r="F458" s="41" t="str">
        <f>IF(E458="","",IF(E458&lt;=20,"Pass","Fail"))</f>
        <v>Pass</v>
      </c>
      <c r="G458" s="70">
        <v>1428</v>
      </c>
      <c r="H458" s="64" t="s">
        <v>51</v>
      </c>
      <c r="I458" s="67">
        <v>20</v>
      </c>
      <c r="J458" s="70"/>
    </row>
    <row r="459" spans="1:10" customFormat="1" ht="16.100000000000001" x14ac:dyDescent="0.35">
      <c r="A459" s="154">
        <v>43514</v>
      </c>
      <c r="B459" s="40" t="s">
        <v>49</v>
      </c>
      <c r="C459" s="70">
        <v>2</v>
      </c>
      <c r="D459" s="70">
        <v>11</v>
      </c>
      <c r="E459" s="70">
        <f t="shared" si="18"/>
        <v>9</v>
      </c>
      <c r="F459" s="41" t="str">
        <f>IF(E459="","",IF(E459&lt;=30,"Pass","Fail"))</f>
        <v>Pass</v>
      </c>
      <c r="G459" s="70">
        <v>1428</v>
      </c>
      <c r="H459" s="64" t="s">
        <v>51</v>
      </c>
      <c r="I459" s="67">
        <v>30</v>
      </c>
      <c r="J459" s="70"/>
    </row>
    <row r="460" spans="1:10" customFormat="1" ht="16.100000000000001" x14ac:dyDescent="0.35">
      <c r="A460" s="154">
        <v>43521</v>
      </c>
      <c r="B460" s="40" t="s">
        <v>47</v>
      </c>
      <c r="C460" s="70">
        <v>29</v>
      </c>
      <c r="D460" s="70">
        <v>31</v>
      </c>
      <c r="E460" s="70">
        <f t="shared" si="18"/>
        <v>2</v>
      </c>
      <c r="F460" s="41" t="str">
        <f>IF(E460="","",IF(E460&lt;=20,"Pass","Fail"))</f>
        <v>Pass</v>
      </c>
      <c r="G460" s="70" t="s">
        <v>216</v>
      </c>
      <c r="H460" s="64" t="s">
        <v>51</v>
      </c>
      <c r="I460" s="67">
        <v>20</v>
      </c>
      <c r="J460" s="70"/>
    </row>
    <row r="461" spans="1:10" customFormat="1" ht="16.100000000000001" x14ac:dyDescent="0.35">
      <c r="A461" s="154">
        <v>43521</v>
      </c>
      <c r="B461" s="40" t="s">
        <v>49</v>
      </c>
      <c r="C461" s="70">
        <v>17</v>
      </c>
      <c r="D461" s="70">
        <v>24</v>
      </c>
      <c r="E461" s="70">
        <f t="shared" si="18"/>
        <v>7</v>
      </c>
      <c r="F461" s="41" t="str">
        <f>IF(E461="","",IF(E461&lt;=30,"Pass","Fail"))</f>
        <v>Pass</v>
      </c>
      <c r="G461" s="70" t="s">
        <v>216</v>
      </c>
      <c r="H461" s="64" t="s">
        <v>51</v>
      </c>
      <c r="I461" s="67">
        <v>30</v>
      </c>
      <c r="J461" s="70"/>
    </row>
    <row r="462" spans="1:10" customFormat="1" ht="16.100000000000001" x14ac:dyDescent="0.35">
      <c r="A462" s="154">
        <v>43524</v>
      </c>
      <c r="B462" s="40" t="s">
        <v>47</v>
      </c>
      <c r="C462" s="70">
        <v>31</v>
      </c>
      <c r="D462" s="70">
        <v>40</v>
      </c>
      <c r="E462" s="70">
        <f t="shared" si="18"/>
        <v>9</v>
      </c>
      <c r="F462" s="41" t="str">
        <f>IF(E462="","",IF(E462&lt;=20,"Pass","Fail"))</f>
        <v>Pass</v>
      </c>
      <c r="G462" s="70" t="s">
        <v>217</v>
      </c>
      <c r="H462" s="64" t="s">
        <v>51</v>
      </c>
      <c r="I462" s="67">
        <v>20</v>
      </c>
      <c r="J462" s="70"/>
    </row>
    <row r="463" spans="1:10" customFormat="1" ht="16.100000000000001" x14ac:dyDescent="0.35">
      <c r="A463" s="154">
        <v>43524</v>
      </c>
      <c r="B463" s="40" t="s">
        <v>49</v>
      </c>
      <c r="C463" s="70">
        <v>20</v>
      </c>
      <c r="D463" s="70">
        <v>35</v>
      </c>
      <c r="E463" s="70">
        <f t="shared" si="18"/>
        <v>15</v>
      </c>
      <c r="F463" s="41" t="str">
        <f>IF(E463="","",IF(E463&lt;=30,"Pass","Fail"))</f>
        <v>Pass</v>
      </c>
      <c r="G463" s="70" t="s">
        <v>217</v>
      </c>
      <c r="H463" s="64" t="s">
        <v>51</v>
      </c>
      <c r="I463" s="67">
        <v>30</v>
      </c>
      <c r="J463" s="70"/>
    </row>
    <row r="464" spans="1:10" customFormat="1" ht="16.100000000000001" x14ac:dyDescent="0.35">
      <c r="A464" s="154">
        <v>43528</v>
      </c>
      <c r="B464" s="40" t="s">
        <v>47</v>
      </c>
      <c r="C464" s="70">
        <v>25</v>
      </c>
      <c r="D464" s="70">
        <v>43</v>
      </c>
      <c r="E464" s="70">
        <f t="shared" si="18"/>
        <v>18</v>
      </c>
      <c r="F464" s="41" t="str">
        <f>IF(E464="","",IF(E464&lt;=20,"Pass","Fail"))</f>
        <v>Pass</v>
      </c>
      <c r="G464" s="70">
        <v>74</v>
      </c>
      <c r="H464" s="64" t="s">
        <v>51</v>
      </c>
      <c r="I464" s="67">
        <v>20</v>
      </c>
      <c r="J464" s="70"/>
    </row>
    <row r="465" spans="1:10" customFormat="1" ht="16.100000000000001" x14ac:dyDescent="0.35">
      <c r="A465" s="154">
        <v>43528</v>
      </c>
      <c r="B465" s="40" t="s">
        <v>49</v>
      </c>
      <c r="C465" s="70">
        <v>17</v>
      </c>
      <c r="D465" s="70">
        <v>31</v>
      </c>
      <c r="E465" s="70">
        <f t="shared" si="18"/>
        <v>14</v>
      </c>
      <c r="F465" s="41" t="str">
        <f>IF(E465="","",IF(E465&lt;=30,"Pass","Fail"))</f>
        <v>Pass</v>
      </c>
      <c r="G465" s="70">
        <v>74</v>
      </c>
      <c r="H465" s="64" t="s">
        <v>51</v>
      </c>
      <c r="I465" s="67">
        <v>30</v>
      </c>
      <c r="J465" s="70"/>
    </row>
    <row r="466" spans="1:10" customFormat="1" ht="16.100000000000001" x14ac:dyDescent="0.35">
      <c r="A466" s="154">
        <v>43531</v>
      </c>
      <c r="B466" s="40" t="s">
        <v>47</v>
      </c>
      <c r="C466" s="70">
        <v>43</v>
      </c>
      <c r="D466" s="70">
        <v>52</v>
      </c>
      <c r="E466" s="70">
        <f t="shared" si="18"/>
        <v>9</v>
      </c>
      <c r="F466" s="41" t="str">
        <f>IF(E466="","",IF(E466&lt;=20,"Pass","Fail"))</f>
        <v>Pass</v>
      </c>
      <c r="G466" s="70">
        <v>1340</v>
      </c>
      <c r="H466" s="64" t="s">
        <v>51</v>
      </c>
      <c r="I466" s="67">
        <v>20</v>
      </c>
      <c r="J466" s="70"/>
    </row>
    <row r="467" spans="1:10" customFormat="1" ht="16.100000000000001" x14ac:dyDescent="0.35">
      <c r="A467" s="154">
        <v>43531</v>
      </c>
      <c r="B467" s="40" t="s">
        <v>49</v>
      </c>
      <c r="C467" s="70">
        <v>9</v>
      </c>
      <c r="D467" s="70">
        <v>24</v>
      </c>
      <c r="E467" s="70">
        <f t="shared" si="18"/>
        <v>15</v>
      </c>
      <c r="F467" s="41" t="str">
        <f>IF(E467="","",IF(E467&lt;=30,"Pass","Fail"))</f>
        <v>Pass</v>
      </c>
      <c r="G467" s="70">
        <v>1340</v>
      </c>
      <c r="H467" s="64" t="s">
        <v>51</v>
      </c>
      <c r="I467" s="67">
        <v>30</v>
      </c>
      <c r="J467" s="70"/>
    </row>
    <row r="468" spans="1:10" customFormat="1" ht="16.100000000000001" x14ac:dyDescent="0.35">
      <c r="A468" s="154">
        <v>43536</v>
      </c>
      <c r="B468" s="40" t="s">
        <v>47</v>
      </c>
      <c r="C468" s="70">
        <v>12</v>
      </c>
      <c r="D468" s="70">
        <v>56</v>
      </c>
      <c r="E468" s="70">
        <f t="shared" si="18"/>
        <v>44</v>
      </c>
      <c r="F468" s="41" t="str">
        <f>IF(E468="","",IF(E468&lt;=20,"Pass","Fail"))</f>
        <v>Fail</v>
      </c>
      <c r="G468" s="70">
        <v>121</v>
      </c>
      <c r="H468" s="64" t="s">
        <v>51</v>
      </c>
      <c r="I468" s="67">
        <v>20</v>
      </c>
      <c r="J468" s="70" t="s">
        <v>218</v>
      </c>
    </row>
    <row r="469" spans="1:10" customFormat="1" ht="16.100000000000001" x14ac:dyDescent="0.35">
      <c r="A469" s="154">
        <v>43536</v>
      </c>
      <c r="B469" s="40" t="s">
        <v>49</v>
      </c>
      <c r="C469" s="70">
        <v>25</v>
      </c>
      <c r="D469" s="70">
        <v>38</v>
      </c>
      <c r="E469" s="70">
        <f t="shared" si="18"/>
        <v>13</v>
      </c>
      <c r="F469" s="41" t="str">
        <f>IF(E469="","",IF(E469&lt;=30,"Pass","Fail"))</f>
        <v>Pass</v>
      </c>
      <c r="G469" s="70">
        <v>121</v>
      </c>
      <c r="H469" s="64" t="s">
        <v>51</v>
      </c>
      <c r="I469" s="67">
        <v>30</v>
      </c>
      <c r="J469" s="70" t="s">
        <v>218</v>
      </c>
    </row>
    <row r="470" spans="1:10" customFormat="1" ht="16.100000000000001" x14ac:dyDescent="0.35">
      <c r="A470" s="154">
        <v>43536</v>
      </c>
      <c r="B470" s="40" t="s">
        <v>47</v>
      </c>
      <c r="C470" s="70">
        <v>26</v>
      </c>
      <c r="D470" s="70">
        <v>37</v>
      </c>
      <c r="E470" s="70">
        <f t="shared" si="18"/>
        <v>11</v>
      </c>
      <c r="F470" s="41" t="str">
        <f>IF(E470="","",IF(E470&lt;=20,"Pass","Fail"))</f>
        <v>Pass</v>
      </c>
      <c r="G470" s="70">
        <v>121</v>
      </c>
      <c r="H470" s="64" t="s">
        <v>51</v>
      </c>
      <c r="I470" s="67">
        <v>20</v>
      </c>
      <c r="J470" s="70" t="s">
        <v>219</v>
      </c>
    </row>
    <row r="471" spans="1:10" customFormat="1" ht="16.100000000000001" x14ac:dyDescent="0.35">
      <c r="A471" s="154">
        <v>43536</v>
      </c>
      <c r="B471" s="40" t="s">
        <v>47</v>
      </c>
      <c r="C471" s="70">
        <v>28</v>
      </c>
      <c r="D471" s="70">
        <v>30</v>
      </c>
      <c r="E471" s="70">
        <f t="shared" si="18"/>
        <v>2</v>
      </c>
      <c r="F471" s="41" t="str">
        <f>IF(E471="","",IF(E471&lt;=20,"Pass","Fail"))</f>
        <v>Pass</v>
      </c>
      <c r="G471" s="70">
        <v>121</v>
      </c>
      <c r="H471" s="64" t="s">
        <v>51</v>
      </c>
      <c r="I471" s="67">
        <v>20</v>
      </c>
      <c r="J471" s="70" t="s">
        <v>220</v>
      </c>
    </row>
    <row r="472" spans="1:10" customFormat="1" ht="16.100000000000001" x14ac:dyDescent="0.35">
      <c r="A472" s="154">
        <v>43538</v>
      </c>
      <c r="B472" s="40" t="s">
        <v>47</v>
      </c>
      <c r="C472" s="70">
        <v>13</v>
      </c>
      <c r="D472" s="70">
        <v>17</v>
      </c>
      <c r="E472" s="70">
        <f t="shared" si="18"/>
        <v>4</v>
      </c>
      <c r="F472" s="41" t="str">
        <f>IF(E472="","",IF(E472&lt;=20,"Pass","Fail"))</f>
        <v>Pass</v>
      </c>
      <c r="G472" s="70">
        <v>102</v>
      </c>
      <c r="H472" s="64" t="s">
        <v>51</v>
      </c>
      <c r="I472" s="67">
        <v>20</v>
      </c>
      <c r="J472" s="70"/>
    </row>
    <row r="473" spans="1:10" customFormat="1" ht="16.100000000000001" x14ac:dyDescent="0.35">
      <c r="A473" s="154">
        <v>43538</v>
      </c>
      <c r="B473" s="40" t="s">
        <v>49</v>
      </c>
      <c r="C473" s="70">
        <v>6</v>
      </c>
      <c r="D473" s="70">
        <v>13</v>
      </c>
      <c r="E473" s="70">
        <f t="shared" si="18"/>
        <v>7</v>
      </c>
      <c r="F473" s="41" t="str">
        <f>IF(E473="","",IF(E473&lt;=30,"Pass","Fail"))</f>
        <v>Pass</v>
      </c>
      <c r="G473" s="70">
        <v>102</v>
      </c>
      <c r="H473" s="64" t="s">
        <v>51</v>
      </c>
      <c r="I473" s="67">
        <v>30</v>
      </c>
      <c r="J473" s="70"/>
    </row>
    <row r="474" spans="1:10" customFormat="1" ht="16.100000000000001" x14ac:dyDescent="0.35">
      <c r="A474" s="154">
        <v>43542</v>
      </c>
      <c r="B474" s="40" t="s">
        <v>47</v>
      </c>
      <c r="C474" s="70">
        <v>23</v>
      </c>
      <c r="D474" s="70">
        <v>41</v>
      </c>
      <c r="E474" s="70">
        <f t="shared" si="18"/>
        <v>18</v>
      </c>
      <c r="F474" s="41" t="str">
        <f>IF(E474="","",IF(E474&lt;=20,"Pass","Fail"))</f>
        <v>Pass</v>
      </c>
      <c r="G474" s="70">
        <v>1428</v>
      </c>
      <c r="H474" s="64" t="s">
        <v>51</v>
      </c>
      <c r="I474" s="67">
        <v>20</v>
      </c>
      <c r="J474" s="70"/>
    </row>
    <row r="475" spans="1:10" customFormat="1" ht="16.100000000000001" x14ac:dyDescent="0.35">
      <c r="A475" s="154">
        <v>43542</v>
      </c>
      <c r="B475" s="40" t="s">
        <v>49</v>
      </c>
      <c r="C475" s="70">
        <v>44</v>
      </c>
      <c r="D475" s="70">
        <v>70</v>
      </c>
      <c r="E475" s="70">
        <f t="shared" si="18"/>
        <v>26</v>
      </c>
      <c r="F475" s="41" t="str">
        <f>IF(E475="","",IF(E475&lt;=30,"Pass","Fail"))</f>
        <v>Pass</v>
      </c>
      <c r="G475" s="70">
        <v>1428</v>
      </c>
      <c r="H475" s="64" t="s">
        <v>51</v>
      </c>
      <c r="I475" s="67">
        <v>30</v>
      </c>
      <c r="J475" s="70"/>
    </row>
    <row r="476" spans="1:10" customFormat="1" ht="16.100000000000001" x14ac:dyDescent="0.35">
      <c r="A476" s="154">
        <v>43546</v>
      </c>
      <c r="B476" s="40" t="s">
        <v>47</v>
      </c>
      <c r="C476" s="70">
        <v>27</v>
      </c>
      <c r="D476" s="70">
        <v>35</v>
      </c>
      <c r="E476" s="70">
        <f t="shared" si="18"/>
        <v>8</v>
      </c>
      <c r="F476" s="41" t="str">
        <f>IF(E476="","",IF(E476&lt;=20,"Pass","Fail"))</f>
        <v>Pass</v>
      </c>
      <c r="G476" s="70">
        <v>1340</v>
      </c>
      <c r="H476" s="64" t="s">
        <v>51</v>
      </c>
      <c r="I476" s="67">
        <v>20</v>
      </c>
      <c r="J476" s="70"/>
    </row>
    <row r="477" spans="1:10" customFormat="1" ht="16.100000000000001" x14ac:dyDescent="0.35">
      <c r="A477" s="154">
        <v>43526</v>
      </c>
      <c r="B477" s="40" t="s">
        <v>49</v>
      </c>
      <c r="C477" s="70">
        <v>1</v>
      </c>
      <c r="D477" s="70">
        <v>11</v>
      </c>
      <c r="E477" s="70">
        <f t="shared" si="18"/>
        <v>10</v>
      </c>
      <c r="F477" s="41" t="str">
        <f>IF(E477="","",IF(E477&lt;=30,"Pass","Fail"))</f>
        <v>Pass</v>
      </c>
      <c r="G477" s="70">
        <v>1340</v>
      </c>
      <c r="H477" s="64" t="s">
        <v>51</v>
      </c>
      <c r="I477" s="67">
        <v>30</v>
      </c>
      <c r="J477" s="70"/>
    </row>
    <row r="478" spans="1:10" customFormat="1" ht="16.100000000000001" x14ac:dyDescent="0.35">
      <c r="A478" s="154">
        <v>43549</v>
      </c>
      <c r="B478" s="40" t="s">
        <v>47</v>
      </c>
      <c r="C478" s="70">
        <v>10</v>
      </c>
      <c r="D478" s="70">
        <v>30</v>
      </c>
      <c r="E478" s="70">
        <f t="shared" si="18"/>
        <v>20</v>
      </c>
      <c r="F478" s="41" t="str">
        <f>IF(E478="","",IF(E478&lt;=20,"Pass","Fail"))</f>
        <v>Pass</v>
      </c>
      <c r="G478" s="70">
        <v>1159</v>
      </c>
      <c r="H478" s="64" t="s">
        <v>51</v>
      </c>
      <c r="I478" s="67">
        <v>20</v>
      </c>
      <c r="J478" s="70"/>
    </row>
    <row r="479" spans="1:10" customFormat="1" ht="16.100000000000001" x14ac:dyDescent="0.35">
      <c r="A479" s="154">
        <v>43549</v>
      </c>
      <c r="B479" s="40" t="s">
        <v>49</v>
      </c>
      <c r="C479" s="70">
        <v>36</v>
      </c>
      <c r="D479" s="70">
        <v>50</v>
      </c>
      <c r="E479" s="70">
        <f t="shared" si="18"/>
        <v>14</v>
      </c>
      <c r="F479" s="41" t="str">
        <f>IF(E479="","",IF(E479&lt;=30,"Pass","Fail"))</f>
        <v>Pass</v>
      </c>
      <c r="G479" s="70">
        <v>1159</v>
      </c>
      <c r="H479" s="64" t="s">
        <v>51</v>
      </c>
      <c r="I479" s="67">
        <v>30</v>
      </c>
      <c r="J479" s="70"/>
    </row>
    <row r="480" spans="1:10" customFormat="1" ht="16.100000000000001" x14ac:dyDescent="0.35">
      <c r="A480" s="154">
        <v>43552</v>
      </c>
      <c r="B480" s="40" t="s">
        <v>47</v>
      </c>
      <c r="C480" s="70">
        <v>48</v>
      </c>
      <c r="D480" s="70">
        <v>51</v>
      </c>
      <c r="E480" s="70">
        <f t="shared" si="18"/>
        <v>3</v>
      </c>
      <c r="F480" s="41" t="str">
        <f>IF(E480="","",IF(E480&lt;=30,"Pass","Fail"))</f>
        <v>Pass</v>
      </c>
      <c r="G480" s="70">
        <v>121</v>
      </c>
      <c r="H480" s="64" t="s">
        <v>51</v>
      </c>
      <c r="I480" s="67">
        <v>20</v>
      </c>
      <c r="J480" s="70"/>
    </row>
    <row r="481" spans="1:10" customFormat="1" ht="16.100000000000001" x14ac:dyDescent="0.35">
      <c r="A481" s="154">
        <v>43552</v>
      </c>
      <c r="B481" s="40" t="s">
        <v>49</v>
      </c>
      <c r="C481" s="70">
        <v>26</v>
      </c>
      <c r="D481" s="70">
        <v>44</v>
      </c>
      <c r="E481" s="70">
        <f t="shared" ref="E481:E483" si="21">IF(((C481="")*AND(D481="")),"",D481-C481)</f>
        <v>18</v>
      </c>
      <c r="F481" s="41" t="str">
        <f>IF(E481="","",IF(E481&lt;=30,"Pass","Fail"))</f>
        <v>Pass</v>
      </c>
      <c r="G481" s="70">
        <v>121</v>
      </c>
      <c r="H481" s="64" t="s">
        <v>51</v>
      </c>
      <c r="I481" s="67">
        <v>30</v>
      </c>
      <c r="J481" s="70"/>
    </row>
    <row r="482" spans="1:10" customFormat="1" ht="16.100000000000001" x14ac:dyDescent="0.35">
      <c r="A482" s="154">
        <v>43558</v>
      </c>
      <c r="B482" s="40" t="s">
        <v>47</v>
      </c>
      <c r="C482" s="70">
        <v>30</v>
      </c>
      <c r="D482" s="70">
        <v>45</v>
      </c>
      <c r="E482" s="70">
        <f t="shared" si="21"/>
        <v>15</v>
      </c>
      <c r="F482" s="41" t="str">
        <f>IF(E482="","",IF(E482&lt;=20,"Pass","Fail"))</f>
        <v>Pass</v>
      </c>
      <c r="G482" s="70">
        <v>1428</v>
      </c>
      <c r="H482" s="64" t="s">
        <v>51</v>
      </c>
      <c r="I482" s="67">
        <v>20</v>
      </c>
      <c r="J482" s="70"/>
    </row>
    <row r="483" spans="1:10" customFormat="1" ht="16.100000000000001" x14ac:dyDescent="0.35">
      <c r="A483" s="154">
        <v>43558</v>
      </c>
      <c r="B483" s="40" t="s">
        <v>49</v>
      </c>
      <c r="C483" s="70">
        <v>23</v>
      </c>
      <c r="D483" s="70">
        <v>41</v>
      </c>
      <c r="E483" s="70">
        <f t="shared" si="21"/>
        <v>18</v>
      </c>
      <c r="F483" s="41" t="str">
        <f>IF(E483="","",IF(E483&lt;=30,"Pass","Fail"))</f>
        <v>Pass</v>
      </c>
      <c r="G483" s="70">
        <v>1428</v>
      </c>
      <c r="H483" s="64" t="s">
        <v>51</v>
      </c>
      <c r="I483" s="67">
        <v>30</v>
      </c>
      <c r="J483" s="70"/>
    </row>
    <row r="484" spans="1:10" customFormat="1" ht="16.100000000000001" x14ac:dyDescent="0.35">
      <c r="A484" s="154">
        <v>43562</v>
      </c>
      <c r="B484" s="40" t="s">
        <v>47</v>
      </c>
      <c r="C484" s="70">
        <v>38</v>
      </c>
      <c r="D484" s="70">
        <v>45</v>
      </c>
      <c r="E484" s="70">
        <f>IF(((C484="")*AND(D484="")),"",D484-C484)</f>
        <v>7</v>
      </c>
      <c r="F484" s="41" t="str">
        <f>IF(E484="","",IF(E484&lt;=20,"Pass","Fail"))</f>
        <v>Pass</v>
      </c>
      <c r="G484" s="70">
        <v>121</v>
      </c>
      <c r="H484" s="64" t="s">
        <v>51</v>
      </c>
      <c r="I484" s="67">
        <v>20</v>
      </c>
      <c r="J484" s="70"/>
    </row>
    <row r="485" spans="1:10" customFormat="1" ht="16.100000000000001" x14ac:dyDescent="0.35">
      <c r="A485" s="154">
        <v>43562</v>
      </c>
      <c r="B485" s="40" t="s">
        <v>49</v>
      </c>
      <c r="C485" s="70">
        <v>36</v>
      </c>
      <c r="D485" s="70">
        <v>42</v>
      </c>
      <c r="E485" s="70">
        <f>IF(((C485="")*AND(D485="")),"",D485-C485)</f>
        <v>6</v>
      </c>
      <c r="F485" s="41" t="str">
        <f>IF(E485="","",IF(E485&lt;=30,"Pass","Fail"))</f>
        <v>Pass</v>
      </c>
      <c r="G485" s="70">
        <v>121</v>
      </c>
      <c r="H485" s="64" t="s">
        <v>51</v>
      </c>
      <c r="I485" s="67">
        <v>30</v>
      </c>
      <c r="J485" s="70"/>
    </row>
    <row r="486" spans="1:10" customFormat="1" ht="16.100000000000001" x14ac:dyDescent="0.35">
      <c r="A486" s="154">
        <v>43565</v>
      </c>
      <c r="B486" s="40" t="s">
        <v>47</v>
      </c>
      <c r="C486" s="70">
        <v>35</v>
      </c>
      <c r="D486" s="70">
        <v>44</v>
      </c>
      <c r="E486" s="70">
        <f t="shared" ref="E486:E499" si="22">IF(((C486="")*AND(D486="")),"",D486-C486)</f>
        <v>9</v>
      </c>
      <c r="F486" s="41" t="str">
        <f>IF(E486="","",IF(E486&lt;=20,"Pass","Fail"))</f>
        <v>Pass</v>
      </c>
      <c r="G486" s="70">
        <v>1159</v>
      </c>
      <c r="H486" s="64" t="s">
        <v>51</v>
      </c>
      <c r="I486" s="67">
        <v>20</v>
      </c>
      <c r="J486" s="70"/>
    </row>
    <row r="487" spans="1:10" customFormat="1" ht="16.100000000000001" x14ac:dyDescent="0.35">
      <c r="A487" s="154">
        <v>43565</v>
      </c>
      <c r="B487" s="40" t="s">
        <v>49</v>
      </c>
      <c r="C487" s="70">
        <v>21</v>
      </c>
      <c r="D487" s="70">
        <v>49</v>
      </c>
      <c r="E487" s="70">
        <f t="shared" si="22"/>
        <v>28</v>
      </c>
      <c r="F487" s="41" t="str">
        <f>IF(E487="","",IF(E487&lt;=30,"Pass","Fail"))</f>
        <v>Pass</v>
      </c>
      <c r="G487" s="70">
        <v>1159</v>
      </c>
      <c r="H487" s="64" t="s">
        <v>51</v>
      </c>
      <c r="I487" s="67">
        <v>30</v>
      </c>
      <c r="J487" s="70"/>
    </row>
    <row r="488" spans="1:10" customFormat="1" ht="16.100000000000001" x14ac:dyDescent="0.35">
      <c r="A488" s="154">
        <v>43568</v>
      </c>
      <c r="B488" s="40" t="s">
        <v>47</v>
      </c>
      <c r="C488" s="70">
        <v>51</v>
      </c>
      <c r="D488" s="70">
        <v>56</v>
      </c>
      <c r="E488" s="70">
        <f>IF(((C488="")*AND('[1]PR Ch A ER'!D488="")),"",D488-C488)</f>
        <v>5</v>
      </c>
      <c r="F488" s="41" t="str">
        <f>IF(E488="","",IF(E488&lt;=20,"Pass","Fail"))</f>
        <v>Pass</v>
      </c>
      <c r="G488" s="70">
        <v>1428</v>
      </c>
      <c r="H488" s="64" t="s">
        <v>51</v>
      </c>
      <c r="I488" s="67">
        <v>20</v>
      </c>
      <c r="J488" s="70"/>
    </row>
    <row r="489" spans="1:10" customFormat="1" ht="16.100000000000001" x14ac:dyDescent="0.35">
      <c r="A489" s="154">
        <v>43568</v>
      </c>
      <c r="B489" s="40" t="s">
        <v>49</v>
      </c>
      <c r="C489" s="70">
        <v>68</v>
      </c>
      <c r="D489" s="70">
        <v>78</v>
      </c>
      <c r="E489" s="70">
        <f>IF(((C489="")*AND('[1]PR Ch A ER'!D489="")),"",D489-C489)</f>
        <v>10</v>
      </c>
      <c r="F489" s="41" t="str">
        <f>IF(E489="","",IF(E489&lt;=30,"Pass","Fail"))</f>
        <v>Pass</v>
      </c>
      <c r="G489" s="70">
        <v>1428</v>
      </c>
      <c r="H489" s="64" t="s">
        <v>51</v>
      </c>
      <c r="I489" s="67">
        <v>30</v>
      </c>
      <c r="J489" s="70"/>
    </row>
    <row r="490" spans="1:10" customFormat="1" ht="16.100000000000001" x14ac:dyDescent="0.35">
      <c r="A490" s="154">
        <v>43577</v>
      </c>
      <c r="B490" s="40" t="s">
        <v>47</v>
      </c>
      <c r="C490" s="70">
        <v>78</v>
      </c>
      <c r="D490" s="70">
        <v>94</v>
      </c>
      <c r="E490" s="70">
        <f>IF(((C490="")*AND('[1]PR Ch A ER'!D490="")),"",D490-C490)</f>
        <v>16</v>
      </c>
      <c r="F490" s="41" t="str">
        <f>IF(E490="","",IF(E490&lt;=20,"Pass","Fail"))</f>
        <v>Pass</v>
      </c>
      <c r="G490" s="70">
        <v>1428</v>
      </c>
      <c r="H490" s="64" t="s">
        <v>51</v>
      </c>
      <c r="I490" s="67">
        <v>20</v>
      </c>
      <c r="J490" s="70"/>
    </row>
    <row r="491" spans="1:10" customFormat="1" ht="16.100000000000001" x14ac:dyDescent="0.35">
      <c r="A491" s="154">
        <v>43577</v>
      </c>
      <c r="B491" s="40" t="s">
        <v>49</v>
      </c>
      <c r="C491" s="70">
        <v>56</v>
      </c>
      <c r="D491" s="70">
        <v>80</v>
      </c>
      <c r="E491" s="70">
        <f>IF(((C491="")*AND('[1]PR Ch A ER'!D491="")),"",D491-C491)</f>
        <v>24</v>
      </c>
      <c r="F491" s="41" t="str">
        <f>IF(E491="","",IF(E491&lt;=30,"Pass","Fail"))</f>
        <v>Pass</v>
      </c>
      <c r="G491" s="70">
        <v>1428</v>
      </c>
      <c r="H491" s="64" t="s">
        <v>51</v>
      </c>
      <c r="I491" s="67">
        <v>30</v>
      </c>
      <c r="J491" s="70"/>
    </row>
    <row r="492" spans="1:10" customFormat="1" ht="16.100000000000001" x14ac:dyDescent="0.35">
      <c r="A492" s="154">
        <v>43580</v>
      </c>
      <c r="B492" s="40" t="s">
        <v>47</v>
      </c>
      <c r="C492" s="70">
        <v>8</v>
      </c>
      <c r="D492" s="70">
        <v>16</v>
      </c>
      <c r="E492" s="70">
        <v>8</v>
      </c>
      <c r="F492" s="41" t="s">
        <v>221</v>
      </c>
      <c r="G492" s="70">
        <v>1335</v>
      </c>
      <c r="H492" s="64" t="s">
        <v>51</v>
      </c>
      <c r="I492" s="67">
        <v>20</v>
      </c>
      <c r="J492" s="70"/>
    </row>
    <row r="493" spans="1:10" customFormat="1" ht="16.100000000000001" x14ac:dyDescent="0.35">
      <c r="A493" s="154">
        <v>43580</v>
      </c>
      <c r="B493" s="40" t="s">
        <v>49</v>
      </c>
      <c r="C493" s="70">
        <v>8</v>
      </c>
      <c r="D493" s="70">
        <v>25</v>
      </c>
      <c r="E493" s="70">
        <f t="shared" si="22"/>
        <v>17</v>
      </c>
      <c r="F493" s="41" t="str">
        <f>IF(E493="","",IF(E493&lt;=30,"Pass","Fail"))</f>
        <v>Pass</v>
      </c>
      <c r="G493" s="70">
        <v>1335</v>
      </c>
      <c r="H493" s="64" t="s">
        <v>51</v>
      </c>
      <c r="I493" s="67">
        <v>30</v>
      </c>
      <c r="J493" s="70"/>
    </row>
    <row r="494" spans="1:10" customFormat="1" ht="16.100000000000001" x14ac:dyDescent="0.35">
      <c r="A494" s="154">
        <v>43584</v>
      </c>
      <c r="B494" s="40" t="s">
        <v>47</v>
      </c>
      <c r="C494" s="70">
        <v>41</v>
      </c>
      <c r="D494" s="70">
        <v>56</v>
      </c>
      <c r="E494" s="70">
        <f t="shared" si="22"/>
        <v>15</v>
      </c>
      <c r="F494" s="41" t="str">
        <f>IF(E494="","",IF(E494&lt;=20,"Pass","Fail"))</f>
        <v>Pass</v>
      </c>
      <c r="G494" s="70">
        <v>1340</v>
      </c>
      <c r="H494" s="64" t="s">
        <v>51</v>
      </c>
      <c r="I494" s="67">
        <v>20</v>
      </c>
      <c r="J494" s="70"/>
    </row>
    <row r="495" spans="1:10" customFormat="1" ht="16.100000000000001" x14ac:dyDescent="0.35">
      <c r="A495" s="154">
        <v>43584</v>
      </c>
      <c r="B495" s="40" t="s">
        <v>49</v>
      </c>
      <c r="C495" s="70">
        <v>10</v>
      </c>
      <c r="D495" s="70">
        <v>22</v>
      </c>
      <c r="E495" s="70">
        <f t="shared" si="22"/>
        <v>12</v>
      </c>
      <c r="F495" s="41" t="str">
        <f>IF(E495="","",IF(E495&lt;=30,"Pass","Fail"))</f>
        <v>Pass</v>
      </c>
      <c r="G495" s="70">
        <v>1340</v>
      </c>
      <c r="H495" s="64" t="s">
        <v>51</v>
      </c>
      <c r="I495" s="67">
        <v>30</v>
      </c>
      <c r="J495" s="70"/>
    </row>
    <row r="496" spans="1:10" customFormat="1" ht="16.100000000000001" x14ac:dyDescent="0.35">
      <c r="A496" s="154">
        <v>43587</v>
      </c>
      <c r="B496" s="40" t="s">
        <v>47</v>
      </c>
      <c r="C496" s="70">
        <v>17</v>
      </c>
      <c r="D496" s="70">
        <v>20</v>
      </c>
      <c r="E496" s="70">
        <f t="shared" si="22"/>
        <v>3</v>
      </c>
      <c r="F496" s="41" t="str">
        <f>IF(E496="","",IF(E496&lt;=20,"Pass","Fail"))</f>
        <v>Pass</v>
      </c>
      <c r="G496" s="70">
        <v>102</v>
      </c>
      <c r="H496" s="64" t="s">
        <v>51</v>
      </c>
      <c r="I496" s="67">
        <v>20</v>
      </c>
      <c r="J496" s="70"/>
    </row>
    <row r="497" spans="1:10" customFormat="1" ht="16.100000000000001" x14ac:dyDescent="0.35">
      <c r="A497" s="154">
        <v>43587</v>
      </c>
      <c r="B497" s="40" t="s">
        <v>49</v>
      </c>
      <c r="C497" s="70">
        <v>11</v>
      </c>
      <c r="D497" s="70">
        <v>18</v>
      </c>
      <c r="E497" s="70">
        <f t="shared" si="22"/>
        <v>7</v>
      </c>
      <c r="F497" s="41" t="str">
        <f>IF(E497="","",IF(E497&lt;=30,"Pass","Fail"))</f>
        <v>Pass</v>
      </c>
      <c r="G497" s="70">
        <v>102</v>
      </c>
      <c r="H497" s="64" t="s">
        <v>51</v>
      </c>
      <c r="I497" s="67">
        <v>30</v>
      </c>
      <c r="J497" s="70"/>
    </row>
    <row r="498" spans="1:10" customFormat="1" ht="16.100000000000001" x14ac:dyDescent="0.35">
      <c r="A498" s="154">
        <v>43591</v>
      </c>
      <c r="B498" s="40" t="s">
        <v>47</v>
      </c>
      <c r="C498" s="70">
        <v>20</v>
      </c>
      <c r="D498" s="70">
        <v>24</v>
      </c>
      <c r="E498" s="70">
        <f t="shared" si="22"/>
        <v>4</v>
      </c>
      <c r="F498" s="41" t="str">
        <f>IF(E498="","",IF(E498&lt;=20,"Pass","Fail"))</f>
        <v>Pass</v>
      </c>
      <c r="G498" s="70">
        <v>121</v>
      </c>
      <c r="H498" s="64" t="s">
        <v>51</v>
      </c>
      <c r="I498" s="67">
        <v>20</v>
      </c>
      <c r="J498" s="70"/>
    </row>
    <row r="499" spans="1:10" customFormat="1" ht="16.100000000000001" x14ac:dyDescent="0.35">
      <c r="A499" s="154">
        <v>43591</v>
      </c>
      <c r="B499" s="40" t="s">
        <v>49</v>
      </c>
      <c r="C499" s="70">
        <v>18</v>
      </c>
      <c r="D499" s="70">
        <v>27</v>
      </c>
      <c r="E499" s="70">
        <f t="shared" si="22"/>
        <v>9</v>
      </c>
      <c r="F499" s="41" t="str">
        <f>IF(E499="","",IF(E499&lt;=30,"Pass","Fail"))</f>
        <v>Pass</v>
      </c>
      <c r="G499" s="70">
        <v>121</v>
      </c>
      <c r="H499" s="64" t="s">
        <v>51</v>
      </c>
      <c r="I499" s="67">
        <v>30</v>
      </c>
      <c r="J499" s="70"/>
    </row>
    <row r="500" spans="1:10" x14ac:dyDescent="0.3">
      <c r="A500" s="154">
        <v>43595</v>
      </c>
      <c r="B500" s="40" t="s">
        <v>47</v>
      </c>
      <c r="C500" s="70">
        <v>13</v>
      </c>
      <c r="D500" s="70">
        <v>23</v>
      </c>
      <c r="E500" s="70">
        <f>IF(((C500="")*AND(D500="")),"",D500-C500)</f>
        <v>10</v>
      </c>
      <c r="F500" s="221" t="str">
        <f>IF(E500="","",IF(E500&lt;=20,"Pass","Fail"))</f>
        <v>Pass</v>
      </c>
      <c r="G500" s="70">
        <v>102</v>
      </c>
      <c r="H500" s="221" t="s">
        <v>51</v>
      </c>
      <c r="I500" s="67">
        <v>20</v>
      </c>
    </row>
    <row r="501" spans="1:10" x14ac:dyDescent="0.3">
      <c r="A501" s="154">
        <v>43595</v>
      </c>
      <c r="B501" s="40" t="s">
        <v>49</v>
      </c>
      <c r="C501" s="70">
        <v>5</v>
      </c>
      <c r="D501" s="70">
        <v>33</v>
      </c>
      <c r="E501" s="70">
        <f>IF(((C501="")*AND(D501="")),"",D501-C501)</f>
        <v>28</v>
      </c>
      <c r="F501" s="221" t="str">
        <f>IF(E501="","",IF(E501&lt;=30,"Pass","Fail"))</f>
        <v>Pass</v>
      </c>
      <c r="G501" s="70">
        <v>102</v>
      </c>
      <c r="H501" s="221" t="s">
        <v>51</v>
      </c>
      <c r="I501" s="67">
        <v>30</v>
      </c>
    </row>
    <row r="502" spans="1:10" x14ac:dyDescent="0.3">
      <c r="A502" s="154">
        <v>43599</v>
      </c>
      <c r="B502" s="40" t="s">
        <v>47</v>
      </c>
      <c r="C502" s="70">
        <v>37</v>
      </c>
      <c r="D502" s="70">
        <v>47</v>
      </c>
      <c r="E502" s="70">
        <f>IF(((C502="")*AND(D502="")),"",D502-C502)</f>
        <v>10</v>
      </c>
      <c r="F502" s="221" t="str">
        <f>IF(E502="","",IF(E502&lt;=20,"Pass","Fail"))</f>
        <v>Pass</v>
      </c>
      <c r="G502" s="70">
        <v>1428</v>
      </c>
      <c r="H502" s="221" t="s">
        <v>51</v>
      </c>
      <c r="I502" s="67">
        <v>20</v>
      </c>
    </row>
    <row r="503" spans="1:10" x14ac:dyDescent="0.3">
      <c r="A503" s="154">
        <v>43599</v>
      </c>
      <c r="B503" s="40" t="s">
        <v>49</v>
      </c>
      <c r="C503" s="70">
        <v>52</v>
      </c>
      <c r="D503" s="70">
        <v>63</v>
      </c>
      <c r="E503" s="70">
        <f>IF(((C503="")*AND(D503="")),"",D503-C503)</f>
        <v>11</v>
      </c>
      <c r="F503" s="221" t="str">
        <f>IF(E503="","",IF(E503&lt;=30,"Pass","Fail"))</f>
        <v>Pass</v>
      </c>
      <c r="G503" s="70">
        <v>1428</v>
      </c>
      <c r="H503" s="221" t="s">
        <v>51</v>
      </c>
      <c r="I503" s="67">
        <v>30</v>
      </c>
    </row>
    <row r="504" spans="1:10" x14ac:dyDescent="0.3">
      <c r="A504" s="154">
        <v>43601</v>
      </c>
      <c r="B504" s="40" t="s">
        <v>47</v>
      </c>
      <c r="C504" s="70">
        <v>14</v>
      </c>
      <c r="D504" s="70">
        <v>21</v>
      </c>
      <c r="E504" s="70">
        <f t="shared" ref="E504:E507" si="23">IF(((C504="")*AND(D504="")),"",D504-C504)</f>
        <v>7</v>
      </c>
      <c r="F504" s="221" t="str">
        <f>IF(E504="","",IF(E504&lt;=20,"Pass","Fail"))</f>
        <v>Pass</v>
      </c>
      <c r="G504" s="70">
        <v>1335</v>
      </c>
      <c r="H504" s="221" t="s">
        <v>51</v>
      </c>
      <c r="I504" s="67">
        <v>20</v>
      </c>
    </row>
    <row r="505" spans="1:10" x14ac:dyDescent="0.3">
      <c r="A505" s="154">
        <v>43601</v>
      </c>
      <c r="B505" s="40" t="s">
        <v>49</v>
      </c>
      <c r="C505" s="70">
        <v>15</v>
      </c>
      <c r="D505" s="70">
        <v>21</v>
      </c>
      <c r="E505" s="70">
        <f t="shared" si="23"/>
        <v>6</v>
      </c>
      <c r="F505" s="221" t="str">
        <f>IF(E505="","",IF(E505&lt;=30,"Pass","Fail"))</f>
        <v>Pass</v>
      </c>
      <c r="G505" s="70">
        <v>1335</v>
      </c>
      <c r="H505" s="221" t="s">
        <v>51</v>
      </c>
      <c r="I505" s="67">
        <v>30</v>
      </c>
    </row>
    <row r="506" spans="1:10" x14ac:dyDescent="0.3">
      <c r="A506" s="154">
        <v>43605</v>
      </c>
      <c r="B506" s="40" t="s">
        <v>47</v>
      </c>
      <c r="C506" s="70">
        <v>12</v>
      </c>
      <c r="D506" s="70">
        <v>20</v>
      </c>
      <c r="E506" s="70">
        <f t="shared" si="23"/>
        <v>8</v>
      </c>
      <c r="F506" s="221" t="str">
        <f>IF(E506="","",IF(E506&lt;=20,"Pass","Fail"))</f>
        <v>Pass</v>
      </c>
      <c r="G506" s="70">
        <v>1335</v>
      </c>
      <c r="H506" s="221" t="s">
        <v>51</v>
      </c>
      <c r="I506" s="67">
        <v>20</v>
      </c>
    </row>
    <row r="507" spans="1:10" x14ac:dyDescent="0.3">
      <c r="A507" s="154">
        <v>43605</v>
      </c>
      <c r="B507" s="40" t="s">
        <v>49</v>
      </c>
      <c r="C507" s="70">
        <v>23</v>
      </c>
      <c r="D507" s="70">
        <v>25</v>
      </c>
      <c r="E507" s="70">
        <f t="shared" si="23"/>
        <v>2</v>
      </c>
      <c r="F507" s="221" t="str">
        <f>IF(E507="","",IF(E507&lt;=30,"Pass","Fail"))</f>
        <v>Pass</v>
      </c>
      <c r="G507" s="70">
        <v>1335</v>
      </c>
      <c r="H507" s="221" t="s">
        <v>51</v>
      </c>
      <c r="I507" s="67">
        <v>30</v>
      </c>
    </row>
  </sheetData>
  <autoFilter ref="A9:J9"/>
  <mergeCells count="1">
    <mergeCell ref="C8:D8"/>
  </mergeCells>
  <conditionalFormatting sqref="F10:F425">
    <cfRule type="containsText" dxfId="98" priority="71" stopIfTrue="1" operator="containsText" text="PASS">
      <formula>NOT(ISERROR(SEARCH("PASS",F10)))</formula>
    </cfRule>
    <cfRule type="containsText" dxfId="97" priority="72" stopIfTrue="1" operator="containsText" text="FAIL">
      <formula>NOT(ISERROR(SEARCH("FAIL",F10)))</formula>
    </cfRule>
  </conditionalFormatting>
  <conditionalFormatting sqref="F424:F425">
    <cfRule type="containsText" dxfId="96" priority="15" stopIfTrue="1" operator="containsText" text="PASS">
      <formula>NOT(ISERROR(SEARCH("PASS",F424)))</formula>
    </cfRule>
    <cfRule type="containsText" dxfId="95" priority="16" stopIfTrue="1" operator="containsText" text="FAIL">
      <formula>NOT(ISERROR(SEARCH("FAIL",F424)))</formula>
    </cfRule>
  </conditionalFormatting>
  <conditionalFormatting sqref="F426:F499">
    <cfRule type="containsText" dxfId="94" priority="3" stopIfTrue="1" operator="containsText" text="PASS">
      <formula>NOT(ISERROR(SEARCH("PASS",F426)))</formula>
    </cfRule>
    <cfRule type="containsText" dxfId="93" priority="4" stopIfTrue="1" operator="containsText" text="FAIL">
      <formula>NOT(ISERROR(SEARCH("FAIL",F426)))</formula>
    </cfRule>
  </conditionalFormatting>
  <conditionalFormatting sqref="F500:F507">
    <cfRule type="containsText" dxfId="92" priority="1" stopIfTrue="1" operator="containsText" text="PASS">
      <formula>NOT(ISERROR(SEARCH("PASS",F500)))</formula>
    </cfRule>
    <cfRule type="containsText" dxfId="91" priority="2" stopIfTrue="1" operator="containsText" text="FAIL">
      <formula>NOT(ISERROR(SEARCH("FAIL",F500)))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290"/>
  <sheetViews>
    <sheetView zoomScale="85" zoomScaleNormal="85" workbookViewId="0">
      <pane ySplit="9" topLeftCell="A792" activePane="bottomLeft" state="frozen"/>
      <selection pane="bottomLeft" activeCell="W653" sqref="W653"/>
    </sheetView>
  </sheetViews>
  <sheetFormatPr defaultRowHeight="13.3" x14ac:dyDescent="0.3"/>
  <cols>
    <col min="1" max="1" width="13.7265625" style="54" customWidth="1"/>
    <col min="2" max="2" width="11.90625" style="54" customWidth="1"/>
    <col min="3" max="3" width="8.7265625" style="54"/>
    <col min="4" max="7" width="8.90625" style="54" bestFit="1" customWidth="1"/>
    <col min="8" max="8" width="9.453125" style="54" customWidth="1"/>
    <col min="9" max="14" width="8.90625" style="54" bestFit="1" customWidth="1"/>
    <col min="15" max="15" width="11" style="54" bestFit="1" customWidth="1"/>
    <col min="16" max="16" width="10.90625" style="54" bestFit="1" customWidth="1"/>
    <col min="17" max="17" width="8.90625" style="54" bestFit="1" customWidth="1"/>
    <col min="18" max="18" width="8.7265625" style="54"/>
    <col min="19" max="19" width="8.90625" style="54" bestFit="1" customWidth="1"/>
    <col min="20" max="20" width="13.36328125" style="54" customWidth="1"/>
    <col min="21" max="21" width="19.90625" style="142" customWidth="1"/>
    <col min="22" max="23" width="8.90625" style="240" bestFit="1" customWidth="1"/>
    <col min="24" max="26" width="8.7265625" style="240"/>
    <col min="27" max="184" width="8.7265625" style="54"/>
    <col min="185" max="185" width="10.453125" style="54" bestFit="1" customWidth="1"/>
    <col min="186" max="186" width="11.90625" style="54" customWidth="1"/>
    <col min="187" max="187" width="8.7265625" style="54"/>
    <col min="188" max="191" width="8.90625" style="54" bestFit="1" customWidth="1"/>
    <col min="192" max="192" width="9.453125" style="54" customWidth="1"/>
    <col min="193" max="198" width="8.90625" style="54" bestFit="1" customWidth="1"/>
    <col min="199" max="199" width="11" style="54" bestFit="1" customWidth="1"/>
    <col min="200" max="201" width="8.90625" style="54" bestFit="1" customWidth="1"/>
    <col min="202" max="202" width="10.90625" style="54" bestFit="1" customWidth="1"/>
    <col min="203" max="203" width="8.90625" style="54" bestFit="1" customWidth="1"/>
    <col min="204" max="204" width="8.7265625" style="54"/>
    <col min="205" max="205" width="8.90625" style="54" bestFit="1" customWidth="1"/>
    <col min="206" max="206" width="19.90625" style="54" customWidth="1"/>
    <col min="207" max="440" width="8.7265625" style="54"/>
    <col min="441" max="441" width="10.453125" style="54" bestFit="1" customWidth="1"/>
    <col min="442" max="442" width="11.90625" style="54" customWidth="1"/>
    <col min="443" max="443" width="8.7265625" style="54"/>
    <col min="444" max="447" width="8.90625" style="54" bestFit="1" customWidth="1"/>
    <col min="448" max="448" width="9.453125" style="54" customWidth="1"/>
    <col min="449" max="454" width="8.90625" style="54" bestFit="1" customWidth="1"/>
    <col min="455" max="455" width="11" style="54" bestFit="1" customWidth="1"/>
    <col min="456" max="457" width="8.90625" style="54" bestFit="1" customWidth="1"/>
    <col min="458" max="458" width="10.90625" style="54" bestFit="1" customWidth="1"/>
    <col min="459" max="459" width="8.90625" style="54" bestFit="1" customWidth="1"/>
    <col min="460" max="460" width="8.7265625" style="54"/>
    <col min="461" max="461" width="8.90625" style="54" bestFit="1" customWidth="1"/>
    <col min="462" max="462" width="19.90625" style="54" customWidth="1"/>
    <col min="463" max="696" width="8.7265625" style="54"/>
    <col min="697" max="697" width="10.453125" style="54" bestFit="1" customWidth="1"/>
    <col min="698" max="698" width="11.90625" style="54" customWidth="1"/>
    <col min="699" max="699" width="8.7265625" style="54"/>
    <col min="700" max="703" width="8.90625" style="54" bestFit="1" customWidth="1"/>
    <col min="704" max="704" width="9.453125" style="54" customWidth="1"/>
    <col min="705" max="710" width="8.90625" style="54" bestFit="1" customWidth="1"/>
    <col min="711" max="711" width="11" style="54" bestFit="1" customWidth="1"/>
    <col min="712" max="713" width="8.90625" style="54" bestFit="1" customWidth="1"/>
    <col min="714" max="714" width="10.90625" style="54" bestFit="1" customWidth="1"/>
    <col min="715" max="715" width="8.90625" style="54" bestFit="1" customWidth="1"/>
    <col min="716" max="716" width="8.7265625" style="54"/>
    <col min="717" max="717" width="8.90625" style="54" bestFit="1" customWidth="1"/>
    <col min="718" max="718" width="19.90625" style="54" customWidth="1"/>
    <col min="719" max="952" width="8.7265625" style="54"/>
    <col min="953" max="953" width="10.453125" style="54" bestFit="1" customWidth="1"/>
    <col min="954" max="954" width="11.90625" style="54" customWidth="1"/>
    <col min="955" max="955" width="8.7265625" style="54"/>
    <col min="956" max="959" width="8.90625" style="54" bestFit="1" customWidth="1"/>
    <col min="960" max="960" width="9.453125" style="54" customWidth="1"/>
    <col min="961" max="966" width="8.90625" style="54" bestFit="1" customWidth="1"/>
    <col min="967" max="967" width="11" style="54" bestFit="1" customWidth="1"/>
    <col min="968" max="969" width="8.90625" style="54" bestFit="1" customWidth="1"/>
    <col min="970" max="970" width="10.90625" style="54" bestFit="1" customWidth="1"/>
    <col min="971" max="971" width="8.90625" style="54" bestFit="1" customWidth="1"/>
    <col min="972" max="972" width="8.7265625" style="54"/>
    <col min="973" max="973" width="8.90625" style="54" bestFit="1" customWidth="1"/>
    <col min="974" max="974" width="19.90625" style="54" customWidth="1"/>
    <col min="975" max="1208" width="8.7265625" style="54"/>
    <col min="1209" max="1209" width="10.453125" style="54" bestFit="1" customWidth="1"/>
    <col min="1210" max="1210" width="11.90625" style="54" customWidth="1"/>
    <col min="1211" max="1211" width="8.7265625" style="54"/>
    <col min="1212" max="1215" width="8.90625" style="54" bestFit="1" customWidth="1"/>
    <col min="1216" max="1216" width="9.453125" style="54" customWidth="1"/>
    <col min="1217" max="1222" width="8.90625" style="54" bestFit="1" customWidth="1"/>
    <col min="1223" max="1223" width="11" style="54" bestFit="1" customWidth="1"/>
    <col min="1224" max="1225" width="8.90625" style="54" bestFit="1" customWidth="1"/>
    <col min="1226" max="1226" width="10.90625" style="54" bestFit="1" customWidth="1"/>
    <col min="1227" max="1227" width="8.90625" style="54" bestFit="1" customWidth="1"/>
    <col min="1228" max="1228" width="8.7265625" style="54"/>
    <col min="1229" max="1229" width="8.90625" style="54" bestFit="1" customWidth="1"/>
    <col min="1230" max="1230" width="19.90625" style="54" customWidth="1"/>
    <col min="1231" max="1464" width="8.7265625" style="54"/>
    <col min="1465" max="1465" width="10.453125" style="54" bestFit="1" customWidth="1"/>
    <col min="1466" max="1466" width="11.90625" style="54" customWidth="1"/>
    <col min="1467" max="1467" width="8.7265625" style="54"/>
    <col min="1468" max="1471" width="8.90625" style="54" bestFit="1" customWidth="1"/>
    <col min="1472" max="1472" width="9.453125" style="54" customWidth="1"/>
    <col min="1473" max="1478" width="8.90625" style="54" bestFit="1" customWidth="1"/>
    <col min="1479" max="1479" width="11" style="54" bestFit="1" customWidth="1"/>
    <col min="1480" max="1481" width="8.90625" style="54" bestFit="1" customWidth="1"/>
    <col min="1482" max="1482" width="10.90625" style="54" bestFit="1" customWidth="1"/>
    <col min="1483" max="1483" width="8.90625" style="54" bestFit="1" customWidth="1"/>
    <col min="1484" max="1484" width="8.7265625" style="54"/>
    <col min="1485" max="1485" width="8.90625" style="54" bestFit="1" customWidth="1"/>
    <col min="1486" max="1486" width="19.90625" style="54" customWidth="1"/>
    <col min="1487" max="1720" width="8.7265625" style="54"/>
    <col min="1721" max="1721" width="10.453125" style="54" bestFit="1" customWidth="1"/>
    <col min="1722" max="1722" width="11.90625" style="54" customWidth="1"/>
    <col min="1723" max="1723" width="8.7265625" style="54"/>
    <col min="1724" max="1727" width="8.90625" style="54" bestFit="1" customWidth="1"/>
    <col min="1728" max="1728" width="9.453125" style="54" customWidth="1"/>
    <col min="1729" max="1734" width="8.90625" style="54" bestFit="1" customWidth="1"/>
    <col min="1735" max="1735" width="11" style="54" bestFit="1" customWidth="1"/>
    <col min="1736" max="1737" width="8.90625" style="54" bestFit="1" customWidth="1"/>
    <col min="1738" max="1738" width="10.90625" style="54" bestFit="1" customWidth="1"/>
    <col min="1739" max="1739" width="8.90625" style="54" bestFit="1" customWidth="1"/>
    <col min="1740" max="1740" width="8.7265625" style="54"/>
    <col min="1741" max="1741" width="8.90625" style="54" bestFit="1" customWidth="1"/>
    <col min="1742" max="1742" width="19.90625" style="54" customWidth="1"/>
    <col min="1743" max="1976" width="8.7265625" style="54"/>
    <col min="1977" max="1977" width="10.453125" style="54" bestFit="1" customWidth="1"/>
    <col min="1978" max="1978" width="11.90625" style="54" customWidth="1"/>
    <col min="1979" max="1979" width="8.7265625" style="54"/>
    <col min="1980" max="1983" width="8.90625" style="54" bestFit="1" customWidth="1"/>
    <col min="1984" max="1984" width="9.453125" style="54" customWidth="1"/>
    <col min="1985" max="1990" width="8.90625" style="54" bestFit="1" customWidth="1"/>
    <col min="1991" max="1991" width="11" style="54" bestFit="1" customWidth="1"/>
    <col min="1992" max="1993" width="8.90625" style="54" bestFit="1" customWidth="1"/>
    <col min="1994" max="1994" width="10.90625" style="54" bestFit="1" customWidth="1"/>
    <col min="1995" max="1995" width="8.90625" style="54" bestFit="1" customWidth="1"/>
    <col min="1996" max="1996" width="8.7265625" style="54"/>
    <col min="1997" max="1997" width="8.90625" style="54" bestFit="1" customWidth="1"/>
    <col min="1998" max="1998" width="19.90625" style="54" customWidth="1"/>
    <col min="1999" max="2232" width="8.7265625" style="54"/>
    <col min="2233" max="2233" width="10.453125" style="54" bestFit="1" customWidth="1"/>
    <col min="2234" max="2234" width="11.90625" style="54" customWidth="1"/>
    <col min="2235" max="2235" width="8.7265625" style="54"/>
    <col min="2236" max="2239" width="8.90625" style="54" bestFit="1" customWidth="1"/>
    <col min="2240" max="2240" width="9.453125" style="54" customWidth="1"/>
    <col min="2241" max="2246" width="8.90625" style="54" bestFit="1" customWidth="1"/>
    <col min="2247" max="2247" width="11" style="54" bestFit="1" customWidth="1"/>
    <col min="2248" max="2249" width="8.90625" style="54" bestFit="1" customWidth="1"/>
    <col min="2250" max="2250" width="10.90625" style="54" bestFit="1" customWidth="1"/>
    <col min="2251" max="2251" width="8.90625" style="54" bestFit="1" customWidth="1"/>
    <col min="2252" max="2252" width="8.7265625" style="54"/>
    <col min="2253" max="2253" width="8.90625" style="54" bestFit="1" customWidth="1"/>
    <col min="2254" max="2254" width="19.90625" style="54" customWidth="1"/>
    <col min="2255" max="2488" width="8.7265625" style="54"/>
    <col min="2489" max="2489" width="10.453125" style="54" bestFit="1" customWidth="1"/>
    <col min="2490" max="2490" width="11.90625" style="54" customWidth="1"/>
    <col min="2491" max="2491" width="8.7265625" style="54"/>
    <col min="2492" max="2495" width="8.90625" style="54" bestFit="1" customWidth="1"/>
    <col min="2496" max="2496" width="9.453125" style="54" customWidth="1"/>
    <col min="2497" max="2502" width="8.90625" style="54" bestFit="1" customWidth="1"/>
    <col min="2503" max="2503" width="11" style="54" bestFit="1" customWidth="1"/>
    <col min="2504" max="2505" width="8.90625" style="54" bestFit="1" customWidth="1"/>
    <col min="2506" max="2506" width="10.90625" style="54" bestFit="1" customWidth="1"/>
    <col min="2507" max="2507" width="8.90625" style="54" bestFit="1" customWidth="1"/>
    <col min="2508" max="2508" width="8.7265625" style="54"/>
    <col min="2509" max="2509" width="8.90625" style="54" bestFit="1" customWidth="1"/>
    <col min="2510" max="2510" width="19.90625" style="54" customWidth="1"/>
    <col min="2511" max="2744" width="8.7265625" style="54"/>
    <col min="2745" max="2745" width="10.453125" style="54" bestFit="1" customWidth="1"/>
    <col min="2746" max="2746" width="11.90625" style="54" customWidth="1"/>
    <col min="2747" max="2747" width="8.7265625" style="54"/>
    <col min="2748" max="2751" width="8.90625" style="54" bestFit="1" customWidth="1"/>
    <col min="2752" max="2752" width="9.453125" style="54" customWidth="1"/>
    <col min="2753" max="2758" width="8.90625" style="54" bestFit="1" customWidth="1"/>
    <col min="2759" max="2759" width="11" style="54" bestFit="1" customWidth="1"/>
    <col min="2760" max="2761" width="8.90625" style="54" bestFit="1" customWidth="1"/>
    <col min="2762" max="2762" width="10.90625" style="54" bestFit="1" customWidth="1"/>
    <col min="2763" max="2763" width="8.90625" style="54" bestFit="1" customWidth="1"/>
    <col min="2764" max="2764" width="8.7265625" style="54"/>
    <col min="2765" max="2765" width="8.90625" style="54" bestFit="1" customWidth="1"/>
    <col min="2766" max="2766" width="19.90625" style="54" customWidth="1"/>
    <col min="2767" max="3000" width="8.7265625" style="54"/>
    <col min="3001" max="3001" width="10.453125" style="54" bestFit="1" customWidth="1"/>
    <col min="3002" max="3002" width="11.90625" style="54" customWidth="1"/>
    <col min="3003" max="3003" width="8.7265625" style="54"/>
    <col min="3004" max="3007" width="8.90625" style="54" bestFit="1" customWidth="1"/>
    <col min="3008" max="3008" width="9.453125" style="54" customWidth="1"/>
    <col min="3009" max="3014" width="8.90625" style="54" bestFit="1" customWidth="1"/>
    <col min="3015" max="3015" width="11" style="54" bestFit="1" customWidth="1"/>
    <col min="3016" max="3017" width="8.90625" style="54" bestFit="1" customWidth="1"/>
    <col min="3018" max="3018" width="10.90625" style="54" bestFit="1" customWidth="1"/>
    <col min="3019" max="3019" width="8.90625" style="54" bestFit="1" customWidth="1"/>
    <col min="3020" max="3020" width="8.7265625" style="54"/>
    <col min="3021" max="3021" width="8.90625" style="54" bestFit="1" customWidth="1"/>
    <col min="3022" max="3022" width="19.90625" style="54" customWidth="1"/>
    <col min="3023" max="3256" width="8.7265625" style="54"/>
    <col min="3257" max="3257" width="10.453125" style="54" bestFit="1" customWidth="1"/>
    <col min="3258" max="3258" width="11.90625" style="54" customWidth="1"/>
    <col min="3259" max="3259" width="8.7265625" style="54"/>
    <col min="3260" max="3263" width="8.90625" style="54" bestFit="1" customWidth="1"/>
    <col min="3264" max="3264" width="9.453125" style="54" customWidth="1"/>
    <col min="3265" max="3270" width="8.90625" style="54" bestFit="1" customWidth="1"/>
    <col min="3271" max="3271" width="11" style="54" bestFit="1" customWidth="1"/>
    <col min="3272" max="3273" width="8.90625" style="54" bestFit="1" customWidth="1"/>
    <col min="3274" max="3274" width="10.90625" style="54" bestFit="1" customWidth="1"/>
    <col min="3275" max="3275" width="8.90625" style="54" bestFit="1" customWidth="1"/>
    <col min="3276" max="3276" width="8.7265625" style="54"/>
    <col min="3277" max="3277" width="8.90625" style="54" bestFit="1" customWidth="1"/>
    <col min="3278" max="3278" width="19.90625" style="54" customWidth="1"/>
    <col min="3279" max="3512" width="8.7265625" style="54"/>
    <col min="3513" max="3513" width="10.453125" style="54" bestFit="1" customWidth="1"/>
    <col min="3514" max="3514" width="11.90625" style="54" customWidth="1"/>
    <col min="3515" max="3515" width="8.7265625" style="54"/>
    <col min="3516" max="3519" width="8.90625" style="54" bestFit="1" customWidth="1"/>
    <col min="3520" max="3520" width="9.453125" style="54" customWidth="1"/>
    <col min="3521" max="3526" width="8.90625" style="54" bestFit="1" customWidth="1"/>
    <col min="3527" max="3527" width="11" style="54" bestFit="1" customWidth="1"/>
    <col min="3528" max="3529" width="8.90625" style="54" bestFit="1" customWidth="1"/>
    <col min="3530" max="3530" width="10.90625" style="54" bestFit="1" customWidth="1"/>
    <col min="3531" max="3531" width="8.90625" style="54" bestFit="1" customWidth="1"/>
    <col min="3532" max="3532" width="8.7265625" style="54"/>
    <col min="3533" max="3533" width="8.90625" style="54" bestFit="1" customWidth="1"/>
    <col min="3534" max="3534" width="19.90625" style="54" customWidth="1"/>
    <col min="3535" max="3768" width="8.7265625" style="54"/>
    <col min="3769" max="3769" width="10.453125" style="54" bestFit="1" customWidth="1"/>
    <col min="3770" max="3770" width="11.90625" style="54" customWidth="1"/>
    <col min="3771" max="3771" width="8.7265625" style="54"/>
    <col min="3772" max="3775" width="8.90625" style="54" bestFit="1" customWidth="1"/>
    <col min="3776" max="3776" width="9.453125" style="54" customWidth="1"/>
    <col min="3777" max="3782" width="8.90625" style="54" bestFit="1" customWidth="1"/>
    <col min="3783" max="3783" width="11" style="54" bestFit="1" customWidth="1"/>
    <col min="3784" max="3785" width="8.90625" style="54" bestFit="1" customWidth="1"/>
    <col min="3786" max="3786" width="10.90625" style="54" bestFit="1" customWidth="1"/>
    <col min="3787" max="3787" width="8.90625" style="54" bestFit="1" customWidth="1"/>
    <col min="3788" max="3788" width="8.7265625" style="54"/>
    <col min="3789" max="3789" width="8.90625" style="54" bestFit="1" customWidth="1"/>
    <col min="3790" max="3790" width="19.90625" style="54" customWidth="1"/>
    <col min="3791" max="4024" width="8.7265625" style="54"/>
    <col min="4025" max="4025" width="10.453125" style="54" bestFit="1" customWidth="1"/>
    <col min="4026" max="4026" width="11.90625" style="54" customWidth="1"/>
    <col min="4027" max="4027" width="8.7265625" style="54"/>
    <col min="4028" max="4031" width="8.90625" style="54" bestFit="1" customWidth="1"/>
    <col min="4032" max="4032" width="9.453125" style="54" customWidth="1"/>
    <col min="4033" max="4038" width="8.90625" style="54" bestFit="1" customWidth="1"/>
    <col min="4039" max="4039" width="11" style="54" bestFit="1" customWidth="1"/>
    <col min="4040" max="4041" width="8.90625" style="54" bestFit="1" customWidth="1"/>
    <col min="4042" max="4042" width="10.90625" style="54" bestFit="1" customWidth="1"/>
    <col min="4043" max="4043" width="8.90625" style="54" bestFit="1" customWidth="1"/>
    <col min="4044" max="4044" width="8.7265625" style="54"/>
    <col min="4045" max="4045" width="8.90625" style="54" bestFit="1" customWidth="1"/>
    <col min="4046" max="4046" width="19.90625" style="54" customWidth="1"/>
    <col min="4047" max="4280" width="8.7265625" style="54"/>
    <col min="4281" max="4281" width="10.453125" style="54" bestFit="1" customWidth="1"/>
    <col min="4282" max="4282" width="11.90625" style="54" customWidth="1"/>
    <col min="4283" max="4283" width="8.7265625" style="54"/>
    <col min="4284" max="4287" width="8.90625" style="54" bestFit="1" customWidth="1"/>
    <col min="4288" max="4288" width="9.453125" style="54" customWidth="1"/>
    <col min="4289" max="4294" width="8.90625" style="54" bestFit="1" customWidth="1"/>
    <col min="4295" max="4295" width="11" style="54" bestFit="1" customWidth="1"/>
    <col min="4296" max="4297" width="8.90625" style="54" bestFit="1" customWidth="1"/>
    <col min="4298" max="4298" width="10.90625" style="54" bestFit="1" customWidth="1"/>
    <col min="4299" max="4299" width="8.90625" style="54" bestFit="1" customWidth="1"/>
    <col min="4300" max="4300" width="8.7265625" style="54"/>
    <col min="4301" max="4301" width="8.90625" style="54" bestFit="1" customWidth="1"/>
    <col min="4302" max="4302" width="19.90625" style="54" customWidth="1"/>
    <col min="4303" max="4536" width="8.7265625" style="54"/>
    <col min="4537" max="4537" width="10.453125" style="54" bestFit="1" customWidth="1"/>
    <col min="4538" max="4538" width="11.90625" style="54" customWidth="1"/>
    <col min="4539" max="4539" width="8.7265625" style="54"/>
    <col min="4540" max="4543" width="8.90625" style="54" bestFit="1" customWidth="1"/>
    <col min="4544" max="4544" width="9.453125" style="54" customWidth="1"/>
    <col min="4545" max="4550" width="8.90625" style="54" bestFit="1" customWidth="1"/>
    <col min="4551" max="4551" width="11" style="54" bestFit="1" customWidth="1"/>
    <col min="4552" max="4553" width="8.90625" style="54" bestFit="1" customWidth="1"/>
    <col min="4554" max="4554" width="10.90625" style="54" bestFit="1" customWidth="1"/>
    <col min="4555" max="4555" width="8.90625" style="54" bestFit="1" customWidth="1"/>
    <col min="4556" max="4556" width="8.7265625" style="54"/>
    <col min="4557" max="4557" width="8.90625" style="54" bestFit="1" customWidth="1"/>
    <col min="4558" max="4558" width="19.90625" style="54" customWidth="1"/>
    <col min="4559" max="4792" width="8.7265625" style="54"/>
    <col min="4793" max="4793" width="10.453125" style="54" bestFit="1" customWidth="1"/>
    <col min="4794" max="4794" width="11.90625" style="54" customWidth="1"/>
    <col min="4795" max="4795" width="8.7265625" style="54"/>
    <col min="4796" max="4799" width="8.90625" style="54" bestFit="1" customWidth="1"/>
    <col min="4800" max="4800" width="9.453125" style="54" customWidth="1"/>
    <col min="4801" max="4806" width="8.90625" style="54" bestFit="1" customWidth="1"/>
    <col min="4807" max="4807" width="11" style="54" bestFit="1" customWidth="1"/>
    <col min="4808" max="4809" width="8.90625" style="54" bestFit="1" customWidth="1"/>
    <col min="4810" max="4810" width="10.90625" style="54" bestFit="1" customWidth="1"/>
    <col min="4811" max="4811" width="8.90625" style="54" bestFit="1" customWidth="1"/>
    <col min="4812" max="4812" width="8.7265625" style="54"/>
    <col min="4813" max="4813" width="8.90625" style="54" bestFit="1" customWidth="1"/>
    <col min="4814" max="4814" width="19.90625" style="54" customWidth="1"/>
    <col min="4815" max="5048" width="8.7265625" style="54"/>
    <col min="5049" max="5049" width="10.453125" style="54" bestFit="1" customWidth="1"/>
    <col min="5050" max="5050" width="11.90625" style="54" customWidth="1"/>
    <col min="5051" max="5051" width="8.7265625" style="54"/>
    <col min="5052" max="5055" width="8.90625" style="54" bestFit="1" customWidth="1"/>
    <col min="5056" max="5056" width="9.453125" style="54" customWidth="1"/>
    <col min="5057" max="5062" width="8.90625" style="54" bestFit="1" customWidth="1"/>
    <col min="5063" max="5063" width="11" style="54" bestFit="1" customWidth="1"/>
    <col min="5064" max="5065" width="8.90625" style="54" bestFit="1" customWidth="1"/>
    <col min="5066" max="5066" width="10.90625" style="54" bestFit="1" customWidth="1"/>
    <col min="5067" max="5067" width="8.90625" style="54" bestFit="1" customWidth="1"/>
    <col min="5068" max="5068" width="8.7265625" style="54"/>
    <col min="5069" max="5069" width="8.90625" style="54" bestFit="1" customWidth="1"/>
    <col min="5070" max="5070" width="19.90625" style="54" customWidth="1"/>
    <col min="5071" max="5304" width="8.7265625" style="54"/>
    <col min="5305" max="5305" width="10.453125" style="54" bestFit="1" customWidth="1"/>
    <col min="5306" max="5306" width="11.90625" style="54" customWidth="1"/>
    <col min="5307" max="5307" width="8.7265625" style="54"/>
    <col min="5308" max="5311" width="8.90625" style="54" bestFit="1" customWidth="1"/>
    <col min="5312" max="5312" width="9.453125" style="54" customWidth="1"/>
    <col min="5313" max="5318" width="8.90625" style="54" bestFit="1" customWidth="1"/>
    <col min="5319" max="5319" width="11" style="54" bestFit="1" customWidth="1"/>
    <col min="5320" max="5321" width="8.90625" style="54" bestFit="1" customWidth="1"/>
    <col min="5322" max="5322" width="10.90625" style="54" bestFit="1" customWidth="1"/>
    <col min="5323" max="5323" width="8.90625" style="54" bestFit="1" customWidth="1"/>
    <col min="5324" max="5324" width="8.7265625" style="54"/>
    <col min="5325" max="5325" width="8.90625" style="54" bestFit="1" customWidth="1"/>
    <col min="5326" max="5326" width="19.90625" style="54" customWidth="1"/>
    <col min="5327" max="5560" width="8.7265625" style="54"/>
    <col min="5561" max="5561" width="10.453125" style="54" bestFit="1" customWidth="1"/>
    <col min="5562" max="5562" width="11.90625" style="54" customWidth="1"/>
    <col min="5563" max="5563" width="8.7265625" style="54"/>
    <col min="5564" max="5567" width="8.90625" style="54" bestFit="1" customWidth="1"/>
    <col min="5568" max="5568" width="9.453125" style="54" customWidth="1"/>
    <col min="5569" max="5574" width="8.90625" style="54" bestFit="1" customWidth="1"/>
    <col min="5575" max="5575" width="11" style="54" bestFit="1" customWidth="1"/>
    <col min="5576" max="5577" width="8.90625" style="54" bestFit="1" customWidth="1"/>
    <col min="5578" max="5578" width="10.90625" style="54" bestFit="1" customWidth="1"/>
    <col min="5579" max="5579" width="8.90625" style="54" bestFit="1" customWidth="1"/>
    <col min="5580" max="5580" width="8.7265625" style="54"/>
    <col min="5581" max="5581" width="8.90625" style="54" bestFit="1" customWidth="1"/>
    <col min="5582" max="5582" width="19.90625" style="54" customWidth="1"/>
    <col min="5583" max="5816" width="8.7265625" style="54"/>
    <col min="5817" max="5817" width="10.453125" style="54" bestFit="1" customWidth="1"/>
    <col min="5818" max="5818" width="11.90625" style="54" customWidth="1"/>
    <col min="5819" max="5819" width="8.7265625" style="54"/>
    <col min="5820" max="5823" width="8.90625" style="54" bestFit="1" customWidth="1"/>
    <col min="5824" max="5824" width="9.453125" style="54" customWidth="1"/>
    <col min="5825" max="5830" width="8.90625" style="54" bestFit="1" customWidth="1"/>
    <col min="5831" max="5831" width="11" style="54" bestFit="1" customWidth="1"/>
    <col min="5832" max="5833" width="8.90625" style="54" bestFit="1" customWidth="1"/>
    <col min="5834" max="5834" width="10.90625" style="54" bestFit="1" customWidth="1"/>
    <col min="5835" max="5835" width="8.90625" style="54" bestFit="1" customWidth="1"/>
    <col min="5836" max="5836" width="8.7265625" style="54"/>
    <col min="5837" max="5837" width="8.90625" style="54" bestFit="1" customWidth="1"/>
    <col min="5838" max="5838" width="19.90625" style="54" customWidth="1"/>
    <col min="5839" max="6072" width="8.7265625" style="54"/>
    <col min="6073" max="6073" width="10.453125" style="54" bestFit="1" customWidth="1"/>
    <col min="6074" max="6074" width="11.90625" style="54" customWidth="1"/>
    <col min="6075" max="6075" width="8.7265625" style="54"/>
    <col min="6076" max="6079" width="8.90625" style="54" bestFit="1" customWidth="1"/>
    <col min="6080" max="6080" width="9.453125" style="54" customWidth="1"/>
    <col min="6081" max="6086" width="8.90625" style="54" bestFit="1" customWidth="1"/>
    <col min="6087" max="6087" width="11" style="54" bestFit="1" customWidth="1"/>
    <col min="6088" max="6089" width="8.90625" style="54" bestFit="1" customWidth="1"/>
    <col min="6090" max="6090" width="10.90625" style="54" bestFit="1" customWidth="1"/>
    <col min="6091" max="6091" width="8.90625" style="54" bestFit="1" customWidth="1"/>
    <col min="6092" max="6092" width="8.7265625" style="54"/>
    <col min="6093" max="6093" width="8.90625" style="54" bestFit="1" customWidth="1"/>
    <col min="6094" max="6094" width="19.90625" style="54" customWidth="1"/>
    <col min="6095" max="6328" width="8.7265625" style="54"/>
    <col min="6329" max="6329" width="10.453125" style="54" bestFit="1" customWidth="1"/>
    <col min="6330" max="6330" width="11.90625" style="54" customWidth="1"/>
    <col min="6331" max="6331" width="8.7265625" style="54"/>
    <col min="6332" max="6335" width="8.90625" style="54" bestFit="1" customWidth="1"/>
    <col min="6336" max="6336" width="9.453125" style="54" customWidth="1"/>
    <col min="6337" max="6342" width="8.90625" style="54" bestFit="1" customWidth="1"/>
    <col min="6343" max="6343" width="11" style="54" bestFit="1" customWidth="1"/>
    <col min="6344" max="6345" width="8.90625" style="54" bestFit="1" customWidth="1"/>
    <col min="6346" max="6346" width="10.90625" style="54" bestFit="1" customWidth="1"/>
    <col min="6347" max="6347" width="8.90625" style="54" bestFit="1" customWidth="1"/>
    <col min="6348" max="6348" width="8.7265625" style="54"/>
    <col min="6349" max="6349" width="8.90625" style="54" bestFit="1" customWidth="1"/>
    <col min="6350" max="6350" width="19.90625" style="54" customWidth="1"/>
    <col min="6351" max="6584" width="8.7265625" style="54"/>
    <col min="6585" max="6585" width="10.453125" style="54" bestFit="1" customWidth="1"/>
    <col min="6586" max="6586" width="11.90625" style="54" customWidth="1"/>
    <col min="6587" max="6587" width="8.7265625" style="54"/>
    <col min="6588" max="6591" width="8.90625" style="54" bestFit="1" customWidth="1"/>
    <col min="6592" max="6592" width="9.453125" style="54" customWidth="1"/>
    <col min="6593" max="6598" width="8.90625" style="54" bestFit="1" customWidth="1"/>
    <col min="6599" max="6599" width="11" style="54" bestFit="1" customWidth="1"/>
    <col min="6600" max="6601" width="8.90625" style="54" bestFit="1" customWidth="1"/>
    <col min="6602" max="6602" width="10.90625" style="54" bestFit="1" customWidth="1"/>
    <col min="6603" max="6603" width="8.90625" style="54" bestFit="1" customWidth="1"/>
    <col min="6604" max="6604" width="8.7265625" style="54"/>
    <col min="6605" max="6605" width="8.90625" style="54" bestFit="1" customWidth="1"/>
    <col min="6606" max="6606" width="19.90625" style="54" customWidth="1"/>
    <col min="6607" max="6840" width="8.7265625" style="54"/>
    <col min="6841" max="6841" width="10.453125" style="54" bestFit="1" customWidth="1"/>
    <col min="6842" max="6842" width="11.90625" style="54" customWidth="1"/>
    <col min="6843" max="6843" width="8.7265625" style="54"/>
    <col min="6844" max="6847" width="8.90625" style="54" bestFit="1" customWidth="1"/>
    <col min="6848" max="6848" width="9.453125" style="54" customWidth="1"/>
    <col min="6849" max="6854" width="8.90625" style="54" bestFit="1" customWidth="1"/>
    <col min="6855" max="6855" width="11" style="54" bestFit="1" customWidth="1"/>
    <col min="6856" max="6857" width="8.90625" style="54" bestFit="1" customWidth="1"/>
    <col min="6858" max="6858" width="10.90625" style="54" bestFit="1" customWidth="1"/>
    <col min="6859" max="6859" width="8.90625" style="54" bestFit="1" customWidth="1"/>
    <col min="6860" max="6860" width="8.7265625" style="54"/>
    <col min="6861" max="6861" width="8.90625" style="54" bestFit="1" customWidth="1"/>
    <col min="6862" max="6862" width="19.90625" style="54" customWidth="1"/>
    <col min="6863" max="7096" width="8.7265625" style="54"/>
    <col min="7097" max="7097" width="10.453125" style="54" bestFit="1" customWidth="1"/>
    <col min="7098" max="7098" width="11.90625" style="54" customWidth="1"/>
    <col min="7099" max="7099" width="8.7265625" style="54"/>
    <col min="7100" max="7103" width="8.90625" style="54" bestFit="1" customWidth="1"/>
    <col min="7104" max="7104" width="9.453125" style="54" customWidth="1"/>
    <col min="7105" max="7110" width="8.90625" style="54" bestFit="1" customWidth="1"/>
    <col min="7111" max="7111" width="11" style="54" bestFit="1" customWidth="1"/>
    <col min="7112" max="7113" width="8.90625" style="54" bestFit="1" customWidth="1"/>
    <col min="7114" max="7114" width="10.90625" style="54" bestFit="1" customWidth="1"/>
    <col min="7115" max="7115" width="8.90625" style="54" bestFit="1" customWidth="1"/>
    <col min="7116" max="7116" width="8.7265625" style="54"/>
    <col min="7117" max="7117" width="8.90625" style="54" bestFit="1" customWidth="1"/>
    <col min="7118" max="7118" width="19.90625" style="54" customWidth="1"/>
    <col min="7119" max="7352" width="8.7265625" style="54"/>
    <col min="7353" max="7353" width="10.453125" style="54" bestFit="1" customWidth="1"/>
    <col min="7354" max="7354" width="11.90625" style="54" customWidth="1"/>
    <col min="7355" max="7355" width="8.7265625" style="54"/>
    <col min="7356" max="7359" width="8.90625" style="54" bestFit="1" customWidth="1"/>
    <col min="7360" max="7360" width="9.453125" style="54" customWidth="1"/>
    <col min="7361" max="7366" width="8.90625" style="54" bestFit="1" customWidth="1"/>
    <col min="7367" max="7367" width="11" style="54" bestFit="1" customWidth="1"/>
    <col min="7368" max="7369" width="8.90625" style="54" bestFit="1" customWidth="1"/>
    <col min="7370" max="7370" width="10.90625" style="54" bestFit="1" customWidth="1"/>
    <col min="7371" max="7371" width="8.90625" style="54" bestFit="1" customWidth="1"/>
    <col min="7372" max="7372" width="8.7265625" style="54"/>
    <col min="7373" max="7373" width="8.90625" style="54" bestFit="1" customWidth="1"/>
    <col min="7374" max="7374" width="19.90625" style="54" customWidth="1"/>
    <col min="7375" max="7608" width="8.7265625" style="54"/>
    <col min="7609" max="7609" width="10.453125" style="54" bestFit="1" customWidth="1"/>
    <col min="7610" max="7610" width="11.90625" style="54" customWidth="1"/>
    <col min="7611" max="7611" width="8.7265625" style="54"/>
    <col min="7612" max="7615" width="8.90625" style="54" bestFit="1" customWidth="1"/>
    <col min="7616" max="7616" width="9.453125" style="54" customWidth="1"/>
    <col min="7617" max="7622" width="8.90625" style="54" bestFit="1" customWidth="1"/>
    <col min="7623" max="7623" width="11" style="54" bestFit="1" customWidth="1"/>
    <col min="7624" max="7625" width="8.90625" style="54" bestFit="1" customWidth="1"/>
    <col min="7626" max="7626" width="10.90625" style="54" bestFit="1" customWidth="1"/>
    <col min="7627" max="7627" width="8.90625" style="54" bestFit="1" customWidth="1"/>
    <col min="7628" max="7628" width="8.7265625" style="54"/>
    <col min="7629" max="7629" width="8.90625" style="54" bestFit="1" customWidth="1"/>
    <col min="7630" max="7630" width="19.90625" style="54" customWidth="1"/>
    <col min="7631" max="7864" width="8.7265625" style="54"/>
    <col min="7865" max="7865" width="10.453125" style="54" bestFit="1" customWidth="1"/>
    <col min="7866" max="7866" width="11.90625" style="54" customWidth="1"/>
    <col min="7867" max="7867" width="8.7265625" style="54"/>
    <col min="7868" max="7871" width="8.90625" style="54" bestFit="1" customWidth="1"/>
    <col min="7872" max="7872" width="9.453125" style="54" customWidth="1"/>
    <col min="7873" max="7878" width="8.90625" style="54" bestFit="1" customWidth="1"/>
    <col min="7879" max="7879" width="11" style="54" bestFit="1" customWidth="1"/>
    <col min="7880" max="7881" width="8.90625" style="54" bestFit="1" customWidth="1"/>
    <col min="7882" max="7882" width="10.90625" style="54" bestFit="1" customWidth="1"/>
    <col min="7883" max="7883" width="8.90625" style="54" bestFit="1" customWidth="1"/>
    <col min="7884" max="7884" width="8.7265625" style="54"/>
    <col min="7885" max="7885" width="8.90625" style="54" bestFit="1" customWidth="1"/>
    <col min="7886" max="7886" width="19.90625" style="54" customWidth="1"/>
    <col min="7887" max="8120" width="8.7265625" style="54"/>
    <col min="8121" max="8121" width="10.453125" style="54" bestFit="1" customWidth="1"/>
    <col min="8122" max="8122" width="11.90625" style="54" customWidth="1"/>
    <col min="8123" max="8123" width="8.7265625" style="54"/>
    <col min="8124" max="8127" width="8.90625" style="54" bestFit="1" customWidth="1"/>
    <col min="8128" max="8128" width="9.453125" style="54" customWidth="1"/>
    <col min="8129" max="8134" width="8.90625" style="54" bestFit="1" customWidth="1"/>
    <col min="8135" max="8135" width="11" style="54" bestFit="1" customWidth="1"/>
    <col min="8136" max="8137" width="8.90625" style="54" bestFit="1" customWidth="1"/>
    <col min="8138" max="8138" width="10.90625" style="54" bestFit="1" customWidth="1"/>
    <col min="8139" max="8139" width="8.90625" style="54" bestFit="1" customWidth="1"/>
    <col min="8140" max="8140" width="8.7265625" style="54"/>
    <col min="8141" max="8141" width="8.90625" style="54" bestFit="1" customWidth="1"/>
    <col min="8142" max="8142" width="19.90625" style="54" customWidth="1"/>
    <col min="8143" max="8376" width="8.7265625" style="54"/>
    <col min="8377" max="8377" width="10.453125" style="54" bestFit="1" customWidth="1"/>
    <col min="8378" max="8378" width="11.90625" style="54" customWidth="1"/>
    <col min="8379" max="8379" width="8.7265625" style="54"/>
    <col min="8380" max="8383" width="8.90625" style="54" bestFit="1" customWidth="1"/>
    <col min="8384" max="8384" width="9.453125" style="54" customWidth="1"/>
    <col min="8385" max="8390" width="8.90625" style="54" bestFit="1" customWidth="1"/>
    <col min="8391" max="8391" width="11" style="54" bestFit="1" customWidth="1"/>
    <col min="8392" max="8393" width="8.90625" style="54" bestFit="1" customWidth="1"/>
    <col min="8394" max="8394" width="10.90625" style="54" bestFit="1" customWidth="1"/>
    <col min="8395" max="8395" width="8.90625" style="54" bestFit="1" customWidth="1"/>
    <col min="8396" max="8396" width="8.7265625" style="54"/>
    <col min="8397" max="8397" width="8.90625" style="54" bestFit="1" customWidth="1"/>
    <col min="8398" max="8398" width="19.90625" style="54" customWidth="1"/>
    <col min="8399" max="8632" width="8.7265625" style="54"/>
    <col min="8633" max="8633" width="10.453125" style="54" bestFit="1" customWidth="1"/>
    <col min="8634" max="8634" width="11.90625" style="54" customWidth="1"/>
    <col min="8635" max="8635" width="8.7265625" style="54"/>
    <col min="8636" max="8639" width="8.90625" style="54" bestFit="1" customWidth="1"/>
    <col min="8640" max="8640" width="9.453125" style="54" customWidth="1"/>
    <col min="8641" max="8646" width="8.90625" style="54" bestFit="1" customWidth="1"/>
    <col min="8647" max="8647" width="11" style="54" bestFit="1" customWidth="1"/>
    <col min="8648" max="8649" width="8.90625" style="54" bestFit="1" customWidth="1"/>
    <col min="8650" max="8650" width="10.90625" style="54" bestFit="1" customWidth="1"/>
    <col min="8651" max="8651" width="8.90625" style="54" bestFit="1" customWidth="1"/>
    <col min="8652" max="8652" width="8.7265625" style="54"/>
    <col min="8653" max="8653" width="8.90625" style="54" bestFit="1" customWidth="1"/>
    <col min="8654" max="8654" width="19.90625" style="54" customWidth="1"/>
    <col min="8655" max="8888" width="8.7265625" style="54"/>
    <col min="8889" max="8889" width="10.453125" style="54" bestFit="1" customWidth="1"/>
    <col min="8890" max="8890" width="11.90625" style="54" customWidth="1"/>
    <col min="8891" max="8891" width="8.7265625" style="54"/>
    <col min="8892" max="8895" width="8.90625" style="54" bestFit="1" customWidth="1"/>
    <col min="8896" max="8896" width="9.453125" style="54" customWidth="1"/>
    <col min="8897" max="8902" width="8.90625" style="54" bestFit="1" customWidth="1"/>
    <col min="8903" max="8903" width="11" style="54" bestFit="1" customWidth="1"/>
    <col min="8904" max="8905" width="8.90625" style="54" bestFit="1" customWidth="1"/>
    <col min="8906" max="8906" width="10.90625" style="54" bestFit="1" customWidth="1"/>
    <col min="8907" max="8907" width="8.90625" style="54" bestFit="1" customWidth="1"/>
    <col min="8908" max="8908" width="8.7265625" style="54"/>
    <col min="8909" max="8909" width="8.90625" style="54" bestFit="1" customWidth="1"/>
    <col min="8910" max="8910" width="19.90625" style="54" customWidth="1"/>
    <col min="8911" max="9144" width="8.7265625" style="54"/>
    <col min="9145" max="9145" width="10.453125" style="54" bestFit="1" customWidth="1"/>
    <col min="9146" max="9146" width="11.90625" style="54" customWidth="1"/>
    <col min="9147" max="9147" width="8.7265625" style="54"/>
    <col min="9148" max="9151" width="8.90625" style="54" bestFit="1" customWidth="1"/>
    <col min="9152" max="9152" width="9.453125" style="54" customWidth="1"/>
    <col min="9153" max="9158" width="8.90625" style="54" bestFit="1" customWidth="1"/>
    <col min="9159" max="9159" width="11" style="54" bestFit="1" customWidth="1"/>
    <col min="9160" max="9161" width="8.90625" style="54" bestFit="1" customWidth="1"/>
    <col min="9162" max="9162" width="10.90625" style="54" bestFit="1" customWidth="1"/>
    <col min="9163" max="9163" width="8.90625" style="54" bestFit="1" customWidth="1"/>
    <col min="9164" max="9164" width="8.7265625" style="54"/>
    <col min="9165" max="9165" width="8.90625" style="54" bestFit="1" customWidth="1"/>
    <col min="9166" max="9166" width="19.90625" style="54" customWidth="1"/>
    <col min="9167" max="9400" width="8.7265625" style="54"/>
    <col min="9401" max="9401" width="10.453125" style="54" bestFit="1" customWidth="1"/>
    <col min="9402" max="9402" width="11.90625" style="54" customWidth="1"/>
    <col min="9403" max="9403" width="8.7265625" style="54"/>
    <col min="9404" max="9407" width="8.90625" style="54" bestFit="1" customWidth="1"/>
    <col min="9408" max="9408" width="9.453125" style="54" customWidth="1"/>
    <col min="9409" max="9414" width="8.90625" style="54" bestFit="1" customWidth="1"/>
    <col min="9415" max="9415" width="11" style="54" bestFit="1" customWidth="1"/>
    <col min="9416" max="9417" width="8.90625" style="54" bestFit="1" customWidth="1"/>
    <col min="9418" max="9418" width="10.90625" style="54" bestFit="1" customWidth="1"/>
    <col min="9419" max="9419" width="8.90625" style="54" bestFit="1" customWidth="1"/>
    <col min="9420" max="9420" width="8.7265625" style="54"/>
    <col min="9421" max="9421" width="8.90625" style="54" bestFit="1" customWidth="1"/>
    <col min="9422" max="9422" width="19.90625" style="54" customWidth="1"/>
    <col min="9423" max="9656" width="8.7265625" style="54"/>
    <col min="9657" max="9657" width="10.453125" style="54" bestFit="1" customWidth="1"/>
    <col min="9658" max="9658" width="11.90625" style="54" customWidth="1"/>
    <col min="9659" max="9659" width="8.7265625" style="54"/>
    <col min="9660" max="9663" width="8.90625" style="54" bestFit="1" customWidth="1"/>
    <col min="9664" max="9664" width="9.453125" style="54" customWidth="1"/>
    <col min="9665" max="9670" width="8.90625" style="54" bestFit="1" customWidth="1"/>
    <col min="9671" max="9671" width="11" style="54" bestFit="1" customWidth="1"/>
    <col min="9672" max="9673" width="8.90625" style="54" bestFit="1" customWidth="1"/>
    <col min="9674" max="9674" width="10.90625" style="54" bestFit="1" customWidth="1"/>
    <col min="9675" max="9675" width="8.90625" style="54" bestFit="1" customWidth="1"/>
    <col min="9676" max="9676" width="8.7265625" style="54"/>
    <col min="9677" max="9677" width="8.90625" style="54" bestFit="1" customWidth="1"/>
    <col min="9678" max="9678" width="19.90625" style="54" customWidth="1"/>
    <col min="9679" max="9912" width="8.7265625" style="54"/>
    <col min="9913" max="9913" width="10.453125" style="54" bestFit="1" customWidth="1"/>
    <col min="9914" max="9914" width="11.90625" style="54" customWidth="1"/>
    <col min="9915" max="9915" width="8.7265625" style="54"/>
    <col min="9916" max="9919" width="8.90625" style="54" bestFit="1" customWidth="1"/>
    <col min="9920" max="9920" width="9.453125" style="54" customWidth="1"/>
    <col min="9921" max="9926" width="8.90625" style="54" bestFit="1" customWidth="1"/>
    <col min="9927" max="9927" width="11" style="54" bestFit="1" customWidth="1"/>
    <col min="9928" max="9929" width="8.90625" style="54" bestFit="1" customWidth="1"/>
    <col min="9930" max="9930" width="10.90625" style="54" bestFit="1" customWidth="1"/>
    <col min="9931" max="9931" width="8.90625" style="54" bestFit="1" customWidth="1"/>
    <col min="9932" max="9932" width="8.7265625" style="54"/>
    <col min="9933" max="9933" width="8.90625" style="54" bestFit="1" customWidth="1"/>
    <col min="9934" max="9934" width="19.90625" style="54" customWidth="1"/>
    <col min="9935" max="10168" width="8.7265625" style="54"/>
    <col min="10169" max="10169" width="10.453125" style="54" bestFit="1" customWidth="1"/>
    <col min="10170" max="10170" width="11.90625" style="54" customWidth="1"/>
    <col min="10171" max="10171" width="8.7265625" style="54"/>
    <col min="10172" max="10175" width="8.90625" style="54" bestFit="1" customWidth="1"/>
    <col min="10176" max="10176" width="9.453125" style="54" customWidth="1"/>
    <col min="10177" max="10182" width="8.90625" style="54" bestFit="1" customWidth="1"/>
    <col min="10183" max="10183" width="11" style="54" bestFit="1" customWidth="1"/>
    <col min="10184" max="10185" width="8.90625" style="54" bestFit="1" customWidth="1"/>
    <col min="10186" max="10186" width="10.90625" style="54" bestFit="1" customWidth="1"/>
    <col min="10187" max="10187" width="8.90625" style="54" bestFit="1" customWidth="1"/>
    <col min="10188" max="10188" width="8.7265625" style="54"/>
    <col min="10189" max="10189" width="8.90625" style="54" bestFit="1" customWidth="1"/>
    <col min="10190" max="10190" width="19.90625" style="54" customWidth="1"/>
    <col min="10191" max="10424" width="8.7265625" style="54"/>
    <col min="10425" max="10425" width="10.453125" style="54" bestFit="1" customWidth="1"/>
    <col min="10426" max="10426" width="11.90625" style="54" customWidth="1"/>
    <col min="10427" max="10427" width="8.7265625" style="54"/>
    <col min="10428" max="10431" width="8.90625" style="54" bestFit="1" customWidth="1"/>
    <col min="10432" max="10432" width="9.453125" style="54" customWidth="1"/>
    <col min="10433" max="10438" width="8.90625" style="54" bestFit="1" customWidth="1"/>
    <col min="10439" max="10439" width="11" style="54" bestFit="1" customWidth="1"/>
    <col min="10440" max="10441" width="8.90625" style="54" bestFit="1" customWidth="1"/>
    <col min="10442" max="10442" width="10.90625" style="54" bestFit="1" customWidth="1"/>
    <col min="10443" max="10443" width="8.90625" style="54" bestFit="1" customWidth="1"/>
    <col min="10444" max="10444" width="8.7265625" style="54"/>
    <col min="10445" max="10445" width="8.90625" style="54" bestFit="1" customWidth="1"/>
    <col min="10446" max="10446" width="19.90625" style="54" customWidth="1"/>
    <col min="10447" max="10680" width="8.7265625" style="54"/>
    <col min="10681" max="10681" width="10.453125" style="54" bestFit="1" customWidth="1"/>
    <col min="10682" max="10682" width="11.90625" style="54" customWidth="1"/>
    <col min="10683" max="10683" width="8.7265625" style="54"/>
    <col min="10684" max="10687" width="8.90625" style="54" bestFit="1" customWidth="1"/>
    <col min="10688" max="10688" width="9.453125" style="54" customWidth="1"/>
    <col min="10689" max="10694" width="8.90625" style="54" bestFit="1" customWidth="1"/>
    <col min="10695" max="10695" width="11" style="54" bestFit="1" customWidth="1"/>
    <col min="10696" max="10697" width="8.90625" style="54" bestFit="1" customWidth="1"/>
    <col min="10698" max="10698" width="10.90625" style="54" bestFit="1" customWidth="1"/>
    <col min="10699" max="10699" width="8.90625" style="54" bestFit="1" customWidth="1"/>
    <col min="10700" max="10700" width="8.7265625" style="54"/>
    <col min="10701" max="10701" width="8.90625" style="54" bestFit="1" customWidth="1"/>
    <col min="10702" max="10702" width="19.90625" style="54" customWidth="1"/>
    <col min="10703" max="10936" width="8.7265625" style="54"/>
    <col min="10937" max="10937" width="10.453125" style="54" bestFit="1" customWidth="1"/>
    <col min="10938" max="10938" width="11.90625" style="54" customWidth="1"/>
    <col min="10939" max="10939" width="8.7265625" style="54"/>
    <col min="10940" max="10943" width="8.90625" style="54" bestFit="1" customWidth="1"/>
    <col min="10944" max="10944" width="9.453125" style="54" customWidth="1"/>
    <col min="10945" max="10950" width="8.90625" style="54" bestFit="1" customWidth="1"/>
    <col min="10951" max="10951" width="11" style="54" bestFit="1" customWidth="1"/>
    <col min="10952" max="10953" width="8.90625" style="54" bestFit="1" customWidth="1"/>
    <col min="10954" max="10954" width="10.90625" style="54" bestFit="1" customWidth="1"/>
    <col min="10955" max="10955" width="8.90625" style="54" bestFit="1" customWidth="1"/>
    <col min="10956" max="10956" width="8.7265625" style="54"/>
    <col min="10957" max="10957" width="8.90625" style="54" bestFit="1" customWidth="1"/>
    <col min="10958" max="10958" width="19.90625" style="54" customWidth="1"/>
    <col min="10959" max="11192" width="8.7265625" style="54"/>
    <col min="11193" max="11193" width="10.453125" style="54" bestFit="1" customWidth="1"/>
    <col min="11194" max="11194" width="11.90625" style="54" customWidth="1"/>
    <col min="11195" max="11195" width="8.7265625" style="54"/>
    <col min="11196" max="11199" width="8.90625" style="54" bestFit="1" customWidth="1"/>
    <col min="11200" max="11200" width="9.453125" style="54" customWidth="1"/>
    <col min="11201" max="11206" width="8.90625" style="54" bestFit="1" customWidth="1"/>
    <col min="11207" max="11207" width="11" style="54" bestFit="1" customWidth="1"/>
    <col min="11208" max="11209" width="8.90625" style="54" bestFit="1" customWidth="1"/>
    <col min="11210" max="11210" width="10.90625" style="54" bestFit="1" customWidth="1"/>
    <col min="11211" max="11211" width="8.90625" style="54" bestFit="1" customWidth="1"/>
    <col min="11212" max="11212" width="8.7265625" style="54"/>
    <col min="11213" max="11213" width="8.90625" style="54" bestFit="1" customWidth="1"/>
    <col min="11214" max="11214" width="19.90625" style="54" customWidth="1"/>
    <col min="11215" max="11448" width="8.7265625" style="54"/>
    <col min="11449" max="11449" width="10.453125" style="54" bestFit="1" customWidth="1"/>
    <col min="11450" max="11450" width="11.90625" style="54" customWidth="1"/>
    <col min="11451" max="11451" width="8.7265625" style="54"/>
    <col min="11452" max="11455" width="8.90625" style="54" bestFit="1" customWidth="1"/>
    <col min="11456" max="11456" width="9.453125" style="54" customWidth="1"/>
    <col min="11457" max="11462" width="8.90625" style="54" bestFit="1" customWidth="1"/>
    <col min="11463" max="11463" width="11" style="54" bestFit="1" customWidth="1"/>
    <col min="11464" max="11465" width="8.90625" style="54" bestFit="1" customWidth="1"/>
    <col min="11466" max="11466" width="10.90625" style="54" bestFit="1" customWidth="1"/>
    <col min="11467" max="11467" width="8.90625" style="54" bestFit="1" customWidth="1"/>
    <col min="11468" max="11468" width="8.7265625" style="54"/>
    <col min="11469" max="11469" width="8.90625" style="54" bestFit="1" customWidth="1"/>
    <col min="11470" max="11470" width="19.90625" style="54" customWidth="1"/>
    <col min="11471" max="11704" width="8.7265625" style="54"/>
    <col min="11705" max="11705" width="10.453125" style="54" bestFit="1" customWidth="1"/>
    <col min="11706" max="11706" width="11.90625" style="54" customWidth="1"/>
    <col min="11707" max="11707" width="8.7265625" style="54"/>
    <col min="11708" max="11711" width="8.90625" style="54" bestFit="1" customWidth="1"/>
    <col min="11712" max="11712" width="9.453125" style="54" customWidth="1"/>
    <col min="11713" max="11718" width="8.90625" style="54" bestFit="1" customWidth="1"/>
    <col min="11719" max="11719" width="11" style="54" bestFit="1" customWidth="1"/>
    <col min="11720" max="11721" width="8.90625" style="54" bestFit="1" customWidth="1"/>
    <col min="11722" max="11722" width="10.90625" style="54" bestFit="1" customWidth="1"/>
    <col min="11723" max="11723" width="8.90625" style="54" bestFit="1" customWidth="1"/>
    <col min="11724" max="11724" width="8.7265625" style="54"/>
    <col min="11725" max="11725" width="8.90625" style="54" bestFit="1" customWidth="1"/>
    <col min="11726" max="11726" width="19.90625" style="54" customWidth="1"/>
    <col min="11727" max="11960" width="8.7265625" style="54"/>
    <col min="11961" max="11961" width="10.453125" style="54" bestFit="1" customWidth="1"/>
    <col min="11962" max="11962" width="11.90625" style="54" customWidth="1"/>
    <col min="11963" max="11963" width="8.7265625" style="54"/>
    <col min="11964" max="11967" width="8.90625" style="54" bestFit="1" customWidth="1"/>
    <col min="11968" max="11968" width="9.453125" style="54" customWidth="1"/>
    <col min="11969" max="11974" width="8.90625" style="54" bestFit="1" customWidth="1"/>
    <col min="11975" max="11975" width="11" style="54" bestFit="1" customWidth="1"/>
    <col min="11976" max="11977" width="8.90625" style="54" bestFit="1" customWidth="1"/>
    <col min="11978" max="11978" width="10.90625" style="54" bestFit="1" customWidth="1"/>
    <col min="11979" max="11979" width="8.90625" style="54" bestFit="1" customWidth="1"/>
    <col min="11980" max="11980" width="8.7265625" style="54"/>
    <col min="11981" max="11981" width="8.90625" style="54" bestFit="1" customWidth="1"/>
    <col min="11982" max="11982" width="19.90625" style="54" customWidth="1"/>
    <col min="11983" max="12216" width="8.7265625" style="54"/>
    <col min="12217" max="12217" width="10.453125" style="54" bestFit="1" customWidth="1"/>
    <col min="12218" max="12218" width="11.90625" style="54" customWidth="1"/>
    <col min="12219" max="12219" width="8.7265625" style="54"/>
    <col min="12220" max="12223" width="8.90625" style="54" bestFit="1" customWidth="1"/>
    <col min="12224" max="12224" width="9.453125" style="54" customWidth="1"/>
    <col min="12225" max="12230" width="8.90625" style="54" bestFit="1" customWidth="1"/>
    <col min="12231" max="12231" width="11" style="54" bestFit="1" customWidth="1"/>
    <col min="12232" max="12233" width="8.90625" style="54" bestFit="1" customWidth="1"/>
    <col min="12234" max="12234" width="10.90625" style="54" bestFit="1" customWidth="1"/>
    <col min="12235" max="12235" width="8.90625" style="54" bestFit="1" customWidth="1"/>
    <col min="12236" max="12236" width="8.7265625" style="54"/>
    <col min="12237" max="12237" width="8.90625" style="54" bestFit="1" customWidth="1"/>
    <col min="12238" max="12238" width="19.90625" style="54" customWidth="1"/>
    <col min="12239" max="12472" width="8.7265625" style="54"/>
    <col min="12473" max="12473" width="10.453125" style="54" bestFit="1" customWidth="1"/>
    <col min="12474" max="12474" width="11.90625" style="54" customWidth="1"/>
    <col min="12475" max="12475" width="8.7265625" style="54"/>
    <col min="12476" max="12479" width="8.90625" style="54" bestFit="1" customWidth="1"/>
    <col min="12480" max="12480" width="9.453125" style="54" customWidth="1"/>
    <col min="12481" max="12486" width="8.90625" style="54" bestFit="1" customWidth="1"/>
    <col min="12487" max="12487" width="11" style="54" bestFit="1" customWidth="1"/>
    <col min="12488" max="12489" width="8.90625" style="54" bestFit="1" customWidth="1"/>
    <col min="12490" max="12490" width="10.90625" style="54" bestFit="1" customWidth="1"/>
    <col min="12491" max="12491" width="8.90625" style="54" bestFit="1" customWidth="1"/>
    <col min="12492" max="12492" width="8.7265625" style="54"/>
    <col min="12493" max="12493" width="8.90625" style="54" bestFit="1" customWidth="1"/>
    <col min="12494" max="12494" width="19.90625" style="54" customWidth="1"/>
    <col min="12495" max="12728" width="8.7265625" style="54"/>
    <col min="12729" max="12729" width="10.453125" style="54" bestFit="1" customWidth="1"/>
    <col min="12730" max="12730" width="11.90625" style="54" customWidth="1"/>
    <col min="12731" max="12731" width="8.7265625" style="54"/>
    <col min="12732" max="12735" width="8.90625" style="54" bestFit="1" customWidth="1"/>
    <col min="12736" max="12736" width="9.453125" style="54" customWidth="1"/>
    <col min="12737" max="12742" width="8.90625" style="54" bestFit="1" customWidth="1"/>
    <col min="12743" max="12743" width="11" style="54" bestFit="1" customWidth="1"/>
    <col min="12744" max="12745" width="8.90625" style="54" bestFit="1" customWidth="1"/>
    <col min="12746" max="12746" width="10.90625" style="54" bestFit="1" customWidth="1"/>
    <col min="12747" max="12747" width="8.90625" style="54" bestFit="1" customWidth="1"/>
    <col min="12748" max="12748" width="8.7265625" style="54"/>
    <col min="12749" max="12749" width="8.90625" style="54" bestFit="1" customWidth="1"/>
    <col min="12750" max="12750" width="19.90625" style="54" customWidth="1"/>
    <col min="12751" max="12984" width="8.7265625" style="54"/>
    <col min="12985" max="12985" width="10.453125" style="54" bestFit="1" customWidth="1"/>
    <col min="12986" max="12986" width="11.90625" style="54" customWidth="1"/>
    <col min="12987" max="12987" width="8.7265625" style="54"/>
    <col min="12988" max="12991" width="8.90625" style="54" bestFit="1" customWidth="1"/>
    <col min="12992" max="12992" width="9.453125" style="54" customWidth="1"/>
    <col min="12993" max="12998" width="8.90625" style="54" bestFit="1" customWidth="1"/>
    <col min="12999" max="12999" width="11" style="54" bestFit="1" customWidth="1"/>
    <col min="13000" max="13001" width="8.90625" style="54" bestFit="1" customWidth="1"/>
    <col min="13002" max="13002" width="10.90625" style="54" bestFit="1" customWidth="1"/>
    <col min="13003" max="13003" width="8.90625" style="54" bestFit="1" customWidth="1"/>
    <col min="13004" max="13004" width="8.7265625" style="54"/>
    <col min="13005" max="13005" width="8.90625" style="54" bestFit="1" customWidth="1"/>
    <col min="13006" max="13006" width="19.90625" style="54" customWidth="1"/>
    <col min="13007" max="13240" width="8.7265625" style="54"/>
    <col min="13241" max="13241" width="10.453125" style="54" bestFit="1" customWidth="1"/>
    <col min="13242" max="13242" width="11.90625" style="54" customWidth="1"/>
    <col min="13243" max="13243" width="8.7265625" style="54"/>
    <col min="13244" max="13247" width="8.90625" style="54" bestFit="1" customWidth="1"/>
    <col min="13248" max="13248" width="9.453125" style="54" customWidth="1"/>
    <col min="13249" max="13254" width="8.90625" style="54" bestFit="1" customWidth="1"/>
    <col min="13255" max="13255" width="11" style="54" bestFit="1" customWidth="1"/>
    <col min="13256" max="13257" width="8.90625" style="54" bestFit="1" customWidth="1"/>
    <col min="13258" max="13258" width="10.90625" style="54" bestFit="1" customWidth="1"/>
    <col min="13259" max="13259" width="8.90625" style="54" bestFit="1" customWidth="1"/>
    <col min="13260" max="13260" width="8.7265625" style="54"/>
    <col min="13261" max="13261" width="8.90625" style="54" bestFit="1" customWidth="1"/>
    <col min="13262" max="13262" width="19.90625" style="54" customWidth="1"/>
    <col min="13263" max="13496" width="8.7265625" style="54"/>
    <col min="13497" max="13497" width="10.453125" style="54" bestFit="1" customWidth="1"/>
    <col min="13498" max="13498" width="11.90625" style="54" customWidth="1"/>
    <col min="13499" max="13499" width="8.7265625" style="54"/>
    <col min="13500" max="13503" width="8.90625" style="54" bestFit="1" customWidth="1"/>
    <col min="13504" max="13504" width="9.453125" style="54" customWidth="1"/>
    <col min="13505" max="13510" width="8.90625" style="54" bestFit="1" customWidth="1"/>
    <col min="13511" max="13511" width="11" style="54" bestFit="1" customWidth="1"/>
    <col min="13512" max="13513" width="8.90625" style="54" bestFit="1" customWidth="1"/>
    <col min="13514" max="13514" width="10.90625" style="54" bestFit="1" customWidth="1"/>
    <col min="13515" max="13515" width="8.90625" style="54" bestFit="1" customWidth="1"/>
    <col min="13516" max="13516" width="8.7265625" style="54"/>
    <col min="13517" max="13517" width="8.90625" style="54" bestFit="1" customWidth="1"/>
    <col min="13518" max="13518" width="19.90625" style="54" customWidth="1"/>
    <col min="13519" max="13752" width="8.7265625" style="54"/>
    <col min="13753" max="13753" width="10.453125" style="54" bestFit="1" customWidth="1"/>
    <col min="13754" max="13754" width="11.90625" style="54" customWidth="1"/>
    <col min="13755" max="13755" width="8.7265625" style="54"/>
    <col min="13756" max="13759" width="8.90625" style="54" bestFit="1" customWidth="1"/>
    <col min="13760" max="13760" width="9.453125" style="54" customWidth="1"/>
    <col min="13761" max="13766" width="8.90625" style="54" bestFit="1" customWidth="1"/>
    <col min="13767" max="13767" width="11" style="54" bestFit="1" customWidth="1"/>
    <col min="13768" max="13769" width="8.90625" style="54" bestFit="1" customWidth="1"/>
    <col min="13770" max="13770" width="10.90625" style="54" bestFit="1" customWidth="1"/>
    <col min="13771" max="13771" width="8.90625" style="54" bestFit="1" customWidth="1"/>
    <col min="13772" max="13772" width="8.7265625" style="54"/>
    <col min="13773" max="13773" width="8.90625" style="54" bestFit="1" customWidth="1"/>
    <col min="13774" max="13774" width="19.90625" style="54" customWidth="1"/>
    <col min="13775" max="14008" width="8.7265625" style="54"/>
    <col min="14009" max="14009" width="10.453125" style="54" bestFit="1" customWidth="1"/>
    <col min="14010" max="14010" width="11.90625" style="54" customWidth="1"/>
    <col min="14011" max="14011" width="8.7265625" style="54"/>
    <col min="14012" max="14015" width="8.90625" style="54" bestFit="1" customWidth="1"/>
    <col min="14016" max="14016" width="9.453125" style="54" customWidth="1"/>
    <col min="14017" max="14022" width="8.90625" style="54" bestFit="1" customWidth="1"/>
    <col min="14023" max="14023" width="11" style="54" bestFit="1" customWidth="1"/>
    <col min="14024" max="14025" width="8.90625" style="54" bestFit="1" customWidth="1"/>
    <col min="14026" max="14026" width="10.90625" style="54" bestFit="1" customWidth="1"/>
    <col min="14027" max="14027" width="8.90625" style="54" bestFit="1" customWidth="1"/>
    <col min="14028" max="14028" width="8.7265625" style="54"/>
    <col min="14029" max="14029" width="8.90625" style="54" bestFit="1" customWidth="1"/>
    <col min="14030" max="14030" width="19.90625" style="54" customWidth="1"/>
    <col min="14031" max="14264" width="8.7265625" style="54"/>
    <col min="14265" max="14265" width="10.453125" style="54" bestFit="1" customWidth="1"/>
    <col min="14266" max="14266" width="11.90625" style="54" customWidth="1"/>
    <col min="14267" max="14267" width="8.7265625" style="54"/>
    <col min="14268" max="14271" width="8.90625" style="54" bestFit="1" customWidth="1"/>
    <col min="14272" max="14272" width="9.453125" style="54" customWidth="1"/>
    <col min="14273" max="14278" width="8.90625" style="54" bestFit="1" customWidth="1"/>
    <col min="14279" max="14279" width="11" style="54" bestFit="1" customWidth="1"/>
    <col min="14280" max="14281" width="8.90625" style="54" bestFit="1" customWidth="1"/>
    <col min="14282" max="14282" width="10.90625" style="54" bestFit="1" customWidth="1"/>
    <col min="14283" max="14283" width="8.90625" style="54" bestFit="1" customWidth="1"/>
    <col min="14284" max="14284" width="8.7265625" style="54"/>
    <col min="14285" max="14285" width="8.90625" style="54" bestFit="1" customWidth="1"/>
    <col min="14286" max="14286" width="19.90625" style="54" customWidth="1"/>
    <col min="14287" max="14520" width="8.7265625" style="54"/>
    <col min="14521" max="14521" width="10.453125" style="54" bestFit="1" customWidth="1"/>
    <col min="14522" max="14522" width="11.90625" style="54" customWidth="1"/>
    <col min="14523" max="14523" width="8.7265625" style="54"/>
    <col min="14524" max="14527" width="8.90625" style="54" bestFit="1" customWidth="1"/>
    <col min="14528" max="14528" width="9.453125" style="54" customWidth="1"/>
    <col min="14529" max="14534" width="8.90625" style="54" bestFit="1" customWidth="1"/>
    <col min="14535" max="14535" width="11" style="54" bestFit="1" customWidth="1"/>
    <col min="14536" max="14537" width="8.90625" style="54" bestFit="1" customWidth="1"/>
    <col min="14538" max="14538" width="10.90625" style="54" bestFit="1" customWidth="1"/>
    <col min="14539" max="14539" width="8.90625" style="54" bestFit="1" customWidth="1"/>
    <col min="14540" max="14540" width="8.7265625" style="54"/>
    <col min="14541" max="14541" width="8.90625" style="54" bestFit="1" customWidth="1"/>
    <col min="14542" max="14542" width="19.90625" style="54" customWidth="1"/>
    <col min="14543" max="14776" width="8.7265625" style="54"/>
    <col min="14777" max="14777" width="10.453125" style="54" bestFit="1" customWidth="1"/>
    <col min="14778" max="14778" width="11.90625" style="54" customWidth="1"/>
    <col min="14779" max="14779" width="8.7265625" style="54"/>
    <col min="14780" max="14783" width="8.90625" style="54" bestFit="1" customWidth="1"/>
    <col min="14784" max="14784" width="9.453125" style="54" customWidth="1"/>
    <col min="14785" max="14790" width="8.90625" style="54" bestFit="1" customWidth="1"/>
    <col min="14791" max="14791" width="11" style="54" bestFit="1" customWidth="1"/>
    <col min="14792" max="14793" width="8.90625" style="54" bestFit="1" customWidth="1"/>
    <col min="14794" max="14794" width="10.90625" style="54" bestFit="1" customWidth="1"/>
    <col min="14795" max="14795" width="8.90625" style="54" bestFit="1" customWidth="1"/>
    <col min="14796" max="14796" width="8.7265625" style="54"/>
    <col min="14797" max="14797" width="8.90625" style="54" bestFit="1" customWidth="1"/>
    <col min="14798" max="14798" width="19.90625" style="54" customWidth="1"/>
    <col min="14799" max="15032" width="8.7265625" style="54"/>
    <col min="15033" max="15033" width="10.453125" style="54" bestFit="1" customWidth="1"/>
    <col min="15034" max="15034" width="11.90625" style="54" customWidth="1"/>
    <col min="15035" max="15035" width="8.7265625" style="54"/>
    <col min="15036" max="15039" width="8.90625" style="54" bestFit="1" customWidth="1"/>
    <col min="15040" max="15040" width="9.453125" style="54" customWidth="1"/>
    <col min="15041" max="15046" width="8.90625" style="54" bestFit="1" customWidth="1"/>
    <col min="15047" max="15047" width="11" style="54" bestFit="1" customWidth="1"/>
    <col min="15048" max="15049" width="8.90625" style="54" bestFit="1" customWidth="1"/>
    <col min="15050" max="15050" width="10.90625" style="54" bestFit="1" customWidth="1"/>
    <col min="15051" max="15051" width="8.90625" style="54" bestFit="1" customWidth="1"/>
    <col min="15052" max="15052" width="8.7265625" style="54"/>
    <col min="15053" max="15053" width="8.90625" style="54" bestFit="1" customWidth="1"/>
    <col min="15054" max="15054" width="19.90625" style="54" customWidth="1"/>
    <col min="15055" max="15288" width="8.7265625" style="54"/>
    <col min="15289" max="15289" width="10.453125" style="54" bestFit="1" customWidth="1"/>
    <col min="15290" max="15290" width="11.90625" style="54" customWidth="1"/>
    <col min="15291" max="15291" width="8.7265625" style="54"/>
    <col min="15292" max="15295" width="8.90625" style="54" bestFit="1" customWidth="1"/>
    <col min="15296" max="15296" width="9.453125" style="54" customWidth="1"/>
    <col min="15297" max="15302" width="8.90625" style="54" bestFit="1" customWidth="1"/>
    <col min="15303" max="15303" width="11" style="54" bestFit="1" customWidth="1"/>
    <col min="15304" max="15305" width="8.90625" style="54" bestFit="1" customWidth="1"/>
    <col min="15306" max="15306" width="10.90625" style="54" bestFit="1" customWidth="1"/>
    <col min="15307" max="15307" width="8.90625" style="54" bestFit="1" customWidth="1"/>
    <col min="15308" max="15308" width="8.7265625" style="54"/>
    <col min="15309" max="15309" width="8.90625" style="54" bestFit="1" customWidth="1"/>
    <col min="15310" max="15310" width="19.90625" style="54" customWidth="1"/>
    <col min="15311" max="15544" width="8.7265625" style="54"/>
    <col min="15545" max="15545" width="10.453125" style="54" bestFit="1" customWidth="1"/>
    <col min="15546" max="15546" width="11.90625" style="54" customWidth="1"/>
    <col min="15547" max="15547" width="8.7265625" style="54"/>
    <col min="15548" max="15551" width="8.90625" style="54" bestFit="1" customWidth="1"/>
    <col min="15552" max="15552" width="9.453125" style="54" customWidth="1"/>
    <col min="15553" max="15558" width="8.90625" style="54" bestFit="1" customWidth="1"/>
    <col min="15559" max="15559" width="11" style="54" bestFit="1" customWidth="1"/>
    <col min="15560" max="15561" width="8.90625" style="54" bestFit="1" customWidth="1"/>
    <col min="15562" max="15562" width="10.90625" style="54" bestFit="1" customWidth="1"/>
    <col min="15563" max="15563" width="8.90625" style="54" bestFit="1" customWidth="1"/>
    <col min="15564" max="15564" width="8.7265625" style="54"/>
    <col min="15565" max="15565" width="8.90625" style="54" bestFit="1" customWidth="1"/>
    <col min="15566" max="15566" width="19.90625" style="54" customWidth="1"/>
    <col min="15567" max="15800" width="8.7265625" style="54"/>
    <col min="15801" max="16384" width="8.7265625" style="54" customWidth="1"/>
  </cols>
  <sheetData>
    <row r="1" spans="1:26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107"/>
      <c r="V1" s="239"/>
      <c r="W1" s="239"/>
    </row>
    <row r="2" spans="1:26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50"/>
      <c r="S2" s="48"/>
      <c r="T2" s="48"/>
      <c r="U2" s="110"/>
      <c r="V2" s="241"/>
      <c r="W2" s="241"/>
    </row>
    <row r="3" spans="1:26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113"/>
      <c r="V3" s="242"/>
      <c r="W3" s="242"/>
    </row>
    <row r="4" spans="1:26" x14ac:dyDescent="0.3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113"/>
      <c r="V4" s="242"/>
      <c r="W4" s="242"/>
    </row>
    <row r="5" spans="1:26" x14ac:dyDescent="0.3">
      <c r="A5" s="105" t="s">
        <v>150</v>
      </c>
      <c r="B5" s="105"/>
      <c r="C5" s="56"/>
      <c r="D5" s="62"/>
      <c r="E5" s="50"/>
      <c r="F5" s="50"/>
      <c r="G5" s="50" t="s">
        <v>207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113"/>
      <c r="V5" s="242"/>
      <c r="W5" s="242"/>
    </row>
    <row r="6" spans="1:26" x14ac:dyDescent="0.3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6"/>
      <c r="S6" s="117"/>
      <c r="T6" s="117"/>
      <c r="U6" s="118"/>
      <c r="V6" s="242"/>
      <c r="W6" s="242"/>
    </row>
    <row r="7" spans="1:26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113"/>
      <c r="V7" s="242"/>
      <c r="W7" s="242"/>
    </row>
    <row r="8" spans="1:26" s="198" customFormat="1" ht="13.85" thickBot="1" x14ac:dyDescent="0.35">
      <c r="A8" s="195"/>
      <c r="B8" s="195"/>
      <c r="C8" s="196"/>
      <c r="D8" s="269" t="s">
        <v>224</v>
      </c>
      <c r="E8" s="270"/>
      <c r="F8" s="270"/>
      <c r="G8" s="270"/>
      <c r="H8" s="270"/>
      <c r="I8" s="270"/>
      <c r="J8" s="270"/>
      <c r="K8" s="270"/>
      <c r="L8" s="270"/>
      <c r="M8" s="196"/>
      <c r="N8" s="196"/>
      <c r="O8" s="196"/>
      <c r="P8" s="173"/>
      <c r="Q8" s="196"/>
      <c r="R8" s="197"/>
      <c r="S8" s="196"/>
      <c r="T8" s="196"/>
      <c r="U8" s="197"/>
      <c r="V8" s="243"/>
      <c r="W8" s="243"/>
      <c r="X8" s="243"/>
      <c r="Y8" s="243"/>
      <c r="Z8" s="199"/>
    </row>
    <row r="9" spans="1:26" s="88" customFormat="1" ht="31.75" customHeight="1" thickBot="1" x14ac:dyDescent="0.4">
      <c r="A9" s="192" t="s">
        <v>71</v>
      </c>
      <c r="B9" s="193" t="s">
        <v>108</v>
      </c>
      <c r="C9" s="191" t="s">
        <v>120</v>
      </c>
      <c r="D9" s="191">
        <v>1</v>
      </c>
      <c r="E9" s="191">
        <v>2</v>
      </c>
      <c r="F9" s="191">
        <v>3</v>
      </c>
      <c r="G9" s="191">
        <v>4</v>
      </c>
      <c r="H9" s="191">
        <v>5</v>
      </c>
      <c r="I9" s="191">
        <v>6</v>
      </c>
      <c r="J9" s="191">
        <v>7</v>
      </c>
      <c r="K9" s="191">
        <v>8</v>
      </c>
      <c r="L9" s="191">
        <v>9</v>
      </c>
      <c r="M9" s="191" t="s">
        <v>110</v>
      </c>
      <c r="N9" s="191" t="s">
        <v>111</v>
      </c>
      <c r="O9" s="191" t="s">
        <v>146</v>
      </c>
      <c r="P9" s="191" t="s">
        <v>223</v>
      </c>
      <c r="Q9" s="191" t="s">
        <v>152</v>
      </c>
      <c r="R9" s="194" t="s">
        <v>29</v>
      </c>
      <c r="S9" s="191" t="s">
        <v>116</v>
      </c>
      <c r="T9" s="191" t="s">
        <v>222</v>
      </c>
      <c r="U9" s="194" t="s">
        <v>31</v>
      </c>
      <c r="V9" s="235" t="s">
        <v>113</v>
      </c>
      <c r="W9" s="235" t="s">
        <v>44</v>
      </c>
      <c r="X9" s="200" t="s">
        <v>117</v>
      </c>
      <c r="Y9" s="201" t="s">
        <v>118</v>
      </c>
      <c r="Z9" s="202" t="s">
        <v>119</v>
      </c>
    </row>
    <row r="10" spans="1:26" x14ac:dyDescent="0.3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f>IF((L11=""),"",((M10-N10)/(M10+N10))*100)</f>
        <v>3.9958385158148091</v>
      </c>
      <c r="Q10" s="72">
        <v>20</v>
      </c>
      <c r="R10" s="124" t="str">
        <f>IF(L11="","",IF(P11&lt;20,(IF(O10&gt;1730,IF(O10&lt;1970,"Pass","Fail"),"Fail"))))</f>
        <v>Fail</v>
      </c>
      <c r="S10" s="72">
        <v>102</v>
      </c>
      <c r="T10" s="72"/>
      <c r="U10" s="125"/>
      <c r="V10" s="237">
        <v>1600</v>
      </c>
      <c r="W10" s="237">
        <v>2000</v>
      </c>
      <c r="X10" s="240">
        <v>1730</v>
      </c>
      <c r="Y10" s="240">
        <v>1970</v>
      </c>
      <c r="Z10" s="240">
        <v>6.2</v>
      </c>
    </row>
    <row r="11" spans="1:26" ht="16.100000000000001" x14ac:dyDescent="0.35">
      <c r="A11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124"/>
      <c r="S11" s="72"/>
      <c r="T11" s="72"/>
      <c r="U11" s="125"/>
      <c r="V11" s="237"/>
      <c r="W11" s="237"/>
    </row>
    <row r="12" spans="1:26" ht="39.9" x14ac:dyDescent="0.35">
      <c r="A12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8"/>
      <c r="S12" s="127"/>
      <c r="T12" s="127"/>
      <c r="U12" s="129"/>
      <c r="V12" s="238"/>
      <c r="W12" s="238"/>
    </row>
    <row r="13" spans="1:26" x14ac:dyDescent="0.3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f>IF((L14=""),"",((M13-N13)/(M13+N13))*100)</f>
        <v>3.5419363947407057</v>
      </c>
      <c r="Q13" s="66">
        <v>20</v>
      </c>
      <c r="R13" s="122" t="str">
        <f>IF(L14="","",IF(P14&lt;20,(IF(O13&gt;1730,IF(O13&lt;1970,"Pass","Fail"),"Fail"))))</f>
        <v>Fail</v>
      </c>
      <c r="S13" s="66">
        <v>1400</v>
      </c>
      <c r="T13" s="66"/>
      <c r="U13" s="130"/>
      <c r="V13" s="236">
        <v>1600</v>
      </c>
      <c r="W13" s="236">
        <v>2000</v>
      </c>
      <c r="X13" s="240">
        <v>1730</v>
      </c>
      <c r="Y13" s="240">
        <v>1970</v>
      </c>
      <c r="Z13" s="240">
        <v>6.2</v>
      </c>
    </row>
    <row r="14" spans="1:26" ht="16.100000000000001" x14ac:dyDescent="0.35">
      <c r="A14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124"/>
      <c r="S14" s="72"/>
      <c r="T14" s="72"/>
      <c r="U14" s="131"/>
      <c r="V14" s="237"/>
      <c r="W14" s="237"/>
    </row>
    <row r="15" spans="1:26" ht="39.9" x14ac:dyDescent="0.35">
      <c r="A15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8"/>
      <c r="S15" s="127"/>
      <c r="T15" s="127"/>
      <c r="U15" s="132"/>
      <c r="V15" s="238"/>
      <c r="W15" s="238"/>
    </row>
    <row r="16" spans="1:26" x14ac:dyDescent="0.3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f>IF((L17=""),"",((M16-N16)/(M16+N16))*100)</f>
        <v>4.2092306637841457</v>
      </c>
      <c r="Q16" s="66">
        <v>20</v>
      </c>
      <c r="R16" s="122" t="str">
        <f>IF(L17="","",IF(P17&lt;20,(IF(O16&gt;1730,IF(O16&lt;1970,"Pass","Fail"),"Fail"))))</f>
        <v>Fail</v>
      </c>
      <c r="S16" s="66">
        <v>1400</v>
      </c>
      <c r="T16" s="66"/>
      <c r="U16" s="130"/>
      <c r="V16" s="236">
        <v>1600</v>
      </c>
      <c r="W16" s="236">
        <v>2000</v>
      </c>
      <c r="X16" s="240">
        <v>1730</v>
      </c>
      <c r="Y16" s="240">
        <v>1970</v>
      </c>
      <c r="Z16" s="240">
        <v>6.2</v>
      </c>
    </row>
    <row r="17" spans="1:26" ht="16.100000000000001" x14ac:dyDescent="0.35">
      <c r="A17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124"/>
      <c r="S17" s="72"/>
      <c r="T17" s="72"/>
      <c r="U17" s="131"/>
      <c r="V17" s="237"/>
      <c r="W17" s="237"/>
    </row>
    <row r="18" spans="1:26" ht="39.9" x14ac:dyDescent="0.35">
      <c r="A18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8"/>
      <c r="S18" s="127"/>
      <c r="T18" s="127"/>
      <c r="U18" s="132"/>
      <c r="V18" s="238"/>
      <c r="W18" s="238"/>
    </row>
    <row r="19" spans="1:26" x14ac:dyDescent="0.3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f>IF((L20=""),"",((M19-N19)/(M19+N19))*100)</f>
        <v>3.8680595827414002</v>
      </c>
      <c r="Q19" s="66">
        <v>20</v>
      </c>
      <c r="R19" s="122" t="str">
        <f>IF(L20="","",IF(P20&lt;20,(IF(O19&gt;1730,IF(O19&lt;1970,"Pass","Fail"),"Fail"))))</f>
        <v>Pass</v>
      </c>
      <c r="S19" s="66">
        <v>1400</v>
      </c>
      <c r="T19" s="66"/>
      <c r="U19" s="130"/>
      <c r="V19" s="236">
        <v>1600</v>
      </c>
      <c r="W19" s="236">
        <v>2000</v>
      </c>
      <c r="X19" s="240">
        <v>1730</v>
      </c>
      <c r="Y19" s="240">
        <v>1970</v>
      </c>
      <c r="Z19" s="240">
        <v>6.2</v>
      </c>
    </row>
    <row r="20" spans="1:26" ht="16.100000000000001" x14ac:dyDescent="0.35">
      <c r="A20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124"/>
      <c r="S20" s="72"/>
      <c r="T20" s="72"/>
      <c r="U20" s="131"/>
      <c r="V20" s="237"/>
      <c r="W20" s="237"/>
    </row>
    <row r="21" spans="1:26" ht="39.9" x14ac:dyDescent="0.35">
      <c r="A2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8"/>
      <c r="S21" s="127"/>
      <c r="T21" s="127"/>
      <c r="U21" s="132"/>
      <c r="V21" s="238"/>
      <c r="W21" s="238"/>
    </row>
    <row r="22" spans="1:26" x14ac:dyDescent="0.3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f>IF((L23=""),"",((M22-N22)/(M22+N22))*100)</f>
        <v>6.7156808954242049</v>
      </c>
      <c r="Q22" s="66">
        <v>20</v>
      </c>
      <c r="R22" s="122" t="str">
        <f>IF(L23="","",IF(P23&lt;20,(IF(O22&gt;1730,IF(O22&lt;1970,"Pass","Fail"),"Fail"))))</f>
        <v>Pass</v>
      </c>
      <c r="S22" s="122">
        <v>1428</v>
      </c>
      <c r="T22" s="122"/>
      <c r="U22" s="130"/>
      <c r="V22" s="236">
        <v>1600</v>
      </c>
      <c r="W22" s="236">
        <v>2000</v>
      </c>
      <c r="X22" s="240">
        <v>1730</v>
      </c>
      <c r="Y22" s="240">
        <v>1970</v>
      </c>
      <c r="Z22" s="240">
        <v>6.2</v>
      </c>
    </row>
    <row r="23" spans="1:26" ht="16.100000000000001" x14ac:dyDescent="0.35">
      <c r="A23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124"/>
      <c r="S23" s="124"/>
      <c r="T23" s="124"/>
      <c r="U23" s="131"/>
      <c r="V23" s="237"/>
      <c r="W23" s="237"/>
    </row>
    <row r="24" spans="1:26" ht="39.9" x14ac:dyDescent="0.35">
      <c r="A24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8"/>
      <c r="S24" s="128"/>
      <c r="T24" s="128"/>
      <c r="U24" s="132"/>
      <c r="V24" s="238"/>
      <c r="W24" s="238"/>
    </row>
    <row r="25" spans="1:26" x14ac:dyDescent="0.3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f>IF((L26=""),"",((M25-N25)/(M25+N25))*100)</f>
        <v>3.3543125072552757</v>
      </c>
      <c r="Q25" s="66">
        <v>20</v>
      </c>
      <c r="R25" s="122" t="str">
        <f>IF(L26="","",IF(P26&lt;20,(IF(O25&gt;1730,IF(O25&lt;1970,"Pass","Fail"),"Fail"))))</f>
        <v>Fail</v>
      </c>
      <c r="S25" s="66"/>
      <c r="T25" s="66"/>
      <c r="U25" s="130"/>
      <c r="V25" s="236">
        <v>1600</v>
      </c>
      <c r="W25" s="236">
        <v>2000</v>
      </c>
      <c r="X25" s="240">
        <v>1730</v>
      </c>
      <c r="Y25" s="240">
        <v>1970</v>
      </c>
      <c r="Z25" s="240">
        <v>6.2</v>
      </c>
    </row>
    <row r="26" spans="1:26" ht="16.100000000000001" x14ac:dyDescent="0.35">
      <c r="A26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124"/>
      <c r="S26" s="72"/>
      <c r="T26" s="72"/>
      <c r="U26" s="131"/>
      <c r="V26" s="237"/>
      <c r="W26" s="237"/>
    </row>
    <row r="27" spans="1:26" ht="39.9" x14ac:dyDescent="0.35">
      <c r="A27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8"/>
      <c r="S27" s="127"/>
      <c r="T27" s="127"/>
      <c r="U27" s="132"/>
      <c r="V27" s="238"/>
      <c r="W27" s="238"/>
    </row>
    <row r="28" spans="1:26" x14ac:dyDescent="0.3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f>IF((L29=""),"",((M28-N28)/(M28+N28))*100)</f>
        <v>2.9926801587361807</v>
      </c>
      <c r="Q28" s="66">
        <v>20</v>
      </c>
      <c r="R28" s="122" t="str">
        <f>IF(L29="","",IF(P29&lt;20,(IF(O28&gt;1730,IF(O28&lt;1970,"Pass","Fail"),"Fail"))))</f>
        <v>Pass</v>
      </c>
      <c r="S28" s="66">
        <v>1400</v>
      </c>
      <c r="T28" s="66"/>
      <c r="U28" s="130"/>
      <c r="V28" s="236">
        <v>1600</v>
      </c>
      <c r="W28" s="236">
        <v>2000</v>
      </c>
      <c r="X28" s="240">
        <v>1730</v>
      </c>
      <c r="Y28" s="240">
        <v>1970</v>
      </c>
      <c r="Z28" s="240">
        <v>6.2</v>
      </c>
    </row>
    <row r="29" spans="1:26" ht="16.100000000000001" x14ac:dyDescent="0.35">
      <c r="A2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124"/>
      <c r="S29" s="72"/>
      <c r="T29" s="72"/>
      <c r="U29" s="131"/>
      <c r="V29" s="237"/>
      <c r="W29" s="237"/>
    </row>
    <row r="30" spans="1:26" ht="39.9" x14ac:dyDescent="0.35">
      <c r="A30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8"/>
      <c r="S30" s="127"/>
      <c r="T30" s="127"/>
      <c r="U30" s="132"/>
      <c r="V30" s="238"/>
      <c r="W30" s="238"/>
    </row>
    <row r="31" spans="1:26" x14ac:dyDescent="0.3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f>IF((L32=""),"",((M31-N31)/(M31+N31))*100)</f>
        <v>3.4136437256375323</v>
      </c>
      <c r="Q31" s="66">
        <v>20</v>
      </c>
      <c r="R31" s="122" t="str">
        <f>IF(L32="","",IF(P32&lt;20,(IF(O31&gt;1730,IF(O31&lt;1970,"Pass","Fail"),"Fail"))))</f>
        <v>Pass</v>
      </c>
      <c r="S31" s="66">
        <v>1534</v>
      </c>
      <c r="T31" s="66"/>
      <c r="U31" s="130"/>
      <c r="V31" s="236">
        <v>1600</v>
      </c>
      <c r="W31" s="236">
        <v>2000</v>
      </c>
      <c r="X31" s="240">
        <v>1730</v>
      </c>
      <c r="Y31" s="240">
        <v>1970</v>
      </c>
      <c r="Z31" s="240">
        <v>6.2</v>
      </c>
    </row>
    <row r="32" spans="1:26" ht="16.100000000000001" x14ac:dyDescent="0.35">
      <c r="A32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124"/>
      <c r="S32" s="72"/>
      <c r="T32" s="72"/>
      <c r="U32" s="131"/>
      <c r="V32" s="237"/>
      <c r="W32" s="237"/>
    </row>
    <row r="33" spans="1:26" ht="39.9" x14ac:dyDescent="0.35">
      <c r="A33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8"/>
      <c r="S33" s="127"/>
      <c r="T33" s="127"/>
      <c r="U33" s="132"/>
      <c r="V33" s="238"/>
      <c r="W33" s="238"/>
    </row>
    <row r="34" spans="1:26" x14ac:dyDescent="0.3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f>IF((L35=""),"",((M34-N34)/(M34+N34))*100)</f>
        <v>4.0972441064948262</v>
      </c>
      <c r="Q34" s="66">
        <v>20</v>
      </c>
      <c r="R34" s="122" t="str">
        <f>IF(L35="","",IF(P35&lt;20,(IF(O34&gt;1730,IF(O34&lt;1970,"Pass","Fail"),"Fail"))))</f>
        <v>Pass</v>
      </c>
      <c r="S34" s="66">
        <v>1428</v>
      </c>
      <c r="T34" s="66"/>
      <c r="U34" s="130"/>
      <c r="V34" s="236">
        <v>1600</v>
      </c>
      <c r="W34" s="236">
        <v>2000</v>
      </c>
      <c r="X34" s="240">
        <v>1730</v>
      </c>
      <c r="Y34" s="240">
        <v>1970</v>
      </c>
      <c r="Z34" s="240">
        <v>6.2</v>
      </c>
    </row>
    <row r="35" spans="1:26" ht="16.100000000000001" x14ac:dyDescent="0.35">
      <c r="A35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124"/>
      <c r="S35" s="72"/>
      <c r="T35" s="72"/>
      <c r="U35" s="131"/>
      <c r="V35" s="237"/>
      <c r="W35" s="237"/>
    </row>
    <row r="36" spans="1:26" ht="39.9" x14ac:dyDescent="0.35">
      <c r="A36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8"/>
      <c r="S36" s="127"/>
      <c r="T36" s="127"/>
      <c r="U36" s="132"/>
      <c r="V36" s="238"/>
      <c r="W36" s="238"/>
    </row>
    <row r="37" spans="1:26" x14ac:dyDescent="0.3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f>IF((L38=""),"",((M37-N37)/(M37+N37))*100)</f>
        <v>4.6347297889662746</v>
      </c>
      <c r="Q37" s="66">
        <v>20</v>
      </c>
      <c r="R37" s="122" t="str">
        <f>IF(L38="","",IF(P38&lt;20,(IF(O37&gt;1730,IF(O37&lt;1970,"Pass","Fail"),"Fail"))))</f>
        <v>Fail</v>
      </c>
      <c r="S37" s="66">
        <v>1335</v>
      </c>
      <c r="T37" s="66"/>
      <c r="U37" s="130"/>
      <c r="V37" s="236">
        <v>1600</v>
      </c>
      <c r="W37" s="236">
        <v>2000</v>
      </c>
      <c r="X37" s="240">
        <v>1730</v>
      </c>
      <c r="Y37" s="240">
        <v>1970</v>
      </c>
      <c r="Z37" s="240">
        <v>6.2</v>
      </c>
    </row>
    <row r="38" spans="1:26" ht="16.100000000000001" x14ac:dyDescent="0.35">
      <c r="A38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124"/>
      <c r="S38" s="72"/>
      <c r="T38" s="72"/>
      <c r="U38" s="131"/>
      <c r="V38" s="237"/>
      <c r="W38" s="237"/>
    </row>
    <row r="39" spans="1:26" ht="39.9" x14ac:dyDescent="0.35">
      <c r="A39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8"/>
      <c r="S39" s="127"/>
      <c r="T39" s="127"/>
      <c r="U39" s="132"/>
      <c r="V39" s="238"/>
      <c r="W39" s="238"/>
    </row>
    <row r="40" spans="1:26" x14ac:dyDescent="0.3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f>IF((L41=""),"",((M40-N40)/(M40+N40))*100)</f>
        <v>3.8015255330136317</v>
      </c>
      <c r="Q40" s="66">
        <v>20</v>
      </c>
      <c r="R40" s="122" t="str">
        <f>IF(L41="","",IF(P41&lt;20,(IF(O40&gt;1730,IF(O40&lt;1970,"Pass","Fail"),"Fail"))))</f>
        <v>Pass</v>
      </c>
      <c r="S40" s="66">
        <v>1335</v>
      </c>
      <c r="T40" s="66"/>
      <c r="U40" s="130"/>
      <c r="V40" s="236">
        <v>1600</v>
      </c>
      <c r="W40" s="236">
        <v>2000</v>
      </c>
      <c r="X40" s="240">
        <v>1730</v>
      </c>
      <c r="Y40" s="240">
        <v>1970</v>
      </c>
      <c r="Z40" s="240">
        <v>6.2</v>
      </c>
    </row>
    <row r="41" spans="1:26" ht="16.100000000000001" x14ac:dyDescent="0.35">
      <c r="A41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124"/>
      <c r="S41" s="72"/>
      <c r="T41" s="72"/>
      <c r="U41" s="131"/>
      <c r="V41" s="237"/>
      <c r="W41" s="237"/>
    </row>
    <row r="42" spans="1:26" ht="39.9" x14ac:dyDescent="0.35">
      <c r="A42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8"/>
      <c r="S42" s="127"/>
      <c r="T42" s="127"/>
      <c r="U42" s="132"/>
      <c r="V42" s="238"/>
      <c r="W42" s="238"/>
    </row>
    <row r="43" spans="1:26" x14ac:dyDescent="0.3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f>IF((L44=""),"",((M43-N43)/(M43+N43))*100)</f>
        <v>133.36929725015833</v>
      </c>
      <c r="Q43" s="66">
        <v>20</v>
      </c>
      <c r="R43" s="122" t="str">
        <f>IF(L44="","",IF(P44&lt;20,(IF(O43&gt;1730,IF(O43&lt;1970,"Pass","Fail"),"Fail"))))</f>
        <v>Fail</v>
      </c>
      <c r="S43" s="66">
        <v>1428</v>
      </c>
      <c r="T43" s="66"/>
      <c r="U43" s="130"/>
      <c r="V43" s="236">
        <v>1600</v>
      </c>
      <c r="W43" s="236">
        <v>2000</v>
      </c>
      <c r="X43" s="240">
        <v>1730</v>
      </c>
      <c r="Y43" s="240">
        <v>1970</v>
      </c>
      <c r="Z43" s="240">
        <v>6.2</v>
      </c>
    </row>
    <row r="44" spans="1:26" ht="16.100000000000001" x14ac:dyDescent="0.35">
      <c r="A44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124"/>
      <c r="S44" s="72"/>
      <c r="T44" s="72"/>
      <c r="U44" s="131"/>
      <c r="V44" s="237"/>
      <c r="W44" s="237"/>
    </row>
    <row r="45" spans="1:26" ht="39.9" x14ac:dyDescent="0.35">
      <c r="A45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8"/>
      <c r="S45" s="127"/>
      <c r="T45" s="127"/>
      <c r="U45" s="132"/>
      <c r="V45" s="238"/>
      <c r="W45" s="238"/>
    </row>
    <row r="46" spans="1:26" x14ac:dyDescent="0.3">
      <c r="A46" s="121">
        <v>42621</v>
      </c>
      <c r="B46" s="65" t="s">
        <v>123</v>
      </c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f>IF((L47=""),"",((M46-N46)/(M46+N46))*100)</f>
        <v>3.4671034671034455</v>
      </c>
      <c r="Q46" s="66">
        <v>20</v>
      </c>
      <c r="R46" s="122" t="str">
        <f>IF(L47="","",IF(P47&lt;20,(IF(O46&gt;1600,IF(O46&lt;2000,"Pass","Fail"),"Fail"))))</f>
        <v>Pass</v>
      </c>
      <c r="S46" s="66"/>
      <c r="T46" s="66"/>
      <c r="U46" s="130"/>
      <c r="V46" s="236">
        <v>1600</v>
      </c>
      <c r="W46" s="236">
        <v>2000</v>
      </c>
      <c r="X46" s="240">
        <v>1730</v>
      </c>
      <c r="Y46" s="240">
        <v>1970</v>
      </c>
      <c r="Z46" s="240">
        <v>6.2</v>
      </c>
    </row>
    <row r="47" spans="1:26" ht="16.100000000000001" x14ac:dyDescent="0.35">
      <c r="A47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124"/>
      <c r="S47" s="72"/>
      <c r="T47" s="72"/>
      <c r="U47" s="131"/>
      <c r="V47" s="237"/>
      <c r="W47" s="237"/>
    </row>
    <row r="48" spans="1:26" ht="39.9" x14ac:dyDescent="0.35">
      <c r="A48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8"/>
      <c r="S48" s="127"/>
      <c r="T48" s="127"/>
      <c r="U48" s="132"/>
      <c r="V48" s="238"/>
      <c r="W48" s="238"/>
    </row>
    <row r="49" spans="1:26" x14ac:dyDescent="0.3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f>IF((L50=""),"",((M49-N49)/(M49+N49))*100)</f>
        <v>3.7499158340713832</v>
      </c>
      <c r="Q49" s="66">
        <v>20</v>
      </c>
      <c r="R49" s="122" t="str">
        <f>IF(L50="","",IF(P50&lt;20,(IF(O49&gt;1730,IF(O49&lt;1970,"Pass","Fail"),"Fail"))))</f>
        <v>Pass</v>
      </c>
      <c r="S49" s="66">
        <v>1400</v>
      </c>
      <c r="T49" s="66"/>
      <c r="U49" s="130"/>
      <c r="V49" s="236">
        <v>1600</v>
      </c>
      <c r="W49" s="236">
        <v>2000</v>
      </c>
      <c r="X49" s="240">
        <v>1730</v>
      </c>
      <c r="Y49" s="240">
        <v>1970</v>
      </c>
      <c r="Z49" s="240">
        <v>6.2</v>
      </c>
    </row>
    <row r="50" spans="1:26" ht="16.100000000000001" x14ac:dyDescent="0.35">
      <c r="A50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124"/>
      <c r="S50" s="72"/>
      <c r="T50" s="72"/>
      <c r="U50" s="131"/>
      <c r="V50" s="237"/>
      <c r="W50" s="237"/>
    </row>
    <row r="51" spans="1:26" ht="39.9" x14ac:dyDescent="0.35">
      <c r="A5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8"/>
      <c r="S51" s="127"/>
      <c r="T51" s="127"/>
      <c r="U51" s="132"/>
      <c r="V51" s="238"/>
      <c r="W51" s="238"/>
    </row>
    <row r="52" spans="1:26" x14ac:dyDescent="0.3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f>IF((L53=""),"",((M52-N52)/(M52+N52))*100)</f>
        <v>142.94776232006478</v>
      </c>
      <c r="Q52" s="66">
        <v>20</v>
      </c>
      <c r="R52" s="122" t="str">
        <f>IF(L53="","",IF(P53&lt;20,(IF(O52&gt;1730,IF(O52&lt;1970,"Pass","Fail"),"Fail"))))</f>
        <v>Fail</v>
      </c>
      <c r="S52" s="66">
        <v>1428</v>
      </c>
      <c r="T52" s="66"/>
      <c r="U52" s="130"/>
      <c r="V52" s="236">
        <v>1600</v>
      </c>
      <c r="W52" s="236">
        <v>2000</v>
      </c>
      <c r="X52" s="240">
        <v>1730</v>
      </c>
      <c r="Y52" s="240">
        <v>1970</v>
      </c>
      <c r="Z52" s="240">
        <v>6.2</v>
      </c>
    </row>
    <row r="53" spans="1:26" ht="16.100000000000001" x14ac:dyDescent="0.35">
      <c r="A53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124"/>
      <c r="S53" s="72"/>
      <c r="T53" s="72"/>
      <c r="U53" s="131"/>
      <c r="V53" s="237"/>
      <c r="W53" s="237"/>
    </row>
    <row r="54" spans="1:26" ht="39.9" x14ac:dyDescent="0.35">
      <c r="A54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8"/>
      <c r="S54" s="127"/>
      <c r="T54" s="127"/>
      <c r="U54" s="132"/>
      <c r="V54" s="238"/>
      <c r="W54" s="238"/>
    </row>
    <row r="55" spans="1:26" x14ac:dyDescent="0.3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f>IF((L56=""),"",((M55-N55)/(M55+N55))*100)</f>
        <v>4.7041158125746074</v>
      </c>
      <c r="Q55" s="66">
        <v>20</v>
      </c>
      <c r="R55" s="122" t="str">
        <f>IF(L56="","",IF(P56&lt;20,(IF(O55&gt;1730,IF(O55&lt;1970,"Pass","Fail"),"Fail"))))</f>
        <v>Pass</v>
      </c>
      <c r="S55" s="66">
        <v>64</v>
      </c>
      <c r="T55" s="66"/>
      <c r="U55" s="130"/>
      <c r="V55" s="236">
        <v>1600</v>
      </c>
      <c r="W55" s="236">
        <v>2000</v>
      </c>
      <c r="X55" s="240">
        <v>1730</v>
      </c>
      <c r="Y55" s="240">
        <v>1970</v>
      </c>
      <c r="Z55" s="240">
        <v>6.2</v>
      </c>
    </row>
    <row r="56" spans="1:26" ht="16.100000000000001" x14ac:dyDescent="0.35">
      <c r="A56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124"/>
      <c r="S56" s="72"/>
      <c r="T56" s="72"/>
      <c r="U56" s="131"/>
      <c r="V56" s="237"/>
      <c r="W56" s="237"/>
    </row>
    <row r="57" spans="1:26" ht="39.9" x14ac:dyDescent="0.35">
      <c r="A57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8"/>
      <c r="S57" s="127"/>
      <c r="T57" s="127"/>
      <c r="U57" s="132"/>
      <c r="V57" s="238"/>
      <c r="W57" s="238"/>
    </row>
    <row r="58" spans="1:26" x14ac:dyDescent="0.3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f>IF((L59=""),"",((M58-N58)/(M58+N58))*100)</f>
        <v>4.7080593683855074</v>
      </c>
      <c r="Q58" s="66">
        <v>20</v>
      </c>
      <c r="R58" s="122" t="str">
        <f>IF(L59="","",IF(P59&lt;20,(IF(O58&gt;1730,IF(O58&lt;1970,"Pass","Fail"),"Fail"))))</f>
        <v>Pass</v>
      </c>
      <c r="S58" s="66">
        <v>1400</v>
      </c>
      <c r="T58" s="66"/>
      <c r="U58" s="130"/>
      <c r="V58" s="236">
        <v>1600</v>
      </c>
      <c r="W58" s="236">
        <v>2000</v>
      </c>
      <c r="X58" s="240">
        <v>1730</v>
      </c>
      <c r="Y58" s="240">
        <v>1970</v>
      </c>
      <c r="Z58" s="240">
        <v>6.2</v>
      </c>
    </row>
    <row r="59" spans="1:26" ht="16.100000000000001" x14ac:dyDescent="0.35">
      <c r="A5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124"/>
      <c r="S59" s="72"/>
      <c r="T59" s="72"/>
      <c r="U59" s="131"/>
      <c r="V59" s="237"/>
      <c r="W59" s="237"/>
    </row>
    <row r="60" spans="1:26" ht="39.9" x14ac:dyDescent="0.35">
      <c r="A60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8"/>
      <c r="S60" s="127"/>
      <c r="T60" s="127"/>
      <c r="U60" s="132"/>
      <c r="V60" s="238"/>
      <c r="W60" s="238"/>
    </row>
    <row r="61" spans="1:26" x14ac:dyDescent="0.3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f>IF((L62=""),"",((M61-N61)/(M61+N61))*100)</f>
        <v>111.64270644227472</v>
      </c>
      <c r="Q61" s="66">
        <v>20</v>
      </c>
      <c r="R61" s="122" t="str">
        <f>IF(L62="","",IF(P62&lt;20,(IF(O61&gt;1730,IF(O61&lt;1970,"Pass","Fail"),"Fail"))))</f>
        <v>Pass</v>
      </c>
      <c r="S61" s="66">
        <v>1400</v>
      </c>
      <c r="T61" s="66"/>
      <c r="U61" s="130"/>
      <c r="V61" s="236">
        <v>1600</v>
      </c>
      <c r="W61" s="236">
        <v>2000</v>
      </c>
      <c r="X61" s="240">
        <v>1730</v>
      </c>
      <c r="Y61" s="240">
        <v>1970</v>
      </c>
      <c r="Z61" s="240">
        <v>6.2</v>
      </c>
    </row>
    <row r="62" spans="1:26" ht="16.100000000000001" x14ac:dyDescent="0.35">
      <c r="A62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124"/>
      <c r="S62" s="72"/>
      <c r="T62" s="72"/>
      <c r="U62" s="131"/>
      <c r="V62" s="237"/>
      <c r="W62" s="237"/>
    </row>
    <row r="63" spans="1:26" ht="39.9" x14ac:dyDescent="0.35">
      <c r="A63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8"/>
      <c r="S63" s="127"/>
      <c r="T63" s="127"/>
      <c r="U63" s="132"/>
      <c r="V63" s="238"/>
      <c r="W63" s="238"/>
    </row>
    <row r="64" spans="1:26" x14ac:dyDescent="0.3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f>IF((L65=""),"",((M64-N64)/(M64+N64))*100)</f>
        <v>4.1380206979040981</v>
      </c>
      <c r="Q64" s="66">
        <v>20</v>
      </c>
      <c r="R64" s="122" t="str">
        <f>IF(L65="","",IF(P65&lt;20,(IF(O64&gt;1730,IF(O64&lt;1970,"Pass","Fail"),"Fail"))))</f>
        <v>Pass</v>
      </c>
      <c r="S64" s="66"/>
      <c r="T64" s="66"/>
      <c r="U64" s="130"/>
      <c r="V64" s="236">
        <v>1600</v>
      </c>
      <c r="W64" s="236">
        <v>2000</v>
      </c>
      <c r="X64" s="240">
        <v>1730</v>
      </c>
      <c r="Y64" s="240">
        <v>1970</v>
      </c>
      <c r="Z64" s="240">
        <v>6.2</v>
      </c>
    </row>
    <row r="65" spans="1:26" ht="16.100000000000001" x14ac:dyDescent="0.35">
      <c r="A65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124"/>
      <c r="S65" s="72"/>
      <c r="T65" s="72"/>
      <c r="U65" s="131"/>
      <c r="V65" s="237"/>
      <c r="W65" s="237"/>
    </row>
    <row r="66" spans="1:26" ht="39.9" x14ac:dyDescent="0.35">
      <c r="A66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8"/>
      <c r="S66" s="127"/>
      <c r="T66" s="127"/>
      <c r="U66" s="132"/>
      <c r="V66" s="238"/>
      <c r="W66" s="238"/>
    </row>
    <row r="67" spans="1:26" x14ac:dyDescent="0.3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f>IF((L68=""),"",((M67-N67)/(M67+N67))*100)</f>
        <v>3.8026481616903327</v>
      </c>
      <c r="Q67" s="66">
        <v>20</v>
      </c>
      <c r="R67" s="122" t="str">
        <f>IF(L68="","",IF(P68&lt;20,(IF(O67&gt;1730,IF(O67&lt;1970,"Pass","Fail"),"Fail"))))</f>
        <v>Pass</v>
      </c>
      <c r="S67" s="66">
        <v>1335</v>
      </c>
      <c r="T67" s="66"/>
      <c r="U67" s="130"/>
      <c r="V67" s="236">
        <v>1600</v>
      </c>
      <c r="W67" s="236">
        <v>2000</v>
      </c>
      <c r="X67" s="240">
        <v>1730</v>
      </c>
      <c r="Y67" s="240">
        <v>1970</v>
      </c>
      <c r="Z67" s="240">
        <v>6.2</v>
      </c>
    </row>
    <row r="68" spans="1:26" ht="16.100000000000001" x14ac:dyDescent="0.35">
      <c r="A68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124"/>
      <c r="S68" s="72"/>
      <c r="T68" s="72"/>
      <c r="U68" s="131"/>
      <c r="V68" s="237"/>
      <c r="W68" s="237"/>
    </row>
    <row r="69" spans="1:26" ht="39.9" x14ac:dyDescent="0.35">
      <c r="A69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8"/>
      <c r="S69" s="127"/>
      <c r="T69" s="127"/>
      <c r="U69" s="132"/>
      <c r="V69" s="238"/>
      <c r="W69" s="238"/>
    </row>
    <row r="70" spans="1:26" x14ac:dyDescent="0.3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f>IF((L71=""),"",((M70-N70)/(M70+N70))*100)</f>
        <v>4.2352607888192679</v>
      </c>
      <c r="Q70" s="66">
        <v>20</v>
      </c>
      <c r="R70" s="122" t="str">
        <f>IF(L71="","",IF(P71&lt;20,(IF(O70&gt;1730,IF(O70&lt;1970,"Pass","Fail"),"Fail"))))</f>
        <v>Pass</v>
      </c>
      <c r="S70" s="66">
        <v>1400</v>
      </c>
      <c r="T70" s="66"/>
      <c r="U70" s="130"/>
      <c r="V70" s="236">
        <v>1600</v>
      </c>
      <c r="W70" s="236">
        <v>2000</v>
      </c>
      <c r="X70" s="240">
        <v>1730</v>
      </c>
      <c r="Y70" s="240">
        <v>1970</v>
      </c>
      <c r="Z70" s="240">
        <v>6.2</v>
      </c>
    </row>
    <row r="71" spans="1:26" ht="16.100000000000001" x14ac:dyDescent="0.35">
      <c r="A71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124"/>
      <c r="S71" s="72"/>
      <c r="T71" s="72"/>
      <c r="U71" s="131"/>
      <c r="V71" s="237"/>
      <c r="W71" s="237"/>
    </row>
    <row r="72" spans="1:26" ht="39.9" x14ac:dyDescent="0.35">
      <c r="A72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8"/>
      <c r="S72" s="127"/>
      <c r="T72" s="127"/>
      <c r="U72" s="132"/>
      <c r="V72" s="238"/>
      <c r="W72" s="238"/>
    </row>
    <row r="73" spans="1:26" x14ac:dyDescent="0.3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f>IF((L74=""),"",((M73-N73)/(M73+N73))*100)</f>
        <v>3.8383080494267579</v>
      </c>
      <c r="Q73" s="66">
        <v>20</v>
      </c>
      <c r="R73" s="122" t="str">
        <f>IF(L74="","",IF(P74&lt;20,(IF(O73&gt;1730,IF(O73&lt;1970,"Pass","Fail"),"Fail"))))</f>
        <v>Pass</v>
      </c>
      <c r="S73" s="66">
        <v>1428</v>
      </c>
      <c r="T73" s="66"/>
      <c r="U73" s="130"/>
      <c r="V73" s="236">
        <v>1600</v>
      </c>
      <c r="W73" s="236">
        <v>2000</v>
      </c>
      <c r="X73" s="240">
        <v>1730</v>
      </c>
      <c r="Y73" s="240">
        <v>1970</v>
      </c>
      <c r="Z73" s="240">
        <v>6.2</v>
      </c>
    </row>
    <row r="74" spans="1:26" ht="16.100000000000001" x14ac:dyDescent="0.35">
      <c r="A74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124"/>
      <c r="S74" s="72"/>
      <c r="T74" s="72"/>
      <c r="U74" s="131"/>
      <c r="V74" s="237"/>
      <c r="W74" s="237"/>
    </row>
    <row r="75" spans="1:26" ht="39.9" x14ac:dyDescent="0.35">
      <c r="A75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8"/>
      <c r="S75" s="127"/>
      <c r="T75" s="127"/>
      <c r="U75" s="132"/>
      <c r="V75" s="238"/>
      <c r="W75" s="238"/>
    </row>
    <row r="76" spans="1:26" x14ac:dyDescent="0.3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f>IF((L77=""),"",((M76-N76)/(M76+N76))*100)</f>
        <v>132.4858874438317</v>
      </c>
      <c r="Q76" s="66">
        <v>20</v>
      </c>
      <c r="R76" s="122" t="str">
        <f>IF(L77="","",IF(P77&lt;20,(IF(O76&gt;1730,IF(O76&lt;1970,"Pass","Fail"),"Fail"))))</f>
        <v>Fail</v>
      </c>
      <c r="S76" s="66">
        <v>1335</v>
      </c>
      <c r="T76" s="66"/>
      <c r="U76" s="130"/>
      <c r="V76" s="236">
        <v>1600</v>
      </c>
      <c r="W76" s="236">
        <v>2000</v>
      </c>
      <c r="X76" s="240">
        <v>1730</v>
      </c>
      <c r="Y76" s="240">
        <v>1970</v>
      </c>
      <c r="Z76" s="240">
        <v>6.2</v>
      </c>
    </row>
    <row r="77" spans="1:26" ht="16.100000000000001" x14ac:dyDescent="0.35">
      <c r="A77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124"/>
      <c r="S77" s="72"/>
      <c r="T77" s="72"/>
      <c r="U77" s="131"/>
      <c r="V77" s="237"/>
      <c r="W77" s="237"/>
    </row>
    <row r="78" spans="1:26" ht="39.9" x14ac:dyDescent="0.35">
      <c r="A78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8"/>
      <c r="S78" s="127"/>
      <c r="T78" s="127"/>
      <c r="U78" s="132"/>
      <c r="V78" s="238"/>
      <c r="W78" s="238"/>
    </row>
    <row r="79" spans="1:26" x14ac:dyDescent="0.3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f>IF((L80=""),"",((M79-N79)/(M79+N79))*100)</f>
        <v>4.1037683692864322</v>
      </c>
      <c r="Q79" s="66">
        <v>20</v>
      </c>
      <c r="R79" s="122" t="str">
        <f>IF(L80="","",IF(P80&lt;20,(IF(O79&gt;1730,IF(O79&lt;1970,"Pass","Fail"),"Fail"))))</f>
        <v>Pass</v>
      </c>
      <c r="S79" s="66">
        <v>1428</v>
      </c>
      <c r="T79" s="66"/>
      <c r="U79" s="130"/>
      <c r="V79" s="236">
        <v>1600</v>
      </c>
      <c r="W79" s="236">
        <v>2000</v>
      </c>
      <c r="X79" s="240">
        <v>1730</v>
      </c>
      <c r="Y79" s="240">
        <v>1970</v>
      </c>
      <c r="Z79" s="240">
        <v>6.2</v>
      </c>
    </row>
    <row r="80" spans="1:26" ht="16.100000000000001" x14ac:dyDescent="0.35">
      <c r="A80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124"/>
      <c r="S80" s="72"/>
      <c r="T80" s="72"/>
      <c r="U80" s="131"/>
      <c r="V80" s="237"/>
      <c r="W80" s="237"/>
    </row>
    <row r="81" spans="1:26" ht="39.9" x14ac:dyDescent="0.35">
      <c r="A8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8"/>
      <c r="S81" s="127"/>
      <c r="T81" s="127"/>
      <c r="U81" s="132"/>
      <c r="V81" s="238"/>
      <c r="W81" s="238"/>
    </row>
    <row r="82" spans="1:26" x14ac:dyDescent="0.3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f>IF((L83=""),"",((M82-N82)/(M82+N82))*100)</f>
        <v>4.7635501248606023</v>
      </c>
      <c r="Q82" s="66">
        <v>20</v>
      </c>
      <c r="R82" s="122" t="str">
        <f>IF(L83="","",IF(P83&lt;20,(IF(O82&gt;1730,IF(O82&lt;1970,"Pass","Fail"),"Fail"))))</f>
        <v>Pass</v>
      </c>
      <c r="S82" s="66">
        <v>1400</v>
      </c>
      <c r="T82" s="66"/>
      <c r="U82" s="130"/>
      <c r="V82" s="236">
        <v>1600</v>
      </c>
      <c r="W82" s="236">
        <v>2000</v>
      </c>
      <c r="X82" s="240">
        <v>1730</v>
      </c>
      <c r="Y82" s="240">
        <v>1970</v>
      </c>
      <c r="Z82" s="240">
        <v>6.2</v>
      </c>
    </row>
    <row r="83" spans="1:26" ht="16.100000000000001" x14ac:dyDescent="0.35">
      <c r="A83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124"/>
      <c r="S83" s="72"/>
      <c r="T83" s="72"/>
      <c r="U83" s="131"/>
      <c r="V83" s="237"/>
      <c r="W83" s="237"/>
    </row>
    <row r="84" spans="1:26" ht="39.9" x14ac:dyDescent="0.35">
      <c r="A84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8"/>
      <c r="S84" s="127"/>
      <c r="T84" s="127"/>
      <c r="U84" s="132"/>
      <c r="V84" s="238"/>
      <c r="W84" s="238"/>
    </row>
    <row r="85" spans="1:26" x14ac:dyDescent="0.3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f>IF((L86=""),"",((M85-N85)/(M85+N85))*100)</f>
        <v>4.8290486997284372</v>
      </c>
      <c r="Q85" s="66">
        <v>20</v>
      </c>
      <c r="R85" s="122" t="str">
        <f>IF(L86="","",IF(P86&lt;20,(IF(O85&gt;1730,IF(O85&lt;1970,"Pass","Fail"),"Fail"))))</f>
        <v>Pass</v>
      </c>
      <c r="S85" s="66">
        <v>1159</v>
      </c>
      <c r="T85" s="66"/>
      <c r="U85" s="130"/>
      <c r="V85" s="236">
        <v>1600</v>
      </c>
      <c r="W85" s="236">
        <v>2000</v>
      </c>
      <c r="X85" s="240">
        <v>1730</v>
      </c>
      <c r="Y85" s="240">
        <v>1970</v>
      </c>
      <c r="Z85" s="240">
        <v>6.2</v>
      </c>
    </row>
    <row r="86" spans="1:26" ht="16.100000000000001" x14ac:dyDescent="0.35">
      <c r="A86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124"/>
      <c r="S86" s="72"/>
      <c r="T86" s="72"/>
      <c r="U86" s="131"/>
      <c r="V86" s="237"/>
      <c r="W86" s="237"/>
    </row>
    <row r="87" spans="1:26" ht="39.9" x14ac:dyDescent="0.35">
      <c r="A87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8"/>
      <c r="S87" s="127"/>
      <c r="T87" s="127"/>
      <c r="U87" s="132"/>
      <c r="V87" s="238"/>
      <c r="W87" s="238"/>
      <c r="Y87" s="244"/>
    </row>
    <row r="88" spans="1:26" x14ac:dyDescent="0.3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f>IF((L89=""),"",((M88-N88)/(M88+N88))*100)</f>
        <v>4.6465932435667501</v>
      </c>
      <c r="Q88" s="66">
        <v>20</v>
      </c>
      <c r="R88" s="122" t="str">
        <f>IF(L89="","",IF(P89&lt;20,(IF(O88&gt;1730,IF(O88&lt;1970,"Pass","Fail"),"Fail"))))</f>
        <v>Pass</v>
      </c>
      <c r="S88" s="66">
        <v>1159</v>
      </c>
      <c r="T88" s="66"/>
      <c r="U88" s="130"/>
      <c r="V88" s="236">
        <v>1600</v>
      </c>
      <c r="W88" s="236">
        <v>2000</v>
      </c>
      <c r="X88" s="240">
        <v>1730</v>
      </c>
      <c r="Y88" s="240">
        <v>1970</v>
      </c>
      <c r="Z88" s="240">
        <v>6.2</v>
      </c>
    </row>
    <row r="89" spans="1:26" ht="16.100000000000001" x14ac:dyDescent="0.35">
      <c r="A8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124"/>
      <c r="S89" s="72"/>
      <c r="T89" s="72"/>
      <c r="U89" s="131"/>
      <c r="V89" s="237"/>
      <c r="W89" s="237"/>
      <c r="Y89" s="244"/>
    </row>
    <row r="90" spans="1:26" ht="39.9" x14ac:dyDescent="0.35">
      <c r="A90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8"/>
      <c r="S90" s="127"/>
      <c r="T90" s="127"/>
      <c r="U90" s="132"/>
      <c r="V90" s="238"/>
      <c r="W90" s="238"/>
      <c r="Y90" s="244"/>
    </row>
    <row r="91" spans="1:26" x14ac:dyDescent="0.3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f>IF((L92=""),"",((M91-N91)/(M91+N91))*100)</f>
        <v>3.5303730273333569</v>
      </c>
      <c r="Q91" s="66">
        <v>20</v>
      </c>
      <c r="R91" s="122" t="str">
        <f>IF(L92="","",IF(P92&lt;20,(IF(O91&gt;1730,IF(O91&lt;1970,"Pass","Fail"),"Fail"))))</f>
        <v>Pass</v>
      </c>
      <c r="S91" s="66">
        <v>1400</v>
      </c>
      <c r="T91" s="66"/>
      <c r="U91" s="130"/>
      <c r="V91" s="236">
        <v>1600</v>
      </c>
      <c r="W91" s="236">
        <v>2000</v>
      </c>
      <c r="X91" s="240">
        <v>1730</v>
      </c>
      <c r="Y91" s="240">
        <v>1970</v>
      </c>
      <c r="Z91" s="240">
        <v>6.2</v>
      </c>
    </row>
    <row r="92" spans="1:26" ht="16.100000000000001" x14ac:dyDescent="0.35">
      <c r="A92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124"/>
      <c r="S92" s="72"/>
      <c r="T92" s="72"/>
      <c r="U92" s="131"/>
      <c r="V92" s="237"/>
      <c r="W92" s="237"/>
      <c r="Y92" s="244"/>
    </row>
    <row r="93" spans="1:26" ht="39.9" x14ac:dyDescent="0.35">
      <c r="A93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8"/>
      <c r="S93" s="127"/>
      <c r="T93" s="127"/>
      <c r="U93" s="132"/>
      <c r="V93" s="238"/>
      <c r="W93" s="238"/>
    </row>
    <row r="94" spans="1:26" x14ac:dyDescent="0.3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f>IF((L95=""),"",((M94-N94)/(M94+N94))*100)</f>
        <v>4.7845508256088314</v>
      </c>
      <c r="Q94" s="66">
        <v>20</v>
      </c>
      <c r="R94" s="122" t="str">
        <f>IF(L95="","",IF(P95&lt;20,(IF(O94&gt;1730,IF(O94&lt;1970,"Pass","Fail"),"Fail"))))</f>
        <v>Pass</v>
      </c>
      <c r="S94" s="66">
        <v>1400</v>
      </c>
      <c r="T94" s="66"/>
      <c r="U94" s="130"/>
      <c r="V94" s="236">
        <v>1600</v>
      </c>
      <c r="W94" s="236">
        <v>2000</v>
      </c>
      <c r="X94" s="240">
        <v>1730</v>
      </c>
      <c r="Y94" s="240">
        <v>1970</v>
      </c>
      <c r="Z94" s="240">
        <v>6.2</v>
      </c>
    </row>
    <row r="95" spans="1:26" ht="16.100000000000001" x14ac:dyDescent="0.35">
      <c r="A95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124"/>
      <c r="S95" s="72"/>
      <c r="T95" s="72"/>
      <c r="U95" s="131"/>
      <c r="V95" s="237"/>
      <c r="W95" s="237"/>
    </row>
    <row r="96" spans="1:26" ht="39.9" x14ac:dyDescent="0.35">
      <c r="A96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8"/>
      <c r="S96" s="127"/>
      <c r="T96" s="127"/>
      <c r="U96" s="132"/>
      <c r="V96" s="238"/>
      <c r="W96" s="238"/>
    </row>
    <row r="97" spans="1:26" x14ac:dyDescent="0.3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f>IF((L98=""),"",((M97-N97)/(M97+N97))*100)</f>
        <v>3.6618930835991224</v>
      </c>
      <c r="Q97" s="66">
        <v>20</v>
      </c>
      <c r="R97" s="122" t="str">
        <f>IF(L98="","",IF(P98&lt;20,(IF(O97&gt;1730,IF(O97&lt;1970,"Pass","Fail"),"Fail"))))</f>
        <v>Pass</v>
      </c>
      <c r="S97" s="66">
        <v>1428</v>
      </c>
      <c r="T97" s="66"/>
      <c r="U97" s="130"/>
      <c r="V97" s="236">
        <v>1600</v>
      </c>
      <c r="W97" s="236">
        <v>2000</v>
      </c>
      <c r="X97" s="240">
        <v>1730</v>
      </c>
      <c r="Y97" s="240">
        <v>1970</v>
      </c>
      <c r="Z97" s="240">
        <v>6.2</v>
      </c>
    </row>
    <row r="98" spans="1:26" ht="16.100000000000001" x14ac:dyDescent="0.35">
      <c r="A98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124"/>
      <c r="S98" s="72"/>
      <c r="T98" s="72"/>
      <c r="U98" s="131"/>
      <c r="V98" s="237"/>
      <c r="W98" s="237"/>
    </row>
    <row r="99" spans="1:26" ht="39.9" x14ac:dyDescent="0.35">
      <c r="A99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8"/>
      <c r="S99" s="127"/>
      <c r="T99" s="127"/>
      <c r="U99" s="132"/>
      <c r="V99" s="238"/>
      <c r="W99" s="238"/>
    </row>
    <row r="100" spans="1:26" x14ac:dyDescent="0.3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f>IF((L101=""),"",((M100-N100)/(M100+N100))*100)</f>
        <v>4.7753008763542679</v>
      </c>
      <c r="Q100" s="66">
        <v>20</v>
      </c>
      <c r="R100" s="122" t="str">
        <f>IF(L101="","",IF(P101&lt;20,(IF(O100&gt;1730,IF(O100&lt;1970,"Pass","Fail"),"Fail"))))</f>
        <v>Pass</v>
      </c>
      <c r="S100" s="66">
        <v>1400</v>
      </c>
      <c r="T100" s="66"/>
      <c r="U100" s="130"/>
      <c r="V100" s="236">
        <v>1600</v>
      </c>
      <c r="W100" s="236">
        <v>2000</v>
      </c>
      <c r="X100" s="240">
        <v>1730</v>
      </c>
      <c r="Y100" s="240">
        <v>1970</v>
      </c>
      <c r="Z100" s="240">
        <v>6.2</v>
      </c>
    </row>
    <row r="101" spans="1:26" ht="16.100000000000001" x14ac:dyDescent="0.35">
      <c r="A101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124"/>
      <c r="S101" s="72"/>
      <c r="T101" s="72"/>
      <c r="U101" s="131"/>
      <c r="V101" s="237"/>
      <c r="W101" s="237"/>
    </row>
    <row r="102" spans="1:26" ht="39.9" x14ac:dyDescent="0.35">
      <c r="A102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8"/>
      <c r="S102" s="127"/>
      <c r="T102" s="127"/>
      <c r="U102" s="132"/>
      <c r="V102" s="238"/>
      <c r="W102" s="238"/>
    </row>
    <row r="103" spans="1:26" x14ac:dyDescent="0.3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f>IF((L104=""),"",((M103-N103)/(M103+N103))*100)</f>
        <v>9.7802936128194951</v>
      </c>
      <c r="Q103" s="66">
        <v>20</v>
      </c>
      <c r="R103" s="122" t="str">
        <f>IF(L104="","",IF(P104&lt;20,(IF(O103&gt;1730,IF(O103&lt;1970,"Pass","Fail"),"Fail"))))</f>
        <v>Pass</v>
      </c>
      <c r="S103" s="66">
        <v>1400</v>
      </c>
      <c r="T103" s="66"/>
      <c r="U103" s="130"/>
      <c r="V103" s="236">
        <v>1600</v>
      </c>
      <c r="W103" s="236">
        <v>2000</v>
      </c>
      <c r="X103" s="240">
        <v>1730</v>
      </c>
      <c r="Y103" s="240">
        <v>1970</v>
      </c>
      <c r="Z103" s="240">
        <v>6.2</v>
      </c>
    </row>
    <row r="104" spans="1:26" ht="16.100000000000001" x14ac:dyDescent="0.35">
      <c r="A104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124"/>
      <c r="S104" s="72"/>
      <c r="T104" s="72"/>
      <c r="U104" s="131"/>
      <c r="V104" s="237"/>
      <c r="W104" s="237"/>
    </row>
    <row r="105" spans="1:26" ht="39.9" x14ac:dyDescent="0.35">
      <c r="A105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8"/>
      <c r="S105" s="127"/>
      <c r="T105" s="127"/>
      <c r="U105" s="132"/>
      <c r="V105" s="238"/>
      <c r="W105" s="238"/>
    </row>
    <row r="106" spans="1:26" x14ac:dyDescent="0.3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f>IF((L107=""),"",((M106-N106)/(M106+N106))*100)</f>
        <v>4.4343263336101471</v>
      </c>
      <c r="Q106" s="66">
        <v>20</v>
      </c>
      <c r="R106" s="122" t="str">
        <f>IF(L107="","",IF(P107&lt;20,(IF(O106&gt;1730,IF(O106&lt;1970,"Pass","Fail"),"Fail"))))</f>
        <v>Pass</v>
      </c>
      <c r="S106" s="66">
        <v>1335</v>
      </c>
      <c r="T106" s="66"/>
      <c r="U106" s="130"/>
      <c r="V106" s="236">
        <v>1600</v>
      </c>
      <c r="W106" s="236">
        <v>2000</v>
      </c>
      <c r="X106" s="240">
        <v>1730</v>
      </c>
      <c r="Y106" s="240">
        <v>1970</v>
      </c>
      <c r="Z106" s="240">
        <v>6.2</v>
      </c>
    </row>
    <row r="107" spans="1:26" ht="16.100000000000001" x14ac:dyDescent="0.35">
      <c r="A107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124"/>
      <c r="S107" s="72"/>
      <c r="T107" s="72"/>
      <c r="U107" s="131"/>
      <c r="V107" s="237"/>
      <c r="W107" s="237"/>
    </row>
    <row r="108" spans="1:26" ht="39.9" x14ac:dyDescent="0.35">
      <c r="A108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8"/>
      <c r="S108" s="127"/>
      <c r="T108" s="127"/>
      <c r="U108" s="132"/>
      <c r="V108" s="238"/>
      <c r="W108" s="238"/>
    </row>
    <row r="109" spans="1:26" x14ac:dyDescent="0.3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f>IF((L110=""),"",((M109-N109)/(M109+N109))*100)</f>
        <v>3.8776667822141917</v>
      </c>
      <c r="Q109" s="66">
        <v>20</v>
      </c>
      <c r="R109" s="122" t="str">
        <f>IF(L110="","",IF(P110&lt;20,(IF(O109&gt;1730,IF(O109&lt;1970,"Pass","Fail"),"Fail"))))</f>
        <v>Pass</v>
      </c>
      <c r="S109" s="66">
        <v>1335</v>
      </c>
      <c r="T109" s="66"/>
      <c r="U109" s="130"/>
      <c r="V109" s="236">
        <v>1600</v>
      </c>
      <c r="W109" s="236">
        <v>2000</v>
      </c>
      <c r="X109" s="240">
        <v>1730</v>
      </c>
      <c r="Y109" s="240">
        <v>1970</v>
      </c>
      <c r="Z109" s="240">
        <v>6.2</v>
      </c>
    </row>
    <row r="110" spans="1:26" ht="16.100000000000001" x14ac:dyDescent="0.35">
      <c r="A110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124"/>
      <c r="S110" s="72"/>
      <c r="T110" s="72"/>
      <c r="U110" s="131"/>
      <c r="V110" s="237"/>
      <c r="W110" s="237"/>
    </row>
    <row r="111" spans="1:26" ht="39.9" x14ac:dyDescent="0.35">
      <c r="A11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8"/>
      <c r="S111" s="127"/>
      <c r="T111" s="127"/>
      <c r="U111" s="132"/>
      <c r="V111" s="238"/>
      <c r="W111" s="238"/>
    </row>
    <row r="112" spans="1:26" x14ac:dyDescent="0.3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f>IF((L113=""),"",((M112-N112)/(M112+N112))*100)</f>
        <v>3.9304768148919198</v>
      </c>
      <c r="Q112" s="66">
        <v>20</v>
      </c>
      <c r="R112" s="122" t="str">
        <f>IF(L113="","",IF(P113&lt;20,(IF(O112&gt;1730,IF(O112&lt;1970,"Pass","Fail"),"Fail"))))</f>
        <v>Pass</v>
      </c>
      <c r="S112" s="66">
        <v>1400</v>
      </c>
      <c r="T112" s="66"/>
      <c r="U112" s="130"/>
      <c r="V112" s="236">
        <v>1600</v>
      </c>
      <c r="W112" s="236">
        <v>2000</v>
      </c>
      <c r="X112" s="240">
        <v>1730</v>
      </c>
      <c r="Y112" s="240">
        <v>1970</v>
      </c>
      <c r="Z112" s="240">
        <v>6.2</v>
      </c>
    </row>
    <row r="113" spans="1:26" ht="16.100000000000001" x14ac:dyDescent="0.35">
      <c r="A113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124"/>
      <c r="S113" s="72"/>
      <c r="T113" s="72"/>
      <c r="U113" s="131"/>
      <c r="V113" s="237"/>
      <c r="W113" s="237"/>
    </row>
    <row r="114" spans="1:26" ht="39.9" x14ac:dyDescent="0.35">
      <c r="A114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8"/>
      <c r="S114" s="127"/>
      <c r="T114" s="127"/>
      <c r="U114" s="132"/>
      <c r="V114" s="238"/>
      <c r="W114" s="238"/>
    </row>
    <row r="115" spans="1:26" x14ac:dyDescent="0.3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f>IF((L116=""),"",((M115-N115)/(M115+N115))*100)</f>
        <v>147.93288271967438</v>
      </c>
      <c r="Q115" s="66">
        <v>20</v>
      </c>
      <c r="R115" s="122" t="str">
        <f>IF(L116="","",IF(P116&lt;20,(IF(O115&gt;1730,IF(O115&lt;1970,"Pass","Fail"),"Fail"))))</f>
        <v>Fail</v>
      </c>
      <c r="S115" s="66">
        <v>1335</v>
      </c>
      <c r="T115" s="66"/>
      <c r="U115" s="130"/>
      <c r="V115" s="236">
        <v>1600</v>
      </c>
      <c r="W115" s="236">
        <v>2000</v>
      </c>
      <c r="X115" s="240">
        <v>1730</v>
      </c>
      <c r="Y115" s="240">
        <v>1970</v>
      </c>
      <c r="Z115" s="240">
        <v>6.2</v>
      </c>
    </row>
    <row r="116" spans="1:26" ht="16.100000000000001" x14ac:dyDescent="0.35">
      <c r="A116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124"/>
      <c r="S116" s="72"/>
      <c r="T116" s="72"/>
      <c r="U116" s="131"/>
      <c r="V116" s="237"/>
      <c r="W116" s="237"/>
    </row>
    <row r="117" spans="1:26" ht="39.9" x14ac:dyDescent="0.35">
      <c r="A117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8"/>
      <c r="S117" s="127"/>
      <c r="T117" s="127"/>
      <c r="U117" s="132"/>
      <c r="V117" s="238"/>
      <c r="W117" s="238"/>
    </row>
    <row r="118" spans="1:26" x14ac:dyDescent="0.3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f>IF((L119=""),"",((M118-N118)/(M118+N118))*100)</f>
        <v>4.6115438126568922</v>
      </c>
      <c r="Q118" s="66">
        <v>20</v>
      </c>
      <c r="R118" s="122" t="str">
        <f>IF(L119="","",IF(P119&lt;20,(IF(O118&gt;1730,IF(O118&lt;1970,"Pass","Fail"),"Fail"))))</f>
        <v>Pass</v>
      </c>
      <c r="S118" s="66">
        <v>1400</v>
      </c>
      <c r="T118" s="66"/>
      <c r="U118" s="130"/>
      <c r="V118" s="236">
        <v>1600</v>
      </c>
      <c r="W118" s="236">
        <v>2000</v>
      </c>
      <c r="X118" s="240">
        <v>1730</v>
      </c>
      <c r="Y118" s="240">
        <v>1970</v>
      </c>
      <c r="Z118" s="240">
        <v>6.2</v>
      </c>
    </row>
    <row r="119" spans="1:26" ht="16.100000000000001" x14ac:dyDescent="0.35">
      <c r="A11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124"/>
      <c r="S119" s="72"/>
      <c r="T119" s="72"/>
      <c r="U119" s="131"/>
      <c r="V119" s="237"/>
      <c r="W119" s="237"/>
    </row>
    <row r="120" spans="1:26" ht="39.9" x14ac:dyDescent="0.35">
      <c r="A120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8"/>
      <c r="S120" s="127"/>
      <c r="T120" s="127"/>
      <c r="U120" s="132"/>
      <c r="V120" s="238"/>
      <c r="W120" s="238"/>
    </row>
    <row r="121" spans="1:26" x14ac:dyDescent="0.3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f>IF((L122=""),"",((M121-N121)/(M121+N121))*100)</f>
        <v>3.7855826016311269</v>
      </c>
      <c r="Q121" s="66">
        <v>20</v>
      </c>
      <c r="R121" s="122" t="str">
        <f>IF(L122="","",IF(P122&lt;20,(IF(O121&gt;1730,IF(O121&lt;1970,"Pass","Fail"),"Fail"))))</f>
        <v>Pass</v>
      </c>
      <c r="S121" s="66">
        <v>1159</v>
      </c>
      <c r="T121" s="66"/>
      <c r="U121" s="130"/>
      <c r="V121" s="236">
        <v>1600</v>
      </c>
      <c r="W121" s="236">
        <v>2000</v>
      </c>
      <c r="X121" s="240">
        <v>1730</v>
      </c>
      <c r="Y121" s="240">
        <v>1970</v>
      </c>
      <c r="Z121" s="240">
        <v>6.2</v>
      </c>
    </row>
    <row r="122" spans="1:26" ht="16.100000000000001" x14ac:dyDescent="0.35">
      <c r="A122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124"/>
      <c r="S122" s="72"/>
      <c r="T122" s="72"/>
      <c r="U122" s="131"/>
      <c r="V122" s="237"/>
      <c r="W122" s="237"/>
    </row>
    <row r="123" spans="1:26" ht="39.9" x14ac:dyDescent="0.35">
      <c r="A123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8"/>
      <c r="S123" s="127"/>
      <c r="T123" s="127"/>
      <c r="U123" s="132"/>
      <c r="V123" s="238"/>
      <c r="W123" s="238"/>
    </row>
    <row r="124" spans="1:26" x14ac:dyDescent="0.3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f>IF((L125=""),"",((M124-N124)/(M124+N124))*100)</f>
        <v>4.3887775551101882</v>
      </c>
      <c r="Q124" s="66">
        <v>20</v>
      </c>
      <c r="R124" s="122" t="str">
        <f>IF(L125="","",IF(P125&lt;20,(IF(O124&gt;1730,IF(O124&lt;1970,"Pass","Fail"),"Fail"))))</f>
        <v>Pass</v>
      </c>
      <c r="S124" s="66">
        <v>1400</v>
      </c>
      <c r="T124" s="66"/>
      <c r="U124" s="130"/>
      <c r="V124" s="236">
        <v>1600</v>
      </c>
      <c r="W124" s="236">
        <v>2000</v>
      </c>
      <c r="X124" s="240">
        <v>1730</v>
      </c>
      <c r="Y124" s="240">
        <v>1970</v>
      </c>
      <c r="Z124" s="240">
        <v>6.2</v>
      </c>
    </row>
    <row r="125" spans="1:26" ht="16.100000000000001" x14ac:dyDescent="0.35">
      <c r="A125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124"/>
      <c r="S125" s="72"/>
      <c r="T125" s="72"/>
      <c r="U125" s="131"/>
      <c r="V125" s="237"/>
      <c r="W125" s="237"/>
    </row>
    <row r="126" spans="1:26" ht="39.9" x14ac:dyDescent="0.35">
      <c r="A126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8"/>
      <c r="S126" s="127"/>
      <c r="T126" s="127"/>
      <c r="U126" s="132"/>
      <c r="V126" s="238"/>
      <c r="W126" s="238"/>
    </row>
    <row r="127" spans="1:26" x14ac:dyDescent="0.3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f>IF((L128=""),"",((M127-N127)/(M127+N127))*100)</f>
        <v>6.7932298950567249</v>
      </c>
      <c r="Q127" s="66">
        <v>20</v>
      </c>
      <c r="R127" s="122" t="str">
        <f>IF(L128="","",IF(P128&lt;20,(IF(O127&gt;1600,IF(O127&lt;2000,"Pass","Fail"),"Fail"))))</f>
        <v>Pass</v>
      </c>
      <c r="S127" s="66">
        <v>1428</v>
      </c>
      <c r="T127" s="66"/>
      <c r="U127" s="130"/>
      <c r="V127" s="236">
        <v>1600</v>
      </c>
      <c r="W127" s="236">
        <v>2000</v>
      </c>
      <c r="X127" s="240">
        <v>1730</v>
      </c>
      <c r="Y127" s="240">
        <v>1970</v>
      </c>
      <c r="Z127" s="240">
        <v>6.2</v>
      </c>
    </row>
    <row r="128" spans="1:26" ht="16.100000000000001" x14ac:dyDescent="0.35">
      <c r="A128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124"/>
      <c r="S128" s="72"/>
      <c r="T128" s="72"/>
      <c r="U128" s="131"/>
      <c r="V128" s="237"/>
      <c r="W128" s="237"/>
    </row>
    <row r="129" spans="1:26" ht="39.9" x14ac:dyDescent="0.35">
      <c r="A129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8"/>
      <c r="S129" s="127"/>
      <c r="T129" s="127"/>
      <c r="U129" s="132"/>
      <c r="V129" s="238"/>
      <c r="W129" s="238"/>
    </row>
    <row r="130" spans="1:26" x14ac:dyDescent="0.3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f>IF((L131=""),"",((M130-N130)/(M130+N130))*100)</f>
        <v>4.3320810558729859</v>
      </c>
      <c r="Q130" s="66">
        <v>20</v>
      </c>
      <c r="R130" s="122" t="str">
        <f>IF(L131="","",IF(P131&lt;20,(IF(O130&gt;1730,IF(O130&lt;1970,"Pass","Fail"),"Fail"))))</f>
        <v>Pass</v>
      </c>
      <c r="S130" s="66">
        <v>1400</v>
      </c>
      <c r="T130" s="66"/>
      <c r="U130" s="130"/>
      <c r="V130" s="236">
        <v>1600</v>
      </c>
      <c r="W130" s="236">
        <v>2000</v>
      </c>
      <c r="X130" s="240">
        <v>1730</v>
      </c>
      <c r="Y130" s="240">
        <v>1970</v>
      </c>
      <c r="Z130" s="240">
        <v>6.2</v>
      </c>
    </row>
    <row r="131" spans="1:26" ht="16.100000000000001" x14ac:dyDescent="0.35">
      <c r="A131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124"/>
      <c r="S131" s="72"/>
      <c r="T131" s="72"/>
      <c r="U131" s="131"/>
      <c r="V131" s="237"/>
      <c r="W131" s="237"/>
    </row>
    <row r="132" spans="1:26" ht="39.9" x14ac:dyDescent="0.35">
      <c r="A132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8"/>
      <c r="S132" s="127"/>
      <c r="T132" s="127"/>
      <c r="U132" s="132"/>
      <c r="V132" s="238"/>
      <c r="W132" s="238"/>
    </row>
    <row r="133" spans="1:26" x14ac:dyDescent="0.3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f>IF((L134=""),"",((M133-N133)/(M133+N133))*100)</f>
        <v>4.2424148374598483</v>
      </c>
      <c r="Q133" s="66">
        <v>20</v>
      </c>
      <c r="R133" s="122" t="str">
        <f>IF(L134="","",IF(P134&lt;20,(IF(O133&gt;1730,IF(O133&lt;1970,"Pass","Fail"),"Fail"))))</f>
        <v>Pass</v>
      </c>
      <c r="S133" s="66">
        <v>1159</v>
      </c>
      <c r="T133" s="66"/>
      <c r="U133" s="130"/>
      <c r="V133" s="236">
        <v>1600</v>
      </c>
      <c r="W133" s="236">
        <v>2000</v>
      </c>
      <c r="X133" s="240">
        <v>1730</v>
      </c>
      <c r="Y133" s="240">
        <v>1970</v>
      </c>
      <c r="Z133" s="240">
        <v>6.2</v>
      </c>
    </row>
    <row r="134" spans="1:26" ht="16.100000000000001" x14ac:dyDescent="0.35">
      <c r="A134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124"/>
      <c r="S134" s="72"/>
      <c r="T134" s="72"/>
      <c r="U134" s="131"/>
      <c r="V134" s="237"/>
      <c r="W134" s="237"/>
    </row>
    <row r="135" spans="1:26" ht="39.9" x14ac:dyDescent="0.35">
      <c r="A135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8"/>
      <c r="S135" s="127"/>
      <c r="T135" s="127"/>
      <c r="U135" s="132"/>
      <c r="V135" s="238"/>
      <c r="W135" s="238"/>
    </row>
    <row r="136" spans="1:26" x14ac:dyDescent="0.3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f>IF((L137=""),"",((M136-N136)/(M136+N136))*100)</f>
        <v>4.2103297296175572</v>
      </c>
      <c r="Q136" s="66">
        <v>20</v>
      </c>
      <c r="R136" s="122" t="str">
        <f>IF(L137="","",IF(P137&lt;20,(IF(O136&gt;1730,IF(O136&lt;1970,"Pass","Fail"),"Fail"))))</f>
        <v>Pass</v>
      </c>
      <c r="S136" s="66">
        <v>1159</v>
      </c>
      <c r="T136" s="66"/>
      <c r="U136" s="130"/>
      <c r="V136" s="236">
        <v>1600</v>
      </c>
      <c r="W136" s="236">
        <v>2000</v>
      </c>
      <c r="X136" s="240">
        <v>1730</v>
      </c>
      <c r="Y136" s="240">
        <v>1970</v>
      </c>
      <c r="Z136" s="240">
        <v>6.2</v>
      </c>
    </row>
    <row r="137" spans="1:26" ht="16.100000000000001" x14ac:dyDescent="0.35">
      <c r="A137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124"/>
      <c r="S137" s="72"/>
      <c r="T137" s="72"/>
      <c r="U137" s="131"/>
      <c r="V137" s="237"/>
      <c r="W137" s="237"/>
    </row>
    <row r="138" spans="1:26" ht="39.9" x14ac:dyDescent="0.35">
      <c r="A138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8"/>
      <c r="S138" s="127"/>
      <c r="T138" s="127"/>
      <c r="U138" s="132"/>
      <c r="V138" s="238"/>
      <c r="W138" s="238"/>
    </row>
    <row r="139" spans="1:26" x14ac:dyDescent="0.3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f>IF((L140=""),"",((M139-N139)/(M139+N139))*100)</f>
        <v>3.9019086735926045</v>
      </c>
      <c r="Q139" s="66">
        <v>20</v>
      </c>
      <c r="R139" s="122" t="str">
        <f>IF(L140="","",IF(P140&lt;20,(IF(O139&gt;1730,IF(O139&lt;1970,"Pass","Fail"),"Fail"))))</f>
        <v>Pass</v>
      </c>
      <c r="S139" s="66">
        <v>1159</v>
      </c>
      <c r="T139" s="66"/>
      <c r="U139" s="130"/>
      <c r="V139" s="236">
        <v>1600</v>
      </c>
      <c r="W139" s="236">
        <v>2000</v>
      </c>
      <c r="X139" s="240">
        <v>1730</v>
      </c>
      <c r="Y139" s="240">
        <v>1970</v>
      </c>
      <c r="Z139" s="240">
        <v>6.2</v>
      </c>
    </row>
    <row r="140" spans="1:26" ht="16.100000000000001" x14ac:dyDescent="0.35">
      <c r="A140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124"/>
      <c r="S140" s="72"/>
      <c r="T140" s="72"/>
      <c r="U140" s="131"/>
      <c r="V140" s="237"/>
      <c r="W140" s="237"/>
    </row>
    <row r="141" spans="1:26" ht="39.9" x14ac:dyDescent="0.35">
      <c r="A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8"/>
      <c r="S141" s="127"/>
      <c r="T141" s="127"/>
      <c r="U141" s="132"/>
      <c r="V141" s="238"/>
      <c r="W141" s="238"/>
    </row>
    <row r="142" spans="1:26" x14ac:dyDescent="0.3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f>IF((L143=""),"",((M142-N142)/(M142+N142))*100)</f>
        <v>5.2022270860539548</v>
      </c>
      <c r="Q142" s="66">
        <v>20</v>
      </c>
      <c r="R142" s="122" t="str">
        <f>IF(L143="","",IF(P143&lt;20,(IF(O142&gt;1730,IF(O142&lt;1970,"Pass","Fail"),"Fail"))))</f>
        <v>Pass</v>
      </c>
      <c r="S142" s="66">
        <v>1159</v>
      </c>
      <c r="T142" s="66"/>
      <c r="U142" s="130"/>
      <c r="V142" s="236">
        <v>1600</v>
      </c>
      <c r="W142" s="236">
        <v>2000</v>
      </c>
      <c r="X142" s="240">
        <v>1730</v>
      </c>
      <c r="Y142" s="240">
        <v>1970</v>
      </c>
      <c r="Z142" s="240">
        <v>6.2</v>
      </c>
    </row>
    <row r="143" spans="1:26" ht="16.100000000000001" x14ac:dyDescent="0.35">
      <c r="A143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124"/>
      <c r="S143" s="72"/>
      <c r="T143" s="72"/>
      <c r="U143" s="131"/>
      <c r="V143" s="237"/>
      <c r="W143" s="237"/>
    </row>
    <row r="144" spans="1:26" ht="39.9" x14ac:dyDescent="0.35">
      <c r="A144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8"/>
      <c r="S144" s="127"/>
      <c r="T144" s="127"/>
      <c r="U144" s="132"/>
      <c r="V144" s="238"/>
      <c r="W144" s="238"/>
    </row>
    <row r="145" spans="1:26" x14ac:dyDescent="0.3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f>IF((L146=""),"",((M145-N145)/(M145+N145))*100)</f>
        <v>5.6917239807478417</v>
      </c>
      <c r="Q145" s="66">
        <v>20</v>
      </c>
      <c r="R145" s="122" t="str">
        <f>IF(L146="","",IF(P146&lt;20,(IF(O145&gt;1730,IF(O145&lt;1970,"Pass","Fail"),"Fail"))))</f>
        <v>Pass</v>
      </c>
      <c r="S145" s="66">
        <v>1335</v>
      </c>
      <c r="T145" s="66"/>
      <c r="U145" s="130"/>
      <c r="V145" s="236">
        <v>1600</v>
      </c>
      <c r="W145" s="236">
        <v>2000</v>
      </c>
      <c r="X145" s="240">
        <v>1730</v>
      </c>
      <c r="Y145" s="240">
        <v>1970</v>
      </c>
      <c r="Z145" s="240">
        <v>6.2</v>
      </c>
    </row>
    <row r="146" spans="1:26" ht="16.100000000000001" x14ac:dyDescent="0.35">
      <c r="A146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124"/>
      <c r="S146" s="72"/>
      <c r="T146" s="72"/>
      <c r="U146" s="131"/>
      <c r="V146" s="237"/>
      <c r="W146" s="237"/>
    </row>
    <row r="147" spans="1:26" ht="39.9" x14ac:dyDescent="0.35">
      <c r="A147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8"/>
      <c r="S147" s="127"/>
      <c r="T147" s="127"/>
      <c r="U147" s="132"/>
      <c r="V147" s="238"/>
      <c r="W147" s="238"/>
    </row>
    <row r="148" spans="1:26" x14ac:dyDescent="0.3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f>IF((L149=""),"",((M148-N148)/(M148+N148))*100)</f>
        <v>154.00410409232904</v>
      </c>
      <c r="Q148" s="66">
        <v>20</v>
      </c>
      <c r="R148" s="122" t="str">
        <f>IF(L149="","",IF(P149&lt;20,(IF(O148&gt;1730,IF(O148&lt;1970,"Pass","Fail"),"Fail"))))</f>
        <v>Fail</v>
      </c>
      <c r="S148" s="66">
        <v>1335</v>
      </c>
      <c r="T148" s="66"/>
      <c r="U148" s="130"/>
      <c r="V148" s="236">
        <v>1600</v>
      </c>
      <c r="W148" s="236">
        <v>2000</v>
      </c>
      <c r="X148" s="240">
        <v>1730</v>
      </c>
      <c r="Y148" s="240">
        <v>1970</v>
      </c>
      <c r="Z148" s="240">
        <v>6.2</v>
      </c>
    </row>
    <row r="149" spans="1:26" ht="16.100000000000001" x14ac:dyDescent="0.35">
      <c r="A14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124"/>
      <c r="S149" s="72"/>
      <c r="T149" s="72"/>
      <c r="U149" s="131"/>
      <c r="V149" s="237"/>
      <c r="W149" s="237"/>
    </row>
    <row r="150" spans="1:26" ht="39.9" x14ac:dyDescent="0.35">
      <c r="A150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8"/>
      <c r="S150" s="127"/>
      <c r="T150" s="127"/>
      <c r="U150" s="132"/>
      <c r="V150" s="238"/>
      <c r="W150" s="238"/>
    </row>
    <row r="151" spans="1:26" x14ac:dyDescent="0.3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f>IF((L152=""),"",((M151-N151)/(M151+N151))*100)</f>
        <v>4.4351473534552284</v>
      </c>
      <c r="Q151" s="66">
        <v>20</v>
      </c>
      <c r="R151" s="122" t="str">
        <f>IF(L152="","",IF(P152&lt;20,(IF(O151&gt;1730,IF(O151&lt;1970,"Pass","Fail"),"Fail"))))</f>
        <v>Pass</v>
      </c>
      <c r="S151" s="66">
        <v>102</v>
      </c>
      <c r="T151" s="66"/>
      <c r="U151" s="130"/>
      <c r="V151" s="236">
        <v>1600</v>
      </c>
      <c r="W151" s="236">
        <v>2000</v>
      </c>
      <c r="X151" s="240">
        <v>1730</v>
      </c>
      <c r="Y151" s="240">
        <v>1970</v>
      </c>
      <c r="Z151" s="240">
        <v>6.2</v>
      </c>
    </row>
    <row r="152" spans="1:26" ht="16.100000000000001" x14ac:dyDescent="0.35">
      <c r="A152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124"/>
      <c r="S152" s="72"/>
      <c r="T152" s="72"/>
      <c r="U152" s="131"/>
      <c r="V152" s="237"/>
      <c r="W152" s="237"/>
    </row>
    <row r="153" spans="1:26" ht="39.9" x14ac:dyDescent="0.35">
      <c r="A153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8"/>
      <c r="S153" s="127"/>
      <c r="T153" s="127"/>
      <c r="U153" s="132"/>
      <c r="V153" s="238"/>
      <c r="W153" s="238"/>
    </row>
    <row r="154" spans="1:26" x14ac:dyDescent="0.3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f>IF((L155=""),"",((M154-N154)/(M154+N154))*100)</f>
        <v>4.0265629258864664</v>
      </c>
      <c r="Q154" s="66">
        <v>20</v>
      </c>
      <c r="R154" s="122" t="str">
        <f>IF(L155="","",IF(P155&lt;20,(IF(O154&gt;1730,IF(O154&lt;1970,"Pass","Fail"),"Fail"))))</f>
        <v>Pass</v>
      </c>
      <c r="S154" s="66">
        <v>1400</v>
      </c>
      <c r="T154" s="66"/>
      <c r="U154" s="130"/>
      <c r="V154" s="236">
        <v>1600</v>
      </c>
      <c r="W154" s="236">
        <v>2000</v>
      </c>
      <c r="X154" s="240">
        <v>1730</v>
      </c>
      <c r="Y154" s="240">
        <v>1970</v>
      </c>
      <c r="Z154" s="240">
        <v>6.2</v>
      </c>
    </row>
    <row r="155" spans="1:26" ht="16.100000000000001" x14ac:dyDescent="0.35">
      <c r="A155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124"/>
      <c r="S155" s="72"/>
      <c r="T155" s="72"/>
      <c r="U155" s="131"/>
      <c r="V155" s="237"/>
      <c r="W155" s="237"/>
    </row>
    <row r="156" spans="1:26" ht="39.9" x14ac:dyDescent="0.35">
      <c r="A156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8"/>
      <c r="S156" s="127"/>
      <c r="T156" s="127"/>
      <c r="U156" s="132"/>
      <c r="V156" s="238"/>
      <c r="W156" s="238"/>
    </row>
    <row r="157" spans="1:26" x14ac:dyDescent="0.3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f>IF((L158=""),"",((M157-N157)/(M157+N157))*100)</f>
        <v>4.7926019318116087</v>
      </c>
      <c r="Q157" s="66">
        <v>20</v>
      </c>
      <c r="R157" s="122" t="str">
        <f>IF(L158="","",IF(P158&lt;20,(IF(O157&gt;1730,IF(O157&lt;1970,"Pass","Fail"),"Fail"))))</f>
        <v>Pass</v>
      </c>
      <c r="S157" s="66">
        <v>1335</v>
      </c>
      <c r="T157" s="66"/>
      <c r="U157" s="130"/>
      <c r="V157" s="236">
        <v>1600</v>
      </c>
      <c r="W157" s="236">
        <v>2000</v>
      </c>
      <c r="X157" s="240">
        <v>1730</v>
      </c>
      <c r="Y157" s="240">
        <v>1970</v>
      </c>
      <c r="Z157" s="240">
        <v>6.2</v>
      </c>
    </row>
    <row r="158" spans="1:26" ht="16.100000000000001" x14ac:dyDescent="0.35">
      <c r="A158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124"/>
      <c r="S158" s="72"/>
      <c r="T158" s="72"/>
      <c r="U158" s="131"/>
      <c r="V158" s="237"/>
      <c r="W158" s="237"/>
    </row>
    <row r="159" spans="1:26" ht="39.9" x14ac:dyDescent="0.35">
      <c r="A159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8"/>
      <c r="S159" s="127"/>
      <c r="T159" s="127"/>
      <c r="U159" s="132"/>
      <c r="V159" s="238"/>
      <c r="W159" s="238"/>
    </row>
    <row r="160" spans="1:26" ht="12.75" customHeight="1" x14ac:dyDescent="0.3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f>IF((L161=""),"",((M160-N160)/(M160+N160))*100)</f>
        <v>3.2772514889772189</v>
      </c>
      <c r="Q160" s="66">
        <v>20</v>
      </c>
      <c r="R160" s="122" t="str">
        <f>IF(L161="","",IF(P161&lt;20,(IF(O160&gt;1730,IF(O160&lt;1970,"Pass","Fail"),"Fail"))))</f>
        <v>Pass</v>
      </c>
      <c r="S160" s="66">
        <v>1335</v>
      </c>
      <c r="T160" s="66"/>
      <c r="U160" s="133" t="s">
        <v>74</v>
      </c>
      <c r="V160" s="236">
        <v>1600</v>
      </c>
      <c r="W160" s="236">
        <v>2000</v>
      </c>
      <c r="X160" s="240">
        <v>1730</v>
      </c>
      <c r="Y160" s="240">
        <v>1970</v>
      </c>
      <c r="Z160" s="240">
        <v>6.2</v>
      </c>
    </row>
    <row r="161" spans="1:26" ht="16.100000000000001" x14ac:dyDescent="0.35">
      <c r="A161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124"/>
      <c r="S161" s="72"/>
      <c r="T161" s="72"/>
      <c r="U161" s="134"/>
      <c r="V161" s="237"/>
      <c r="W161" s="237"/>
    </row>
    <row r="162" spans="1:26" ht="39.9" x14ac:dyDescent="0.35">
      <c r="A162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8"/>
      <c r="S162" s="127"/>
      <c r="T162" s="127"/>
      <c r="U162" s="135"/>
      <c r="V162" s="238"/>
      <c r="W162" s="238"/>
    </row>
    <row r="163" spans="1:26" x14ac:dyDescent="0.3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f>IF((L164=""),"",((M163-N163)/(M163+N163))*100)</f>
        <v>5.4348001919624345</v>
      </c>
      <c r="Q163" s="66">
        <v>20</v>
      </c>
      <c r="R163" s="122" t="str">
        <f>IF(L164="","",IF(P164&lt;20,(IF(O163&gt;1730,IF(O163&lt;1970,"Pass","Fail"),"Fail"))))</f>
        <v>Pass</v>
      </c>
      <c r="S163" s="66">
        <v>1400</v>
      </c>
      <c r="T163" s="66"/>
      <c r="U163" s="130"/>
      <c r="V163" s="236">
        <v>1600</v>
      </c>
      <c r="W163" s="236">
        <v>2000</v>
      </c>
      <c r="X163" s="240">
        <v>1730</v>
      </c>
      <c r="Y163" s="240">
        <v>1970</v>
      </c>
      <c r="Z163" s="240">
        <v>6.2</v>
      </c>
    </row>
    <row r="164" spans="1:26" ht="16.100000000000001" x14ac:dyDescent="0.35">
      <c r="A164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124"/>
      <c r="S164" s="72"/>
      <c r="T164" s="72"/>
      <c r="U164" s="131"/>
      <c r="V164" s="237"/>
      <c r="W164" s="237"/>
    </row>
    <row r="165" spans="1:26" ht="39.9" x14ac:dyDescent="0.35">
      <c r="A165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8"/>
      <c r="S165" s="127"/>
      <c r="T165" s="127"/>
      <c r="U165" s="132"/>
      <c r="V165" s="238"/>
      <c r="W165" s="238"/>
    </row>
    <row r="166" spans="1:26" x14ac:dyDescent="0.3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f>IF((L167=""),"",((M166-N166)/(M166+N166))*100)</f>
        <v>3.9565807898421737</v>
      </c>
      <c r="Q166" s="66">
        <v>20</v>
      </c>
      <c r="R166" s="122" t="str">
        <f>IF(L167="","",IF(P167&lt;20,(IF(O166&gt;1730,IF(O166&lt;1970,"Pass","Fail"),"Fail"))))</f>
        <v>Pass</v>
      </c>
      <c r="S166" s="66">
        <v>1400</v>
      </c>
      <c r="T166" s="66"/>
      <c r="U166" s="130"/>
      <c r="V166" s="236">
        <v>1600</v>
      </c>
      <c r="W166" s="236">
        <v>2000</v>
      </c>
      <c r="X166" s="240">
        <v>1730</v>
      </c>
      <c r="Y166" s="240">
        <v>1970</v>
      </c>
      <c r="Z166" s="240">
        <v>6.2</v>
      </c>
    </row>
    <row r="167" spans="1:26" ht="16.100000000000001" x14ac:dyDescent="0.35">
      <c r="A167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124"/>
      <c r="S167" s="72"/>
      <c r="T167" s="72"/>
      <c r="U167" s="131"/>
      <c r="V167" s="237"/>
      <c r="W167" s="237"/>
    </row>
    <row r="168" spans="1:26" ht="39.9" x14ac:dyDescent="0.35">
      <c r="A168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8"/>
      <c r="S168" s="127"/>
      <c r="T168" s="127"/>
      <c r="U168" s="132"/>
      <c r="V168" s="238"/>
      <c r="W168" s="238"/>
    </row>
    <row r="169" spans="1:26" x14ac:dyDescent="0.3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f>IF((L170=""),"",((M169-N169)/(M169+N169))*100)</f>
        <v>3.8730722058401867</v>
      </c>
      <c r="Q169" s="66">
        <v>20</v>
      </c>
      <c r="R169" s="122" t="str">
        <f>IF(L170="","",IF(P170&lt;20,(IF(O169&gt;1730,IF(O169&lt;1970,"Pass","Fail"),"Fail"))))</f>
        <v>Pass</v>
      </c>
      <c r="S169" s="66">
        <v>1159</v>
      </c>
      <c r="T169" s="66"/>
      <c r="U169" s="130"/>
      <c r="V169" s="236">
        <v>1600</v>
      </c>
      <c r="W169" s="236">
        <v>2000</v>
      </c>
      <c r="X169" s="240">
        <v>1730</v>
      </c>
      <c r="Y169" s="240">
        <v>1970</v>
      </c>
      <c r="Z169" s="240">
        <v>6.2</v>
      </c>
    </row>
    <row r="170" spans="1:26" ht="16.100000000000001" x14ac:dyDescent="0.35">
      <c r="A170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124"/>
      <c r="S170" s="72"/>
      <c r="T170" s="72"/>
      <c r="U170" s="131"/>
      <c r="V170" s="237"/>
      <c r="W170" s="237"/>
    </row>
    <row r="171" spans="1:26" ht="39.9" x14ac:dyDescent="0.35">
      <c r="A17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8"/>
      <c r="S171" s="127"/>
      <c r="T171" s="127"/>
      <c r="U171" s="132"/>
      <c r="V171" s="238"/>
      <c r="W171" s="238"/>
    </row>
    <row r="172" spans="1:26" x14ac:dyDescent="0.3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f>IF((L173=""),"",((M172-N172)/(M172+N172))*100)</f>
        <v>4.4029349344652013</v>
      </c>
      <c r="Q172" s="66">
        <v>20</v>
      </c>
      <c r="R172" s="122" t="str">
        <f>IF(L173="","",IF(P173&lt;20,(IF(O172&gt;1730,IF(O172&lt;1970,"Pass","Fail"),"Fail"))))</f>
        <v>Pass</v>
      </c>
      <c r="S172" s="66">
        <v>1400</v>
      </c>
      <c r="T172" s="66"/>
      <c r="U172" s="130"/>
      <c r="V172" s="236">
        <v>1600</v>
      </c>
      <c r="W172" s="236">
        <v>2000</v>
      </c>
      <c r="X172" s="240">
        <v>1730</v>
      </c>
      <c r="Y172" s="240">
        <v>1970</v>
      </c>
      <c r="Z172" s="240">
        <v>6.2</v>
      </c>
    </row>
    <row r="173" spans="1:26" ht="16.100000000000001" x14ac:dyDescent="0.35">
      <c r="A173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124"/>
      <c r="S173" s="72"/>
      <c r="T173" s="72"/>
      <c r="U173" s="131"/>
      <c r="V173" s="237"/>
      <c r="W173" s="237"/>
    </row>
    <row r="174" spans="1:26" ht="39.9" x14ac:dyDescent="0.35">
      <c r="A174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8"/>
      <c r="S174" s="127"/>
      <c r="T174" s="127"/>
      <c r="U174" s="132"/>
      <c r="V174" s="238"/>
      <c r="W174" s="238"/>
    </row>
    <row r="175" spans="1:26" x14ac:dyDescent="0.3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f>IF((L176=""),"",((M175-N175)/(M175+N175))*100)</f>
        <v>4.2250349204136333</v>
      </c>
      <c r="Q175" s="66">
        <v>20</v>
      </c>
      <c r="R175" s="122" t="str">
        <f>IF(L176="","",IF(P176&lt;20,(IF(O175&gt;1600,IF(O175&lt;2000,"Pass","Fail"),"Fail"))))</f>
        <v>Pass</v>
      </c>
      <c r="S175" s="66">
        <v>1428</v>
      </c>
      <c r="T175" s="66"/>
      <c r="U175" s="130"/>
      <c r="V175" s="236">
        <v>1600</v>
      </c>
      <c r="W175" s="236">
        <v>2000</v>
      </c>
      <c r="X175" s="240">
        <v>1730</v>
      </c>
      <c r="Y175" s="240">
        <v>1970</v>
      </c>
      <c r="Z175" s="240">
        <v>6.2</v>
      </c>
    </row>
    <row r="176" spans="1:26" ht="16.100000000000001" x14ac:dyDescent="0.35">
      <c r="A176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124"/>
      <c r="S176" s="72"/>
      <c r="T176" s="72"/>
      <c r="U176" s="131"/>
      <c r="V176" s="237"/>
      <c r="W176" s="237"/>
    </row>
    <row r="177" spans="1:26" ht="39.9" x14ac:dyDescent="0.35">
      <c r="A177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8"/>
      <c r="S177" s="127"/>
      <c r="T177" s="127"/>
      <c r="U177" s="132"/>
      <c r="V177" s="238"/>
      <c r="W177" s="238"/>
    </row>
    <row r="178" spans="1:26" x14ac:dyDescent="0.3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f>IF((L179=""),"",((M178-N178)/(M178+N178))*100)</f>
        <v>4.0659542626093996</v>
      </c>
      <c r="Q178" s="66">
        <v>20</v>
      </c>
      <c r="R178" s="122" t="str">
        <f>IF(L179="","",IF(P179&lt;20,(IF(O178&gt;1730,IF(O178&lt;1970,"Pass","Fail"),"Fail"))))</f>
        <v>Pass</v>
      </c>
      <c r="S178" s="66">
        <v>1335</v>
      </c>
      <c r="T178" s="66"/>
      <c r="U178" s="130"/>
      <c r="V178" s="236">
        <v>1600</v>
      </c>
      <c r="W178" s="236">
        <v>2000</v>
      </c>
      <c r="X178" s="240">
        <v>1730</v>
      </c>
      <c r="Y178" s="240">
        <v>1970</v>
      </c>
      <c r="Z178" s="240">
        <v>6.2</v>
      </c>
    </row>
    <row r="179" spans="1:26" ht="16.100000000000001" x14ac:dyDescent="0.35">
      <c r="A17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124"/>
      <c r="S179" s="72"/>
      <c r="T179" s="72"/>
      <c r="U179" s="131"/>
      <c r="V179" s="237"/>
      <c r="W179" s="237"/>
    </row>
    <row r="180" spans="1:26" ht="39.9" x14ac:dyDescent="0.35">
      <c r="A180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8"/>
      <c r="S180" s="127"/>
      <c r="T180" s="127"/>
      <c r="U180" s="132"/>
      <c r="V180" s="238"/>
      <c r="W180" s="238"/>
    </row>
    <row r="181" spans="1:26" x14ac:dyDescent="0.3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f>IF((L182=""),"",((M181-N181)/(M181+N181))*100)</f>
        <v>5.3105034234459048</v>
      </c>
      <c r="Q181" s="66">
        <v>20</v>
      </c>
      <c r="R181" s="122" t="str">
        <f>IF(L182="","",IF(P182&lt;20,(IF(O181&gt;1730,IF(O181&lt;1970,"Pass","Fail"),"Fail"))))</f>
        <v>Pass</v>
      </c>
      <c r="S181" s="66">
        <v>1335</v>
      </c>
      <c r="T181" s="66"/>
      <c r="U181" s="130"/>
      <c r="V181" s="236">
        <v>1600</v>
      </c>
      <c r="W181" s="236">
        <v>2000</v>
      </c>
      <c r="X181" s="240">
        <v>1730</v>
      </c>
      <c r="Y181" s="240">
        <v>1970</v>
      </c>
      <c r="Z181" s="240">
        <v>6.2</v>
      </c>
    </row>
    <row r="182" spans="1:26" ht="16.100000000000001" x14ac:dyDescent="0.35">
      <c r="A182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124"/>
      <c r="S182" s="72"/>
      <c r="T182" s="72"/>
      <c r="U182" s="131"/>
      <c r="V182" s="237"/>
      <c r="W182" s="237"/>
    </row>
    <row r="183" spans="1:26" ht="39.9" x14ac:dyDescent="0.35">
      <c r="A183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8"/>
      <c r="S183" s="127"/>
      <c r="T183" s="127"/>
      <c r="U183" s="132"/>
      <c r="V183" s="238"/>
      <c r="W183" s="238"/>
    </row>
    <row r="184" spans="1:26" x14ac:dyDescent="0.3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f>IF((L185=""),"",((M184-N184)/(M184+N184))*100)</f>
        <v>5.1179253239087332</v>
      </c>
      <c r="Q184" s="66">
        <v>20</v>
      </c>
      <c r="R184" s="122" t="str">
        <f>IF(L185="","",IF(P185&lt;20,(IF(O184&gt;1730,IF(O184&lt;1970,"Pass","Fail"),"Fail"))))</f>
        <v>Pass</v>
      </c>
      <c r="S184" s="66">
        <v>1335</v>
      </c>
      <c r="T184" s="66"/>
      <c r="U184" s="130"/>
      <c r="V184" s="236">
        <v>1600</v>
      </c>
      <c r="W184" s="236">
        <v>2000</v>
      </c>
      <c r="X184" s="240">
        <v>1730</v>
      </c>
      <c r="Y184" s="240">
        <v>1970</v>
      </c>
      <c r="Z184" s="240">
        <v>6.2</v>
      </c>
    </row>
    <row r="185" spans="1:26" ht="16.100000000000001" x14ac:dyDescent="0.35">
      <c r="A185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124"/>
      <c r="S185" s="72"/>
      <c r="T185" s="72"/>
      <c r="U185" s="131"/>
      <c r="V185" s="237"/>
      <c r="W185" s="237"/>
    </row>
    <row r="186" spans="1:26" ht="39.9" x14ac:dyDescent="0.35">
      <c r="A186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8"/>
      <c r="S186" s="127"/>
      <c r="T186" s="127"/>
      <c r="U186" s="132"/>
      <c r="V186" s="238"/>
      <c r="W186" s="238"/>
    </row>
    <row r="187" spans="1:26" x14ac:dyDescent="0.3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f>IF((L188=""),"",((M187-N187)/(M187+N187))*100)</f>
        <v>4.4626051834398091</v>
      </c>
      <c r="Q187" s="66">
        <v>20</v>
      </c>
      <c r="R187" s="122" t="str">
        <f>IF(L188="","",IF(P188&lt;20,(IF(O187&gt;1730,IF(O187&lt;1970,"Pass","Fail"),"Fail"))))</f>
        <v>Pass</v>
      </c>
      <c r="S187" s="66">
        <v>1400</v>
      </c>
      <c r="T187" s="66"/>
      <c r="U187" s="130"/>
      <c r="V187" s="236">
        <v>1600</v>
      </c>
      <c r="W187" s="236">
        <v>2000</v>
      </c>
      <c r="X187" s="240">
        <v>1730</v>
      </c>
      <c r="Y187" s="240">
        <v>1970</v>
      </c>
      <c r="Z187" s="240">
        <v>6.2</v>
      </c>
    </row>
    <row r="188" spans="1:26" ht="16.100000000000001" x14ac:dyDescent="0.35">
      <c r="A188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124"/>
      <c r="S188" s="72"/>
      <c r="T188" s="72"/>
      <c r="U188" s="131"/>
      <c r="V188" s="237"/>
      <c r="W188" s="237"/>
    </row>
    <row r="189" spans="1:26" ht="39.9" x14ac:dyDescent="0.35">
      <c r="A189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8"/>
      <c r="S189" s="127"/>
      <c r="T189" s="127"/>
      <c r="U189" s="132"/>
      <c r="V189" s="238"/>
      <c r="W189" s="238"/>
    </row>
    <row r="190" spans="1:26" x14ac:dyDescent="0.3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f>IF((L191=""),"",((M190-N190)/(M190+N190))*100)</f>
        <v>5.4469920907565967</v>
      </c>
      <c r="Q190" s="66">
        <v>20</v>
      </c>
      <c r="R190" s="122" t="str">
        <f>IF(L191="","",IF(P191&lt;20,(IF(O190&gt;1730,IF(O190&lt;1970,"Pass","Fail"),"Fail"))))</f>
        <v>Pass</v>
      </c>
      <c r="S190" s="66">
        <v>1400</v>
      </c>
      <c r="T190" s="66"/>
      <c r="U190" s="130"/>
      <c r="V190" s="236">
        <v>1600</v>
      </c>
      <c r="W190" s="236">
        <v>2000</v>
      </c>
      <c r="X190" s="240">
        <v>1730</v>
      </c>
      <c r="Y190" s="240">
        <v>1970</v>
      </c>
      <c r="Z190" s="240">
        <v>6.2</v>
      </c>
    </row>
    <row r="191" spans="1:26" ht="16.100000000000001" x14ac:dyDescent="0.35">
      <c r="A191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124"/>
      <c r="S191" s="72"/>
      <c r="T191" s="72"/>
      <c r="U191" s="131"/>
      <c r="V191" s="237"/>
      <c r="W191" s="237"/>
    </row>
    <row r="192" spans="1:26" ht="39.9" x14ac:dyDescent="0.35">
      <c r="A192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8"/>
      <c r="S192" s="127"/>
      <c r="T192" s="127"/>
      <c r="U192" s="132"/>
      <c r="V192" s="238"/>
      <c r="W192" s="238"/>
    </row>
    <row r="193" spans="1:26" x14ac:dyDescent="0.3">
      <c r="A193" s="121">
        <v>42796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f>IF((L194=""),"",((M193-N193)/(M193+N193))*100)</f>
        <v>5.6672312592545024</v>
      </c>
      <c r="Q193" s="66">
        <v>20</v>
      </c>
      <c r="R193" s="122" t="str">
        <f>IF(L194="","",IF(P194&lt;20,(IF(O193&gt;1730,IF(O193&lt;1970,"Pass","Fail"),"Fail"))))</f>
        <v>Pass</v>
      </c>
      <c r="S193" s="66">
        <v>1428</v>
      </c>
      <c r="T193" s="66"/>
      <c r="U193" s="130"/>
      <c r="V193" s="236">
        <v>1600</v>
      </c>
      <c r="W193" s="236">
        <v>2000</v>
      </c>
      <c r="X193" s="240">
        <v>1730</v>
      </c>
      <c r="Y193" s="240">
        <v>1970</v>
      </c>
      <c r="Z193" s="240">
        <v>6.2</v>
      </c>
    </row>
    <row r="194" spans="1:26" ht="16.100000000000001" x14ac:dyDescent="0.35">
      <c r="A194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124"/>
      <c r="S194" s="72"/>
      <c r="T194" s="72"/>
      <c r="U194" s="131"/>
      <c r="V194" s="237"/>
      <c r="W194" s="237"/>
    </row>
    <row r="195" spans="1:26" ht="39.9" x14ac:dyDescent="0.35">
      <c r="A195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8"/>
      <c r="S195" s="127"/>
      <c r="T195" s="127"/>
      <c r="U195" s="132"/>
      <c r="V195" s="238"/>
      <c r="W195" s="238"/>
    </row>
    <row r="196" spans="1:26" x14ac:dyDescent="0.3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f>IF((L197=""),"",((M196-N196)/(M196+N196))*100)</f>
        <v>3.9554824370260921</v>
      </c>
      <c r="Q196" s="66">
        <v>20</v>
      </c>
      <c r="R196" s="122" t="str">
        <f>IF(L197="","",IF(P197&lt;20,(IF(O196&gt;1730,IF(O196&lt;1970,"Pass","Fail"),"Fail"))))</f>
        <v>Pass</v>
      </c>
      <c r="S196" s="66">
        <v>1335</v>
      </c>
      <c r="T196" s="66"/>
      <c r="U196" s="130"/>
      <c r="V196" s="236">
        <v>1600</v>
      </c>
      <c r="W196" s="236">
        <v>2000</v>
      </c>
      <c r="X196" s="240">
        <v>1730</v>
      </c>
      <c r="Y196" s="240">
        <v>1970</v>
      </c>
      <c r="Z196" s="240">
        <v>6.2</v>
      </c>
    </row>
    <row r="197" spans="1:26" ht="16.100000000000001" x14ac:dyDescent="0.35">
      <c r="A197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124"/>
      <c r="S197" s="72"/>
      <c r="T197" s="72"/>
      <c r="U197" s="131"/>
      <c r="V197" s="237"/>
      <c r="W197" s="237"/>
    </row>
    <row r="198" spans="1:26" ht="39.9" x14ac:dyDescent="0.35">
      <c r="A198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8"/>
      <c r="S198" s="127"/>
      <c r="T198" s="127"/>
      <c r="U198" s="132"/>
      <c r="V198" s="238"/>
      <c r="W198" s="238"/>
    </row>
    <row r="199" spans="1:26" x14ac:dyDescent="0.3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f>IF((L200=""),"",((M199-N199)/(M199+N199))*100)</f>
        <v>3.3376650202769484</v>
      </c>
      <c r="Q199" s="66">
        <v>20</v>
      </c>
      <c r="R199" s="122" t="str">
        <f>IF(L200="","",IF(P200&lt;20,(IF(O199&gt;1730,IF(O199&lt;1970,"Pass","Fail"),"Fail"))))</f>
        <v>Pass</v>
      </c>
      <c r="S199" s="66">
        <v>1400</v>
      </c>
      <c r="T199" s="66"/>
      <c r="U199" s="130"/>
      <c r="V199" s="236">
        <v>1600</v>
      </c>
      <c r="W199" s="236">
        <v>2000</v>
      </c>
      <c r="X199" s="240">
        <v>1730</v>
      </c>
      <c r="Y199" s="240">
        <v>1970</v>
      </c>
      <c r="Z199" s="240">
        <v>6.2</v>
      </c>
    </row>
    <row r="200" spans="1:26" ht="16.100000000000001" x14ac:dyDescent="0.35">
      <c r="A200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124"/>
      <c r="S200" s="72"/>
      <c r="T200" s="72"/>
      <c r="U200" s="131"/>
      <c r="V200" s="237"/>
      <c r="W200" s="237"/>
    </row>
    <row r="201" spans="1:26" ht="39.9" x14ac:dyDescent="0.35">
      <c r="A20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8"/>
      <c r="S201" s="127"/>
      <c r="T201" s="127"/>
      <c r="U201" s="132"/>
      <c r="V201" s="238"/>
      <c r="W201" s="238"/>
    </row>
    <row r="202" spans="1:26" x14ac:dyDescent="0.3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f>IF((L203=""),"",((M202-N202)/(M202+N202))*100)</f>
        <v>3.4899595595161501</v>
      </c>
      <c r="Q202" s="66">
        <v>20</v>
      </c>
      <c r="R202" s="122" t="str">
        <f>IF(L203="","",IF(P203&lt;20,(IF(O202&gt;1730,IF(O202&lt;1970,"Pass","Fail"),"Fail"))))</f>
        <v>Pass</v>
      </c>
      <c r="S202" s="66">
        <v>1400</v>
      </c>
      <c r="T202" s="66"/>
      <c r="U202" s="130"/>
      <c r="V202" s="236">
        <v>1600</v>
      </c>
      <c r="W202" s="236">
        <v>2000</v>
      </c>
      <c r="X202" s="240">
        <v>1730</v>
      </c>
      <c r="Y202" s="240">
        <v>1970</v>
      </c>
      <c r="Z202" s="240">
        <v>6.2</v>
      </c>
    </row>
    <row r="203" spans="1:26" ht="16.100000000000001" x14ac:dyDescent="0.35">
      <c r="A203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124"/>
      <c r="S203" s="72"/>
      <c r="T203" s="72"/>
      <c r="U203" s="131"/>
      <c r="V203" s="237"/>
      <c r="W203" s="237"/>
    </row>
    <row r="204" spans="1:26" ht="39.9" x14ac:dyDescent="0.35">
      <c r="A204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8"/>
      <c r="S204" s="127"/>
      <c r="T204" s="127"/>
      <c r="U204" s="132"/>
      <c r="V204" s="238"/>
      <c r="W204" s="238"/>
    </row>
    <row r="205" spans="1:26" x14ac:dyDescent="0.3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f>IF((L206=""),"",((M205-N205)/(M205+N205))*100)</f>
        <v>4.1897562122248715</v>
      </c>
      <c r="Q205" s="66">
        <v>20</v>
      </c>
      <c r="R205" s="122" t="str">
        <f>IF(L206="","",IF(P206&lt;20,(IF(O205&gt;1730,IF(O205&lt;1970,"Pass","Fail"),"Fail"))))</f>
        <v>Pass</v>
      </c>
      <c r="S205" s="66">
        <v>1428</v>
      </c>
      <c r="T205" s="66"/>
      <c r="U205" s="130"/>
      <c r="V205" s="236">
        <v>1600</v>
      </c>
      <c r="W205" s="236">
        <v>2000</v>
      </c>
      <c r="X205" s="240">
        <v>1730</v>
      </c>
      <c r="Y205" s="240">
        <v>1970</v>
      </c>
      <c r="Z205" s="240">
        <v>6.2</v>
      </c>
    </row>
    <row r="206" spans="1:26" ht="16.100000000000001" x14ac:dyDescent="0.35">
      <c r="A206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124"/>
      <c r="S206" s="72"/>
      <c r="T206" s="72"/>
      <c r="U206" s="131"/>
      <c r="V206" s="237"/>
      <c r="W206" s="237"/>
    </row>
    <row r="207" spans="1:26" ht="39.9" x14ac:dyDescent="0.35">
      <c r="A207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8"/>
      <c r="S207" s="127"/>
      <c r="T207" s="127"/>
      <c r="U207" s="132"/>
      <c r="V207" s="238"/>
      <c r="W207" s="238"/>
    </row>
    <row r="208" spans="1:26" x14ac:dyDescent="0.3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f>IF((L209=""),"",((M208-N208)/(M208+N208))*100)</f>
        <v>12.618176308261637</v>
      </c>
      <c r="Q208" s="66">
        <v>20</v>
      </c>
      <c r="R208" s="122" t="str">
        <f>IF(L209="","",IF(P209&lt;20,(IF(O208&gt;1730,IF(O208&lt;1970,"Pass","Fail"),"Fail"))))</f>
        <v>Fail</v>
      </c>
      <c r="S208" s="66">
        <v>1428</v>
      </c>
      <c r="T208" s="66"/>
      <c r="U208" s="130"/>
      <c r="V208" s="236">
        <v>1600</v>
      </c>
      <c r="W208" s="236">
        <v>2000</v>
      </c>
      <c r="X208" s="240">
        <v>1730</v>
      </c>
      <c r="Y208" s="240">
        <v>1970</v>
      </c>
      <c r="Z208" s="240">
        <v>6.2</v>
      </c>
    </row>
    <row r="209" spans="1:26" ht="16.100000000000001" x14ac:dyDescent="0.35">
      <c r="A20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124"/>
      <c r="S209" s="72"/>
      <c r="T209" s="72"/>
      <c r="U209" s="131"/>
      <c r="V209" s="237"/>
      <c r="W209" s="237"/>
    </row>
    <row r="210" spans="1:26" ht="39.9" x14ac:dyDescent="0.35">
      <c r="A210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8"/>
      <c r="S210" s="127"/>
      <c r="T210" s="127"/>
      <c r="U210" s="132"/>
      <c r="V210" s="238"/>
      <c r="W210" s="238"/>
    </row>
    <row r="211" spans="1:26" x14ac:dyDescent="0.3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f>IF((L212=""),"",((M211-N211)/(M211+N211))*100)</f>
        <v>7.5279421433267828</v>
      </c>
      <c r="Q211" s="66">
        <v>20</v>
      </c>
      <c r="R211" s="122" t="str">
        <f>IF(L212="","",IF(P212&lt;20,(IF(O211&gt;1730,IF(O211&lt;1970,"Pass","Fail"),"Fail"))))</f>
        <v>Pass</v>
      </c>
      <c r="S211" s="66">
        <v>1428</v>
      </c>
      <c r="T211" s="66"/>
      <c r="U211" s="130"/>
      <c r="V211" s="236">
        <v>1600</v>
      </c>
      <c r="W211" s="236">
        <v>2000</v>
      </c>
      <c r="X211" s="240">
        <v>1730</v>
      </c>
      <c r="Y211" s="240">
        <v>1970</v>
      </c>
      <c r="Z211" s="240">
        <v>6.2</v>
      </c>
    </row>
    <row r="212" spans="1:26" ht="16.100000000000001" x14ac:dyDescent="0.35">
      <c r="A212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124"/>
      <c r="S212" s="72"/>
      <c r="T212" s="72"/>
      <c r="U212" s="131"/>
      <c r="V212" s="237"/>
      <c r="W212" s="237"/>
    </row>
    <row r="213" spans="1:26" ht="39.9" x14ac:dyDescent="0.35">
      <c r="A213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8"/>
      <c r="S213" s="127"/>
      <c r="T213" s="127"/>
      <c r="U213" s="132"/>
      <c r="V213" s="238"/>
      <c r="W213" s="238"/>
    </row>
    <row r="214" spans="1:26" x14ac:dyDescent="0.3">
      <c r="A214" s="121">
        <v>42821</v>
      </c>
      <c r="B214" s="65" t="s">
        <v>123</v>
      </c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f>IF((L215=""),"",((M214-N214)/(M214+N214))*100)</f>
        <v>3.9907311383578734</v>
      </c>
      <c r="Q214" s="66">
        <v>20</v>
      </c>
      <c r="R214" s="122" t="str">
        <f>IF(L215="","",IF(P215&lt;20,(IF(O214&gt;1600,IF(O214&lt;2000,"Pass","Fail"),"Fail"))))</f>
        <v>Pass</v>
      </c>
      <c r="S214" s="66">
        <v>1335</v>
      </c>
      <c r="T214" s="66"/>
      <c r="U214" s="130"/>
      <c r="V214" s="236">
        <v>1600</v>
      </c>
      <c r="W214" s="236">
        <v>2000</v>
      </c>
      <c r="X214" s="240">
        <v>1730</v>
      </c>
      <c r="Y214" s="240">
        <v>1970</v>
      </c>
      <c r="Z214" s="240">
        <v>6.2</v>
      </c>
    </row>
    <row r="215" spans="1:26" ht="16.100000000000001" x14ac:dyDescent="0.35">
      <c r="A215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124"/>
      <c r="S215" s="72"/>
      <c r="T215" s="72"/>
      <c r="U215" s="131"/>
      <c r="V215" s="237"/>
      <c r="W215" s="237"/>
    </row>
    <row r="216" spans="1:26" ht="39.9" x14ac:dyDescent="0.35">
      <c r="A216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8"/>
      <c r="S216" s="127"/>
      <c r="T216" s="127"/>
      <c r="U216" s="132"/>
      <c r="V216" s="238"/>
      <c r="W216" s="238"/>
    </row>
    <row r="217" spans="1:26" x14ac:dyDescent="0.3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f>IF((L218=""),"",((M217-N217)/(M217+N217))*100)</f>
        <v>3.7556921584770739</v>
      </c>
      <c r="Q217" s="66">
        <v>20</v>
      </c>
      <c r="R217" s="122" t="str">
        <f>IF(L218="","",IF(P218&lt;20,(IF(O217&gt;1730,IF(O217&lt;1970,"Pass","Fail"),"Fail"))))</f>
        <v>Pass</v>
      </c>
      <c r="S217" s="66">
        <v>1159</v>
      </c>
      <c r="T217" s="66"/>
      <c r="U217" s="130"/>
      <c r="V217" s="236">
        <v>1600</v>
      </c>
      <c r="W217" s="236">
        <v>2000</v>
      </c>
      <c r="X217" s="240">
        <v>1730</v>
      </c>
      <c r="Y217" s="240">
        <v>1970</v>
      </c>
      <c r="Z217" s="240">
        <v>6.2</v>
      </c>
    </row>
    <row r="218" spans="1:26" ht="16.100000000000001" x14ac:dyDescent="0.35">
      <c r="A218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124"/>
      <c r="S218" s="72"/>
      <c r="T218" s="72"/>
      <c r="U218" s="131"/>
      <c r="V218" s="237"/>
      <c r="W218" s="237"/>
    </row>
    <row r="219" spans="1:26" ht="39.9" x14ac:dyDescent="0.35">
      <c r="A219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8"/>
      <c r="S219" s="127"/>
      <c r="T219" s="127"/>
      <c r="U219" s="132"/>
      <c r="V219" s="238"/>
      <c r="W219" s="238"/>
    </row>
    <row r="220" spans="1:26" x14ac:dyDescent="0.3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f>IF((L221=""),"",((M220-N220)/(M220+N220))*100)</f>
        <v>3.249672077602265</v>
      </c>
      <c r="Q220" s="66">
        <v>20</v>
      </c>
      <c r="R220" s="122" t="str">
        <f>IF(L221="","",IF(P221&lt;20,(IF(O220&gt;1730,IF(O220&lt;1970,"Pass","Fail"),"Fail"))))</f>
        <v>Pass</v>
      </c>
      <c r="S220" s="66">
        <v>1428</v>
      </c>
      <c r="T220" s="66"/>
      <c r="U220" s="130"/>
      <c r="V220" s="236">
        <v>1600</v>
      </c>
      <c r="W220" s="236">
        <v>2000</v>
      </c>
      <c r="X220" s="240">
        <v>1730</v>
      </c>
      <c r="Y220" s="240">
        <v>1970</v>
      </c>
      <c r="Z220" s="240">
        <v>6.2</v>
      </c>
    </row>
    <row r="221" spans="1:26" ht="16.100000000000001" x14ac:dyDescent="0.35">
      <c r="A221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124"/>
      <c r="S221" s="72"/>
      <c r="T221" s="72"/>
      <c r="U221" s="131"/>
      <c r="V221" s="237"/>
      <c r="W221" s="237"/>
    </row>
    <row r="222" spans="1:26" ht="39.9" x14ac:dyDescent="0.35">
      <c r="A222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8"/>
      <c r="S222" s="127"/>
      <c r="T222" s="127"/>
      <c r="U222" s="132"/>
      <c r="V222" s="238"/>
      <c r="W222" s="238"/>
    </row>
    <row r="223" spans="1:26" x14ac:dyDescent="0.3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f>IF((L224=""),"",((M223-N223)/(M223+N223))*100)</f>
        <v>3.3994633423859137</v>
      </c>
      <c r="Q223" s="66">
        <v>20</v>
      </c>
      <c r="R223" s="122" t="str">
        <f>IF(L224="","",IF(P224&lt;20,(IF(O223&gt;1730,IF(O223&lt;1970,"Pass","Fail"),"Fail"))))</f>
        <v>Pass</v>
      </c>
      <c r="S223" s="66">
        <v>1400</v>
      </c>
      <c r="T223" s="66"/>
      <c r="U223" s="130"/>
      <c r="V223" s="236">
        <v>1600</v>
      </c>
      <c r="W223" s="236">
        <v>2000</v>
      </c>
      <c r="X223" s="240">
        <v>1730</v>
      </c>
      <c r="Y223" s="240">
        <v>1970</v>
      </c>
      <c r="Z223" s="240">
        <v>6.2</v>
      </c>
    </row>
    <row r="224" spans="1:26" ht="16.100000000000001" x14ac:dyDescent="0.35">
      <c r="A224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124"/>
      <c r="S224" s="72"/>
      <c r="T224" s="72"/>
      <c r="U224" s="131"/>
      <c r="V224" s="237"/>
      <c r="W224" s="237"/>
    </row>
    <row r="225" spans="1:26" ht="39.9" x14ac:dyDescent="0.35">
      <c r="A225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8"/>
      <c r="S225" s="127"/>
      <c r="T225" s="127"/>
      <c r="U225" s="132"/>
      <c r="V225" s="238"/>
      <c r="W225" s="238"/>
    </row>
    <row r="226" spans="1:26" x14ac:dyDescent="0.3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f>IF((L227=""),"",((M226-N226)/(M226+N226))*100)</f>
        <v>5.0203674925525554</v>
      </c>
      <c r="Q226" s="66">
        <v>20</v>
      </c>
      <c r="R226" s="122" t="str">
        <f>IF(L227="","",IF(P227&lt;20,(IF(O226&gt;1730,IF(O226&lt;1970,"Pass","Fail"),"Fail"))))</f>
        <v>Pass</v>
      </c>
      <c r="S226" s="66">
        <v>1428</v>
      </c>
      <c r="T226" s="66"/>
      <c r="U226" s="130"/>
      <c r="V226" s="236">
        <v>1600</v>
      </c>
      <c r="W226" s="236">
        <v>2000</v>
      </c>
      <c r="X226" s="240">
        <v>1730</v>
      </c>
      <c r="Y226" s="240">
        <v>1970</v>
      </c>
      <c r="Z226" s="240">
        <v>6.2</v>
      </c>
    </row>
    <row r="227" spans="1:26" ht="16.100000000000001" x14ac:dyDescent="0.35">
      <c r="A227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124"/>
      <c r="S227" s="72"/>
      <c r="T227" s="72"/>
      <c r="U227" s="131"/>
      <c r="V227" s="237"/>
      <c r="W227" s="237"/>
    </row>
    <row r="228" spans="1:26" ht="39.9" x14ac:dyDescent="0.35">
      <c r="A228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8"/>
      <c r="S228" s="127"/>
      <c r="T228" s="127"/>
      <c r="U228" s="132"/>
      <c r="V228" s="238"/>
      <c r="W228" s="238"/>
    </row>
    <row r="229" spans="1:26" x14ac:dyDescent="0.3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f>IF((L230=""),"",((M229-N229)/(M229+N229))*100)</f>
        <v>5.4058403442263625</v>
      </c>
      <c r="Q229" s="66">
        <v>20</v>
      </c>
      <c r="R229" s="122" t="str">
        <f>IF(L230="","",IF(P230&lt;20,(IF(O229&gt;1730,IF(O229&lt;1970,"Pass","Fail"),"Fail"))))</f>
        <v>Pass</v>
      </c>
      <c r="S229" s="66">
        <v>1335</v>
      </c>
      <c r="T229" s="66"/>
      <c r="U229" s="130"/>
      <c r="V229" s="236">
        <v>1600</v>
      </c>
      <c r="W229" s="236">
        <v>2000</v>
      </c>
      <c r="X229" s="240">
        <v>1730</v>
      </c>
      <c r="Y229" s="240">
        <v>1970</v>
      </c>
      <c r="Z229" s="240">
        <v>6.2</v>
      </c>
    </row>
    <row r="230" spans="1:26" ht="16.100000000000001" x14ac:dyDescent="0.35">
      <c r="A230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124"/>
      <c r="S230" s="72"/>
      <c r="T230" s="72"/>
      <c r="U230" s="131"/>
      <c r="V230" s="237"/>
      <c r="W230" s="237"/>
    </row>
    <row r="231" spans="1:26" ht="39.9" x14ac:dyDescent="0.35">
      <c r="A23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8"/>
      <c r="S231" s="127"/>
      <c r="T231" s="127"/>
      <c r="U231" s="132"/>
      <c r="V231" s="238"/>
      <c r="W231" s="238"/>
    </row>
    <row r="232" spans="1:26" x14ac:dyDescent="0.3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f>IF((L233=""),"",((M232-N232)/(M232+N232))*100)</f>
        <v>6.2786134728581233</v>
      </c>
      <c r="Q232" s="66">
        <v>20</v>
      </c>
      <c r="R232" s="122" t="str">
        <f>IF(L233="","",IF(P233&lt;20,(IF(O232&gt;1730,IF(O232&lt;1970,"Pass","Fail"),"Fail"))))</f>
        <v>Pass</v>
      </c>
      <c r="S232" s="66">
        <v>1159</v>
      </c>
      <c r="T232" s="66"/>
      <c r="U232" s="130"/>
      <c r="V232" s="236">
        <v>1600</v>
      </c>
      <c r="W232" s="236">
        <v>2000</v>
      </c>
      <c r="X232" s="240">
        <v>1730</v>
      </c>
      <c r="Y232" s="240">
        <v>1970</v>
      </c>
      <c r="Z232" s="240">
        <v>6.2</v>
      </c>
    </row>
    <row r="233" spans="1:26" ht="16.100000000000001" x14ac:dyDescent="0.35">
      <c r="A233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124"/>
      <c r="S233" s="72"/>
      <c r="T233" s="72"/>
      <c r="U233" s="131"/>
      <c r="V233" s="237"/>
      <c r="W233" s="237"/>
    </row>
    <row r="234" spans="1:26" ht="39.9" x14ac:dyDescent="0.35">
      <c r="A234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8"/>
      <c r="S234" s="127"/>
      <c r="T234" s="127"/>
      <c r="U234" s="132"/>
      <c r="V234" s="238"/>
      <c r="W234" s="238"/>
    </row>
    <row r="235" spans="1:26" x14ac:dyDescent="0.3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f>IF((L236=""),"",((M235-N235)/(M235+N235))*100)</f>
        <v>4.069691439686582</v>
      </c>
      <c r="Q235" s="66">
        <v>20</v>
      </c>
      <c r="R235" s="122" t="str">
        <f>IF(L236="","",IF(P236&lt;20,(IF(O235&gt;1730,IF(O235&lt;1970,"Pass","Fail"),"Fail"))))</f>
        <v>Pass</v>
      </c>
      <c r="S235" s="66">
        <v>102</v>
      </c>
      <c r="T235" s="66"/>
      <c r="U235" s="130"/>
      <c r="V235" s="236">
        <v>1600</v>
      </c>
      <c r="W235" s="236">
        <v>2000</v>
      </c>
      <c r="X235" s="240">
        <v>1730</v>
      </c>
      <c r="Y235" s="240">
        <v>1970</v>
      </c>
      <c r="Z235" s="240">
        <v>6.2</v>
      </c>
    </row>
    <row r="236" spans="1:26" ht="16.100000000000001" x14ac:dyDescent="0.35">
      <c r="A236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124"/>
      <c r="S236" s="72"/>
      <c r="T236" s="72"/>
      <c r="U236" s="131"/>
      <c r="V236" s="237"/>
      <c r="W236" s="237"/>
    </row>
    <row r="237" spans="1:26" ht="39.9" x14ac:dyDescent="0.35">
      <c r="A237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8"/>
      <c r="S237" s="127"/>
      <c r="T237" s="127"/>
      <c r="U237" s="132"/>
      <c r="V237" s="238"/>
      <c r="W237" s="238"/>
    </row>
    <row r="238" spans="1:26" x14ac:dyDescent="0.3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f>IF((L239=""),"",((M238-N238)/(M238+N238))*100)</f>
        <v>4.3182869883471913</v>
      </c>
      <c r="Q238" s="66">
        <v>20</v>
      </c>
      <c r="R238" s="122" t="str">
        <f>IF(L239="","",IF(P239&lt;20,(IF(O238&gt;1730,IF(O238&lt;1970,"Pass","Fail"),"Fail"))))</f>
        <v>Pass</v>
      </c>
      <c r="S238" s="66">
        <v>102</v>
      </c>
      <c r="T238" s="66"/>
      <c r="U238" s="130"/>
      <c r="V238" s="236">
        <v>1600</v>
      </c>
      <c r="W238" s="236">
        <v>2000</v>
      </c>
      <c r="X238" s="240">
        <v>1730</v>
      </c>
      <c r="Y238" s="240">
        <v>1970</v>
      </c>
      <c r="Z238" s="240">
        <v>6.2</v>
      </c>
    </row>
    <row r="239" spans="1:26" ht="16.100000000000001" x14ac:dyDescent="0.35">
      <c r="A2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124"/>
      <c r="S239" s="72"/>
      <c r="T239" s="72"/>
      <c r="U239" s="131"/>
      <c r="V239" s="237"/>
      <c r="W239" s="237"/>
    </row>
    <row r="240" spans="1:26" ht="39.9" x14ac:dyDescent="0.35">
      <c r="A240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8"/>
      <c r="S240" s="127"/>
      <c r="T240" s="127"/>
      <c r="U240" s="132"/>
      <c r="V240" s="238"/>
      <c r="W240" s="238"/>
    </row>
    <row r="241" spans="1:26" x14ac:dyDescent="0.3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f>IF((L242=""),"",((M241-N241)/(M241+N241))*100)</f>
        <v>4.2766591694198208</v>
      </c>
      <c r="Q241" s="66">
        <v>20</v>
      </c>
      <c r="R241" s="122" t="str">
        <f>IF(L242="","",IF(P242&lt;20,(IF(O241&gt;1730,IF(O241&lt;1970,"Pass","Fail"),"Fail"))))</f>
        <v>Pass</v>
      </c>
      <c r="S241" s="66">
        <v>102</v>
      </c>
      <c r="T241" s="66"/>
      <c r="U241" s="130"/>
      <c r="V241" s="236">
        <v>1600</v>
      </c>
      <c r="W241" s="236">
        <v>2000</v>
      </c>
      <c r="X241" s="240">
        <v>1730</v>
      </c>
      <c r="Y241" s="240">
        <v>1970</v>
      </c>
      <c r="Z241" s="240">
        <v>6.2</v>
      </c>
    </row>
    <row r="242" spans="1:26" ht="16.100000000000001" x14ac:dyDescent="0.35">
      <c r="A242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124"/>
      <c r="S242" s="72"/>
      <c r="T242" s="72"/>
      <c r="U242" s="131"/>
      <c r="V242" s="237"/>
      <c r="W242" s="237"/>
    </row>
    <row r="243" spans="1:26" ht="39.9" x14ac:dyDescent="0.35">
      <c r="A243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8"/>
      <c r="S243" s="127"/>
      <c r="T243" s="127"/>
      <c r="U243" s="132"/>
      <c r="V243" s="238"/>
      <c r="W243" s="238"/>
    </row>
    <row r="244" spans="1:26" x14ac:dyDescent="0.3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f>IF((L245=""),"",((M244-N244)/(M244+N244))*100)</f>
        <v>3.9458029701077639</v>
      </c>
      <c r="Q244" s="66">
        <v>20</v>
      </c>
      <c r="R244" s="122" t="str">
        <f>IF(L245="","",IF(P245&lt;20,(IF(O244&gt;1730,IF(O244&lt;1970,"Pass","Fail"),"Fail"))))</f>
        <v>Pass</v>
      </c>
      <c r="S244" s="66">
        <v>1428</v>
      </c>
      <c r="T244" s="66"/>
      <c r="U244" s="130"/>
      <c r="V244" s="236">
        <v>1600</v>
      </c>
      <c r="W244" s="236">
        <v>2000</v>
      </c>
      <c r="X244" s="240">
        <v>1730</v>
      </c>
      <c r="Y244" s="240">
        <v>1970</v>
      </c>
      <c r="Z244" s="240">
        <v>6.2</v>
      </c>
    </row>
    <row r="245" spans="1:26" ht="16.100000000000001" x14ac:dyDescent="0.35">
      <c r="A245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124"/>
      <c r="S245" s="72"/>
      <c r="T245" s="72"/>
      <c r="U245" s="131"/>
      <c r="V245" s="237"/>
      <c r="W245" s="237"/>
    </row>
    <row r="246" spans="1:26" ht="39.9" x14ac:dyDescent="0.35">
      <c r="A246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8"/>
      <c r="S246" s="127"/>
      <c r="T246" s="127"/>
      <c r="U246" s="132"/>
      <c r="V246" s="238"/>
      <c r="W246" s="238"/>
    </row>
    <row r="247" spans="1:26" x14ac:dyDescent="0.3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f>IF((L248=""),"",((M247-N247)/(M247+N247))*100)</f>
        <v>4.7671128147679633</v>
      </c>
      <c r="Q247" s="66">
        <v>20</v>
      </c>
      <c r="R247" s="122" t="str">
        <f>IF(L248="","",IF(P248&lt;20,(IF(O247&gt;1730,IF(O247&lt;1970,"Pass","Fail"),"Fail"))))</f>
        <v>Pass</v>
      </c>
      <c r="S247" s="66">
        <v>1428</v>
      </c>
      <c r="T247" s="66"/>
      <c r="U247" s="130"/>
      <c r="V247" s="236">
        <v>1600</v>
      </c>
      <c r="W247" s="236">
        <v>2000</v>
      </c>
      <c r="X247" s="240">
        <v>1730</v>
      </c>
      <c r="Y247" s="240">
        <v>1970</v>
      </c>
      <c r="Z247" s="240">
        <v>6.2</v>
      </c>
    </row>
    <row r="248" spans="1:26" ht="16.100000000000001" x14ac:dyDescent="0.35">
      <c r="A248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124"/>
      <c r="S248" s="72"/>
      <c r="T248" s="72"/>
      <c r="U248" s="131"/>
      <c r="V248" s="237"/>
      <c r="W248" s="237"/>
    </row>
    <row r="249" spans="1:26" ht="39.9" x14ac:dyDescent="0.35">
      <c r="A249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8"/>
      <c r="S249" s="127"/>
      <c r="T249" s="127"/>
      <c r="U249" s="132"/>
      <c r="V249" s="238"/>
      <c r="W249" s="238"/>
    </row>
    <row r="250" spans="1:26" x14ac:dyDescent="0.3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f>IF((L251=""),"",((M250-N250)/(M250+N250))*100)</f>
        <v>4.1857953011072109</v>
      </c>
      <c r="Q250" s="66">
        <v>20</v>
      </c>
      <c r="R250" s="122" t="str">
        <f>IF(L251="","",IF(P251&lt;20,(IF(O250&gt;1730,IF(O250&lt;1970,"Pass","Fail"),"Fail"))))</f>
        <v>Pass</v>
      </c>
      <c r="S250" s="66">
        <v>1428</v>
      </c>
      <c r="T250" s="66"/>
      <c r="U250" s="130"/>
      <c r="V250" s="236">
        <v>1600</v>
      </c>
      <c r="W250" s="236">
        <v>2000</v>
      </c>
      <c r="X250" s="240">
        <v>1730</v>
      </c>
      <c r="Y250" s="240">
        <v>1970</v>
      </c>
      <c r="Z250" s="240">
        <v>6.2</v>
      </c>
    </row>
    <row r="251" spans="1:26" ht="16.100000000000001" x14ac:dyDescent="0.35">
      <c r="A251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124"/>
      <c r="S251" s="72"/>
      <c r="T251" s="72"/>
      <c r="U251" s="131"/>
      <c r="V251" s="237"/>
      <c r="W251" s="237"/>
    </row>
    <row r="252" spans="1:26" ht="39.9" x14ac:dyDescent="0.35">
      <c r="A252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8"/>
      <c r="S252" s="127"/>
      <c r="T252" s="127"/>
      <c r="U252" s="132"/>
      <c r="V252" s="238"/>
      <c r="W252" s="238"/>
    </row>
    <row r="253" spans="1:26" x14ac:dyDescent="0.3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f>IF((L254=""),"",((M253-N253)/(M253+N253))*100)</f>
        <v>4.5788009107007337</v>
      </c>
      <c r="Q253" s="66">
        <v>20</v>
      </c>
      <c r="R253" s="122" t="str">
        <f>IF(L254="","",IF(P254&lt;20,(IF(O253&gt;1730,IF(O253&lt;1970,"Pass","Fail"),"Fail"))))</f>
        <v>Pass</v>
      </c>
      <c r="S253" s="66">
        <v>1159</v>
      </c>
      <c r="T253" s="66"/>
      <c r="U253" s="130"/>
      <c r="V253" s="236">
        <v>1600</v>
      </c>
      <c r="W253" s="236">
        <v>2000</v>
      </c>
      <c r="X253" s="240">
        <v>1730</v>
      </c>
      <c r="Y253" s="240">
        <v>1970</v>
      </c>
      <c r="Z253" s="240">
        <v>6.2</v>
      </c>
    </row>
    <row r="254" spans="1:26" ht="16.100000000000001" x14ac:dyDescent="0.35">
      <c r="A254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124"/>
      <c r="S254" s="72"/>
      <c r="T254" s="72"/>
      <c r="U254" s="131"/>
      <c r="V254" s="237"/>
      <c r="W254" s="237"/>
    </row>
    <row r="255" spans="1:26" ht="39.9" x14ac:dyDescent="0.35">
      <c r="A255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8"/>
      <c r="S255" s="127"/>
      <c r="T255" s="127"/>
      <c r="U255" s="132"/>
      <c r="V255" s="238"/>
      <c r="W255" s="238"/>
    </row>
    <row r="256" spans="1:26" x14ac:dyDescent="0.3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63">
        <f>IF((L257=""),"",((M256-N256)/(M256+N256))*100)</f>
        <v>6.132714258077046</v>
      </c>
      <c r="Q256" s="137">
        <v>20</v>
      </c>
      <c r="R256" s="122" t="str">
        <f>IF(L257="","",IF(P257&lt;20,(IF(O256&gt;1730,IF(O256&lt;1970,"Pass","Fail"),"Fail"))))</f>
        <v>Pass</v>
      </c>
      <c r="S256" s="63">
        <v>1428</v>
      </c>
      <c r="T256" s="207"/>
      <c r="U256" s="138"/>
      <c r="V256" s="236">
        <v>1600</v>
      </c>
      <c r="W256" s="236">
        <v>2000</v>
      </c>
      <c r="X256" s="240">
        <v>1730</v>
      </c>
      <c r="Y256" s="240">
        <v>1970</v>
      </c>
      <c r="Z256" s="240">
        <v>6.2</v>
      </c>
    </row>
    <row r="257" spans="1:26" ht="16.100000000000001" x14ac:dyDescent="0.35">
      <c r="A257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63"/>
      <c r="Q257" s="140"/>
      <c r="R257" s="124"/>
      <c r="S257" s="63"/>
      <c r="T257" s="207"/>
      <c r="U257" s="138"/>
      <c r="V257" s="237"/>
      <c r="W257" s="237"/>
    </row>
    <row r="258" spans="1:26" ht="39.9" x14ac:dyDescent="0.35">
      <c r="A258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63"/>
      <c r="Q258" s="73"/>
      <c r="R258" s="128"/>
      <c r="S258" s="63"/>
      <c r="T258" s="207"/>
      <c r="U258" s="138"/>
      <c r="V258" s="238"/>
      <c r="W258" s="238"/>
    </row>
    <row r="259" spans="1:26" x14ac:dyDescent="0.3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63">
        <f>IF((L260=""),"",((M259-N259)/(M259+N259))*100)</f>
        <v>3.5582929614648413</v>
      </c>
      <c r="Q259" s="137">
        <v>20</v>
      </c>
      <c r="R259" s="122" t="str">
        <f>IF(L260="","",IF(P260&lt;20,(IF(O259&gt;1730,IF(O259&lt;1970,"Pass","Fail"),"Fail"))))</f>
        <v>Pass</v>
      </c>
      <c r="S259" s="63">
        <v>1428</v>
      </c>
      <c r="T259" s="207"/>
      <c r="U259" s="138"/>
      <c r="V259" s="236">
        <v>1600</v>
      </c>
      <c r="W259" s="236">
        <v>2000</v>
      </c>
      <c r="X259" s="240">
        <v>1730</v>
      </c>
      <c r="Y259" s="240">
        <v>1970</v>
      </c>
      <c r="Z259" s="240">
        <v>6.2</v>
      </c>
    </row>
    <row r="260" spans="1:26" ht="16.100000000000001" x14ac:dyDescent="0.35">
      <c r="A26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63"/>
      <c r="Q260" s="140"/>
      <c r="R260" s="124"/>
      <c r="S260" s="63"/>
      <c r="T260" s="207"/>
      <c r="U260" s="138"/>
      <c r="V260" s="237"/>
      <c r="W260" s="237"/>
    </row>
    <row r="261" spans="1:26" ht="39.9" x14ac:dyDescent="0.35">
      <c r="A261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63"/>
      <c r="Q261" s="73"/>
      <c r="R261" s="128"/>
      <c r="S261" s="63"/>
      <c r="T261" s="207"/>
      <c r="U261" s="138"/>
      <c r="V261" s="238"/>
      <c r="W261" s="238"/>
    </row>
    <row r="262" spans="1:26" x14ac:dyDescent="0.3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63">
        <f>IF((L263=""),"",((M262-N262)/(M262+N262))*100)</f>
        <v>4.8916972043058911</v>
      </c>
      <c r="Q262" s="137">
        <v>20</v>
      </c>
      <c r="R262" s="122" t="str">
        <f>IF(L263="","",IF(P263&lt;20,(IF(O262&gt;1730,IF(O262&lt;1970,"Pass","Fail"),"Fail"))))</f>
        <v>Pass</v>
      </c>
      <c r="S262" s="63">
        <v>1428</v>
      </c>
      <c r="T262" s="207"/>
      <c r="U262" s="138"/>
      <c r="V262" s="236">
        <v>1600</v>
      </c>
      <c r="W262" s="236">
        <v>2000</v>
      </c>
      <c r="X262" s="240">
        <v>1730</v>
      </c>
      <c r="Y262" s="240">
        <v>1970</v>
      </c>
      <c r="Z262" s="240">
        <v>6.2</v>
      </c>
    </row>
    <row r="263" spans="1:26" ht="16.100000000000001" x14ac:dyDescent="0.35">
      <c r="A263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63"/>
      <c r="Q263" s="140"/>
      <c r="R263" s="124"/>
      <c r="S263" s="63"/>
      <c r="T263" s="207"/>
      <c r="U263" s="138"/>
      <c r="V263" s="237"/>
      <c r="W263" s="237"/>
    </row>
    <row r="264" spans="1:26" ht="39.9" x14ac:dyDescent="0.35">
      <c r="A264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63"/>
      <c r="Q264" s="73"/>
      <c r="R264" s="128"/>
      <c r="S264" s="63"/>
      <c r="T264" s="207"/>
      <c r="U264" s="138"/>
      <c r="V264" s="238"/>
      <c r="W264" s="238"/>
    </row>
    <row r="265" spans="1:26" x14ac:dyDescent="0.3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63">
        <f>IF((L266=""),"",((M265-N265)/(M265+N265))*100)</f>
        <v>3.9155074703760953</v>
      </c>
      <c r="Q265" s="137">
        <v>20</v>
      </c>
      <c r="R265" s="122" t="str">
        <f>IF(L266="","",IF(P266&lt;20,(IF(O265&gt;1730,IF(O265&lt;1970,"Pass","Fail"),"Fail"))))</f>
        <v>Pass</v>
      </c>
      <c r="S265" s="63">
        <v>1335</v>
      </c>
      <c r="T265" s="207"/>
      <c r="U265" s="138"/>
      <c r="V265" s="236">
        <v>1600</v>
      </c>
      <c r="W265" s="236">
        <v>2000</v>
      </c>
      <c r="X265" s="240">
        <v>1730</v>
      </c>
      <c r="Y265" s="240">
        <v>1970</v>
      </c>
      <c r="Z265" s="240">
        <v>6.2</v>
      </c>
    </row>
    <row r="266" spans="1:26" ht="16.100000000000001" x14ac:dyDescent="0.35">
      <c r="A266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63"/>
      <c r="Q266" s="140"/>
      <c r="R266" s="124"/>
      <c r="S266" s="63"/>
      <c r="T266" s="207"/>
      <c r="U266" s="138"/>
      <c r="V266" s="237"/>
      <c r="W266" s="237"/>
    </row>
    <row r="267" spans="1:26" ht="39.9" x14ac:dyDescent="0.35">
      <c r="A267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63"/>
      <c r="Q267" s="73"/>
      <c r="R267" s="128"/>
      <c r="S267" s="63"/>
      <c r="T267" s="207"/>
      <c r="U267" s="138"/>
      <c r="V267" s="238"/>
      <c r="W267" s="238"/>
    </row>
    <row r="268" spans="1:26" x14ac:dyDescent="0.3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63">
        <f>IF((L269=""),"",((M268-N268)/(M268+N268))*100)</f>
        <v>4.7117516629711753</v>
      </c>
      <c r="Q268" s="137">
        <v>20</v>
      </c>
      <c r="R268" s="122" t="str">
        <f>IF(L269="","",IF(P269&lt;20,(IF(O268&gt;1730,IF(O268&lt;1970,"Pass","Fail"),"Fail"))))</f>
        <v>Pass</v>
      </c>
      <c r="S268" s="63">
        <v>121</v>
      </c>
      <c r="T268" s="207"/>
      <c r="U268" s="138"/>
      <c r="V268" s="236">
        <v>1600</v>
      </c>
      <c r="W268" s="236">
        <v>2000</v>
      </c>
      <c r="X268" s="240">
        <v>1730</v>
      </c>
      <c r="Y268" s="240">
        <v>1970</v>
      </c>
      <c r="Z268" s="240">
        <v>6.2</v>
      </c>
    </row>
    <row r="269" spans="1:26" ht="16.100000000000001" x14ac:dyDescent="0.35">
      <c r="A269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63"/>
      <c r="Q269" s="140"/>
      <c r="R269" s="124"/>
      <c r="S269" s="63"/>
      <c r="T269" s="207"/>
      <c r="U269" s="138"/>
      <c r="V269" s="237"/>
      <c r="W269" s="237"/>
    </row>
    <row r="270" spans="1:26" ht="39.9" x14ac:dyDescent="0.35">
      <c r="A27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63"/>
      <c r="Q270" s="73"/>
      <c r="R270" s="128"/>
      <c r="S270" s="63"/>
      <c r="T270" s="207"/>
      <c r="U270" s="138"/>
      <c r="V270" s="238"/>
      <c r="W270" s="238"/>
    </row>
    <row r="271" spans="1:26" x14ac:dyDescent="0.3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63">
        <f>IF((L272=""),"",((M271-N271)/(M271+N271))*100)</f>
        <v>148.93837293641386</v>
      </c>
      <c r="Q271" s="137">
        <v>20</v>
      </c>
      <c r="R271" s="122" t="str">
        <f>IF(L272="","",IF(P272&lt;20,(IF(O271&gt;1730,IF(O271&lt;1970,"Pass","Fail"),"Fail"))))</f>
        <v>Fail</v>
      </c>
      <c r="S271" s="63">
        <v>1428</v>
      </c>
      <c r="T271" s="207"/>
      <c r="U271" s="138"/>
      <c r="V271" s="236">
        <v>1600</v>
      </c>
      <c r="W271" s="236">
        <v>2000</v>
      </c>
      <c r="X271" s="240">
        <v>1730</v>
      </c>
      <c r="Y271" s="240">
        <v>1970</v>
      </c>
      <c r="Z271" s="240">
        <v>6.2</v>
      </c>
    </row>
    <row r="272" spans="1:26" ht="16.100000000000001" x14ac:dyDescent="0.35">
      <c r="A272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63"/>
      <c r="Q272" s="140"/>
      <c r="R272" s="124"/>
      <c r="S272" s="63"/>
      <c r="T272" s="207"/>
      <c r="U272" s="138"/>
      <c r="V272" s="237"/>
      <c r="W272" s="237"/>
    </row>
    <row r="273" spans="1:26" ht="39.9" x14ac:dyDescent="0.35">
      <c r="A273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63"/>
      <c r="Q273" s="73"/>
      <c r="R273" s="128"/>
      <c r="S273" s="63"/>
      <c r="T273" s="207"/>
      <c r="U273" s="138"/>
      <c r="V273" s="238"/>
      <c r="W273" s="238"/>
    </row>
    <row r="274" spans="1:26" x14ac:dyDescent="0.3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63">
        <f>IF((L275=""),"",((M274-N274)/(M274+N274))*100)</f>
        <v>3.6688984807802654</v>
      </c>
      <c r="Q274" s="137">
        <v>20</v>
      </c>
      <c r="R274" s="122" t="str">
        <f>IF(L275="","",IF(P275&lt;20,(IF(O274&gt;1730,IF(O274&lt;1970,"Pass","Fail"),"Fail"))))</f>
        <v>Pass</v>
      </c>
      <c r="S274" s="63">
        <v>1428</v>
      </c>
      <c r="T274" s="207"/>
      <c r="U274" s="138"/>
      <c r="V274" s="236">
        <v>1600</v>
      </c>
      <c r="W274" s="236">
        <v>2000</v>
      </c>
      <c r="X274" s="240">
        <v>1730</v>
      </c>
      <c r="Y274" s="240">
        <v>1970</v>
      </c>
      <c r="Z274" s="240">
        <v>6.2</v>
      </c>
    </row>
    <row r="275" spans="1:26" ht="16.100000000000001" x14ac:dyDescent="0.35">
      <c r="A275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63"/>
      <c r="Q275" s="140"/>
      <c r="R275" s="124"/>
      <c r="S275" s="63"/>
      <c r="T275" s="207"/>
      <c r="U275" s="138"/>
      <c r="V275" s="237"/>
      <c r="W275" s="237"/>
    </row>
    <row r="276" spans="1:26" ht="39.9" x14ac:dyDescent="0.35">
      <c r="A276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63"/>
      <c r="Q276" s="73"/>
      <c r="R276" s="128"/>
      <c r="S276" s="63"/>
      <c r="T276" s="207"/>
      <c r="U276" s="138"/>
      <c r="V276" s="238"/>
      <c r="W276" s="238"/>
    </row>
    <row r="277" spans="1:26" x14ac:dyDescent="0.3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63">
        <f>IF((L278=""),"",((M277-N277)/(M277+N277))*100)</f>
        <v>4.2602633617350891</v>
      </c>
      <c r="Q277" s="137">
        <v>20</v>
      </c>
      <c r="R277" s="122" t="str">
        <f>IF(L278="","",IF(P278&lt;20,(IF(O277&gt;1730,IF(O277&lt;1970,"Pass","Fail"),"Fail"))))</f>
        <v>Pass</v>
      </c>
      <c r="S277" s="63">
        <v>1159</v>
      </c>
      <c r="T277" s="207"/>
      <c r="U277" s="138"/>
      <c r="V277" s="236">
        <v>1600</v>
      </c>
      <c r="W277" s="236">
        <v>2000</v>
      </c>
      <c r="X277" s="240">
        <v>1730</v>
      </c>
      <c r="Y277" s="240">
        <v>1970</v>
      </c>
      <c r="Z277" s="240">
        <v>6.2</v>
      </c>
    </row>
    <row r="278" spans="1:26" ht="16.100000000000001" x14ac:dyDescent="0.35">
      <c r="A278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63"/>
      <c r="Q278" s="140"/>
      <c r="R278" s="124"/>
      <c r="S278" s="63"/>
      <c r="T278" s="207"/>
      <c r="U278" s="138"/>
      <c r="V278" s="237"/>
      <c r="W278" s="237"/>
    </row>
    <row r="279" spans="1:26" ht="39.9" x14ac:dyDescent="0.35">
      <c r="A279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63"/>
      <c r="Q279" s="73"/>
      <c r="R279" s="128"/>
      <c r="S279" s="63"/>
      <c r="T279" s="207"/>
      <c r="U279" s="138"/>
      <c r="V279" s="238"/>
      <c r="W279" s="238"/>
    </row>
    <row r="280" spans="1:26" x14ac:dyDescent="0.3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63">
        <f>IF((L281=""),"",((M280-N280)/(M280+N280))*100)</f>
        <v>4.7820343461030381</v>
      </c>
      <c r="Q280" s="137">
        <v>20</v>
      </c>
      <c r="R280" s="122" t="str">
        <f>IF(L281="","",IF(P281&lt;20,(IF(O280&gt;1730,IF(O280&lt;1970,"Pass","Fail"),"Fail"))))</f>
        <v>Pass</v>
      </c>
      <c r="S280" s="63">
        <v>1159</v>
      </c>
      <c r="T280" s="207"/>
      <c r="U280" s="138"/>
      <c r="V280" s="236">
        <v>1600</v>
      </c>
      <c r="W280" s="236">
        <v>2000</v>
      </c>
      <c r="X280" s="240">
        <v>1730</v>
      </c>
      <c r="Y280" s="240">
        <v>1970</v>
      </c>
      <c r="Z280" s="240">
        <v>6.2</v>
      </c>
    </row>
    <row r="281" spans="1:26" ht="16.100000000000001" x14ac:dyDescent="0.35">
      <c r="A281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63"/>
      <c r="Q281" s="140"/>
      <c r="R281" s="124"/>
      <c r="S281" s="63"/>
      <c r="T281" s="207"/>
      <c r="U281" s="138"/>
      <c r="V281" s="237"/>
      <c r="W281" s="237"/>
    </row>
    <row r="282" spans="1:26" ht="39.9" x14ac:dyDescent="0.35">
      <c r="A282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63"/>
      <c r="Q282" s="73"/>
      <c r="R282" s="128"/>
      <c r="S282" s="63"/>
      <c r="T282" s="207"/>
      <c r="U282" s="138"/>
      <c r="V282" s="238"/>
      <c r="W282" s="238"/>
    </row>
    <row r="283" spans="1:26" x14ac:dyDescent="0.3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f>IF((L284=""),"",((M283-N283)/(M283+N283))*100)</f>
        <v>6.0129032258064514</v>
      </c>
      <c r="Q283" s="66">
        <v>22</v>
      </c>
      <c r="R283" s="122" t="str">
        <f>IF(L284="","",IF(P284&lt;20,(IF(O283&gt;1730,IF(O283&lt;1970,"Pass","Fail"),"Fail"))))</f>
        <v>Pass</v>
      </c>
      <c r="S283" s="66">
        <v>1159</v>
      </c>
      <c r="T283" s="66"/>
      <c r="U283" s="130"/>
      <c r="V283" s="236">
        <v>1600</v>
      </c>
      <c r="W283" s="236">
        <v>2000</v>
      </c>
      <c r="X283" s="240">
        <v>1730</v>
      </c>
      <c r="Y283" s="240">
        <v>1970</v>
      </c>
      <c r="Z283" s="240">
        <v>6.2</v>
      </c>
    </row>
    <row r="284" spans="1:26" ht="16.100000000000001" x14ac:dyDescent="0.35">
      <c r="A284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124"/>
      <c r="S284" s="72"/>
      <c r="T284" s="72"/>
      <c r="U284" s="131"/>
      <c r="V284" s="237"/>
      <c r="W284" s="237"/>
    </row>
    <row r="285" spans="1:26" ht="39.9" x14ac:dyDescent="0.35">
      <c r="A285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8"/>
      <c r="S285" s="127"/>
      <c r="T285" s="127"/>
      <c r="U285" s="132"/>
      <c r="V285" s="238"/>
      <c r="W285" s="238"/>
    </row>
    <row r="286" spans="1:26" x14ac:dyDescent="0.3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f>IF((L287=""),"",((M286-N286)/(M286+N286))*100)</f>
        <v>4.4022307052526859</v>
      </c>
      <c r="Q286" s="66">
        <v>23</v>
      </c>
      <c r="R286" s="122" t="str">
        <f>IF(L287="","",IF(P287&lt;20,(IF(O286&gt;1730,IF(O286&lt;1970,"Pass","Fail"),"Fail"))))</f>
        <v>Pass</v>
      </c>
      <c r="S286" s="66">
        <v>102</v>
      </c>
      <c r="T286" s="66"/>
      <c r="U286" s="130"/>
      <c r="V286" s="236">
        <v>1600</v>
      </c>
      <c r="W286" s="236">
        <v>2000</v>
      </c>
      <c r="X286" s="240">
        <v>1730</v>
      </c>
      <c r="Y286" s="240">
        <v>1970</v>
      </c>
      <c r="Z286" s="240">
        <v>6.2</v>
      </c>
    </row>
    <row r="287" spans="1:26" ht="16.100000000000001" x14ac:dyDescent="0.35">
      <c r="A287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124"/>
      <c r="S287" s="72"/>
      <c r="T287" s="72"/>
      <c r="U287" s="131"/>
      <c r="V287" s="237"/>
      <c r="W287" s="237"/>
    </row>
    <row r="288" spans="1:26" ht="39.9" x14ac:dyDescent="0.35">
      <c r="A288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8"/>
      <c r="S288" s="127"/>
      <c r="T288" s="127"/>
      <c r="U288" s="132"/>
      <c r="V288" s="238"/>
      <c r="W288" s="238"/>
    </row>
    <row r="289" spans="1:26" x14ac:dyDescent="0.3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63">
        <f>IF((L290=""),"",((M289-N289)/(M289+N289))*100)</f>
        <v>3.9587852494577005</v>
      </c>
      <c r="Q289" s="137">
        <v>20</v>
      </c>
      <c r="R289" s="122" t="str">
        <f>IF(L290="","",IF(P290&lt;20,(IF(O289&gt;1730,IF(O289&lt;1970,"Pass","Fail"),"Fail"))))</f>
        <v>Pass</v>
      </c>
      <c r="S289" s="63">
        <v>121</v>
      </c>
      <c r="T289" s="207"/>
      <c r="U289" s="138"/>
      <c r="V289" s="236">
        <v>1600</v>
      </c>
      <c r="W289" s="236">
        <v>2000</v>
      </c>
      <c r="X289" s="240">
        <v>1730</v>
      </c>
      <c r="Y289" s="240">
        <v>1970</v>
      </c>
      <c r="Z289" s="240">
        <v>6.2</v>
      </c>
    </row>
    <row r="290" spans="1:26" ht="16.100000000000001" x14ac:dyDescent="0.35">
      <c r="A29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63"/>
      <c r="Q290" s="140"/>
      <c r="R290" s="124"/>
      <c r="S290" s="63"/>
      <c r="T290" s="207"/>
      <c r="U290" s="138"/>
      <c r="V290" s="237"/>
      <c r="W290" s="237"/>
    </row>
    <row r="291" spans="1:26" ht="39.9" x14ac:dyDescent="0.35">
      <c r="A291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63"/>
      <c r="Q291" s="73"/>
      <c r="R291" s="128"/>
      <c r="S291" s="63"/>
      <c r="T291" s="207"/>
      <c r="U291" s="138"/>
      <c r="V291" s="238"/>
      <c r="W291" s="238"/>
    </row>
    <row r="292" spans="1:26" x14ac:dyDescent="0.3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63">
        <f>IF((L293=""),"",((M292-N292)/(M292+N292))*100)</f>
        <v>6.6440983124944983</v>
      </c>
      <c r="Q292" s="137">
        <v>20</v>
      </c>
      <c r="R292" s="122" t="str">
        <f>IF(L293="","",IF(P293&lt;20,(IF(O292&gt;1730,IF(O292&lt;1970,"Pass","Fail"),"Fail"))))</f>
        <v>Pass</v>
      </c>
      <c r="S292" s="63">
        <v>1159</v>
      </c>
      <c r="T292" s="207"/>
      <c r="U292" s="138"/>
      <c r="V292" s="236">
        <v>1600</v>
      </c>
      <c r="W292" s="236">
        <v>2000</v>
      </c>
      <c r="X292" s="240">
        <v>1730</v>
      </c>
      <c r="Y292" s="240">
        <v>1970</v>
      </c>
      <c r="Z292" s="240">
        <v>6.2</v>
      </c>
    </row>
    <row r="293" spans="1:26" ht="16.100000000000001" x14ac:dyDescent="0.35">
      <c r="A293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63"/>
      <c r="Q293" s="140"/>
      <c r="R293" s="124"/>
      <c r="S293" s="63"/>
      <c r="T293" s="207"/>
      <c r="U293" s="138"/>
      <c r="V293" s="237"/>
      <c r="W293" s="237"/>
    </row>
    <row r="294" spans="1:26" ht="39.9" x14ac:dyDescent="0.35">
      <c r="A294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63"/>
      <c r="Q294" s="73"/>
      <c r="R294" s="128"/>
      <c r="S294" s="63"/>
      <c r="T294" s="207"/>
      <c r="U294" s="138"/>
      <c r="V294" s="238"/>
      <c r="W294" s="238"/>
    </row>
    <row r="295" spans="1:26" x14ac:dyDescent="0.3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f>IF((L296=""),"",((M295-N295)/(M295+N295))*100)</f>
        <v>4.2583870037490081</v>
      </c>
      <c r="Q295" s="66">
        <v>22</v>
      </c>
      <c r="R295" s="122" t="str">
        <f>IF(L296="","",IF(P296&lt;20,(IF(O295&gt;1730,IF(O295&lt;1970,"Pass","Fail"),"Fail"))))</f>
        <v>Pass</v>
      </c>
      <c r="S295" s="66">
        <v>1159</v>
      </c>
      <c r="T295" s="66"/>
      <c r="U295" s="130"/>
      <c r="V295" s="236">
        <v>1600</v>
      </c>
      <c r="W295" s="236">
        <v>2000</v>
      </c>
      <c r="X295" s="240">
        <v>1730</v>
      </c>
      <c r="Y295" s="240">
        <v>1970</v>
      </c>
      <c r="Z295" s="240">
        <v>6.2</v>
      </c>
    </row>
    <row r="296" spans="1:26" ht="16.100000000000001" x14ac:dyDescent="0.35">
      <c r="A296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124"/>
      <c r="S296" s="72"/>
      <c r="T296" s="72"/>
      <c r="U296" s="131"/>
      <c r="V296" s="237"/>
      <c r="W296" s="237"/>
    </row>
    <row r="297" spans="1:26" ht="39.9" x14ac:dyDescent="0.35">
      <c r="A297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8"/>
      <c r="S297" s="127"/>
      <c r="T297" s="127"/>
      <c r="U297" s="132"/>
      <c r="V297" s="238"/>
      <c r="W297" s="238"/>
    </row>
    <row r="298" spans="1:26" x14ac:dyDescent="0.3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f>IF((L299=""),"",((M298-N298)/(M298+N298))*100)</f>
        <v>4.5438551469245949</v>
      </c>
      <c r="Q298" s="66">
        <v>23</v>
      </c>
      <c r="R298" s="122" t="str">
        <f>IF(L299="","",IF(P299&lt;20,(IF(O298&gt;1730,IF(O298&lt;1970,"Pass","Fail"),"Fail"))))</f>
        <v>Pass</v>
      </c>
      <c r="S298" s="66">
        <v>1428</v>
      </c>
      <c r="T298" s="66"/>
      <c r="U298" s="130"/>
      <c r="V298" s="236">
        <v>1600</v>
      </c>
      <c r="W298" s="236">
        <v>2000</v>
      </c>
      <c r="X298" s="240">
        <v>1730</v>
      </c>
      <c r="Y298" s="240">
        <v>1970</v>
      </c>
      <c r="Z298" s="240">
        <v>6.2</v>
      </c>
    </row>
    <row r="299" spans="1:26" ht="16.100000000000001" x14ac:dyDescent="0.35">
      <c r="A29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124"/>
      <c r="S299" s="72"/>
      <c r="T299" s="72"/>
      <c r="U299" s="131"/>
      <c r="V299" s="237"/>
      <c r="W299" s="237"/>
    </row>
    <row r="300" spans="1:26" ht="39.9" x14ac:dyDescent="0.35">
      <c r="A300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8"/>
      <c r="S300" s="127"/>
      <c r="T300" s="127"/>
      <c r="U300" s="132"/>
      <c r="V300" s="238"/>
      <c r="W300" s="238"/>
    </row>
    <row r="301" spans="1:26" x14ac:dyDescent="0.3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f>IF((L302=""),"",((M301-N301)/(M301+N301))*100)</f>
        <v>5.0261278000882585</v>
      </c>
      <c r="Q301" s="66">
        <v>23</v>
      </c>
      <c r="R301" s="122" t="str">
        <f>IF(L302="","",IF(P302&lt;20,(IF(O301&gt;1730,IF(O301&lt;1970,"Pass","Fail"),"Fail"))))</f>
        <v>Pass</v>
      </c>
      <c r="S301" s="66">
        <v>1335</v>
      </c>
      <c r="T301" s="69"/>
      <c r="V301" s="236">
        <v>1600</v>
      </c>
      <c r="W301" s="236">
        <v>2000</v>
      </c>
      <c r="X301" s="240">
        <v>1730</v>
      </c>
      <c r="Y301" s="240">
        <v>1970</v>
      </c>
      <c r="Z301" s="240">
        <v>6.2</v>
      </c>
    </row>
    <row r="302" spans="1:26" ht="16.100000000000001" x14ac:dyDescent="0.35">
      <c r="A302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124"/>
      <c r="S302" s="72"/>
      <c r="T302" s="72"/>
      <c r="U302" s="131"/>
      <c r="V302" s="237"/>
      <c r="W302" s="237"/>
    </row>
    <row r="303" spans="1:26" ht="39.9" x14ac:dyDescent="0.35">
      <c r="A303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8"/>
      <c r="S303" s="127"/>
      <c r="T303" s="127"/>
      <c r="U303" s="132"/>
      <c r="V303" s="238"/>
      <c r="W303" s="238"/>
    </row>
    <row r="304" spans="1:26" x14ac:dyDescent="0.3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f>IF((L305=""),"",((M304-N304)/(M304+N304))*100)</f>
        <v>3.7445239247277162</v>
      </c>
      <c r="Q304" s="66">
        <v>23</v>
      </c>
      <c r="R304" s="122" t="str">
        <f>IF(L305="","",IF(P305&lt;20,(IF(O304&gt;1730,IF(O304&lt;1970,"Pass","Fail"),"Fail"))))</f>
        <v>Pass</v>
      </c>
      <c r="S304" s="66">
        <v>102</v>
      </c>
      <c r="T304" s="66"/>
      <c r="U304" s="130"/>
      <c r="V304" s="236">
        <v>1600</v>
      </c>
      <c r="W304" s="236">
        <v>2000</v>
      </c>
      <c r="X304" s="240">
        <v>1730</v>
      </c>
      <c r="Y304" s="240">
        <v>1970</v>
      </c>
      <c r="Z304" s="240">
        <v>6.2</v>
      </c>
    </row>
    <row r="305" spans="1:26" ht="16.100000000000001" x14ac:dyDescent="0.35">
      <c r="A305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124"/>
      <c r="S305" s="72"/>
      <c r="T305" s="72"/>
      <c r="U305" s="131"/>
      <c r="V305" s="237"/>
      <c r="W305" s="237"/>
    </row>
    <row r="306" spans="1:26" ht="39.9" x14ac:dyDescent="0.35">
      <c r="A306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8"/>
      <c r="S306" s="127"/>
      <c r="T306" s="127"/>
      <c r="U306" s="132"/>
      <c r="V306" s="238"/>
      <c r="W306" s="238"/>
    </row>
    <row r="307" spans="1:26" x14ac:dyDescent="0.3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f>IF((L308=""),"",((M307-N307)/(M307+N307))*100)</f>
        <v>6.5751586332969181</v>
      </c>
      <c r="Q307" s="66">
        <v>23</v>
      </c>
      <c r="R307" s="122" t="str">
        <f>IF(L308="","",IF(P308&lt;20,(IF(O307&gt;1730,IF(O307&lt;1970,"Pass","Fail"),"Fail"))))</f>
        <v>Pass</v>
      </c>
      <c r="S307" s="66">
        <v>121</v>
      </c>
      <c r="T307" s="66"/>
      <c r="U307" s="130"/>
      <c r="V307" s="236">
        <v>1600</v>
      </c>
      <c r="W307" s="236">
        <v>2000</v>
      </c>
      <c r="X307" s="240">
        <v>1730</v>
      </c>
      <c r="Y307" s="240">
        <v>1970</v>
      </c>
      <c r="Z307" s="240">
        <v>6.2</v>
      </c>
    </row>
    <row r="308" spans="1:26" ht="16.100000000000001" x14ac:dyDescent="0.35">
      <c r="A308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124"/>
      <c r="S308" s="72"/>
      <c r="T308" s="72"/>
      <c r="U308" s="131"/>
      <c r="V308" s="237"/>
      <c r="W308" s="237"/>
    </row>
    <row r="309" spans="1:26" ht="39.9" x14ac:dyDescent="0.35">
      <c r="A309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8"/>
      <c r="S309" s="127"/>
      <c r="T309" s="127"/>
      <c r="U309" s="132"/>
      <c r="V309" s="238"/>
      <c r="W309" s="238"/>
    </row>
    <row r="310" spans="1:26" x14ac:dyDescent="0.3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f>IF((L311=""),"",((M310-N310)/(M310+N310))*100)</f>
        <v>6.4338963857694917</v>
      </c>
      <c r="Q310" s="66">
        <v>23</v>
      </c>
      <c r="R310" s="122" t="str">
        <f>IF(L311="","",IF(P311&lt;20,(IF(O310&gt;1730,IF(O310&lt;1970,"Pass","Fail"),"Fail"))))</f>
        <v>Pass</v>
      </c>
      <c r="S310" s="66" t="s">
        <v>124</v>
      </c>
      <c r="T310" s="66"/>
      <c r="U310" s="130"/>
      <c r="V310" s="236">
        <v>1600</v>
      </c>
      <c r="W310" s="236">
        <v>2000</v>
      </c>
      <c r="X310" s="240">
        <v>1730</v>
      </c>
      <c r="Y310" s="240">
        <v>1970</v>
      </c>
      <c r="Z310" s="240">
        <v>6.2</v>
      </c>
    </row>
    <row r="311" spans="1:26" ht="16.100000000000001" x14ac:dyDescent="0.35">
      <c r="A311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124"/>
      <c r="S311" s="72"/>
      <c r="T311" s="72"/>
      <c r="U311" s="131"/>
      <c r="V311" s="237"/>
      <c r="W311" s="237"/>
    </row>
    <row r="312" spans="1:26" ht="39.9" x14ac:dyDescent="0.35">
      <c r="A312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8"/>
      <c r="S312" s="127"/>
      <c r="T312" s="127"/>
      <c r="U312" s="132"/>
      <c r="V312" s="238"/>
      <c r="W312" s="238"/>
    </row>
    <row r="313" spans="1:26" x14ac:dyDescent="0.3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f>IF((L314=""),"",((M313-N313)/(M313+N313))*100)</f>
        <v>4.9596382065291049</v>
      </c>
      <c r="Q313" s="66">
        <v>23</v>
      </c>
      <c r="R313" s="122" t="str">
        <f>IF(L314="","",IF(P314&lt;20,(IF(O313&gt;1730,IF(O313&lt;1970,"Pass","Fail"),"Fail"))))</f>
        <v>Pass</v>
      </c>
      <c r="S313" s="66">
        <v>1335</v>
      </c>
      <c r="T313" s="66"/>
      <c r="U313" s="130"/>
      <c r="V313" s="236">
        <v>1600</v>
      </c>
      <c r="W313" s="236">
        <v>2000</v>
      </c>
      <c r="X313" s="240">
        <v>1730</v>
      </c>
      <c r="Y313" s="240">
        <v>1970</v>
      </c>
      <c r="Z313" s="240">
        <v>6.2</v>
      </c>
    </row>
    <row r="314" spans="1:26" ht="16.100000000000001" x14ac:dyDescent="0.35">
      <c r="A314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124"/>
      <c r="S314" s="72"/>
      <c r="T314" s="72"/>
      <c r="U314" s="131"/>
      <c r="V314" s="237"/>
      <c r="W314" s="237"/>
    </row>
    <row r="315" spans="1:26" ht="39.9" x14ac:dyDescent="0.35">
      <c r="A315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8"/>
      <c r="S315" s="127"/>
      <c r="T315" s="127"/>
      <c r="U315" s="132"/>
      <c r="V315" s="238"/>
      <c r="W315" s="238"/>
    </row>
    <row r="316" spans="1:26" x14ac:dyDescent="0.3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f>IF((L317=""),"",((M316-N316)/(M316+N316))*100)</f>
        <v>6.1790716417259919</v>
      </c>
      <c r="Q316" s="66">
        <v>23</v>
      </c>
      <c r="R316" s="122" t="str">
        <f>IF(L317="","",IF(P317&lt;20,(IF(O316&gt;1730,IF(O316&lt;1970,"Pass","Fail"),"Fail"))))</f>
        <v>Pass</v>
      </c>
      <c r="S316" s="66">
        <v>1428</v>
      </c>
      <c r="T316" s="66"/>
      <c r="U316" s="130"/>
      <c r="V316" s="236">
        <v>1600</v>
      </c>
      <c r="W316" s="236">
        <v>2000</v>
      </c>
      <c r="X316" s="240">
        <v>1730</v>
      </c>
      <c r="Y316" s="240">
        <v>1970</v>
      </c>
      <c r="Z316" s="240">
        <v>6.2</v>
      </c>
    </row>
    <row r="317" spans="1:26" ht="16.100000000000001" x14ac:dyDescent="0.35">
      <c r="A317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124"/>
      <c r="S317" s="72"/>
      <c r="T317" s="72"/>
      <c r="U317" s="131"/>
      <c r="V317" s="237"/>
      <c r="W317" s="237"/>
    </row>
    <row r="318" spans="1:26" ht="39.9" x14ac:dyDescent="0.35">
      <c r="A318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8"/>
      <c r="S318" s="127"/>
      <c r="T318" s="127"/>
      <c r="U318" s="132"/>
      <c r="V318" s="238"/>
      <c r="W318" s="238"/>
    </row>
    <row r="319" spans="1:26" x14ac:dyDescent="0.3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f>IF((L320=""),"",((M319-N319)/(M319+N319))*100)</f>
        <v>6.0394199595762492</v>
      </c>
      <c r="Q319" s="66">
        <v>23</v>
      </c>
      <c r="R319" s="122" t="str">
        <f>IF(L320="","",IF(P320&lt;20,(IF(O319&gt;1730,IF(O319&lt;1970,"Pass","Fail"),"Fail"))))</f>
        <v>Pass</v>
      </c>
      <c r="S319" s="66">
        <v>1428</v>
      </c>
      <c r="T319" s="66"/>
      <c r="U319" s="130"/>
      <c r="V319" s="236">
        <v>1600</v>
      </c>
      <c r="W319" s="236">
        <v>2000</v>
      </c>
      <c r="X319" s="240">
        <v>1730</v>
      </c>
      <c r="Y319" s="240">
        <v>1970</v>
      </c>
      <c r="Z319" s="240">
        <v>6.2</v>
      </c>
    </row>
    <row r="320" spans="1:26" ht="16.100000000000001" x14ac:dyDescent="0.35">
      <c r="A3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124"/>
      <c r="S320" s="72"/>
      <c r="T320" s="72"/>
      <c r="U320" s="131"/>
      <c r="V320" s="237"/>
      <c r="W320" s="237"/>
    </row>
    <row r="321" spans="1:26" ht="39.9" x14ac:dyDescent="0.35">
      <c r="A321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8"/>
      <c r="S321" s="127"/>
      <c r="T321" s="127"/>
      <c r="U321" s="132"/>
      <c r="V321" s="238"/>
      <c r="W321" s="238"/>
    </row>
    <row r="322" spans="1:26" x14ac:dyDescent="0.3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f>IF((L323=""),"",((M322-N322)/(M322+N322))*100)</f>
        <v>5.5303232701041951</v>
      </c>
      <c r="Q322" s="66">
        <v>23</v>
      </c>
      <c r="R322" s="122" t="str">
        <f>IF(L323="","",IF(P323&lt;20,(IF(O322&gt;1730,IF(O322&lt;1970,"Pass","Fail"),"Fail"))))</f>
        <v>Pass</v>
      </c>
      <c r="S322" s="66">
        <v>1159</v>
      </c>
      <c r="T322" s="66"/>
      <c r="U322" s="130"/>
      <c r="V322" s="236">
        <v>1600</v>
      </c>
      <c r="W322" s="236">
        <v>2000</v>
      </c>
      <c r="X322" s="240">
        <v>1730</v>
      </c>
      <c r="Y322" s="240">
        <v>1970</v>
      </c>
      <c r="Z322" s="240">
        <v>6.2</v>
      </c>
    </row>
    <row r="323" spans="1:26" ht="16.100000000000001" x14ac:dyDescent="0.35">
      <c r="A323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124"/>
      <c r="S323" s="72"/>
      <c r="T323" s="72"/>
      <c r="U323" s="131"/>
      <c r="V323" s="237"/>
      <c r="W323" s="237"/>
    </row>
    <row r="324" spans="1:26" ht="39.9" x14ac:dyDescent="0.35">
      <c r="A324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8"/>
      <c r="S324" s="127"/>
      <c r="T324" s="127"/>
      <c r="U324" s="132"/>
      <c r="V324" s="238"/>
      <c r="W324" s="238"/>
    </row>
    <row r="325" spans="1:26" x14ac:dyDescent="0.3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f>IF((L326=""),"",((M325-N325)/(M325+N325))*100)</f>
        <v>6.6079711676435613</v>
      </c>
      <c r="Q325" s="66">
        <v>23</v>
      </c>
      <c r="R325" s="122" t="str">
        <f>IF(L326="","",IF(P326&lt;20,(IF(O325&gt;1730,IF(O325&lt;1970,"Pass","Fail"),"Fail"))))</f>
        <v>Pass</v>
      </c>
      <c r="S325" s="66">
        <v>121</v>
      </c>
      <c r="T325" s="66"/>
      <c r="U325" s="130"/>
      <c r="V325" s="236">
        <v>1600</v>
      </c>
      <c r="W325" s="236">
        <v>2000</v>
      </c>
      <c r="X325" s="240">
        <v>1730</v>
      </c>
      <c r="Y325" s="240">
        <v>1970</v>
      </c>
      <c r="Z325" s="240">
        <v>6.2</v>
      </c>
    </row>
    <row r="326" spans="1:26" ht="16.100000000000001" x14ac:dyDescent="0.35">
      <c r="A326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124"/>
      <c r="S326" s="72"/>
      <c r="T326" s="72"/>
      <c r="U326" s="131"/>
      <c r="V326" s="237"/>
      <c r="W326" s="237"/>
    </row>
    <row r="327" spans="1:26" ht="39.9" x14ac:dyDescent="0.35">
      <c r="A327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8"/>
      <c r="S327" s="127"/>
      <c r="T327" s="127"/>
      <c r="U327" s="132"/>
      <c r="V327" s="238"/>
      <c r="W327" s="238"/>
    </row>
    <row r="328" spans="1:26" x14ac:dyDescent="0.3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f>IF((L329=""),"",((M328-N328)/(M328+N328))*100)</f>
        <v>5.2100284232679819</v>
      </c>
      <c r="Q328" s="66">
        <v>23</v>
      </c>
      <c r="R328" s="122" t="str">
        <f>IF(L329="","",IF(P329&lt;20,(IF(O328&gt;1730,IF(O328&lt;1970,"Pass","Fail"),"Fail"))))</f>
        <v>Pass</v>
      </c>
      <c r="S328" s="66">
        <v>121</v>
      </c>
      <c r="T328" s="66"/>
      <c r="U328" s="130"/>
      <c r="V328" s="236">
        <v>1600</v>
      </c>
      <c r="W328" s="236">
        <v>2000</v>
      </c>
      <c r="X328" s="240">
        <v>1730</v>
      </c>
      <c r="Y328" s="240">
        <v>1970</v>
      </c>
      <c r="Z328" s="240">
        <v>6.2</v>
      </c>
    </row>
    <row r="329" spans="1:26" ht="16.100000000000001" x14ac:dyDescent="0.35">
      <c r="A329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124"/>
      <c r="S329" s="72"/>
      <c r="T329" s="72"/>
      <c r="U329" s="131"/>
      <c r="V329" s="237"/>
      <c r="W329" s="237"/>
    </row>
    <row r="330" spans="1:26" ht="39.9" x14ac:dyDescent="0.35">
      <c r="A33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8"/>
      <c r="S330" s="127"/>
      <c r="T330" s="127"/>
      <c r="U330" s="132"/>
      <c r="V330" s="238"/>
      <c r="W330" s="238"/>
    </row>
    <row r="331" spans="1:26" x14ac:dyDescent="0.3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f>IF((L332=""),"",((M331-N331)/(M331+N331))*100)</f>
        <v>4.7445649824955565</v>
      </c>
      <c r="Q331" s="66">
        <v>23</v>
      </c>
      <c r="R331" s="122" t="str">
        <f>IF(L332="","",IF(P332&lt;20,(IF(O331&gt;1730,IF(O331&lt;1970,"Pass","Fail"),"Fail"))))</f>
        <v>Pass</v>
      </c>
      <c r="S331" s="66">
        <v>121</v>
      </c>
      <c r="T331" s="66"/>
      <c r="U331" s="130"/>
      <c r="V331" s="236">
        <v>1600</v>
      </c>
      <c r="W331" s="236">
        <v>2000</v>
      </c>
      <c r="X331" s="240">
        <v>1730</v>
      </c>
      <c r="Y331" s="240">
        <v>1970</v>
      </c>
      <c r="Z331" s="240">
        <v>6.2</v>
      </c>
    </row>
    <row r="332" spans="1:26" ht="16.100000000000001" x14ac:dyDescent="0.35">
      <c r="A332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124"/>
      <c r="S332" s="72"/>
      <c r="T332" s="72"/>
      <c r="U332" s="131"/>
      <c r="V332" s="237"/>
      <c r="W332" s="237"/>
    </row>
    <row r="333" spans="1:26" ht="39.9" x14ac:dyDescent="0.35">
      <c r="A333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8"/>
      <c r="S333" s="127"/>
      <c r="T333" s="127"/>
      <c r="U333" s="132"/>
      <c r="V333" s="238"/>
      <c r="W333" s="238"/>
    </row>
    <row r="334" spans="1:26" x14ac:dyDescent="0.3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f>IF((L335=""),"",((M334-N334)/(M334+N334))*100)</f>
        <v>3.9434426933422309</v>
      </c>
      <c r="Q334" s="66">
        <v>23</v>
      </c>
      <c r="R334" s="122" t="str">
        <f>IF(L335="","",IF(P335&lt;20,(IF(O334&gt;1730,IF(O334&lt;1970,"Pass","Fail"),"Fail"))))</f>
        <v>Pass</v>
      </c>
      <c r="S334" s="66">
        <v>1428</v>
      </c>
      <c r="T334" s="66"/>
      <c r="U334" s="130"/>
      <c r="V334" s="236">
        <v>1600</v>
      </c>
      <c r="W334" s="236">
        <v>2000</v>
      </c>
      <c r="X334" s="240">
        <v>1730</v>
      </c>
      <c r="Y334" s="240">
        <v>1970</v>
      </c>
      <c r="Z334" s="240">
        <v>6.2</v>
      </c>
    </row>
    <row r="335" spans="1:26" ht="16.100000000000001" x14ac:dyDescent="0.35">
      <c r="A335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124"/>
      <c r="S335" s="72"/>
      <c r="T335" s="72"/>
      <c r="U335" s="131"/>
      <c r="V335" s="237"/>
      <c r="W335" s="237"/>
    </row>
    <row r="336" spans="1:26" ht="39.9" x14ac:dyDescent="0.35">
      <c r="A336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8"/>
      <c r="S336" s="127"/>
      <c r="T336" s="127"/>
      <c r="U336" s="132"/>
      <c r="V336" s="238"/>
      <c r="W336" s="238"/>
    </row>
    <row r="337" spans="1:26" x14ac:dyDescent="0.3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f>IF((L338=""),"",((M337-N337)/(M337+N337))*100)</f>
        <v>7.8068965517241375</v>
      </c>
      <c r="Q337" s="66">
        <v>23</v>
      </c>
      <c r="R337" s="122" t="str">
        <f>IF(L338="","",IF(P338&lt;20,(IF(O337&gt;1730,IF(O337&lt;1970,"Pass","Fail"),"Fail"))))</f>
        <v>Pass</v>
      </c>
      <c r="S337" s="66">
        <v>1335</v>
      </c>
      <c r="T337" s="66"/>
      <c r="U337" s="130"/>
      <c r="V337" s="236">
        <v>1600</v>
      </c>
      <c r="W337" s="236">
        <v>2000</v>
      </c>
      <c r="X337" s="240">
        <v>1730</v>
      </c>
      <c r="Y337" s="240">
        <v>1970</v>
      </c>
      <c r="Z337" s="240">
        <v>6.2</v>
      </c>
    </row>
    <row r="338" spans="1:26" ht="16.100000000000001" x14ac:dyDescent="0.35">
      <c r="A338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124"/>
      <c r="S338" s="72"/>
      <c r="T338" s="72"/>
      <c r="U338" s="131"/>
      <c r="V338" s="237"/>
      <c r="W338" s="237"/>
    </row>
    <row r="339" spans="1:26" ht="39.9" x14ac:dyDescent="0.35">
      <c r="A339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8"/>
      <c r="S339" s="127"/>
      <c r="T339" s="127"/>
      <c r="U339" s="132"/>
      <c r="V339" s="238"/>
      <c r="W339" s="238"/>
    </row>
    <row r="340" spans="1:26" x14ac:dyDescent="0.3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f>IF((L341=""),"",((M340-N340)/(M340+N340))*100)</f>
        <v>4.7521724967688757</v>
      </c>
      <c r="Q340" s="66">
        <v>23</v>
      </c>
      <c r="R340" s="122" t="str">
        <f>IF(L341="","",IF(P341&lt;20,(IF(O340&gt;1730,IF(O340&lt;1970,"Pass","Fail"),"Fail"))))</f>
        <v>Pass</v>
      </c>
      <c r="S340" s="66">
        <v>1534</v>
      </c>
      <c r="T340" s="66"/>
      <c r="U340" s="130"/>
      <c r="V340" s="236">
        <v>1600</v>
      </c>
      <c r="W340" s="236">
        <v>2000</v>
      </c>
      <c r="X340" s="240">
        <v>1730</v>
      </c>
      <c r="Y340" s="240">
        <v>1970</v>
      </c>
      <c r="Z340" s="240">
        <v>6.2</v>
      </c>
    </row>
    <row r="341" spans="1:26" ht="16.100000000000001" x14ac:dyDescent="0.35">
      <c r="A341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124"/>
      <c r="S341" s="72"/>
      <c r="T341" s="72"/>
      <c r="U341" s="131"/>
      <c r="V341" s="237"/>
      <c r="W341" s="237"/>
    </row>
    <row r="342" spans="1:26" ht="39.9" x14ac:dyDescent="0.35">
      <c r="A342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8"/>
      <c r="S342" s="127"/>
      <c r="T342" s="127"/>
      <c r="U342" s="132"/>
      <c r="V342" s="238"/>
      <c r="W342" s="238"/>
    </row>
    <row r="343" spans="1:26" x14ac:dyDescent="0.3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f>IF((L344=""),"",((M343-N343)/(M343+N343))*100)</f>
        <v>6.4851369059935093</v>
      </c>
      <c r="Q343" s="66">
        <v>23</v>
      </c>
      <c r="R343" s="122" t="str">
        <f>IF(L344="","",IF(P344&lt;20,(IF(O343&gt;1730,IF(O343&lt;1970,"Pass","Fail"),"Fail"))))</f>
        <v>Pass</v>
      </c>
      <c r="S343" s="66">
        <v>1159</v>
      </c>
      <c r="T343" s="66"/>
      <c r="U343" s="130"/>
      <c r="V343" s="236">
        <v>1600</v>
      </c>
      <c r="W343" s="236">
        <v>2000</v>
      </c>
      <c r="X343" s="240">
        <v>1730</v>
      </c>
      <c r="Y343" s="240">
        <v>1970</v>
      </c>
      <c r="Z343" s="240">
        <v>6.2</v>
      </c>
    </row>
    <row r="344" spans="1:26" ht="16.100000000000001" x14ac:dyDescent="0.35">
      <c r="A344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124"/>
      <c r="S344" s="72"/>
      <c r="T344" s="72"/>
      <c r="U344" s="131"/>
      <c r="V344" s="237"/>
      <c r="W344" s="237"/>
    </row>
    <row r="345" spans="1:26" ht="39.9" x14ac:dyDescent="0.35">
      <c r="A345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8"/>
      <c r="S345" s="127"/>
      <c r="T345" s="127"/>
      <c r="U345" s="132"/>
      <c r="V345" s="238"/>
      <c r="W345" s="238"/>
    </row>
    <row r="346" spans="1:26" x14ac:dyDescent="0.3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f>IF((L347=""),"",((M346-N346)/(M346+N346))*100)</f>
        <v>5.463542455070761</v>
      </c>
      <c r="Q346" s="66">
        <v>23</v>
      </c>
      <c r="R346" s="122" t="str">
        <f>IF(L347="","",IF(P347&lt;20,(IF(O346&gt;1730,IF(O346&lt;1970,"Pass","Fail"),"Fail"))))</f>
        <v>Pass</v>
      </c>
      <c r="S346" s="66">
        <v>1428</v>
      </c>
      <c r="T346" s="66"/>
      <c r="U346" s="130"/>
      <c r="V346" s="236">
        <v>1600</v>
      </c>
      <c r="W346" s="236">
        <v>2000</v>
      </c>
      <c r="X346" s="240">
        <v>1730</v>
      </c>
      <c r="Y346" s="240">
        <v>1970</v>
      </c>
      <c r="Z346" s="240">
        <v>6.2</v>
      </c>
    </row>
    <row r="347" spans="1:26" ht="16.100000000000001" x14ac:dyDescent="0.35">
      <c r="A347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124"/>
      <c r="S347" s="72"/>
      <c r="T347" s="72"/>
      <c r="U347" s="131"/>
      <c r="V347" s="237"/>
      <c r="W347" s="237"/>
    </row>
    <row r="348" spans="1:26" ht="39.9" x14ac:dyDescent="0.35">
      <c r="A348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8"/>
      <c r="S348" s="127"/>
      <c r="T348" s="127"/>
      <c r="U348" s="132"/>
      <c r="V348" s="238"/>
      <c r="W348" s="238"/>
    </row>
    <row r="349" spans="1:26" x14ac:dyDescent="0.3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f>IF((L350=""),"",((M349-N349)/(M349+N349))*100)</f>
        <v>4.0228469092826753</v>
      </c>
      <c r="Q349" s="66">
        <v>23</v>
      </c>
      <c r="R349" s="122" t="str">
        <f>IF(L350="","",IF(P350&lt;20,(IF(O349&gt;1730,IF(O349&lt;1970,"Pass","Fail"),"Fail"))))</f>
        <v>Pass</v>
      </c>
      <c r="S349" s="66">
        <v>1428</v>
      </c>
      <c r="T349" s="66"/>
      <c r="U349" s="130"/>
      <c r="V349" s="236">
        <v>1600</v>
      </c>
      <c r="W349" s="236">
        <v>2000</v>
      </c>
      <c r="X349" s="240">
        <v>1730</v>
      </c>
      <c r="Y349" s="240">
        <v>1970</v>
      </c>
      <c r="Z349" s="240">
        <v>6.2</v>
      </c>
    </row>
    <row r="350" spans="1:26" ht="16.100000000000001" x14ac:dyDescent="0.35">
      <c r="A35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124"/>
      <c r="S350" s="72"/>
      <c r="T350" s="72"/>
      <c r="U350" s="131"/>
      <c r="V350" s="237"/>
      <c r="W350" s="237"/>
    </row>
    <row r="351" spans="1:26" ht="39.9" x14ac:dyDescent="0.35">
      <c r="A351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8"/>
      <c r="S351" s="127"/>
      <c r="T351" s="127"/>
      <c r="U351" s="132"/>
      <c r="V351" s="238"/>
      <c r="W351" s="238"/>
    </row>
    <row r="352" spans="1:26" x14ac:dyDescent="0.3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f>IF((L353=""),"",((M352-N352)/(M352+N352))*100)</f>
        <v>4.4829019281888423</v>
      </c>
      <c r="Q352" s="66">
        <v>23</v>
      </c>
      <c r="R352" s="122" t="str">
        <f>IF(L353="","",IF(P353&lt;20,(IF(O352&gt;1730,IF(O352&lt;1970,"Pass","Fail"),"Fail"))))</f>
        <v>Pass</v>
      </c>
      <c r="S352" s="66">
        <v>1159</v>
      </c>
      <c r="T352" s="66"/>
      <c r="U352" s="130"/>
      <c r="V352" s="236">
        <v>1600</v>
      </c>
      <c r="W352" s="236">
        <v>2000</v>
      </c>
      <c r="X352" s="240">
        <v>1730</v>
      </c>
      <c r="Y352" s="240">
        <v>1970</v>
      </c>
      <c r="Z352" s="240">
        <v>6.2</v>
      </c>
    </row>
    <row r="353" spans="1:26" ht="16.100000000000001" x14ac:dyDescent="0.35">
      <c r="A353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124"/>
      <c r="S353" s="72"/>
      <c r="T353" s="72"/>
      <c r="U353" s="131"/>
      <c r="V353" s="237"/>
      <c r="W353" s="237"/>
    </row>
    <row r="354" spans="1:26" ht="39.9" x14ac:dyDescent="0.35">
      <c r="A354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8"/>
      <c r="S354" s="127"/>
      <c r="T354" s="127"/>
      <c r="U354" s="132"/>
      <c r="V354" s="238"/>
      <c r="W354" s="238"/>
    </row>
    <row r="355" spans="1:26" x14ac:dyDescent="0.3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f>IF((L356=""),"",((M355-N355)/(M355+N355))*100)</f>
        <v>4.4427081930113221</v>
      </c>
      <c r="Q355" s="66">
        <v>23</v>
      </c>
      <c r="R355" s="122" t="str">
        <f>IF(L356="","",IF(P356&lt;20,(IF(O355&gt;1730,IF(O355&lt;1970,"Pass","Fail"),"Fail"))))</f>
        <v>Pass</v>
      </c>
      <c r="S355" s="66">
        <v>1428</v>
      </c>
      <c r="T355" s="66"/>
      <c r="U355" s="130"/>
      <c r="V355" s="236">
        <v>1600</v>
      </c>
      <c r="W355" s="236">
        <v>2000</v>
      </c>
      <c r="X355" s="240">
        <v>1730</v>
      </c>
      <c r="Y355" s="240">
        <v>1970</v>
      </c>
      <c r="Z355" s="240">
        <v>6.2</v>
      </c>
    </row>
    <row r="356" spans="1:26" ht="16.100000000000001" x14ac:dyDescent="0.35">
      <c r="A356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124"/>
      <c r="S356" s="72"/>
      <c r="T356" s="72"/>
      <c r="U356" s="131"/>
      <c r="V356" s="237"/>
      <c r="W356" s="237"/>
    </row>
    <row r="357" spans="1:26" ht="39.9" x14ac:dyDescent="0.35">
      <c r="A357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8"/>
      <c r="S357" s="127"/>
      <c r="T357" s="127"/>
      <c r="U357" s="132"/>
      <c r="V357" s="238"/>
      <c r="W357" s="238"/>
    </row>
    <row r="358" spans="1:26" x14ac:dyDescent="0.3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f>IF((L359=""),"",((M358-N358)/(M358+N358))*100)</f>
        <v>4.0451602262267103</v>
      </c>
      <c r="Q358" s="66">
        <v>23</v>
      </c>
      <c r="R358" s="122" t="str">
        <f>IF(L359="","",IF(P359&lt;20,(IF(O358&gt;1730,IF(O358&lt;1970,"Pass","Fail"),"Fail"))))</f>
        <v>Pass</v>
      </c>
      <c r="S358" s="66">
        <v>1159</v>
      </c>
      <c r="T358" s="66"/>
      <c r="U358" s="130"/>
      <c r="V358" s="236">
        <v>1600</v>
      </c>
      <c r="W358" s="236">
        <v>2000</v>
      </c>
      <c r="X358" s="240">
        <v>1730</v>
      </c>
      <c r="Y358" s="240">
        <v>1970</v>
      </c>
      <c r="Z358" s="240">
        <v>6.2</v>
      </c>
    </row>
    <row r="359" spans="1:26" ht="16.100000000000001" x14ac:dyDescent="0.35">
      <c r="A359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124"/>
      <c r="S359" s="72"/>
      <c r="T359" s="72"/>
      <c r="U359" s="131"/>
      <c r="V359" s="237"/>
      <c r="W359" s="237"/>
    </row>
    <row r="360" spans="1:26" ht="39.9" x14ac:dyDescent="0.35">
      <c r="A36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8"/>
      <c r="S360" s="127"/>
      <c r="T360" s="127"/>
      <c r="U360" s="132"/>
      <c r="V360" s="238"/>
      <c r="W360" s="238"/>
    </row>
    <row r="361" spans="1:26" x14ac:dyDescent="0.3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f>IF((L362=""),"",((M361-N361)/(M361+N361))*100)</f>
        <v>4.3391802686372456</v>
      </c>
      <c r="Q361" s="66">
        <v>23</v>
      </c>
      <c r="R361" s="122" t="str">
        <f>IF(L362="","",IF(P362&lt;20,(IF(O361&gt;1730,IF(O361&lt;1970,"Pass","Fail"),"Fail"))))</f>
        <v>Pass</v>
      </c>
      <c r="S361" s="66">
        <v>1428</v>
      </c>
      <c r="T361" s="66"/>
      <c r="U361" s="130"/>
      <c r="V361" s="236">
        <v>1600</v>
      </c>
      <c r="W361" s="236">
        <v>2000</v>
      </c>
      <c r="X361" s="240">
        <v>1730</v>
      </c>
      <c r="Y361" s="240">
        <v>1970</v>
      </c>
      <c r="Z361" s="240">
        <v>6.2</v>
      </c>
    </row>
    <row r="362" spans="1:26" ht="16.100000000000001" x14ac:dyDescent="0.35">
      <c r="A362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124"/>
      <c r="S362" s="72"/>
      <c r="T362" s="72"/>
      <c r="U362" s="131"/>
      <c r="V362" s="237"/>
      <c r="W362" s="237"/>
    </row>
    <row r="363" spans="1:26" ht="39.9" x14ac:dyDescent="0.35">
      <c r="A363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8"/>
      <c r="S363" s="127"/>
      <c r="T363" s="127"/>
      <c r="U363" s="132"/>
      <c r="V363" s="238"/>
      <c r="W363" s="238"/>
    </row>
    <row r="364" spans="1:26" x14ac:dyDescent="0.3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f>IF((L365=""),"",((M364-N364)/(M364+N364))*100)</f>
        <v>118.71036697758679</v>
      </c>
      <c r="Q364" s="66">
        <v>23</v>
      </c>
      <c r="R364" s="122" t="str">
        <f>IF(L365="","",IF(P365&lt;20,(IF(O364&gt;1730,IF(O364&lt;1970,"Pass","Fail"),"Fail"))))</f>
        <v>Pass</v>
      </c>
      <c r="S364" s="66">
        <v>1428</v>
      </c>
      <c r="T364" s="66"/>
      <c r="U364" s="130"/>
      <c r="V364" s="236">
        <v>1600</v>
      </c>
      <c r="W364" s="236">
        <v>2000</v>
      </c>
      <c r="X364" s="240">
        <v>1730</v>
      </c>
      <c r="Y364" s="240">
        <v>1970</v>
      </c>
      <c r="Z364" s="240">
        <v>6.2</v>
      </c>
    </row>
    <row r="365" spans="1:26" ht="16.100000000000001" x14ac:dyDescent="0.35">
      <c r="A365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124"/>
      <c r="S365" s="72"/>
      <c r="T365" s="72"/>
      <c r="U365" s="131"/>
      <c r="V365" s="237"/>
      <c r="W365" s="237"/>
    </row>
    <row r="366" spans="1:26" ht="39.9" x14ac:dyDescent="0.35">
      <c r="A366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8"/>
      <c r="S366" s="127"/>
      <c r="T366" s="127"/>
      <c r="U366" s="132"/>
      <c r="V366" s="238"/>
      <c r="W366" s="238"/>
    </row>
    <row r="367" spans="1:26" x14ac:dyDescent="0.3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f>IF((L368=""),"",((M367-N367)/(M367+N367))*100)</f>
        <v>8.4406725036256827</v>
      </c>
      <c r="Q367" s="66">
        <v>23</v>
      </c>
      <c r="R367" s="122" t="str">
        <f>IF(L368="","",IF(P368&lt;20,(IF(O367&gt;1730,IF(O367&lt;1970,"Pass","Fail"),"Fail"))))</f>
        <v>Pass</v>
      </c>
      <c r="S367" s="66"/>
      <c r="T367" s="66"/>
      <c r="U367" s="130"/>
      <c r="V367" s="236">
        <v>1600</v>
      </c>
      <c r="W367" s="236">
        <v>2000</v>
      </c>
      <c r="X367" s="240">
        <v>1730</v>
      </c>
      <c r="Y367" s="240">
        <v>1970</v>
      </c>
      <c r="Z367" s="240">
        <v>6.2</v>
      </c>
    </row>
    <row r="368" spans="1:26" ht="16.100000000000001" x14ac:dyDescent="0.35">
      <c r="A368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124"/>
      <c r="S368" s="72">
        <v>1335</v>
      </c>
      <c r="T368" s="72"/>
      <c r="U368" s="131"/>
      <c r="V368" s="237"/>
      <c r="W368" s="237"/>
    </row>
    <row r="369" spans="1:26" ht="39.9" x14ac:dyDescent="0.35">
      <c r="A369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8"/>
      <c r="S369" s="127"/>
      <c r="T369" s="127"/>
      <c r="U369" s="132"/>
      <c r="V369" s="238"/>
      <c r="W369" s="238"/>
    </row>
    <row r="370" spans="1:26" x14ac:dyDescent="0.3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f>IF((L371=""),"",((M370-N370)/(M370+N370))*100)</f>
        <v>5.8676404907653152</v>
      </c>
      <c r="Q370" s="66">
        <v>23</v>
      </c>
      <c r="R370" s="122" t="str">
        <f>IF(L371="","",IF(P371&lt;20,(IF(O370&gt;1730,IF(O370&lt;1970,"Pass","Fail"),"Fail"))))</f>
        <v>Pass</v>
      </c>
      <c r="S370" s="66">
        <v>1335</v>
      </c>
      <c r="T370" s="66"/>
      <c r="U370" s="130"/>
      <c r="V370" s="236">
        <v>1600</v>
      </c>
      <c r="W370" s="236">
        <v>2000</v>
      </c>
      <c r="X370" s="240">
        <v>1730</v>
      </c>
      <c r="Y370" s="240">
        <v>1970</v>
      </c>
      <c r="Z370" s="240">
        <v>6.2</v>
      </c>
    </row>
    <row r="371" spans="1:26" ht="16.100000000000001" x14ac:dyDescent="0.35">
      <c r="A371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124"/>
      <c r="S371" s="72"/>
      <c r="T371" s="72"/>
      <c r="U371" s="131"/>
      <c r="V371" s="237"/>
      <c r="W371" s="237"/>
    </row>
    <row r="372" spans="1:26" ht="39.9" x14ac:dyDescent="0.35">
      <c r="A372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8"/>
      <c r="S372" s="127"/>
      <c r="T372" s="127"/>
      <c r="U372" s="132"/>
      <c r="V372" s="238"/>
      <c r="W372" s="238"/>
    </row>
    <row r="373" spans="1:26" x14ac:dyDescent="0.3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f>IF((L374=""),"",((M373-N373)/(M373+N373))*100)</f>
        <v>2.0856867190634878</v>
      </c>
      <c r="Q373" s="66">
        <v>23</v>
      </c>
      <c r="R373" s="122" t="str">
        <f>IF(L374="","",IF(P374&lt;20,(IF(O373&gt;1730,IF(O373&lt;1970,"Pass","Fail"),"Fail"))))</f>
        <v>Pass</v>
      </c>
      <c r="S373" s="66">
        <v>1159</v>
      </c>
      <c r="T373" s="66"/>
      <c r="U373" s="130"/>
      <c r="V373" s="236">
        <v>1600</v>
      </c>
      <c r="W373" s="236">
        <v>2000</v>
      </c>
      <c r="X373" s="240">
        <v>1730</v>
      </c>
      <c r="Y373" s="240">
        <v>1970</v>
      </c>
      <c r="Z373" s="240">
        <v>6.2</v>
      </c>
    </row>
    <row r="374" spans="1:26" ht="16.100000000000001" x14ac:dyDescent="0.35">
      <c r="A374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124"/>
      <c r="S374" s="72"/>
      <c r="T374" s="72"/>
      <c r="U374" s="131"/>
      <c r="V374" s="237"/>
      <c r="W374" s="237"/>
    </row>
    <row r="375" spans="1:26" ht="39.9" x14ac:dyDescent="0.35">
      <c r="A375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8"/>
      <c r="S375" s="127"/>
      <c r="T375" s="127"/>
      <c r="U375" s="132"/>
      <c r="V375" s="238"/>
      <c r="W375" s="238"/>
    </row>
    <row r="376" spans="1:26" x14ac:dyDescent="0.3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f>IF((L377=""),"",((M376-N376)/(M376+N376))*100)</f>
        <v>5.3658125820686902</v>
      </c>
      <c r="Q376" s="66">
        <v>23</v>
      </c>
      <c r="R376" s="122" t="str">
        <f>IF(L377="","",IF(P377&lt;20,(IF(O376&gt;1730,IF(O376&lt;1970,"Pass","Fail"),"Fail"))))</f>
        <v>Pass</v>
      </c>
      <c r="S376" s="66">
        <v>102</v>
      </c>
      <c r="T376" s="66"/>
      <c r="U376" s="130"/>
      <c r="V376" s="236">
        <v>1600</v>
      </c>
      <c r="W376" s="236">
        <v>2000</v>
      </c>
      <c r="X376" s="240">
        <v>1730</v>
      </c>
      <c r="Y376" s="240">
        <v>1970</v>
      </c>
      <c r="Z376" s="240">
        <v>6.2</v>
      </c>
    </row>
    <row r="377" spans="1:26" ht="16.100000000000001" x14ac:dyDescent="0.35">
      <c r="A377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124"/>
      <c r="S377" s="72"/>
      <c r="T377" s="72"/>
      <c r="U377" s="131"/>
      <c r="V377" s="237"/>
      <c r="W377" s="237"/>
    </row>
    <row r="378" spans="1:26" ht="39.9" x14ac:dyDescent="0.35">
      <c r="A378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8"/>
      <c r="S378" s="127"/>
      <c r="T378" s="127"/>
      <c r="U378" s="132"/>
      <c r="V378" s="238"/>
      <c r="W378" s="238"/>
    </row>
    <row r="379" spans="1:26" x14ac:dyDescent="0.3">
      <c r="A379" s="209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f>IF((L380=""),"",((M379-N379)/(M379+N379))*100)</f>
        <v>6.8623804919356601</v>
      </c>
      <c r="Q379" s="66">
        <v>23</v>
      </c>
      <c r="R379" s="122" t="str">
        <f>IF(L380="","",IF(P380&lt;20,(IF(O379&gt;1730,IF(O379&lt;1970,"Pass","Fail"),"Fail"))))</f>
        <v>Pass</v>
      </c>
      <c r="S379" s="66">
        <v>102</v>
      </c>
      <c r="T379" s="130" t="s">
        <v>125</v>
      </c>
      <c r="V379" s="236">
        <v>1600</v>
      </c>
      <c r="W379" s="236">
        <v>2000</v>
      </c>
      <c r="X379" s="240">
        <v>1730</v>
      </c>
      <c r="Y379" s="240">
        <v>1970</v>
      </c>
      <c r="Z379" s="240">
        <v>6.2</v>
      </c>
    </row>
    <row r="380" spans="1:26" ht="16.100000000000001" x14ac:dyDescent="0.35">
      <c r="A380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124"/>
      <c r="S380" s="72"/>
      <c r="T380" s="72"/>
      <c r="U380" s="131"/>
      <c r="V380" s="237"/>
      <c r="W380" s="237"/>
    </row>
    <row r="381" spans="1:26" ht="39.9" x14ac:dyDescent="0.35">
      <c r="A381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8"/>
      <c r="S381" s="127"/>
      <c r="T381" s="127"/>
      <c r="U381" s="132"/>
      <c r="V381" s="238"/>
      <c r="W381" s="238"/>
    </row>
    <row r="382" spans="1:26" x14ac:dyDescent="0.3">
      <c r="A382" s="209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f>IF((L383=""),"",((M382-N382)/(M382+N382))*100)</f>
        <v>3.7141960312624804</v>
      </c>
      <c r="Q382" s="66">
        <v>23</v>
      </c>
      <c r="R382" s="122" t="str">
        <f>IF(L383="","",IF(P383&lt;20,(IF(O382&gt;1730,IF(O382&lt;1970,"Pass","Fail"),"Fail"))))</f>
        <v>Pass</v>
      </c>
      <c r="S382" s="66">
        <v>1428</v>
      </c>
      <c r="T382" s="66"/>
      <c r="U382" s="130"/>
      <c r="V382" s="236">
        <v>1600</v>
      </c>
      <c r="W382" s="236">
        <v>2000</v>
      </c>
      <c r="X382" s="240">
        <v>1730</v>
      </c>
      <c r="Y382" s="240">
        <v>1970</v>
      </c>
      <c r="Z382" s="240">
        <v>6.2</v>
      </c>
    </row>
    <row r="383" spans="1:26" ht="16.100000000000001" x14ac:dyDescent="0.35">
      <c r="A383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124"/>
      <c r="S383" s="72"/>
      <c r="T383" s="72"/>
      <c r="U383" s="131"/>
      <c r="V383" s="237"/>
      <c r="W383" s="237"/>
    </row>
    <row r="384" spans="1:26" ht="39.9" x14ac:dyDescent="0.35">
      <c r="A384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8"/>
      <c r="S384" s="127"/>
      <c r="T384" s="127"/>
      <c r="U384" s="132"/>
      <c r="V384" s="238"/>
      <c r="W384" s="238"/>
    </row>
    <row r="385" spans="1:26" x14ac:dyDescent="0.3">
      <c r="A385" s="209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f>IF((L386=""),"",((M385-N385)/(M385+N385))*100)</f>
        <v>3.318986637708349</v>
      </c>
      <c r="Q385" s="66">
        <v>23</v>
      </c>
      <c r="R385" s="122" t="str">
        <f>IF(L386="","",IF(P386&lt;20,(IF(O385&gt;1730,IF(O385&lt;1970,"Pass","Fail"),"Fail"))))</f>
        <v>Pass</v>
      </c>
      <c r="S385" s="66">
        <v>102</v>
      </c>
      <c r="T385" s="66"/>
      <c r="U385" s="130"/>
      <c r="V385" s="236">
        <v>1600</v>
      </c>
      <c r="W385" s="236">
        <v>2000</v>
      </c>
      <c r="X385" s="240">
        <v>1730</v>
      </c>
      <c r="Y385" s="240">
        <v>1970</v>
      </c>
      <c r="Z385" s="240">
        <v>6.2</v>
      </c>
    </row>
    <row r="386" spans="1:26" ht="16.100000000000001" x14ac:dyDescent="0.35">
      <c r="A386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124"/>
      <c r="S386" s="72"/>
      <c r="T386" s="72"/>
      <c r="U386" s="131"/>
      <c r="V386" s="237"/>
      <c r="W386" s="237"/>
    </row>
    <row r="387" spans="1:26" ht="39.9" x14ac:dyDescent="0.35">
      <c r="A387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8"/>
      <c r="S387" s="127"/>
      <c r="T387" s="127"/>
      <c r="U387" s="132"/>
      <c r="V387" s="238"/>
      <c r="W387" s="238"/>
    </row>
    <row r="388" spans="1:26" x14ac:dyDescent="0.3">
      <c r="A388" s="209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f>IF((L389=""),"",((M388-N388)/(M388+N388))*100)</f>
        <v>4.2152206713396785</v>
      </c>
      <c r="Q388" s="66">
        <v>23</v>
      </c>
      <c r="R388" s="122" t="str">
        <f>IF(L389="","",IF(P389&lt;20,(IF(O388&gt;1730,IF(O388&lt;1970,"Pass","Fail"),"Fail"))))</f>
        <v>Pass</v>
      </c>
      <c r="S388" s="66">
        <v>1159</v>
      </c>
      <c r="T388" s="66"/>
      <c r="U388" s="130"/>
      <c r="V388" s="236">
        <v>1600</v>
      </c>
      <c r="W388" s="236">
        <v>2000</v>
      </c>
      <c r="X388" s="240">
        <v>1730</v>
      </c>
      <c r="Y388" s="240">
        <v>1970</v>
      </c>
      <c r="Z388" s="240">
        <v>6.2</v>
      </c>
    </row>
    <row r="389" spans="1:26" ht="16.100000000000001" x14ac:dyDescent="0.35">
      <c r="A389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124"/>
      <c r="S389" s="72"/>
      <c r="T389" s="72"/>
      <c r="U389" s="131"/>
      <c r="V389" s="237"/>
      <c r="W389" s="237"/>
    </row>
    <row r="390" spans="1:26" ht="39.9" x14ac:dyDescent="0.35">
      <c r="A390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8"/>
      <c r="S390" s="127"/>
      <c r="T390" s="127"/>
      <c r="U390" s="132"/>
      <c r="V390" s="238"/>
      <c r="W390" s="238"/>
    </row>
    <row r="391" spans="1:26" x14ac:dyDescent="0.3">
      <c r="A391" s="209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f>IF((L392=""),"",((M391-N391)/(M391+N391))*100)</f>
        <v>7.3683795534930745</v>
      </c>
      <c r="Q391" s="66">
        <v>23</v>
      </c>
      <c r="R391" s="122" t="str">
        <f>IF(L392="","",IF(P392&lt;20,(IF(O391&gt;1730,IF(O391&lt;1970,"Pass","Fail"),"Fail"))))</f>
        <v>Pass</v>
      </c>
      <c r="S391" s="66">
        <v>1335</v>
      </c>
      <c r="T391" s="66"/>
      <c r="U391" s="130"/>
      <c r="V391" s="236">
        <v>1600</v>
      </c>
      <c r="W391" s="236">
        <v>2000</v>
      </c>
      <c r="X391" s="240">
        <v>1730</v>
      </c>
      <c r="Y391" s="240">
        <v>1970</v>
      </c>
      <c r="Z391" s="240">
        <v>6.2</v>
      </c>
    </row>
    <row r="392" spans="1:26" ht="16.100000000000001" x14ac:dyDescent="0.35">
      <c r="A392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124"/>
      <c r="S392" s="72"/>
      <c r="T392" s="72"/>
      <c r="U392" s="131"/>
      <c r="V392" s="237"/>
      <c r="W392" s="237"/>
    </row>
    <row r="393" spans="1:26" ht="39.9" x14ac:dyDescent="0.35">
      <c r="A393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8"/>
      <c r="S393" s="127"/>
      <c r="T393" s="127"/>
      <c r="U393" s="132"/>
      <c r="V393" s="238"/>
      <c r="W393" s="238"/>
    </row>
    <row r="394" spans="1:26" x14ac:dyDescent="0.3">
      <c r="A394" s="209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f>IF((L395=""),"",((M394-N394)/(M394+N394))*100)</f>
        <v>3.3006381178943944</v>
      </c>
      <c r="Q394" s="66">
        <v>23</v>
      </c>
      <c r="R394" s="122" t="str">
        <f>IF(L395="","",IF(P395&lt;20,(IF(O394&gt;1730,IF(O394&lt;1970,"Pass","Fail"),"Fail"))))</f>
        <v>Pass</v>
      </c>
      <c r="S394" s="145">
        <v>121</v>
      </c>
      <c r="T394" s="145"/>
      <c r="U394" s="130"/>
      <c r="V394" s="236">
        <v>1600</v>
      </c>
      <c r="W394" s="236">
        <v>2000</v>
      </c>
      <c r="X394" s="240">
        <v>1730</v>
      </c>
      <c r="Y394" s="240">
        <v>1970</v>
      </c>
      <c r="Z394" s="240">
        <v>6.2</v>
      </c>
    </row>
    <row r="395" spans="1:26" ht="16.100000000000001" x14ac:dyDescent="0.35">
      <c r="A395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124"/>
      <c r="S395" s="72"/>
      <c r="T395" s="72"/>
      <c r="U395" s="131"/>
      <c r="V395" s="237"/>
      <c r="W395" s="237"/>
    </row>
    <row r="396" spans="1:26" ht="39.9" x14ac:dyDescent="0.35">
      <c r="A396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8"/>
      <c r="S396" s="127"/>
      <c r="T396" s="127"/>
      <c r="U396" s="132"/>
      <c r="V396" s="238"/>
      <c r="W396" s="238"/>
    </row>
    <row r="397" spans="1:26" x14ac:dyDescent="0.3">
      <c r="A397" s="209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f>IF((L398=""),"",((M397-N397)/(M397+N397))*100)</f>
        <v>2.8284298737177296</v>
      </c>
      <c r="Q397" s="66">
        <v>23</v>
      </c>
      <c r="R397" s="122" t="str">
        <f>IF(L398="","",IF(P398&lt;20,(IF(O397&gt;1730,IF(O397&lt;1970,"Pass","Fail"),"Fail"))))</f>
        <v>Pass</v>
      </c>
      <c r="S397" s="145">
        <v>121</v>
      </c>
      <c r="T397" s="145"/>
      <c r="U397" s="130"/>
      <c r="V397" s="236">
        <v>1600</v>
      </c>
      <c r="W397" s="236">
        <v>2000</v>
      </c>
      <c r="X397" s="240">
        <v>1730</v>
      </c>
      <c r="Y397" s="240">
        <v>1970</v>
      </c>
      <c r="Z397" s="240">
        <v>6.2</v>
      </c>
    </row>
    <row r="398" spans="1:26" ht="16.100000000000001" x14ac:dyDescent="0.35">
      <c r="A398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124"/>
      <c r="S398" s="72"/>
      <c r="T398" s="72"/>
      <c r="U398" s="131"/>
      <c r="V398" s="237"/>
      <c r="W398" s="237"/>
    </row>
    <row r="399" spans="1:26" ht="39.9" x14ac:dyDescent="0.35">
      <c r="A399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8"/>
      <c r="S399" s="127"/>
      <c r="T399" s="127"/>
      <c r="U399" s="132"/>
      <c r="V399" s="238"/>
      <c r="W399" s="238"/>
    </row>
    <row r="400" spans="1:26" x14ac:dyDescent="0.3">
      <c r="A400" s="209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f>IF((L401=""),"",((M400-N400)/(M400+N400))*100)</f>
        <v>3.3537565072087547</v>
      </c>
      <c r="Q400" s="66">
        <v>23</v>
      </c>
      <c r="R400" s="122" t="str">
        <f>IF(L401="","",IF(P401&lt;20,(IF(O400&gt;1730,IF(O400&lt;1970,"Pass","Fail"),"Fail"))))</f>
        <v>Pass</v>
      </c>
      <c r="S400" s="145" t="s">
        <v>126</v>
      </c>
      <c r="T400" s="145"/>
      <c r="U400" s="130"/>
      <c r="V400" s="236">
        <v>1600</v>
      </c>
      <c r="W400" s="236">
        <v>2000</v>
      </c>
      <c r="X400" s="240">
        <v>1730</v>
      </c>
      <c r="Y400" s="240">
        <v>1970</v>
      </c>
      <c r="Z400" s="240">
        <v>6.2</v>
      </c>
    </row>
    <row r="401" spans="1:26" ht="16.100000000000001" x14ac:dyDescent="0.35">
      <c r="A401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124"/>
      <c r="S401" s="72"/>
      <c r="T401" s="72"/>
      <c r="U401" s="131"/>
      <c r="V401" s="237"/>
      <c r="W401" s="237"/>
    </row>
    <row r="402" spans="1:26" ht="39.9" x14ac:dyDescent="0.35">
      <c r="A402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8"/>
      <c r="S402" s="127"/>
      <c r="T402" s="127"/>
      <c r="U402" s="132"/>
      <c r="V402" s="238"/>
      <c r="W402" s="238"/>
    </row>
    <row r="403" spans="1:26" x14ac:dyDescent="0.3">
      <c r="A403" s="209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f>IF((L404=""),"",((M403-N403)/(M403+N403))*100)</f>
        <v>4.5943230072718722</v>
      </c>
      <c r="Q403" s="66">
        <v>23</v>
      </c>
      <c r="R403" s="122" t="str">
        <f>IF(L404="","",IF(P404&lt;20,(IF(O403&gt;1730,IF(O403&lt;1970,"Pass","Fail"),"Fail"))))</f>
        <v>Pass</v>
      </c>
      <c r="S403" s="145">
        <v>1159</v>
      </c>
      <c r="T403" s="145"/>
      <c r="U403" s="130"/>
      <c r="V403" s="236">
        <v>1600</v>
      </c>
      <c r="W403" s="236">
        <v>2000</v>
      </c>
      <c r="X403" s="240">
        <v>1730</v>
      </c>
      <c r="Y403" s="240">
        <v>1970</v>
      </c>
      <c r="Z403" s="240">
        <v>6.2</v>
      </c>
    </row>
    <row r="404" spans="1:26" ht="16.100000000000001" x14ac:dyDescent="0.35">
      <c r="A404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124"/>
      <c r="S404" s="72"/>
      <c r="T404" s="72"/>
      <c r="U404" s="131"/>
      <c r="V404" s="237"/>
      <c r="W404" s="237"/>
      <c r="X404" s="240" t="s">
        <v>127</v>
      </c>
    </row>
    <row r="405" spans="1:26" ht="39.9" x14ac:dyDescent="0.35">
      <c r="A405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8"/>
      <c r="S405" s="127"/>
      <c r="T405" s="127"/>
      <c r="U405" s="132"/>
      <c r="V405" s="238"/>
      <c r="W405" s="238"/>
    </row>
    <row r="406" spans="1:26" x14ac:dyDescent="0.3">
      <c r="A406" s="209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f>IF((L407=""),"",((M406-N406)/(M406+N406))*100)</f>
        <v>5.4477422285185941</v>
      </c>
      <c r="Q406" s="66">
        <v>23</v>
      </c>
      <c r="R406" s="122" t="str">
        <f>IF(L407="","",IF(P407&lt;20,(IF(O406&gt;1730,IF(O406&lt;1970,"Pass","Fail"),"Fail"))))</f>
        <v>Pass</v>
      </c>
      <c r="S406" s="145">
        <v>1428</v>
      </c>
      <c r="T406" s="145"/>
      <c r="U406" s="130"/>
      <c r="V406" s="236">
        <v>1600</v>
      </c>
      <c r="W406" s="236">
        <v>2000</v>
      </c>
      <c r="X406" s="240">
        <v>1730</v>
      </c>
      <c r="Y406" s="240">
        <v>1970</v>
      </c>
      <c r="Z406" s="240">
        <v>6.2</v>
      </c>
    </row>
    <row r="407" spans="1:26" ht="16.100000000000001" x14ac:dyDescent="0.35">
      <c r="A40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124"/>
      <c r="S407" s="72"/>
      <c r="T407" s="72"/>
      <c r="U407" s="131"/>
      <c r="V407" s="237"/>
      <c r="W407" s="237"/>
    </row>
    <row r="408" spans="1:26" ht="39.9" x14ac:dyDescent="0.35">
      <c r="A40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8"/>
      <c r="S408" s="127"/>
      <c r="T408" s="127"/>
      <c r="U408" s="132"/>
      <c r="V408" s="238"/>
      <c r="W408" s="238"/>
    </row>
    <row r="409" spans="1:26" x14ac:dyDescent="0.3">
      <c r="A409" s="209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f>IF((L410=""),"",((M409-N409)/(M409+N409))*100)</f>
        <v>5.256749322065601</v>
      </c>
      <c r="Q409" s="66">
        <v>23</v>
      </c>
      <c r="R409" s="122" t="str">
        <f>IF(L410="","",IF(P410&lt;20,(IF(O409&gt;1730,IF(O409&lt;1970,"Pass","Fail"),"Fail"))))</f>
        <v>Pass</v>
      </c>
      <c r="S409" s="145">
        <v>102</v>
      </c>
      <c r="T409" s="145"/>
      <c r="U409" s="130"/>
      <c r="V409" s="236">
        <v>1600</v>
      </c>
      <c r="W409" s="236">
        <v>2000</v>
      </c>
      <c r="X409" s="240">
        <v>1730</v>
      </c>
      <c r="Y409" s="240">
        <v>1970</v>
      </c>
      <c r="Z409" s="240">
        <v>6.2</v>
      </c>
    </row>
    <row r="410" spans="1:26" ht="16.100000000000001" x14ac:dyDescent="0.35">
      <c r="A410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124"/>
      <c r="S410" s="72"/>
      <c r="T410" s="72"/>
      <c r="U410" s="131"/>
      <c r="V410" s="237"/>
      <c r="W410" s="237"/>
    </row>
    <row r="411" spans="1:26" ht="39.9" x14ac:dyDescent="0.35">
      <c r="A411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8"/>
      <c r="S411" s="127"/>
      <c r="T411" s="127"/>
      <c r="U411" s="132"/>
      <c r="V411" s="238"/>
      <c r="W411" s="238"/>
    </row>
    <row r="412" spans="1:26" x14ac:dyDescent="0.3">
      <c r="A412" s="209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f>IF((L413=""),"",((M412-N412)/(M412+N412))*100)</f>
        <v>4.1981585257318237</v>
      </c>
      <c r="Q412" s="66">
        <v>23</v>
      </c>
      <c r="R412" s="122" t="str">
        <f>IF(L413="","",IF(P413&lt;20,(IF(O412&gt;1730,IF(O412&lt;1970,"Pass","Fail"),"Fail"))))</f>
        <v>Pass</v>
      </c>
      <c r="S412" s="145">
        <v>1335</v>
      </c>
      <c r="T412" s="145"/>
      <c r="U412" s="130"/>
      <c r="V412" s="236">
        <v>1600</v>
      </c>
      <c r="W412" s="236">
        <v>2000</v>
      </c>
      <c r="X412" s="240">
        <v>1730</v>
      </c>
      <c r="Y412" s="240">
        <v>1970</v>
      </c>
      <c r="Z412" s="240">
        <v>6.2</v>
      </c>
    </row>
    <row r="413" spans="1:26" ht="16.100000000000001" x14ac:dyDescent="0.35">
      <c r="A413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124"/>
      <c r="S413" s="72"/>
      <c r="T413" s="72"/>
      <c r="U413" s="131"/>
      <c r="V413" s="237"/>
      <c r="W413" s="237"/>
    </row>
    <row r="414" spans="1:26" ht="39.9" x14ac:dyDescent="0.35">
      <c r="A414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8"/>
      <c r="S414" s="127"/>
      <c r="T414" s="127"/>
      <c r="U414" s="132"/>
      <c r="V414" s="238"/>
      <c r="W414" s="238"/>
    </row>
    <row r="415" spans="1:26" x14ac:dyDescent="0.3">
      <c r="A415" s="209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f>IF((L416=""),"",((M415-N415)/(M415+N415))*100)</f>
        <v>5.0548744112816975</v>
      </c>
      <c r="Q415" s="66">
        <v>23</v>
      </c>
      <c r="R415" s="122" t="str">
        <f>IF(L416="","",IF(P416&lt;20,(IF(O415&gt;1730,IF(O415&lt;1970,"Pass","Fail"),"Fail"))))</f>
        <v>Pass</v>
      </c>
      <c r="S415" s="145">
        <v>1335</v>
      </c>
      <c r="T415" s="145"/>
      <c r="U415" s="130"/>
      <c r="V415" s="236">
        <v>1600</v>
      </c>
      <c r="W415" s="236">
        <v>2000</v>
      </c>
      <c r="X415" s="240">
        <v>1730</v>
      </c>
      <c r="Y415" s="240">
        <v>1970</v>
      </c>
      <c r="Z415" s="240">
        <v>6.2</v>
      </c>
    </row>
    <row r="416" spans="1:26" ht="16.100000000000001" x14ac:dyDescent="0.35">
      <c r="A416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124"/>
      <c r="S416" s="72"/>
      <c r="T416" s="72"/>
      <c r="U416" s="131"/>
      <c r="V416" s="237"/>
      <c r="W416" s="237"/>
    </row>
    <row r="417" spans="1:26" ht="39.9" x14ac:dyDescent="0.35">
      <c r="A417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8"/>
      <c r="S417" s="127"/>
      <c r="T417" s="127"/>
      <c r="U417" s="132"/>
      <c r="V417" s="238"/>
      <c r="W417" s="238"/>
    </row>
    <row r="418" spans="1:26" x14ac:dyDescent="0.3">
      <c r="A418" s="209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f>IF((L419=""),"",((M418-N418)/(M418+N418))*100)</f>
        <v>3.5708875576671884</v>
      </c>
      <c r="Q418" s="66">
        <v>23</v>
      </c>
      <c r="R418" s="122" t="str">
        <f>IF(L419="","",IF(P419&lt;20,(IF(O418&gt;1730,IF(O418&lt;1970,"Pass","Fail"),"Fail"))))</f>
        <v>Pass</v>
      </c>
      <c r="S418" s="145">
        <v>1335</v>
      </c>
      <c r="T418" s="145"/>
      <c r="U418" s="130"/>
      <c r="V418" s="236">
        <v>1600</v>
      </c>
      <c r="W418" s="236">
        <v>2000</v>
      </c>
      <c r="X418" s="240">
        <v>1730</v>
      </c>
      <c r="Y418" s="240">
        <v>1970</v>
      </c>
      <c r="Z418" s="240">
        <v>6.2</v>
      </c>
    </row>
    <row r="419" spans="1:26" ht="16.100000000000001" x14ac:dyDescent="0.35">
      <c r="A419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124"/>
      <c r="S419" s="72"/>
      <c r="T419" s="72"/>
      <c r="U419" s="131"/>
      <c r="V419" s="237"/>
      <c r="W419" s="237"/>
    </row>
    <row r="420" spans="1:26" ht="39.9" x14ac:dyDescent="0.35">
      <c r="A420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8"/>
      <c r="S420" s="127"/>
      <c r="T420" s="127"/>
      <c r="U420" s="132"/>
      <c r="V420" s="238"/>
      <c r="W420" s="238"/>
    </row>
    <row r="421" spans="1:26" x14ac:dyDescent="0.3">
      <c r="A421" s="209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f>IF((L422=""),"",((M421-N421)/(M421+N421))*100)</f>
        <v>5.1675825373980091</v>
      </c>
      <c r="Q421" s="66">
        <v>23</v>
      </c>
      <c r="R421" s="122" t="str">
        <f>IF(L422="","",IF(P422&lt;20,(IF(O421&gt;1730,IF(O421&lt;1970,"Pass","Fail"),"Fail"))))</f>
        <v>Pass</v>
      </c>
      <c r="S421" s="145"/>
      <c r="T421" s="145"/>
      <c r="U421" s="130"/>
      <c r="V421" s="236">
        <v>1600</v>
      </c>
      <c r="W421" s="236">
        <v>2000</v>
      </c>
      <c r="X421" s="240">
        <v>1730</v>
      </c>
      <c r="Y421" s="240">
        <v>1970</v>
      </c>
      <c r="Z421" s="240">
        <v>6.2</v>
      </c>
    </row>
    <row r="422" spans="1:26" ht="16.100000000000001" x14ac:dyDescent="0.35">
      <c r="A422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124"/>
      <c r="S422" s="72"/>
      <c r="T422" s="72"/>
      <c r="U422" s="131"/>
      <c r="V422" s="237"/>
      <c r="W422" s="237"/>
    </row>
    <row r="423" spans="1:26" ht="39.9" x14ac:dyDescent="0.35">
      <c r="A423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8"/>
      <c r="S423" s="127"/>
      <c r="T423" s="127"/>
      <c r="U423" s="132"/>
      <c r="V423" s="238"/>
      <c r="W423" s="238"/>
    </row>
    <row r="424" spans="1:26" x14ac:dyDescent="0.3">
      <c r="A424" s="209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f>IF((L425=""),"",((M424-N424)/(M424+N424))*100)</f>
        <v>4.4770497886929892</v>
      </c>
      <c r="Q424" s="66">
        <v>23</v>
      </c>
      <c r="R424" s="122" t="str">
        <f>IF(L425="","",IF(P425&lt;20,(IF(O424&gt;1730,IF(O424&lt;1970,"Pass","Fail"),"Fail"))))</f>
        <v>Pass</v>
      </c>
      <c r="S424" s="145"/>
      <c r="T424" s="145"/>
      <c r="U424" s="130"/>
      <c r="V424" s="236">
        <v>1600</v>
      </c>
      <c r="W424" s="236">
        <v>2000</v>
      </c>
      <c r="X424" s="240">
        <v>1730</v>
      </c>
      <c r="Y424" s="240">
        <v>1970</v>
      </c>
      <c r="Z424" s="240">
        <v>6.2</v>
      </c>
    </row>
    <row r="425" spans="1:26" ht="16.100000000000001" x14ac:dyDescent="0.35">
      <c r="A425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124"/>
      <c r="S425" s="72"/>
      <c r="T425" s="72"/>
      <c r="U425" s="131"/>
      <c r="V425" s="237"/>
      <c r="W425" s="237"/>
    </row>
    <row r="426" spans="1:26" ht="39.9" x14ac:dyDescent="0.35">
      <c r="A426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8"/>
      <c r="S426" s="127"/>
      <c r="T426" s="127"/>
      <c r="U426" s="132"/>
      <c r="V426" s="238"/>
      <c r="W426" s="238"/>
    </row>
    <row r="427" spans="1:26" x14ac:dyDescent="0.3">
      <c r="A427" s="209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f>IF((L428=""),"",((M427-N427)/(M427+N427))*100)</f>
        <v>12.869907076483164</v>
      </c>
      <c r="Q427" s="66">
        <v>23</v>
      </c>
      <c r="R427" s="122" t="str">
        <f>IF(L428="","",IF(P428&lt;20,(IF(O427&gt;1730,IF(O427&lt;1970,"Pass","Fail"),"Fail"))))</f>
        <v>Pass</v>
      </c>
      <c r="S427" s="145"/>
      <c r="T427" s="145"/>
      <c r="U427" s="130"/>
      <c r="V427" s="236">
        <v>1600</v>
      </c>
      <c r="W427" s="236">
        <v>2000</v>
      </c>
      <c r="X427" s="240">
        <v>1730</v>
      </c>
      <c r="Y427" s="240">
        <v>1970</v>
      </c>
      <c r="Z427" s="240">
        <v>6.2</v>
      </c>
    </row>
    <row r="428" spans="1:26" ht="16.100000000000001" x14ac:dyDescent="0.35">
      <c r="A428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124"/>
      <c r="S428" s="72"/>
      <c r="T428" s="72"/>
      <c r="U428" s="131"/>
      <c r="V428" s="237"/>
      <c r="W428" s="237"/>
    </row>
    <row r="429" spans="1:26" ht="39.9" x14ac:dyDescent="0.35">
      <c r="A429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8"/>
      <c r="S429" s="127"/>
      <c r="T429" s="127"/>
      <c r="U429" s="132"/>
      <c r="V429" s="238"/>
      <c r="W429" s="238"/>
    </row>
    <row r="430" spans="1:26" x14ac:dyDescent="0.3">
      <c r="A430" s="209">
        <v>43101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f>IF((L431=""),"",((M430-N430)/(M430+N430))*100)</f>
        <v>5.0959358554292029</v>
      </c>
      <c r="Q430" s="66">
        <v>23</v>
      </c>
      <c r="R430" s="122" t="str">
        <f>IF(L431="","",IF(P431&lt;20,(IF(O430&gt;1730,IF(O430&lt;1970,"Pass","Fail"),"Fail"))))</f>
        <v>Pass</v>
      </c>
      <c r="S430" s="145">
        <v>1428</v>
      </c>
      <c r="T430" s="145"/>
      <c r="U430" s="130"/>
      <c r="V430" s="236">
        <v>1600</v>
      </c>
      <c r="W430" s="236">
        <v>2000</v>
      </c>
      <c r="X430" s="240">
        <v>1730</v>
      </c>
      <c r="Y430" s="240">
        <v>1970</v>
      </c>
      <c r="Z430" s="240">
        <v>6.2</v>
      </c>
    </row>
    <row r="431" spans="1:26" ht="16.100000000000001" x14ac:dyDescent="0.35">
      <c r="A431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124"/>
      <c r="S431" s="72"/>
      <c r="T431" s="72"/>
      <c r="U431" s="131"/>
      <c r="V431" s="237"/>
      <c r="W431" s="237"/>
    </row>
    <row r="432" spans="1:26" ht="39.9" x14ac:dyDescent="0.35">
      <c r="A432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8"/>
      <c r="S432" s="127"/>
      <c r="T432" s="127"/>
      <c r="U432" s="132"/>
      <c r="V432" s="238"/>
      <c r="W432" s="238"/>
    </row>
    <row r="433" spans="1:26" x14ac:dyDescent="0.3">
      <c r="A433" s="209">
        <v>43104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f>IF((L434=""),"",((M433-N433)/(M433+N433))*100)</f>
        <v>2.5691519330345938</v>
      </c>
      <c r="Q433" s="66">
        <v>23</v>
      </c>
      <c r="R433" s="122" t="str">
        <f>IF(L434="","",IF(P434&lt;20,(IF(O433&gt;1730,IF(O433&lt;1970,"Pass","Fail"),"Fail"))))</f>
        <v>Pass</v>
      </c>
      <c r="S433" s="145">
        <v>1335</v>
      </c>
      <c r="T433" s="145"/>
      <c r="U433" s="130"/>
      <c r="V433" s="236">
        <v>1600</v>
      </c>
      <c r="W433" s="236">
        <v>2000</v>
      </c>
      <c r="X433" s="240">
        <v>1730</v>
      </c>
      <c r="Y433" s="240">
        <v>1970</v>
      </c>
      <c r="Z433" s="240">
        <v>6.2</v>
      </c>
    </row>
    <row r="434" spans="1:26" ht="16.100000000000001" x14ac:dyDescent="0.35">
      <c r="A434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124"/>
      <c r="S434" s="72"/>
      <c r="T434" s="72"/>
      <c r="U434" s="131"/>
      <c r="V434" s="237"/>
      <c r="W434" s="237"/>
    </row>
    <row r="435" spans="1:26" ht="39.9" x14ac:dyDescent="0.35">
      <c r="A435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8"/>
      <c r="S435" s="127"/>
      <c r="T435" s="127"/>
      <c r="U435" s="132"/>
      <c r="V435" s="238"/>
      <c r="W435" s="238"/>
    </row>
    <row r="436" spans="1:26" x14ac:dyDescent="0.3">
      <c r="A436" s="209">
        <v>43108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f>IF((L437=""),"",((M436-N436)/(M436+N436))*100)</f>
        <v>11.133210071682335</v>
      </c>
      <c r="Q436" s="66">
        <v>23</v>
      </c>
      <c r="R436" s="122" t="str">
        <f>IF(L437="","",IF(P437&lt;20,(IF(O436&gt;1730,IF(O436&lt;1970,"Pass","Fail"),"Fail"))))</f>
        <v>Pass</v>
      </c>
      <c r="S436" s="145">
        <v>1335</v>
      </c>
      <c r="T436" s="145"/>
      <c r="U436" s="130"/>
      <c r="V436" s="236">
        <v>1600</v>
      </c>
      <c r="W436" s="236">
        <v>2000</v>
      </c>
      <c r="X436" s="240">
        <v>1730</v>
      </c>
      <c r="Y436" s="240">
        <v>1970</v>
      </c>
      <c r="Z436" s="240">
        <v>6.2</v>
      </c>
    </row>
    <row r="437" spans="1:26" ht="16.100000000000001" x14ac:dyDescent="0.35">
      <c r="A43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124"/>
      <c r="S437" s="72"/>
      <c r="T437" s="72"/>
      <c r="U437" s="131"/>
      <c r="V437" s="237"/>
      <c r="W437" s="237"/>
    </row>
    <row r="438" spans="1:26" ht="39.9" x14ac:dyDescent="0.35">
      <c r="A43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8"/>
      <c r="S438" s="127"/>
      <c r="T438" s="127"/>
      <c r="U438" s="132"/>
      <c r="V438" s="238"/>
      <c r="W438" s="238"/>
    </row>
    <row r="439" spans="1:26" x14ac:dyDescent="0.3">
      <c r="A439" s="209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f>IF((L440=""),"",((M439-N439)/(M439+N439))*100)</f>
        <v>3.9831628936078056</v>
      </c>
      <c r="Q439" s="66">
        <v>23</v>
      </c>
      <c r="R439" s="122" t="str">
        <f>IF(L440="","",IF(P440&lt;20,(IF(O439&gt;1730,IF(O439&lt;1970,"Pass","Fail"),"Fail"))))</f>
        <v>Pass</v>
      </c>
      <c r="S439" s="145">
        <v>1159</v>
      </c>
      <c r="T439" s="145"/>
      <c r="U439" s="130"/>
      <c r="V439" s="236">
        <v>1600</v>
      </c>
      <c r="W439" s="236">
        <v>2000</v>
      </c>
      <c r="X439" s="240">
        <v>1730</v>
      </c>
      <c r="Y439" s="240">
        <v>1970</v>
      </c>
      <c r="Z439" s="240">
        <v>6.2</v>
      </c>
    </row>
    <row r="440" spans="1:26" ht="16.100000000000001" x14ac:dyDescent="0.35">
      <c r="A440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124"/>
      <c r="S440" s="72"/>
      <c r="T440" s="72"/>
      <c r="U440" s="131"/>
      <c r="V440" s="237"/>
      <c r="W440" s="237"/>
    </row>
    <row r="441" spans="1:26" ht="39.9" x14ac:dyDescent="0.35">
      <c r="A441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8"/>
      <c r="S441" s="127"/>
      <c r="T441" s="127"/>
      <c r="U441" s="132"/>
      <c r="V441" s="238"/>
      <c r="W441" s="238"/>
    </row>
    <row r="442" spans="1:26" x14ac:dyDescent="0.3">
      <c r="A442" s="209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f>IF((L443=""),"",((M442-N442)/(M442+N442))*100)</f>
        <v>5.1312272600998581</v>
      </c>
      <c r="Q442" s="66">
        <v>23</v>
      </c>
      <c r="R442" s="122" t="str">
        <f>IF(L443="","",IF(P443&lt;20,(IF(O442&gt;1730,IF(O442&lt;1970,"Pass","Fail"),"Fail"))))</f>
        <v>Pass</v>
      </c>
      <c r="S442" s="145">
        <v>121</v>
      </c>
      <c r="T442" s="145"/>
      <c r="U442" s="130"/>
      <c r="V442" s="236">
        <v>1600</v>
      </c>
      <c r="W442" s="236">
        <v>2000</v>
      </c>
      <c r="X442" s="240">
        <v>1730</v>
      </c>
      <c r="Y442" s="240">
        <v>1970</v>
      </c>
      <c r="Z442" s="240">
        <v>6.2</v>
      </c>
    </row>
    <row r="443" spans="1:26" ht="16.100000000000001" x14ac:dyDescent="0.35">
      <c r="A443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124"/>
      <c r="S443" s="72"/>
      <c r="T443" s="72"/>
      <c r="U443" s="131"/>
      <c r="V443" s="237"/>
      <c r="W443" s="237"/>
    </row>
    <row r="444" spans="1:26" ht="39.9" x14ac:dyDescent="0.35">
      <c r="A444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8"/>
      <c r="S444" s="127"/>
      <c r="T444" s="127"/>
      <c r="U444" s="132"/>
      <c r="V444" s="238"/>
      <c r="W444" s="238"/>
    </row>
    <row r="445" spans="1:26" x14ac:dyDescent="0.3">
      <c r="A445" s="209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f>IF((L446=""),"",((M445-N445)/(M445+N445))*100)</f>
        <v>6.234781807040056</v>
      </c>
      <c r="Q445" s="66">
        <v>23</v>
      </c>
      <c r="R445" s="122" t="str">
        <f>IF(L446="","",IF(P446&lt;20,(IF(O445&gt;1730,IF(O445&lt;1970,"Pass","Fail"),"Fail"))))</f>
        <v>Pass</v>
      </c>
      <c r="S445" s="145">
        <v>1428</v>
      </c>
      <c r="T445" s="145"/>
      <c r="U445" s="130"/>
      <c r="V445" s="236">
        <v>1600</v>
      </c>
      <c r="W445" s="236">
        <v>2000</v>
      </c>
      <c r="X445" s="240">
        <v>1730</v>
      </c>
      <c r="Y445" s="240">
        <v>1970</v>
      </c>
      <c r="Z445" s="240">
        <v>6.2</v>
      </c>
    </row>
    <row r="446" spans="1:26" ht="16.100000000000001" x14ac:dyDescent="0.35">
      <c r="A446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124"/>
      <c r="S446" s="72"/>
      <c r="T446" s="72"/>
      <c r="U446" s="131"/>
      <c r="V446" s="237"/>
      <c r="W446" s="237"/>
    </row>
    <row r="447" spans="1:26" ht="39.9" x14ac:dyDescent="0.35">
      <c r="A447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8"/>
      <c r="S447" s="127"/>
      <c r="T447" s="127"/>
      <c r="U447" s="132"/>
      <c r="V447" s="238"/>
      <c r="W447" s="238"/>
    </row>
    <row r="448" spans="1:26" x14ac:dyDescent="0.3">
      <c r="A448" s="209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f>IF((L449=""),"",((M448-N448)/(M448+N448))*100)</f>
        <v>6.2577455924632899</v>
      </c>
      <c r="Q448" s="66">
        <v>23</v>
      </c>
      <c r="R448" s="122" t="str">
        <f>IF(L449="","",IF(P449&lt;20,(IF(O448&gt;1730,IF(O448&lt;1970,"Pass","Fail"),"Fail"))))</f>
        <v>Pass</v>
      </c>
      <c r="S448" s="145"/>
      <c r="T448" s="145"/>
      <c r="U448" s="130"/>
      <c r="V448" s="236">
        <v>1600</v>
      </c>
      <c r="W448" s="236">
        <v>2000</v>
      </c>
      <c r="X448" s="240">
        <v>1730</v>
      </c>
      <c r="Y448" s="240">
        <v>1970</v>
      </c>
      <c r="Z448" s="240">
        <v>6.2</v>
      </c>
    </row>
    <row r="449" spans="1:26" ht="16.100000000000001" x14ac:dyDescent="0.35">
      <c r="A449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124"/>
      <c r="S449" s="72"/>
      <c r="T449" s="72"/>
      <c r="U449" s="131"/>
      <c r="V449" s="237"/>
      <c r="W449" s="237"/>
    </row>
    <row r="450" spans="1:26" ht="39.9" x14ac:dyDescent="0.35">
      <c r="A450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8"/>
      <c r="S450" s="127"/>
      <c r="T450" s="127"/>
      <c r="U450" s="132"/>
      <c r="V450" s="238"/>
      <c r="W450" s="238"/>
    </row>
    <row r="451" spans="1:26" x14ac:dyDescent="0.3">
      <c r="A451" s="209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f>IF((L452=""),"",((M451-N451)/(M451+N451))*100)</f>
        <v>5.2596692028354051</v>
      </c>
      <c r="Q451" s="66">
        <v>23</v>
      </c>
      <c r="R451" s="122" t="str">
        <f>IF(L452="","",IF(P452&lt;20,(IF(O451&gt;1730,IF(O451&lt;1970,"Pass","Fail"),"Fail"))))</f>
        <v>Pass</v>
      </c>
      <c r="S451" s="145">
        <v>1335</v>
      </c>
      <c r="T451" s="145"/>
      <c r="U451" s="130"/>
      <c r="V451" s="236">
        <v>1600</v>
      </c>
      <c r="W451" s="236">
        <v>2000</v>
      </c>
      <c r="X451" s="240">
        <v>1730</v>
      </c>
      <c r="Y451" s="240">
        <v>1970</v>
      </c>
      <c r="Z451" s="240">
        <v>6.2</v>
      </c>
    </row>
    <row r="452" spans="1:26" ht="16.100000000000001" x14ac:dyDescent="0.35">
      <c r="A452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124"/>
      <c r="S452" s="72"/>
      <c r="T452" s="72"/>
      <c r="U452" s="131"/>
      <c r="V452" s="237"/>
      <c r="W452" s="237"/>
    </row>
    <row r="453" spans="1:26" ht="39.9" x14ac:dyDescent="0.35">
      <c r="A453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8"/>
      <c r="S453" s="127"/>
      <c r="T453" s="127"/>
      <c r="U453" s="132"/>
      <c r="V453" s="238"/>
      <c r="W453" s="238"/>
    </row>
    <row r="454" spans="1:26" x14ac:dyDescent="0.3">
      <c r="A454" s="209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f>IF((L455=""),"",((M454-N454)/(M454+N454))*100)</f>
        <v>3.1905408024810331</v>
      </c>
      <c r="Q454" s="66">
        <v>23</v>
      </c>
      <c r="R454" s="122" t="str">
        <f>IF(L455="","",IF(P455&lt;20,(IF(O454&gt;1730,IF(O454&lt;1970,"Pass","Fail"),"Fail"))))</f>
        <v>Pass</v>
      </c>
      <c r="S454" s="145">
        <v>1335</v>
      </c>
      <c r="T454" s="145"/>
      <c r="U454" s="130"/>
      <c r="V454" s="236">
        <v>1600</v>
      </c>
      <c r="W454" s="236">
        <v>2000</v>
      </c>
      <c r="X454" s="240">
        <v>1730</v>
      </c>
      <c r="Y454" s="240">
        <v>1970</v>
      </c>
      <c r="Z454" s="240">
        <v>6.2</v>
      </c>
    </row>
    <row r="455" spans="1:26" ht="16.100000000000001" x14ac:dyDescent="0.35">
      <c r="A455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124"/>
      <c r="S455" s="72"/>
      <c r="T455" s="72"/>
      <c r="U455" s="131"/>
      <c r="V455" s="237"/>
      <c r="W455" s="237"/>
    </row>
    <row r="456" spans="1:26" ht="39.9" x14ac:dyDescent="0.35">
      <c r="A456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8"/>
      <c r="S456" s="127"/>
      <c r="T456" s="127"/>
      <c r="U456" s="132"/>
      <c r="V456" s="238"/>
      <c r="W456" s="238"/>
    </row>
    <row r="457" spans="1:26" x14ac:dyDescent="0.3">
      <c r="A457" s="209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f>IF((L458=""),"",((M457-N457)/(M457+N457))*100)</f>
        <v>19.770852923313612</v>
      </c>
      <c r="Q457" s="66">
        <v>23</v>
      </c>
      <c r="R457" s="122" t="str">
        <f>IF(L458="","",IF(P458&lt;20,(IF(O457&gt;1730,IF(O457&lt;1970,"Pass","Fail"),"Fail"))))</f>
        <v>Pass</v>
      </c>
      <c r="S457" s="145">
        <v>1335</v>
      </c>
      <c r="T457" s="145"/>
      <c r="U457" s="130"/>
      <c r="V457" s="236">
        <v>1600</v>
      </c>
      <c r="W457" s="236">
        <v>2000</v>
      </c>
      <c r="X457" s="240">
        <v>1730</v>
      </c>
      <c r="Y457" s="240">
        <v>1970</v>
      </c>
      <c r="Z457" s="240">
        <v>6.2</v>
      </c>
    </row>
    <row r="458" spans="1:26" ht="16.100000000000001" x14ac:dyDescent="0.35">
      <c r="A458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124"/>
      <c r="S458" s="72"/>
      <c r="T458" s="72"/>
      <c r="U458" s="131"/>
      <c r="V458" s="237"/>
      <c r="W458" s="237"/>
    </row>
    <row r="459" spans="1:26" ht="39.9" x14ac:dyDescent="0.35">
      <c r="A459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8"/>
      <c r="S459" s="127"/>
      <c r="T459" s="127"/>
      <c r="U459" s="132"/>
      <c r="V459" s="238"/>
      <c r="W459" s="238"/>
    </row>
    <row r="460" spans="1:26" x14ac:dyDescent="0.3">
      <c r="A460" s="209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f>IF((L461=""),"",((M460-N460)/(M460+N460))*100)</f>
        <v>3.8050444236135093</v>
      </c>
      <c r="Q460" s="66">
        <v>23</v>
      </c>
      <c r="R460" s="122" t="str">
        <f>IF(L461="","",IF(P461&lt;20,(IF(O460&gt;1730,IF(O460&lt;1970,"Pass","Fail"),"Fail"))))</f>
        <v>Pass</v>
      </c>
      <c r="S460" s="145"/>
      <c r="T460" s="145"/>
      <c r="U460" s="130"/>
      <c r="V460" s="236">
        <v>1600</v>
      </c>
      <c r="W460" s="236">
        <v>2000</v>
      </c>
      <c r="X460" s="240">
        <v>1730</v>
      </c>
      <c r="Y460" s="240">
        <v>1970</v>
      </c>
      <c r="Z460" s="240">
        <v>6.2</v>
      </c>
    </row>
    <row r="461" spans="1:26" ht="16.100000000000001" x14ac:dyDescent="0.35">
      <c r="A461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124"/>
      <c r="S461" s="72"/>
      <c r="T461" s="72"/>
      <c r="U461" s="131"/>
      <c r="V461" s="237"/>
      <c r="W461" s="237"/>
    </row>
    <row r="462" spans="1:26" ht="39.9" x14ac:dyDescent="0.35">
      <c r="A462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8"/>
      <c r="S462" s="127"/>
      <c r="T462" s="127"/>
      <c r="U462" s="132"/>
      <c r="V462" s="238"/>
      <c r="W462" s="238"/>
    </row>
    <row r="463" spans="1:26" x14ac:dyDescent="0.3">
      <c r="A463" s="209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f>IF((L464=""),"",((M463-N463)/(M463+N463))*100)</f>
        <v>2.7364076062113498</v>
      </c>
      <c r="Q463" s="66">
        <v>23</v>
      </c>
      <c r="R463" s="122" t="str">
        <f>IF(L464="","",IF(P464&lt;20,(IF(O463&gt;1730,IF(O463&lt;1970,"Pass","Fail"),"Fail"))))</f>
        <v>Pass</v>
      </c>
      <c r="S463" s="145"/>
      <c r="T463" s="145"/>
      <c r="U463" s="130"/>
      <c r="V463" s="236">
        <v>1600</v>
      </c>
      <c r="W463" s="236">
        <v>2000</v>
      </c>
      <c r="X463" s="240">
        <v>1730</v>
      </c>
      <c r="Y463" s="240">
        <v>1970</v>
      </c>
      <c r="Z463" s="240">
        <v>6.2</v>
      </c>
    </row>
    <row r="464" spans="1:26" ht="16.100000000000001" x14ac:dyDescent="0.35">
      <c r="A464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124"/>
      <c r="S464" s="72"/>
      <c r="T464" s="72"/>
      <c r="U464" s="131"/>
      <c r="V464" s="237"/>
      <c r="W464" s="237"/>
    </row>
    <row r="465" spans="1:26" ht="39.9" x14ac:dyDescent="0.35">
      <c r="A465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8"/>
      <c r="S465" s="127"/>
      <c r="T465" s="127"/>
      <c r="U465" s="132"/>
      <c r="V465" s="238"/>
      <c r="W465" s="238"/>
    </row>
    <row r="466" spans="1:26" x14ac:dyDescent="0.3">
      <c r="A466" s="209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f>IF((L467=""),"",((M466-N466)/(M466+N466))*100)</f>
        <v>3.0545084500955646</v>
      </c>
      <c r="Q466" s="66">
        <v>23</v>
      </c>
      <c r="R466" s="122" t="str">
        <f>IF(L467="","",IF(P467&lt;20,(IF(O466&gt;1730,IF(O466&lt;1970,"Pass","Fail"),"Fail"))))</f>
        <v>Pass</v>
      </c>
      <c r="S466" s="145">
        <v>102</v>
      </c>
      <c r="T466" s="145"/>
      <c r="U466" s="130"/>
      <c r="V466" s="236">
        <v>1600</v>
      </c>
      <c r="W466" s="236">
        <v>2000</v>
      </c>
      <c r="X466" s="240">
        <v>1730</v>
      </c>
      <c r="Y466" s="240">
        <v>1970</v>
      </c>
      <c r="Z466" s="240">
        <v>6.2</v>
      </c>
    </row>
    <row r="467" spans="1:26" ht="16.100000000000001" x14ac:dyDescent="0.35">
      <c r="A46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124"/>
      <c r="S467" s="72"/>
      <c r="T467" s="72"/>
      <c r="U467" s="131"/>
      <c r="V467" s="237"/>
      <c r="W467" s="237"/>
    </row>
    <row r="468" spans="1:26" ht="39.9" x14ac:dyDescent="0.35">
      <c r="A46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8"/>
      <c r="S468" s="127"/>
      <c r="T468" s="127"/>
      <c r="U468" s="132"/>
      <c r="V468" s="238"/>
      <c r="W468" s="238"/>
    </row>
    <row r="469" spans="1:26" x14ac:dyDescent="0.3">
      <c r="A469" s="209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f>IF((L470=""),"",((M469-N469)/(M469+N469))*100)</f>
        <v>2.5673462714649329</v>
      </c>
      <c r="Q469" s="66">
        <v>23</v>
      </c>
      <c r="R469" s="122" t="str">
        <f>IF(L470="","",IF(P470&lt;20,(IF(O469&gt;1730,IF(O469&lt;1970,"Pass","Fail"),"Fail"))))</f>
        <v>Pass</v>
      </c>
      <c r="S469" s="145"/>
      <c r="T469" s="145"/>
      <c r="U469" s="130"/>
      <c r="V469" s="236">
        <v>1600</v>
      </c>
      <c r="W469" s="236">
        <v>2000</v>
      </c>
      <c r="X469" s="240">
        <v>1730</v>
      </c>
      <c r="Y469" s="240">
        <v>1970</v>
      </c>
      <c r="Z469" s="240">
        <v>6.2</v>
      </c>
    </row>
    <row r="470" spans="1:26" ht="16.100000000000001" x14ac:dyDescent="0.35">
      <c r="A470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124"/>
      <c r="S470" s="72"/>
      <c r="T470" s="72"/>
      <c r="U470" s="131"/>
      <c r="V470" s="237"/>
      <c r="W470" s="237"/>
    </row>
    <row r="471" spans="1:26" ht="39.9" x14ac:dyDescent="0.35">
      <c r="A471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8"/>
      <c r="S471" s="127"/>
      <c r="T471" s="127"/>
      <c r="U471" s="132"/>
      <c r="V471" s="238"/>
      <c r="W471" s="238"/>
    </row>
    <row r="472" spans="1:26" x14ac:dyDescent="0.3">
      <c r="A472" s="209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f>IF((L473=""),"",((M472-N472)/(M472+N472))*100)</f>
        <v>5.7000121190902977</v>
      </c>
      <c r="Q472" s="66">
        <v>23</v>
      </c>
      <c r="R472" s="122" t="str">
        <f>IF(L473="","",IF(P473&lt;20,(IF(O472&gt;1730,IF(O472&lt;1970,"Pass","Fail"),"Fail"))))</f>
        <v>Pass</v>
      </c>
      <c r="S472" s="145">
        <v>1159</v>
      </c>
      <c r="T472" s="145"/>
      <c r="U472" s="130"/>
      <c r="V472" s="236">
        <v>1600</v>
      </c>
      <c r="W472" s="236">
        <v>2000</v>
      </c>
      <c r="X472" s="240">
        <v>1730</v>
      </c>
      <c r="Y472" s="240">
        <v>1970</v>
      </c>
      <c r="Z472" s="240">
        <v>6.2</v>
      </c>
    </row>
    <row r="473" spans="1:26" ht="16.100000000000001" x14ac:dyDescent="0.35">
      <c r="A473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124"/>
      <c r="S473" s="72"/>
      <c r="T473" s="72"/>
      <c r="U473" s="131"/>
      <c r="V473" s="237"/>
      <c r="W473" s="237"/>
    </row>
    <row r="474" spans="1:26" ht="39.9" x14ac:dyDescent="0.35">
      <c r="A474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8"/>
      <c r="S474" s="127"/>
      <c r="T474" s="127"/>
      <c r="U474" s="132"/>
      <c r="V474" s="238"/>
      <c r="W474" s="238"/>
    </row>
    <row r="475" spans="1:26" x14ac:dyDescent="0.3">
      <c r="A475" s="209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f>IF((L476=""),"",((M475-N475)/(M475+N475))*100)</f>
        <v>4.1407333687418078</v>
      </c>
      <c r="Q475" s="66">
        <v>23</v>
      </c>
      <c r="R475" s="122" t="str">
        <f>IF(L476="","",IF(P476&lt;20,(IF(O475&gt;1730,IF(O475&lt;1970,"Pass","Fail"),"Fail"))))</f>
        <v>Pass</v>
      </c>
      <c r="S475" s="145">
        <v>1335</v>
      </c>
      <c r="T475" s="145"/>
      <c r="U475" s="130"/>
      <c r="V475" s="236">
        <v>1600</v>
      </c>
      <c r="W475" s="236">
        <v>2000</v>
      </c>
      <c r="X475" s="240">
        <v>1730</v>
      </c>
      <c r="Y475" s="240">
        <v>1970</v>
      </c>
      <c r="Z475" s="240">
        <v>6.2</v>
      </c>
    </row>
    <row r="476" spans="1:26" ht="16.100000000000001" x14ac:dyDescent="0.35">
      <c r="A476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124"/>
      <c r="S476" s="72"/>
      <c r="T476" s="72"/>
      <c r="U476" s="131"/>
      <c r="V476" s="237"/>
      <c r="W476" s="237"/>
    </row>
    <row r="477" spans="1:26" ht="39.9" x14ac:dyDescent="0.35">
      <c r="A477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8"/>
      <c r="S477" s="127"/>
      <c r="T477" s="127"/>
      <c r="U477" s="132"/>
      <c r="V477" s="238"/>
      <c r="W477" s="238"/>
    </row>
    <row r="478" spans="1:26" x14ac:dyDescent="0.3">
      <c r="A478" s="209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f>IF((L479=""),"",((M478-N478)/(M478+N478))*100)</f>
        <v>11.543206149015388</v>
      </c>
      <c r="Q478" s="66">
        <v>23</v>
      </c>
      <c r="R478" s="122" t="str">
        <f>IF(L479="","",IF(P479&lt;20,(IF(O478&gt;1730,IF(O478&lt;1970,"Pass","Fail"),"Fail"))))</f>
        <v>Pass</v>
      </c>
      <c r="S478" s="145">
        <v>1335</v>
      </c>
      <c r="T478" s="145"/>
      <c r="U478" s="130"/>
      <c r="V478" s="236">
        <v>1600</v>
      </c>
      <c r="W478" s="236">
        <v>2000</v>
      </c>
      <c r="X478" s="240">
        <v>1730</v>
      </c>
      <c r="Y478" s="240">
        <v>1970</v>
      </c>
      <c r="Z478" s="240">
        <v>6.2</v>
      </c>
    </row>
    <row r="479" spans="1:26" ht="16.100000000000001" x14ac:dyDescent="0.35">
      <c r="A479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124"/>
      <c r="S479" s="72"/>
      <c r="T479" s="72"/>
      <c r="U479" s="131"/>
      <c r="V479" s="237"/>
      <c r="W479" s="237"/>
    </row>
    <row r="480" spans="1:26" ht="39.9" x14ac:dyDescent="0.35">
      <c r="A480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8"/>
      <c r="R480" s="127"/>
      <c r="S480" s="132"/>
      <c r="T480" s="210"/>
      <c r="V480" s="238"/>
      <c r="W480" s="238"/>
    </row>
    <row r="481" spans="1:26" x14ac:dyDescent="0.3">
      <c r="A481" s="209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f>IF((L482=""),"",((M481-N481)/(M481+N481))*100)</f>
        <v>4.2347887334460284</v>
      </c>
      <c r="Q481" s="66">
        <v>23</v>
      </c>
      <c r="R481" s="122" t="str">
        <f>IF(L482="","",IF(P482&lt;20,(IF(O481&gt;1730,IF(O481&lt;1970,"Pass","Fail"),"Fail"))))</f>
        <v>Fail</v>
      </c>
      <c r="S481" s="145">
        <v>1335</v>
      </c>
      <c r="T481" s="211"/>
      <c r="V481" s="236">
        <v>1600</v>
      </c>
      <c r="W481" s="236">
        <v>2000</v>
      </c>
      <c r="X481" s="240">
        <v>1730</v>
      </c>
      <c r="Y481" s="240">
        <v>1970</v>
      </c>
      <c r="Z481" s="240">
        <v>6.2</v>
      </c>
    </row>
    <row r="482" spans="1:26" ht="16.100000000000001" x14ac:dyDescent="0.35">
      <c r="A482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124"/>
      <c r="S482" s="72"/>
      <c r="T482" s="69"/>
      <c r="V482" s="237"/>
      <c r="W482" s="237"/>
    </row>
    <row r="483" spans="1:26" ht="39.9" x14ac:dyDescent="0.35">
      <c r="A483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8"/>
      <c r="R483" s="127"/>
      <c r="S483" s="132"/>
      <c r="T483" s="210"/>
      <c r="V483" s="238"/>
      <c r="W483" s="238"/>
    </row>
    <row r="484" spans="1:26" x14ac:dyDescent="0.3">
      <c r="A484" s="209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f>IF((L485=""),"",((M484-N484)/(M484+N484))*100)</f>
        <v>3.10204177282588</v>
      </c>
      <c r="Q484" s="66">
        <v>23</v>
      </c>
      <c r="R484" s="122" t="str">
        <f>IF(L485="","",IF(P485&lt;20,(IF(O484&gt;1730,IF(O484&lt;1970,"Pass","Fail"),"Fail"))))</f>
        <v>Fail</v>
      </c>
      <c r="S484" s="145">
        <v>1335</v>
      </c>
      <c r="T484" s="211"/>
      <c r="V484" s="236">
        <v>1600</v>
      </c>
      <c r="W484" s="236">
        <v>2000</v>
      </c>
      <c r="X484" s="240">
        <v>1730</v>
      </c>
      <c r="Y484" s="240">
        <v>1970</v>
      </c>
      <c r="Z484" s="240">
        <v>6.2</v>
      </c>
    </row>
    <row r="485" spans="1:26" ht="16.100000000000001" x14ac:dyDescent="0.35">
      <c r="A485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124"/>
      <c r="S485" s="72"/>
      <c r="T485" s="69"/>
      <c r="V485" s="237"/>
      <c r="W485" s="237"/>
    </row>
    <row r="486" spans="1:26" ht="39.9" x14ac:dyDescent="0.35">
      <c r="A486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8"/>
      <c r="R486" s="127"/>
      <c r="S486" s="132"/>
      <c r="T486" s="210"/>
      <c r="V486" s="238"/>
      <c r="W486" s="238"/>
    </row>
    <row r="487" spans="1:26" x14ac:dyDescent="0.3">
      <c r="A487" s="209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f>IF((L488=""),"",((M487-N487)/(M487+N487))*100)</f>
        <v>38.708983288752364</v>
      </c>
      <c r="Q487" s="66">
        <v>23</v>
      </c>
      <c r="R487" s="122" t="str">
        <f>IF(L488="","",IF(P488&lt;20,(IF(O487&gt;1730,IF(O487&lt;1970,"Pass","Fail"),"Fail"))))</f>
        <v>Fail</v>
      </c>
      <c r="S487" s="145">
        <v>1335</v>
      </c>
      <c r="T487" s="211"/>
      <c r="V487" s="236">
        <v>1600</v>
      </c>
      <c r="W487" s="236">
        <v>2000</v>
      </c>
      <c r="X487" s="240">
        <v>1730</v>
      </c>
      <c r="Y487" s="240">
        <v>1970</v>
      </c>
      <c r="Z487" s="240">
        <v>6.2</v>
      </c>
    </row>
    <row r="488" spans="1:26" ht="16.100000000000001" x14ac:dyDescent="0.35">
      <c r="A488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124"/>
      <c r="S488" s="72"/>
      <c r="T488" s="69"/>
      <c r="V488" s="237"/>
      <c r="W488" s="237"/>
    </row>
    <row r="489" spans="1:26" ht="39.9" x14ac:dyDescent="0.35">
      <c r="A489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8"/>
      <c r="S489" s="127"/>
      <c r="T489" s="69"/>
      <c r="V489" s="238"/>
      <c r="W489" s="238"/>
    </row>
    <row r="490" spans="1:26" x14ac:dyDescent="0.3">
      <c r="A490" s="209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f>IF((L491=""),"",((M490-N490)/(M490+N490))*100)</f>
        <v>2.6909839697918656</v>
      </c>
      <c r="Q490" s="66">
        <v>23</v>
      </c>
      <c r="R490" s="122" t="str">
        <f>IF(L491="","",IF(P491&lt;20,(IF(O490&gt;1730,IF(O490&lt;1970,"Pass","Fail"),"Fail"))))</f>
        <v>Pass</v>
      </c>
      <c r="S490" s="145">
        <v>1335</v>
      </c>
      <c r="T490" s="211"/>
      <c r="V490" s="236">
        <v>1600</v>
      </c>
      <c r="W490" s="236">
        <v>2000</v>
      </c>
      <c r="X490" s="240">
        <v>1730</v>
      </c>
      <c r="Y490" s="240">
        <v>1970</v>
      </c>
      <c r="Z490" s="240">
        <v>6.2</v>
      </c>
    </row>
    <row r="491" spans="1:26" ht="16.100000000000001" x14ac:dyDescent="0.35">
      <c r="A491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124"/>
      <c r="S491" s="72"/>
      <c r="T491" s="69"/>
      <c r="V491" s="237"/>
      <c r="W491" s="237"/>
    </row>
    <row r="492" spans="1:26" ht="39.9" x14ac:dyDescent="0.35">
      <c r="A492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8"/>
      <c r="S492" s="127"/>
      <c r="T492" s="69"/>
      <c r="V492" s="238"/>
      <c r="W492" s="238"/>
    </row>
    <row r="493" spans="1:26" x14ac:dyDescent="0.3">
      <c r="A493" s="209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f>IF((L494=""),"",((M493-N493)/(M493+N493))*100)</f>
        <v>4.8637981010300049</v>
      </c>
      <c r="Q493" s="66">
        <v>23</v>
      </c>
      <c r="R493" s="122" t="str">
        <f>IF(L494="","",IF(P494&lt;20,(IF(O493&gt;1730,IF(O493&lt;1970,"Pass","Fail"),"Fail"))))</f>
        <v>Pass</v>
      </c>
      <c r="S493" s="145">
        <v>1335</v>
      </c>
      <c r="T493" s="211"/>
      <c r="V493" s="236">
        <v>1600</v>
      </c>
      <c r="W493" s="236">
        <v>2000</v>
      </c>
      <c r="X493" s="240">
        <v>1730</v>
      </c>
      <c r="Y493" s="240">
        <v>1970</v>
      </c>
      <c r="Z493" s="240">
        <v>6.2</v>
      </c>
    </row>
    <row r="494" spans="1:26" ht="16.100000000000001" x14ac:dyDescent="0.35">
      <c r="A494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124"/>
      <c r="S494" s="72"/>
      <c r="T494" s="69"/>
      <c r="V494" s="237"/>
      <c r="W494" s="237"/>
    </row>
    <row r="495" spans="1:26" ht="39.9" x14ac:dyDescent="0.35">
      <c r="A495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8"/>
      <c r="S495" s="127"/>
      <c r="T495" s="69"/>
      <c r="V495" s="238"/>
      <c r="W495" s="238"/>
    </row>
    <row r="496" spans="1:26" x14ac:dyDescent="0.3">
      <c r="A496" s="209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f>IF((L497=""),"",((M496-N496)/(M496+N496))*100)</f>
        <v>3.4080066969450402</v>
      </c>
      <c r="Q496" s="66">
        <v>23</v>
      </c>
      <c r="R496" s="122" t="str">
        <f>IF(L497="","",IF(P497&lt;20,(IF(O496&gt;1730,IF(O496&lt;1970,"Pass","Fail"),"Fail"))))</f>
        <v>Pass</v>
      </c>
      <c r="S496" s="145">
        <v>102</v>
      </c>
      <c r="T496" s="211"/>
      <c r="V496" s="236">
        <v>1600</v>
      </c>
      <c r="W496" s="236">
        <v>2000</v>
      </c>
      <c r="X496" s="240">
        <v>1730</v>
      </c>
      <c r="Y496" s="240">
        <v>1970</v>
      </c>
      <c r="Z496" s="240">
        <v>6.2</v>
      </c>
    </row>
    <row r="497" spans="1:26" ht="16.100000000000001" x14ac:dyDescent="0.35">
      <c r="A49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124"/>
      <c r="S497" s="72"/>
      <c r="T497" s="69"/>
      <c r="V497" s="237"/>
      <c r="W497" s="237"/>
    </row>
    <row r="498" spans="1:26" ht="39.9" x14ac:dyDescent="0.35">
      <c r="A49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8"/>
      <c r="S498" s="127"/>
      <c r="T498" s="69"/>
      <c r="V498" s="238"/>
      <c r="W498" s="238"/>
    </row>
    <row r="499" spans="1:26" x14ac:dyDescent="0.3">
      <c r="A499" s="209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f>IF((L500=""),"",((M499-N499)/(M499+N499))*100)</f>
        <v>4.338435383241805</v>
      </c>
      <c r="Q499" s="66">
        <v>23</v>
      </c>
      <c r="R499" s="122" t="str">
        <f>IF(L500="","",IF(P500&lt;20,(IF(O499&gt;1730,IF(O499&lt;1970,"Pass","Fail"),"Fail"))))</f>
        <v>Pass</v>
      </c>
      <c r="S499" s="145">
        <v>74</v>
      </c>
      <c r="T499" s="142" t="s">
        <v>128</v>
      </c>
      <c r="V499" s="236">
        <v>1600</v>
      </c>
      <c r="W499" s="236">
        <v>2000</v>
      </c>
      <c r="X499" s="240">
        <v>1730</v>
      </c>
      <c r="Y499" s="240">
        <v>1970</v>
      </c>
      <c r="Z499" s="240">
        <v>6.2</v>
      </c>
    </row>
    <row r="500" spans="1:26" ht="16.100000000000001" x14ac:dyDescent="0.35">
      <c r="A500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124"/>
      <c r="S500" s="72"/>
      <c r="T500" s="69"/>
      <c r="V500" s="237"/>
      <c r="W500" s="237"/>
    </row>
    <row r="501" spans="1:26" ht="39.9" x14ac:dyDescent="0.35">
      <c r="A501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8"/>
      <c r="S501" s="127"/>
      <c r="T501" s="69"/>
      <c r="V501" s="238"/>
      <c r="W501" s="238"/>
    </row>
    <row r="502" spans="1:26" x14ac:dyDescent="0.3">
      <c r="A502" s="209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f>IF((L503=""),"",((M502-N502)/(M502+N502))*100)</f>
        <v>7.0360944447312317</v>
      </c>
      <c r="Q502" s="66">
        <v>23</v>
      </c>
      <c r="R502" s="122" t="str">
        <f>IF(L503="","",IF(P503&lt;20,(IF(O502&gt;1730,IF(O502&lt;1970,"Pass","Fail"),"Fail"))))</f>
        <v>Pass</v>
      </c>
      <c r="S502" s="145">
        <v>102</v>
      </c>
      <c r="T502" s="211"/>
      <c r="V502" s="236">
        <v>1600</v>
      </c>
      <c r="W502" s="236">
        <v>2000</v>
      </c>
      <c r="X502" s="240">
        <v>1730</v>
      </c>
      <c r="Y502" s="240">
        <v>1970</v>
      </c>
      <c r="Z502" s="240">
        <v>6.2</v>
      </c>
    </row>
    <row r="503" spans="1:26" ht="16.100000000000001" x14ac:dyDescent="0.35">
      <c r="A503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124"/>
      <c r="S503" s="72"/>
      <c r="T503" s="69"/>
      <c r="V503" s="237"/>
      <c r="W503" s="237"/>
    </row>
    <row r="504" spans="1:26" ht="39.9" x14ac:dyDescent="0.35">
      <c r="A504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8"/>
      <c r="S504" s="127"/>
      <c r="T504" s="69"/>
      <c r="V504" s="238"/>
      <c r="W504" s="238"/>
    </row>
    <row r="505" spans="1:26" x14ac:dyDescent="0.3">
      <c r="A505" s="209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f>IF((L506=""),"",((M505-N505)/(M505+N505))*100)</f>
        <v>3.8831473791739817</v>
      </c>
      <c r="Q505" s="66">
        <v>23</v>
      </c>
      <c r="R505" s="122" t="str">
        <f>IF(L506="","",IF(P506&lt;20,(IF(O505&gt;1730,IF(O505&lt;1970,"Pass","Fail"),"Fail"))))</f>
        <v>Pass</v>
      </c>
      <c r="S505" s="145">
        <v>102</v>
      </c>
      <c r="T505" s="211"/>
      <c r="V505" s="236">
        <v>1600</v>
      </c>
      <c r="W505" s="236">
        <v>2000</v>
      </c>
      <c r="X505" s="240">
        <v>1730</v>
      </c>
      <c r="Y505" s="240">
        <v>1970</v>
      </c>
      <c r="Z505" s="240">
        <v>6.2</v>
      </c>
    </row>
    <row r="506" spans="1:26" ht="16.100000000000001" x14ac:dyDescent="0.35">
      <c r="A506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124"/>
      <c r="S506" s="72"/>
      <c r="T506" s="69"/>
      <c r="V506" s="237"/>
      <c r="W506" s="237"/>
    </row>
    <row r="507" spans="1:26" ht="39.9" x14ac:dyDescent="0.35">
      <c r="A507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8"/>
      <c r="S507" s="127"/>
      <c r="T507" s="69"/>
      <c r="V507" s="238"/>
      <c r="W507" s="238"/>
    </row>
    <row r="508" spans="1:26" x14ac:dyDescent="0.3">
      <c r="A508" s="209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f>IF((L509=""),"",((M508-N508)/(M508+N508))*100)</f>
        <v>3.4577177618825101</v>
      </c>
      <c r="Q508" s="66">
        <v>23</v>
      </c>
      <c r="R508" s="122" t="str">
        <f>IF(L509="","",IF(P509&lt;20,(IF(O508&gt;1730,IF(O508&lt;1970,"Pass","Fail"),"Fail"))))</f>
        <v>Pass</v>
      </c>
      <c r="S508" s="145"/>
      <c r="T508" s="211"/>
      <c r="V508" s="236">
        <v>1600</v>
      </c>
      <c r="W508" s="236">
        <v>2000</v>
      </c>
      <c r="X508" s="240">
        <v>1730</v>
      </c>
      <c r="Y508" s="240">
        <v>1970</v>
      </c>
      <c r="Z508" s="240">
        <v>6.2</v>
      </c>
    </row>
    <row r="509" spans="1:26" ht="16.100000000000001" x14ac:dyDescent="0.35">
      <c r="A509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124"/>
      <c r="S509" s="72"/>
      <c r="T509" s="69"/>
      <c r="V509" s="237"/>
      <c r="W509" s="237"/>
    </row>
    <row r="510" spans="1:26" ht="39.9" x14ac:dyDescent="0.35">
      <c r="A510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8"/>
      <c r="S510" s="127"/>
      <c r="T510" s="69"/>
      <c r="V510" s="238"/>
      <c r="W510" s="238"/>
    </row>
    <row r="511" spans="1:26" x14ac:dyDescent="0.3">
      <c r="A511" s="209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f>IF((L512=""),"",((M511-N511)/(M511+N511))*100)</f>
        <v>3.9192364442631549</v>
      </c>
      <c r="Q511" s="66">
        <v>23</v>
      </c>
      <c r="R511" s="122" t="str">
        <f>IF(L512="","",IF(P512&lt;20,(IF(O511&gt;1730,IF(O511&lt;1970,"Pass","Fail"),"Fail"))))</f>
        <v>Pass</v>
      </c>
      <c r="S511" s="145">
        <v>1159</v>
      </c>
      <c r="T511" s="211"/>
      <c r="U511" s="104"/>
      <c r="V511" s="236">
        <v>1600</v>
      </c>
      <c r="W511" s="236">
        <v>2000</v>
      </c>
      <c r="X511" s="240">
        <v>1730</v>
      </c>
      <c r="Y511" s="240">
        <v>1970</v>
      </c>
      <c r="Z511" s="240">
        <v>6.2</v>
      </c>
    </row>
    <row r="512" spans="1:26" ht="16.100000000000001" x14ac:dyDescent="0.35">
      <c r="A512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124"/>
      <c r="S512" s="72"/>
      <c r="T512" s="69"/>
      <c r="V512" s="237"/>
      <c r="W512" s="237"/>
    </row>
    <row r="513" spans="1:26" ht="39.9" x14ac:dyDescent="0.35">
      <c r="A513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8"/>
      <c r="S513" s="127"/>
      <c r="T513" s="69"/>
      <c r="V513" s="238"/>
      <c r="W513" s="238"/>
    </row>
    <row r="514" spans="1:26" x14ac:dyDescent="0.3">
      <c r="A514" s="209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f>IF((L515=""),"",((M514-N514)/(M514+N514))*100)</f>
        <v>19.183552639528195</v>
      </c>
      <c r="Q514" s="66">
        <v>23</v>
      </c>
      <c r="R514" s="122" t="str">
        <f>IF(L515="","",IF(P515&lt;20,(IF(O514&gt;1730,IF(O514&lt;1970,"Pass","Fail"),"Fail"))))</f>
        <v>Pass</v>
      </c>
      <c r="S514" s="145">
        <v>64</v>
      </c>
      <c r="T514" s="211"/>
      <c r="V514" s="236">
        <v>1600</v>
      </c>
      <c r="W514" s="236">
        <v>2000</v>
      </c>
      <c r="X514" s="240">
        <v>1730</v>
      </c>
      <c r="Y514" s="240">
        <v>1970</v>
      </c>
      <c r="Z514" s="240">
        <v>6.2</v>
      </c>
    </row>
    <row r="515" spans="1:26" ht="16.100000000000001" x14ac:dyDescent="0.35">
      <c r="A515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124"/>
      <c r="S515" s="72"/>
      <c r="T515" s="69"/>
      <c r="V515" s="237"/>
      <c r="W515" s="237"/>
    </row>
    <row r="516" spans="1:26" ht="39.9" x14ac:dyDescent="0.35">
      <c r="A516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8"/>
      <c r="S516" s="127"/>
      <c r="T516" s="69"/>
      <c r="V516" s="238"/>
      <c r="W516" s="238"/>
    </row>
    <row r="517" spans="1:26" x14ac:dyDescent="0.3">
      <c r="A517" s="209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f>IF((L518=""),"",((M517-N517)/(M517+N517))*100)</f>
        <v>7.5154946073886268</v>
      </c>
      <c r="Q517" s="66">
        <v>23</v>
      </c>
      <c r="R517" s="122" t="str">
        <f>IF(L518="","",IF(P518&lt;20,(IF(O517&gt;1730,IF(O517&lt;1970,"Pass","Fail"),"Fail"))))</f>
        <v>Pass</v>
      </c>
      <c r="S517" s="145">
        <v>1159</v>
      </c>
      <c r="T517" s="211"/>
      <c r="V517" s="236">
        <v>1600</v>
      </c>
      <c r="W517" s="236">
        <v>2000</v>
      </c>
      <c r="X517" s="240">
        <v>1730</v>
      </c>
      <c r="Y517" s="240">
        <v>1970</v>
      </c>
      <c r="Z517" s="240">
        <v>6.2</v>
      </c>
    </row>
    <row r="518" spans="1:26" ht="16.100000000000001" x14ac:dyDescent="0.35">
      <c r="A518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124"/>
      <c r="S518" s="72"/>
      <c r="T518" s="69"/>
      <c r="V518" s="237"/>
      <c r="W518" s="237"/>
    </row>
    <row r="519" spans="1:26" ht="39.9" x14ac:dyDescent="0.35">
      <c r="A519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8"/>
      <c r="S519" s="127"/>
      <c r="T519" s="69"/>
      <c r="V519" s="238"/>
      <c r="W519" s="238"/>
    </row>
    <row r="520" spans="1:26" x14ac:dyDescent="0.3">
      <c r="A520" s="209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f>IF((L521=""),"",((M520-N520)/(M520+N520))*100)</f>
        <v>3.6793382762611064</v>
      </c>
      <c r="Q520" s="66">
        <v>23</v>
      </c>
      <c r="R520" s="122" t="str">
        <f>IF(L521="","",IF(P521&lt;20,(IF(O520&gt;1730,IF(O520&lt;1970,"Pass","Fail"),"Fail"))))</f>
        <v>Pass</v>
      </c>
      <c r="S520" s="145">
        <v>74</v>
      </c>
      <c r="T520" s="211"/>
      <c r="V520" s="236">
        <v>1600</v>
      </c>
      <c r="W520" s="236">
        <v>2000</v>
      </c>
      <c r="X520" s="240">
        <v>1730</v>
      </c>
      <c r="Y520" s="240">
        <v>1970</v>
      </c>
      <c r="Z520" s="240">
        <v>6.2</v>
      </c>
    </row>
    <row r="521" spans="1:26" ht="16.100000000000001" x14ac:dyDescent="0.35">
      <c r="A521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124"/>
      <c r="S521" s="72"/>
      <c r="T521" s="69"/>
      <c r="V521" s="237"/>
      <c r="W521" s="237"/>
    </row>
    <row r="522" spans="1:26" ht="39.9" x14ac:dyDescent="0.35">
      <c r="A522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8"/>
      <c r="S522" s="127"/>
      <c r="T522" s="69"/>
      <c r="V522" s="238"/>
      <c r="W522" s="238"/>
    </row>
    <row r="523" spans="1:26" x14ac:dyDescent="0.3">
      <c r="A523" s="209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f>IF((L524=""),"",((M523-N523)/(M523+N523))*100)</f>
        <v>3.4375000000000004</v>
      </c>
      <c r="Q523" s="66">
        <v>23</v>
      </c>
      <c r="R523" s="122" t="str">
        <f>IF(L524="","",IF(P524&lt;20,(IF(O523&gt;1730,IF(O523&lt;1970,"Pass","Fail"),"Fail"))))</f>
        <v>Pass</v>
      </c>
      <c r="S523" s="145">
        <v>1335</v>
      </c>
      <c r="T523" s="211"/>
      <c r="V523" s="236">
        <v>1600</v>
      </c>
      <c r="W523" s="236">
        <v>2000</v>
      </c>
      <c r="X523" s="240">
        <v>1730</v>
      </c>
      <c r="Y523" s="240">
        <v>1970</v>
      </c>
      <c r="Z523" s="240">
        <v>6.2</v>
      </c>
    </row>
    <row r="524" spans="1:26" ht="16.100000000000001" x14ac:dyDescent="0.35">
      <c r="A524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124"/>
      <c r="S524" s="72"/>
      <c r="T524" s="69"/>
      <c r="V524" s="237"/>
      <c r="W524" s="237"/>
    </row>
    <row r="525" spans="1:26" ht="39.9" x14ac:dyDescent="0.35">
      <c r="A525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8"/>
      <c r="S525" s="127"/>
      <c r="T525" s="69"/>
      <c r="V525" s="238"/>
      <c r="W525" s="238"/>
    </row>
    <row r="526" spans="1:26" x14ac:dyDescent="0.3">
      <c r="A526" s="209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f>IF((L527=""),"",((M526-N526)/(M526+N526))*100)</f>
        <v>4.4807590933052186</v>
      </c>
      <c r="Q526" s="66">
        <v>23</v>
      </c>
      <c r="R526" s="122" t="str">
        <f>IF(L527="","",IF(P527&lt;20,(IF(O526&gt;1730,IF(O526&lt;1970,"Pass","Fail"),"Fail"))))</f>
        <v>Pass</v>
      </c>
      <c r="S526" s="145">
        <v>1159</v>
      </c>
      <c r="T526" s="211"/>
      <c r="V526" s="236">
        <v>1600</v>
      </c>
      <c r="W526" s="236">
        <v>2000</v>
      </c>
      <c r="X526" s="240">
        <v>1730</v>
      </c>
      <c r="Y526" s="240">
        <v>1970</v>
      </c>
      <c r="Z526" s="240">
        <v>6.2</v>
      </c>
    </row>
    <row r="527" spans="1:26" ht="16.100000000000001" x14ac:dyDescent="0.35">
      <c r="A52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124"/>
      <c r="S527" s="72"/>
      <c r="T527" s="69"/>
      <c r="V527" s="237"/>
      <c r="W527" s="237"/>
    </row>
    <row r="528" spans="1:26" ht="39.9" x14ac:dyDescent="0.35">
      <c r="A52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8"/>
      <c r="S528" s="127"/>
      <c r="T528" s="69"/>
      <c r="V528" s="238"/>
      <c r="W528" s="238"/>
    </row>
    <row r="529" spans="1:26" x14ac:dyDescent="0.3">
      <c r="A529" s="209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f>IF((L530=""),"",((M529-N529)/(M529+N529))*100)</f>
        <v>3.8364590434217583</v>
      </c>
      <c r="Q529" s="66">
        <v>23</v>
      </c>
      <c r="R529" s="122" t="str">
        <f>IF(L530="","",IF(P530&lt;20,(IF(O529&gt;1730,IF(O529&lt;1970,"Pass","Fail"),"Fail"))))</f>
        <v>Pass</v>
      </c>
      <c r="S529" s="145">
        <v>1428</v>
      </c>
      <c r="T529" s="211"/>
      <c r="V529" s="236">
        <v>1600</v>
      </c>
      <c r="W529" s="236">
        <v>2000</v>
      </c>
      <c r="X529" s="240">
        <v>1730</v>
      </c>
      <c r="Y529" s="240">
        <v>1970</v>
      </c>
      <c r="Z529" s="240">
        <v>6.2</v>
      </c>
    </row>
    <row r="530" spans="1:26" ht="16.100000000000001" x14ac:dyDescent="0.35">
      <c r="A530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124"/>
      <c r="S530" s="72"/>
      <c r="T530" s="69"/>
      <c r="V530" s="237"/>
      <c r="W530" s="237"/>
    </row>
    <row r="531" spans="1:26" ht="39.9" x14ac:dyDescent="0.35">
      <c r="A531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8"/>
      <c r="S531" s="127"/>
      <c r="T531" s="69"/>
      <c r="V531" s="238"/>
      <c r="W531" s="238"/>
    </row>
    <row r="532" spans="1:26" x14ac:dyDescent="0.3">
      <c r="A532" s="209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f>IF((L533=""),"",((M532-N532)/(M532+N532))*100)</f>
        <v>4.16526997315703</v>
      </c>
      <c r="Q532" s="66">
        <v>23</v>
      </c>
      <c r="R532" s="122" t="str">
        <f>IF(L533="","",IF(P533&lt;20,(IF(O532&gt;1730,IF(O532&lt;1970,"Pass","Fail"),"Fail"))))</f>
        <v>Pass</v>
      </c>
      <c r="S532" s="145">
        <v>102</v>
      </c>
      <c r="T532" s="211"/>
      <c r="V532" s="236">
        <v>1600</v>
      </c>
      <c r="W532" s="236">
        <v>2000</v>
      </c>
      <c r="X532" s="240">
        <v>1730</v>
      </c>
      <c r="Y532" s="240">
        <v>1970</v>
      </c>
      <c r="Z532" s="240">
        <v>6.2</v>
      </c>
    </row>
    <row r="533" spans="1:26" ht="16.100000000000001" x14ac:dyDescent="0.35">
      <c r="A533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124"/>
      <c r="S533" s="72"/>
      <c r="T533" s="69"/>
      <c r="V533" s="237"/>
      <c r="W533" s="237"/>
    </row>
    <row r="534" spans="1:26" ht="39.9" x14ac:dyDescent="0.35">
      <c r="A534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8"/>
      <c r="S534" s="127"/>
      <c r="T534" s="69"/>
      <c r="V534" s="238"/>
      <c r="W534" s="238"/>
    </row>
    <row r="535" spans="1:26" x14ac:dyDescent="0.3">
      <c r="A535" s="209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f>IF((L536=""),"",((M535-N535)/(M535+N535))*100)</f>
        <v>5.5484849028048009</v>
      </c>
      <c r="Q535" s="66">
        <v>23</v>
      </c>
      <c r="R535" s="122" t="str">
        <f>IF(L536="","",IF(P536&lt;20,(IF(O535&gt;1730,IF(O535&lt;1970,"Pass","Fail"),"Fail"))))</f>
        <v>Pass</v>
      </c>
      <c r="S535" s="145">
        <v>1428</v>
      </c>
      <c r="T535" s="211"/>
      <c r="V535" s="236">
        <v>1600</v>
      </c>
      <c r="W535" s="236">
        <v>2000</v>
      </c>
      <c r="X535" s="240">
        <v>1730</v>
      </c>
      <c r="Y535" s="240">
        <v>1970</v>
      </c>
      <c r="Z535" s="240">
        <v>6.2</v>
      </c>
    </row>
    <row r="536" spans="1:26" ht="16.100000000000001" x14ac:dyDescent="0.35">
      <c r="A536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124"/>
      <c r="S536" s="72"/>
      <c r="T536" s="69"/>
      <c r="V536" s="237"/>
      <c r="W536" s="237"/>
    </row>
    <row r="537" spans="1:26" ht="39.9" x14ac:dyDescent="0.35">
      <c r="A537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8"/>
      <c r="S537" s="127"/>
      <c r="T537" s="69"/>
      <c r="V537" s="238"/>
      <c r="W537" s="238"/>
    </row>
    <row r="538" spans="1:26" x14ac:dyDescent="0.3">
      <c r="A538" s="209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f>IF((L539=""),"",((M538-N538)/(M538+N538))*100)</f>
        <v>4.0044970287488209</v>
      </c>
      <c r="Q538" s="66">
        <v>23</v>
      </c>
      <c r="R538" s="122" t="str">
        <f>IF(L539="","",IF(P539&lt;20,(IF(O538&gt;1730,IF(O538&lt;1970,"Pass","Fail"),"Fail"))))</f>
        <v>Pass</v>
      </c>
      <c r="S538" s="145">
        <v>121</v>
      </c>
      <c r="T538" s="211"/>
      <c r="V538" s="236">
        <v>1600</v>
      </c>
      <c r="W538" s="236">
        <v>2000</v>
      </c>
      <c r="X538" s="240">
        <v>1730</v>
      </c>
      <c r="Y538" s="240">
        <v>1970</v>
      </c>
      <c r="Z538" s="240">
        <v>6.2</v>
      </c>
    </row>
    <row r="539" spans="1:26" ht="16.100000000000001" x14ac:dyDescent="0.35">
      <c r="A539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124"/>
      <c r="S539" s="72"/>
      <c r="T539" s="69"/>
      <c r="V539" s="237"/>
      <c r="W539" s="237"/>
    </row>
    <row r="540" spans="1:26" ht="39.9" x14ac:dyDescent="0.35">
      <c r="A540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8"/>
      <c r="S540" s="127"/>
      <c r="T540" s="69"/>
      <c r="V540" s="238"/>
      <c r="W540" s="238"/>
    </row>
    <row r="541" spans="1:26" x14ac:dyDescent="0.3">
      <c r="A541" s="209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f>IF((L542=""),"",((M541-N541)/(M541+N541))*100)</f>
        <v>3.3856855034661457</v>
      </c>
      <c r="Q541" s="66">
        <v>23</v>
      </c>
      <c r="R541" s="122" t="str">
        <f>IF(L542="","",IF(P542&lt;20,(IF(O541&gt;1730,IF(O541&lt;1970,"Pass","Fail"),"Fail"))))</f>
        <v>Pass</v>
      </c>
      <c r="S541" s="145"/>
      <c r="T541" s="211"/>
      <c r="V541" s="236">
        <v>1600</v>
      </c>
      <c r="W541" s="236">
        <v>2000</v>
      </c>
      <c r="X541" s="240">
        <v>1730</v>
      </c>
      <c r="Y541" s="240">
        <v>1970</v>
      </c>
      <c r="Z541" s="240">
        <v>6.2</v>
      </c>
    </row>
    <row r="542" spans="1:26" ht="16.100000000000001" x14ac:dyDescent="0.35">
      <c r="A542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124"/>
      <c r="S542" s="72"/>
      <c r="T542" s="69"/>
      <c r="V542" s="237"/>
      <c r="W542" s="237"/>
    </row>
    <row r="543" spans="1:26" ht="39.9" x14ac:dyDescent="0.35">
      <c r="A543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8"/>
      <c r="S543" s="127"/>
      <c r="T543" s="69"/>
      <c r="V543" s="238"/>
      <c r="W543" s="238"/>
    </row>
    <row r="544" spans="1:26" x14ac:dyDescent="0.3">
      <c r="A544" s="209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f>IF((L545=""),"",((M544-N544)/(M544+N544))*100)</f>
        <v>4.3949438544832704</v>
      </c>
      <c r="Q544" s="66">
        <v>23</v>
      </c>
      <c r="R544" s="122" t="str">
        <f>IF(L545="","",IF(P545&lt;20,(IF(O544&gt;1730,IF(O544&lt;1970,"Pass","Fail"),"Fail"))))</f>
        <v>Fail</v>
      </c>
      <c r="S544" s="145">
        <v>121</v>
      </c>
      <c r="T544" s="211"/>
      <c r="V544" s="236">
        <v>1600</v>
      </c>
      <c r="W544" s="236">
        <v>2000</v>
      </c>
      <c r="X544" s="240">
        <v>1730</v>
      </c>
      <c r="Y544" s="240">
        <v>1970</v>
      </c>
      <c r="Z544" s="240">
        <v>6.2</v>
      </c>
    </row>
    <row r="545" spans="1:26" ht="16.100000000000001" x14ac:dyDescent="0.35">
      <c r="A545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124"/>
      <c r="S545" s="72"/>
      <c r="T545" s="69"/>
      <c r="V545" s="237"/>
      <c r="W545" s="237"/>
    </row>
    <row r="546" spans="1:26" ht="39.9" x14ac:dyDescent="0.35">
      <c r="A546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8"/>
      <c r="S546" s="127"/>
      <c r="T546" s="69"/>
      <c r="V546" s="238"/>
      <c r="W546" s="238"/>
    </row>
    <row r="547" spans="1:26" x14ac:dyDescent="0.3">
      <c r="A547" s="209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f>IF((L548=""),"",((M547-N547)/(M547+N547))*100)</f>
        <v>2.365483881774793</v>
      </c>
      <c r="Q547" s="66">
        <v>23</v>
      </c>
      <c r="R547" s="122" t="str">
        <f>IF(L548="","",IF(P548&lt;20,(IF(O547&gt;1730,IF(O547&lt;1970,"Pass","Fail"),"Fail"))))</f>
        <v>Pass</v>
      </c>
      <c r="S547" s="145">
        <v>121</v>
      </c>
      <c r="T547" s="211"/>
      <c r="V547" s="236">
        <v>1600</v>
      </c>
      <c r="W547" s="236">
        <v>2000</v>
      </c>
      <c r="X547" s="240">
        <v>1730</v>
      </c>
      <c r="Y547" s="240">
        <v>1970</v>
      </c>
      <c r="Z547" s="240">
        <v>6.2</v>
      </c>
    </row>
    <row r="548" spans="1:26" ht="16.100000000000001" x14ac:dyDescent="0.35">
      <c r="A548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124"/>
      <c r="S548" s="72"/>
      <c r="T548" s="69"/>
      <c r="V548" s="237"/>
      <c r="W548" s="237"/>
    </row>
    <row r="549" spans="1:26" ht="39.9" x14ac:dyDescent="0.35">
      <c r="A549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8"/>
      <c r="S549" s="127"/>
      <c r="T549" s="69"/>
      <c r="V549" s="238"/>
      <c r="W549" s="238"/>
    </row>
    <row r="550" spans="1:26" x14ac:dyDescent="0.3">
      <c r="A550" s="209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f>IF((L551=""),"",((M550-N550)/(M550+N550))*100)</f>
        <v>2.6370217166494312</v>
      </c>
      <c r="Q550" s="66">
        <v>23</v>
      </c>
      <c r="R550" s="122" t="str">
        <f>IF(L551="","",IF(P551&lt;20,(IF(O550&gt;1730,IF(O550&lt;1970,"Pass","Fail"),"Fail"))))</f>
        <v>Pass</v>
      </c>
      <c r="S550" s="145">
        <v>1159</v>
      </c>
      <c r="T550" s="211"/>
      <c r="V550" s="236">
        <v>1600</v>
      </c>
      <c r="W550" s="236">
        <v>2000</v>
      </c>
      <c r="X550" s="240">
        <v>1730</v>
      </c>
      <c r="Y550" s="240">
        <v>1970</v>
      </c>
      <c r="Z550" s="240">
        <v>6.2</v>
      </c>
    </row>
    <row r="551" spans="1:26" ht="16.100000000000001" x14ac:dyDescent="0.35">
      <c r="A551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124"/>
      <c r="S551" s="72"/>
      <c r="T551" s="69"/>
      <c r="V551" s="237"/>
      <c r="W551" s="237"/>
    </row>
    <row r="552" spans="1:26" ht="39.9" x14ac:dyDescent="0.35">
      <c r="A552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8"/>
      <c r="S552" s="127"/>
      <c r="T552" s="69"/>
      <c r="V552" s="238"/>
      <c r="W552" s="238"/>
    </row>
    <row r="553" spans="1:26" x14ac:dyDescent="0.3">
      <c r="A553" s="209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f>IF((L554=""),"",((M553-N553)/(M553+N553))*100)</f>
        <v>4.5141023370182269</v>
      </c>
      <c r="Q553" s="66">
        <v>23</v>
      </c>
      <c r="R553" s="122" t="str">
        <f>IF(L554="","",IF(P554&lt;20,(IF(O553&gt;1730,IF(O553&lt;1970,"Pass","Fail"),"Fail"))))</f>
        <v>Pass</v>
      </c>
      <c r="S553" s="145">
        <v>1159</v>
      </c>
      <c r="T553" s="211"/>
      <c r="V553" s="236">
        <v>1600</v>
      </c>
      <c r="W553" s="236">
        <v>2000</v>
      </c>
      <c r="X553" s="240">
        <v>1730</v>
      </c>
      <c r="Y553" s="240">
        <v>1970</v>
      </c>
      <c r="Z553" s="240">
        <v>6.2</v>
      </c>
    </row>
    <row r="554" spans="1:26" ht="16.100000000000001" x14ac:dyDescent="0.35">
      <c r="A554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124"/>
      <c r="S554" s="72"/>
      <c r="T554" s="69"/>
      <c r="V554" s="237"/>
      <c r="W554" s="237"/>
    </row>
    <row r="555" spans="1:26" ht="39.9" x14ac:dyDescent="0.35">
      <c r="A555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8"/>
      <c r="S555" s="127"/>
      <c r="T555" s="69"/>
      <c r="V555" s="238"/>
      <c r="W555" s="238"/>
    </row>
    <row r="556" spans="1:26" x14ac:dyDescent="0.3">
      <c r="A556" s="209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f>IF((L557=""),"",((M556-N556)/(M556+N556))*100)</f>
        <v>11.59238286601526</v>
      </c>
      <c r="Q556" s="66">
        <v>23</v>
      </c>
      <c r="R556" s="122" t="str">
        <f>IF(L557="","",IF(P557&lt;20,(IF(O556&gt;1730,IF(O556&lt;1970,"Pass","Fail"),"Fail"))))</f>
        <v>Pass</v>
      </c>
      <c r="S556" s="145">
        <v>1335</v>
      </c>
      <c r="T556" s="211"/>
      <c r="V556" s="236">
        <v>1600</v>
      </c>
      <c r="W556" s="236">
        <v>2000</v>
      </c>
      <c r="X556" s="240">
        <v>1730</v>
      </c>
      <c r="Y556" s="240">
        <v>1970</v>
      </c>
      <c r="Z556" s="240">
        <v>6.2</v>
      </c>
    </row>
    <row r="557" spans="1:26" ht="16.100000000000001" x14ac:dyDescent="0.35">
      <c r="A55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124"/>
      <c r="S557" s="72"/>
      <c r="T557" s="69"/>
      <c r="V557" s="237"/>
      <c r="W557" s="237"/>
    </row>
    <row r="558" spans="1:26" ht="39.9" x14ac:dyDescent="0.35">
      <c r="A55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8"/>
      <c r="S558" s="127"/>
      <c r="T558" s="69"/>
      <c r="V558" s="238"/>
      <c r="W558" s="238"/>
    </row>
    <row r="559" spans="1:26" x14ac:dyDescent="0.3">
      <c r="A559" s="209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f>IF((L560=""),"",((M559-N559)/(M559+N559))*100)</f>
        <v>2.3201282203245932</v>
      </c>
      <c r="Q559" s="66">
        <v>23</v>
      </c>
      <c r="R559" s="122" t="str">
        <f>IF(L560="","",IF(P560&lt;20,(IF(O559&gt;1730,IF(O559&lt;1970,"Pass","Fail"),"Fail"))))</f>
        <v>Pass</v>
      </c>
      <c r="S559" s="145">
        <v>1159</v>
      </c>
      <c r="T559" s="211"/>
      <c r="V559" s="236">
        <v>1600</v>
      </c>
      <c r="W559" s="236">
        <v>2000</v>
      </c>
      <c r="X559" s="240">
        <v>1730</v>
      </c>
      <c r="Y559" s="240">
        <v>1970</v>
      </c>
      <c r="Z559" s="240">
        <v>6.2</v>
      </c>
    </row>
    <row r="560" spans="1:26" ht="16.100000000000001" x14ac:dyDescent="0.35">
      <c r="A560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124"/>
      <c r="S560" s="72"/>
      <c r="T560" s="69"/>
      <c r="V560" s="237"/>
      <c r="W560" s="237"/>
    </row>
    <row r="561" spans="1:26" ht="39.9" x14ac:dyDescent="0.35">
      <c r="A561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8"/>
      <c r="S561" s="127"/>
      <c r="T561" s="69"/>
      <c r="V561" s="238"/>
      <c r="W561" s="238"/>
    </row>
    <row r="562" spans="1:26" x14ac:dyDescent="0.3">
      <c r="A562" s="209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f>IF((L563=""),"",((M562-N562)/(M562+N562))*100)</f>
        <v>3.0783958602845973</v>
      </c>
      <c r="Q562" s="66">
        <v>23</v>
      </c>
      <c r="R562" s="122" t="str">
        <f>IF(L563="","",IF(P563&lt;20,(IF(O562&gt;1730,IF(O562&lt;1970,"Pass","Fail"),"Fail"))))</f>
        <v>Pass</v>
      </c>
      <c r="S562" s="145">
        <v>1159</v>
      </c>
      <c r="T562" s="211"/>
      <c r="V562" s="236">
        <v>1600</v>
      </c>
      <c r="W562" s="236">
        <v>2000</v>
      </c>
      <c r="X562" s="240">
        <v>1730</v>
      </c>
      <c r="Y562" s="240">
        <v>1970</v>
      </c>
      <c r="Z562" s="240">
        <v>6.2</v>
      </c>
    </row>
    <row r="563" spans="1:26" ht="16.100000000000001" x14ac:dyDescent="0.35">
      <c r="A563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124"/>
      <c r="S563" s="72"/>
      <c r="T563" s="69"/>
      <c r="V563" s="237"/>
      <c r="W563" s="237"/>
    </row>
    <row r="564" spans="1:26" ht="39.9" x14ac:dyDescent="0.35">
      <c r="A564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8"/>
      <c r="S564" s="127"/>
      <c r="T564" s="69"/>
      <c r="V564" s="238"/>
      <c r="W564" s="238"/>
    </row>
    <row r="565" spans="1:26" x14ac:dyDescent="0.3">
      <c r="A565" s="209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f>IF((L566=""),"",((M565-N565)/(M565+N565))*100)</f>
        <v>9.9378974711134145</v>
      </c>
      <c r="Q565" s="66">
        <v>23</v>
      </c>
      <c r="R565" s="122" t="str">
        <f>IF(L566="","",IF(P566&lt;20,(IF(O565&gt;1730,IF(O565&lt;1970,"Pass","Fail"),"Fail"))))</f>
        <v>Pass</v>
      </c>
      <c r="S565" s="145">
        <v>1159</v>
      </c>
      <c r="T565" s="211"/>
      <c r="V565" s="236">
        <v>1600</v>
      </c>
      <c r="W565" s="236">
        <v>2000</v>
      </c>
      <c r="X565" s="240">
        <v>1730</v>
      </c>
      <c r="Y565" s="240">
        <v>1970</v>
      </c>
      <c r="Z565" s="240">
        <v>6.2</v>
      </c>
    </row>
    <row r="566" spans="1:26" ht="16.100000000000001" x14ac:dyDescent="0.35">
      <c r="A566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124"/>
      <c r="S566" s="72"/>
      <c r="T566" s="69"/>
      <c r="V566" s="237"/>
      <c r="W566" s="237"/>
    </row>
    <row r="567" spans="1:26" ht="39.9" x14ac:dyDescent="0.35">
      <c r="A567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8"/>
      <c r="S567" s="127"/>
      <c r="T567" s="69"/>
      <c r="V567" s="238"/>
      <c r="W567" s="238"/>
    </row>
    <row r="568" spans="1:26" x14ac:dyDescent="0.3">
      <c r="A568" s="209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f>IF((L569=""),"",((M568-N568)/(M568+N568))*100)</f>
        <v>10.237099023709902</v>
      </c>
      <c r="Q568" s="66">
        <v>23</v>
      </c>
      <c r="R568" s="122" t="str">
        <f>IF(L569="","",IF(P569&lt;20,(IF(O568&gt;1730,IF(O568&lt;1970,"Pass","Fail"),"Fail"))))</f>
        <v>Pass</v>
      </c>
      <c r="S568" s="145">
        <v>1159</v>
      </c>
      <c r="T568" s="211"/>
      <c r="V568" s="236">
        <v>1600</v>
      </c>
      <c r="W568" s="236">
        <v>2000</v>
      </c>
      <c r="X568" s="240">
        <v>1730</v>
      </c>
      <c r="Y568" s="240">
        <v>1970</v>
      </c>
      <c r="Z568" s="240">
        <v>6.2</v>
      </c>
    </row>
    <row r="569" spans="1:26" ht="16.100000000000001" x14ac:dyDescent="0.35">
      <c r="A569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124"/>
      <c r="S569" s="72"/>
      <c r="T569" s="69"/>
      <c r="V569" s="237"/>
      <c r="W569" s="237"/>
    </row>
    <row r="570" spans="1:26" ht="39.9" x14ac:dyDescent="0.35">
      <c r="A570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8"/>
      <c r="S570" s="127"/>
      <c r="T570" s="69"/>
      <c r="V570" s="238"/>
      <c r="W570" s="238"/>
    </row>
    <row r="571" spans="1:26" x14ac:dyDescent="0.3">
      <c r="A571" s="209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f>IF((L572=""),"",((M571-N571)/(M571+N571))*100)</f>
        <v>2.528930179245267</v>
      </c>
      <c r="Q571" s="66">
        <v>23</v>
      </c>
      <c r="R571" s="122" t="str">
        <f>IF(L572="","",IF(P572&lt;20,(IF(O571&gt;1730,IF(O571&lt;1970,"Pass","Fail"),"Fail"))))</f>
        <v>Pass</v>
      </c>
      <c r="S571" s="145">
        <v>1335</v>
      </c>
      <c r="T571" s="211"/>
      <c r="V571" s="236">
        <v>1600</v>
      </c>
      <c r="W571" s="236">
        <v>2000</v>
      </c>
      <c r="X571" s="240">
        <v>1730</v>
      </c>
      <c r="Y571" s="240">
        <v>1970</v>
      </c>
      <c r="Z571" s="240">
        <v>6.2</v>
      </c>
    </row>
    <row r="572" spans="1:26" ht="16.100000000000001" x14ac:dyDescent="0.35">
      <c r="A572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124"/>
      <c r="S572" s="72"/>
      <c r="T572" s="69"/>
      <c r="V572" s="237"/>
      <c r="W572" s="237"/>
    </row>
    <row r="573" spans="1:26" ht="39.9" x14ac:dyDescent="0.35">
      <c r="A573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8"/>
      <c r="S573" s="127"/>
      <c r="T573" s="69"/>
      <c r="V573" s="238"/>
      <c r="W573" s="238"/>
    </row>
    <row r="574" spans="1:26" x14ac:dyDescent="0.3">
      <c r="A574" s="209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f>IF((L575=""),"",((M574-N574)/(M574+N574))*100)</f>
        <v>2.4395241259924862</v>
      </c>
      <c r="Q574" s="66">
        <v>23</v>
      </c>
      <c r="R574" s="122" t="str">
        <f>IF(L575="","",IF(P575&lt;20,(IF(O574&gt;1730,IF(O574&lt;1970,"Pass","Fail"),"Fail"))))</f>
        <v>Pass</v>
      </c>
      <c r="S574" s="145">
        <v>121</v>
      </c>
      <c r="T574" s="211"/>
      <c r="V574" s="236">
        <v>1600</v>
      </c>
      <c r="W574" s="236">
        <v>2000</v>
      </c>
      <c r="X574" s="240">
        <v>1730</v>
      </c>
      <c r="Y574" s="240">
        <v>1970</v>
      </c>
      <c r="Z574" s="240">
        <v>6.2</v>
      </c>
    </row>
    <row r="575" spans="1:26" ht="16.100000000000001" x14ac:dyDescent="0.35">
      <c r="A575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124"/>
      <c r="S575" s="72"/>
      <c r="T575" s="69"/>
      <c r="V575" s="237"/>
      <c r="W575" s="237"/>
    </row>
    <row r="576" spans="1:26" ht="39.9" x14ac:dyDescent="0.35">
      <c r="A576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8"/>
      <c r="S576" s="127"/>
      <c r="T576" s="69"/>
      <c r="V576" s="238"/>
      <c r="W576" s="238"/>
    </row>
    <row r="577" spans="1:26" x14ac:dyDescent="0.3">
      <c r="A577" s="209">
        <v>43304</v>
      </c>
      <c r="B577" s="121" t="s">
        <v>123</v>
      </c>
      <c r="C577" s="68" t="s">
        <v>87</v>
      </c>
      <c r="D577" s="146">
        <v>29283.24</v>
      </c>
      <c r="E577" s="146">
        <v>29233.73</v>
      </c>
      <c r="F577" s="146">
        <v>29052.66</v>
      </c>
      <c r="G577" s="146">
        <v>29150.01</v>
      </c>
      <c r="H577" s="146">
        <v>29237.97</v>
      </c>
      <c r="I577" s="146">
        <v>29252.17</v>
      </c>
      <c r="J577" s="146">
        <v>29183.88</v>
      </c>
      <c r="K577" s="146">
        <v>29178.37</v>
      </c>
      <c r="L577" s="146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f>IF((L578=""),"",((M577-N577)/(M577+N577))*100)</f>
        <v>2.796828405154633</v>
      </c>
      <c r="Q577" s="66">
        <v>23</v>
      </c>
      <c r="R577" s="122" t="str">
        <f>IF(L578="","",IF(P578&lt;20,(IF(O577&gt;1730,IF(O577&lt;1970,"Pass","Fail"),"Fail"))))</f>
        <v>Pass</v>
      </c>
      <c r="S577" s="145"/>
      <c r="T577" s="211"/>
      <c r="V577" s="236">
        <v>1600</v>
      </c>
      <c r="W577" s="236">
        <v>2000</v>
      </c>
      <c r="X577" s="240">
        <v>1730</v>
      </c>
      <c r="Y577" s="240">
        <v>1970</v>
      </c>
      <c r="Z577" s="240">
        <v>6.2</v>
      </c>
    </row>
    <row r="578" spans="1:26" ht="16.100000000000001" x14ac:dyDescent="0.35">
      <c r="A578"/>
      <c r="B578" s="139"/>
      <c r="C578" s="68" t="s">
        <v>88</v>
      </c>
      <c r="D578" s="147">
        <v>27414.76</v>
      </c>
      <c r="E578" s="147">
        <v>27341.58</v>
      </c>
      <c r="F578" s="147">
        <v>27237.07</v>
      </c>
      <c r="G578" s="147">
        <v>27273.72</v>
      </c>
      <c r="H578" s="147">
        <v>27349.94</v>
      </c>
      <c r="I578" s="147">
        <v>27348.6</v>
      </c>
      <c r="J578" s="147">
        <v>27280.880000000001</v>
      </c>
      <c r="K578" s="147">
        <v>27290.720000000001</v>
      </c>
      <c r="L578" s="147">
        <v>27419.02</v>
      </c>
      <c r="M578" s="72"/>
      <c r="N578" s="72"/>
      <c r="O578" s="72"/>
      <c r="P578" s="72"/>
      <c r="Q578" s="72"/>
      <c r="R578" s="124"/>
      <c r="S578" s="72"/>
      <c r="T578" s="69"/>
      <c r="V578" s="237"/>
      <c r="W578" s="237"/>
    </row>
    <row r="579" spans="1:26" ht="39.9" x14ac:dyDescent="0.35">
      <c r="A579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8"/>
      <c r="S579" s="127"/>
      <c r="T579" s="69"/>
      <c r="V579" s="238"/>
      <c r="W579" s="238"/>
    </row>
    <row r="580" spans="1:26" x14ac:dyDescent="0.3">
      <c r="A580" s="209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f>IF((L581=""),"",((M580-N580)/(M580+N580))*100)</f>
        <v>2.4152871785210821</v>
      </c>
      <c r="Q580" s="66">
        <v>23</v>
      </c>
      <c r="R580" s="122" t="str">
        <f>IF(L581="","",IF(P581&lt;20,(IF(O580&gt;1730,IF(O580&lt;1970,"Pass","Fail"),"Fail"))))</f>
        <v>Pass</v>
      </c>
      <c r="S580" s="145"/>
      <c r="T580" s="211"/>
      <c r="V580" s="236">
        <v>1600</v>
      </c>
      <c r="W580" s="236">
        <v>2000</v>
      </c>
      <c r="X580" s="240">
        <v>1730</v>
      </c>
      <c r="Y580" s="240">
        <v>1970</v>
      </c>
      <c r="Z580" s="240">
        <v>6.2</v>
      </c>
    </row>
    <row r="581" spans="1:26" ht="16.100000000000001" x14ac:dyDescent="0.35">
      <c r="A581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124"/>
      <c r="S581" s="72"/>
      <c r="T581" s="69"/>
      <c r="V581" s="237"/>
      <c r="W581" s="237"/>
    </row>
    <row r="582" spans="1:26" ht="39.9" x14ac:dyDescent="0.35">
      <c r="A582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8"/>
      <c r="S582" s="127"/>
      <c r="T582" s="69"/>
      <c r="V582" s="238"/>
      <c r="W582" s="238"/>
    </row>
    <row r="583" spans="1:26" x14ac:dyDescent="0.3">
      <c r="A583" s="209">
        <v>43311</v>
      </c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f>IF((L584=""),"",((M583-N583)/(M583+N583))*100)</f>
        <v>3.1308536259031308</v>
      </c>
      <c r="Q583" s="66">
        <v>23</v>
      </c>
      <c r="R583" s="122" t="str">
        <f>IF(L584="","",IF(P584&lt;20,(IF(O583&gt;1730,IF(O583&lt;1970,"Pass","Fail"),"Fail"))))</f>
        <v>Pass</v>
      </c>
      <c r="S583" s="66">
        <v>23</v>
      </c>
      <c r="T583" s="66"/>
      <c r="U583" s="123" t="str">
        <f>IF(N584="","",IF(R584&lt;20,(IF(W583&gt;1730,IF(W583&lt;1970,"Pass","Fail"),"Fail"))))</f>
        <v/>
      </c>
      <c r="V583" s="236">
        <v>1600</v>
      </c>
      <c r="W583" s="236">
        <v>2000</v>
      </c>
      <c r="X583" s="240">
        <v>1730</v>
      </c>
      <c r="Y583" s="240">
        <v>1970</v>
      </c>
      <c r="Z583" s="240">
        <v>6.2</v>
      </c>
    </row>
    <row r="584" spans="1:26" ht="16.100000000000001" x14ac:dyDescent="0.35">
      <c r="A584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124"/>
      <c r="S584" s="72"/>
      <c r="T584" s="72"/>
      <c r="U584" s="125"/>
      <c r="V584" s="237"/>
      <c r="W584" s="237"/>
    </row>
    <row r="585" spans="1:26" ht="39.9" x14ac:dyDescent="0.35">
      <c r="A585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8"/>
      <c r="S585" s="127"/>
      <c r="T585" s="127"/>
      <c r="U585" s="129"/>
      <c r="V585" s="238"/>
      <c r="W585" s="238"/>
    </row>
    <row r="586" spans="1:26" x14ac:dyDescent="0.3">
      <c r="A586" s="209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f>IF((L587=""),"",((M586-N586)/(M586+N586))*100)</f>
        <v>3.0733598771696626</v>
      </c>
      <c r="Q586" s="66">
        <v>23</v>
      </c>
      <c r="R586" s="122" t="str">
        <f>IF(L587="","",IF(P587&lt;20,(IF(O586&gt;1730,IF(O586&lt;1970,"Pass","Fail"),"Fail"))))</f>
        <v>Pass</v>
      </c>
      <c r="S586" s="145"/>
      <c r="T586" s="211"/>
      <c r="V586" s="236">
        <v>1600</v>
      </c>
      <c r="W586" s="236">
        <v>2000</v>
      </c>
      <c r="X586" s="240">
        <v>1730</v>
      </c>
      <c r="Y586" s="240">
        <v>1970</v>
      </c>
      <c r="Z586" s="240">
        <v>6.2</v>
      </c>
    </row>
    <row r="587" spans="1:26" ht="16.100000000000001" x14ac:dyDescent="0.35">
      <c r="A58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124"/>
      <c r="S587" s="72"/>
      <c r="T587" s="69"/>
      <c r="V587" s="237"/>
      <c r="W587" s="237"/>
    </row>
    <row r="588" spans="1:26" ht="39.9" x14ac:dyDescent="0.35">
      <c r="A58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8"/>
      <c r="S588" s="127"/>
      <c r="T588" s="69"/>
      <c r="V588" s="238"/>
      <c r="W588" s="238"/>
    </row>
    <row r="589" spans="1:26" x14ac:dyDescent="0.3">
      <c r="A589" s="209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f>IF((L590=""),"",((M589-N589)/(M589+N589))*100)</f>
        <v>2.2992583037730112</v>
      </c>
      <c r="Q589" s="66">
        <v>23</v>
      </c>
      <c r="R589" s="122" t="str">
        <f>IF(L590="","",IF(P590&lt;20,(IF(O589&gt;1730,IF(O589&lt;1970,"Pass","Fail"),"Fail"))))</f>
        <v>Pass</v>
      </c>
      <c r="S589" s="145"/>
      <c r="T589" s="211"/>
      <c r="V589" s="236">
        <v>1600</v>
      </c>
      <c r="W589" s="236">
        <v>2000</v>
      </c>
      <c r="X589" s="240">
        <v>1730</v>
      </c>
      <c r="Y589" s="240">
        <v>1970</v>
      </c>
      <c r="Z589" s="240">
        <v>6.2</v>
      </c>
    </row>
    <row r="590" spans="1:26" ht="16.100000000000001" x14ac:dyDescent="0.35">
      <c r="A590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124"/>
      <c r="S590" s="72"/>
      <c r="T590" s="69"/>
      <c r="V590" s="237"/>
      <c r="W590" s="237"/>
    </row>
    <row r="591" spans="1:26" ht="39.9" x14ac:dyDescent="0.35">
      <c r="A591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8"/>
      <c r="S591" s="127"/>
      <c r="T591" s="69"/>
      <c r="V591" s="238"/>
      <c r="W591" s="238"/>
    </row>
    <row r="592" spans="1:26" x14ac:dyDescent="0.3">
      <c r="A592" s="209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f>IF((L593=""),"",((M592-N592)/(M592+N592))*100)</f>
        <v>3.3969645265519226</v>
      </c>
      <c r="Q592" s="66">
        <v>23</v>
      </c>
      <c r="R592" s="122" t="str">
        <f>IF(L593="","",IF(P593&lt;20,(IF(O592&gt;1730,IF(O592&lt;1970,"Pass","Fail"),"Fail"))))</f>
        <v>Pass</v>
      </c>
      <c r="S592" s="145">
        <v>1428</v>
      </c>
      <c r="T592" s="211"/>
      <c r="V592" s="236">
        <v>1600</v>
      </c>
      <c r="W592" s="236">
        <v>2000</v>
      </c>
      <c r="X592" s="240">
        <v>1730</v>
      </c>
      <c r="Y592" s="240">
        <v>1970</v>
      </c>
      <c r="Z592" s="240">
        <v>6.2</v>
      </c>
    </row>
    <row r="593" spans="1:26" ht="16.100000000000001" x14ac:dyDescent="0.35">
      <c r="A593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124"/>
      <c r="S593" s="72"/>
      <c r="T593" s="69"/>
      <c r="V593" s="237"/>
      <c r="W593" s="237"/>
    </row>
    <row r="594" spans="1:26" ht="39.9" x14ac:dyDescent="0.35">
      <c r="A594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8"/>
      <c r="S594" s="127"/>
      <c r="T594" s="69"/>
      <c r="V594" s="238"/>
      <c r="W594" s="238"/>
    </row>
    <row r="595" spans="1:26" x14ac:dyDescent="0.3">
      <c r="A595" s="209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f>IF((L596=""),"",((M595-N595)/(M595+N595))*100)</f>
        <v>11.486134684908659</v>
      </c>
      <c r="Q595" s="66">
        <v>23</v>
      </c>
      <c r="R595" s="122" t="str">
        <f>IF(L596="","",IF(P596&lt;20,(IF(O595&gt;1730,IF(O595&lt;1970,"Pass","Fail"),"Fail"))))</f>
        <v>Pass</v>
      </c>
      <c r="S595" s="145">
        <v>74</v>
      </c>
      <c r="T595" s="211"/>
      <c r="V595" s="236">
        <v>1600</v>
      </c>
      <c r="W595" s="236">
        <v>2000</v>
      </c>
      <c r="X595" s="240">
        <v>1730</v>
      </c>
      <c r="Y595" s="240">
        <v>1970</v>
      </c>
      <c r="Z595" s="240">
        <v>6.2</v>
      </c>
    </row>
    <row r="596" spans="1:26" ht="16.100000000000001" x14ac:dyDescent="0.35">
      <c r="A596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124"/>
      <c r="S596" s="72"/>
      <c r="T596" s="69"/>
      <c r="V596" s="237"/>
      <c r="W596" s="237"/>
    </row>
    <row r="597" spans="1:26" ht="39.9" x14ac:dyDescent="0.35">
      <c r="A597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8"/>
      <c r="S597" s="127"/>
      <c r="T597" s="69"/>
      <c r="V597" s="238"/>
      <c r="W597" s="238"/>
    </row>
    <row r="598" spans="1:26" x14ac:dyDescent="0.3">
      <c r="A598" s="209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f>IF((L599=""),"",((M598-N598)/(M598+N598))*100)</f>
        <v>3.6264334027482983</v>
      </c>
      <c r="Q598" s="66">
        <v>23</v>
      </c>
      <c r="R598" s="122" t="str">
        <f>IF(L599="","",IF(P599&lt;20,(IF(O598&gt;1730,IF(O598&lt;1970,"Pass","Fail"),"Fail"))))</f>
        <v>Pass</v>
      </c>
      <c r="S598" s="145">
        <v>1335</v>
      </c>
      <c r="T598" s="211"/>
      <c r="V598" s="236">
        <v>1600</v>
      </c>
      <c r="W598" s="236">
        <v>2000</v>
      </c>
      <c r="X598" s="240">
        <v>1730</v>
      </c>
      <c r="Y598" s="240">
        <v>1970</v>
      </c>
      <c r="Z598" s="240">
        <v>6.2</v>
      </c>
    </row>
    <row r="599" spans="1:26" ht="16.100000000000001" x14ac:dyDescent="0.35">
      <c r="A599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124"/>
      <c r="S599" s="72"/>
      <c r="T599" s="69"/>
      <c r="V599" s="237"/>
      <c r="W599" s="237"/>
    </row>
    <row r="600" spans="1:26" ht="39.9" x14ac:dyDescent="0.35">
      <c r="A600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8"/>
      <c r="S600" s="127"/>
      <c r="T600" s="69"/>
      <c r="V600" s="238"/>
      <c r="W600" s="238"/>
    </row>
    <row r="601" spans="1:26" x14ac:dyDescent="0.3">
      <c r="A601" s="209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f>IF((L602=""),"",((M601-N601)/(M601+N601))*100)</f>
        <v>7.5620398514015381</v>
      </c>
      <c r="Q601" s="66">
        <v>23</v>
      </c>
      <c r="R601" s="122" t="str">
        <f>IF(L602="","",IF(P602&lt;20,(IF(O601&gt;1730,IF(O601&lt;1970,"Pass","Fail"),"Fail"))))</f>
        <v>Pass</v>
      </c>
      <c r="S601" s="145">
        <v>1340</v>
      </c>
      <c r="T601" s="211"/>
      <c r="V601" s="236">
        <v>1600</v>
      </c>
      <c r="W601" s="236">
        <v>2000</v>
      </c>
      <c r="X601" s="240">
        <v>1730</v>
      </c>
      <c r="Y601" s="240">
        <v>1970</v>
      </c>
      <c r="Z601" s="240">
        <v>6.2</v>
      </c>
    </row>
    <row r="602" spans="1:26" ht="16.100000000000001" x14ac:dyDescent="0.35">
      <c r="A602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124"/>
      <c r="S602" s="72"/>
      <c r="T602" s="69"/>
      <c r="V602" s="237"/>
      <c r="W602" s="237"/>
    </row>
    <row r="603" spans="1:26" ht="39.9" x14ac:dyDescent="0.35">
      <c r="A603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8"/>
      <c r="S603" s="127"/>
      <c r="T603" s="69"/>
      <c r="V603" s="238"/>
      <c r="W603" s="238"/>
    </row>
    <row r="604" spans="1:26" x14ac:dyDescent="0.3">
      <c r="A604" s="209">
        <v>43335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f>IF((L605=""),"",((M604-N604)/(M604+N604))*100)</f>
        <v>4.8491379310344831</v>
      </c>
      <c r="Q604" s="66">
        <v>23</v>
      </c>
      <c r="R604" s="122" t="str">
        <f>IF(L605="","",IF(P605&lt;20,(IF(O604&gt;1730,IF(O604&lt;1970,"Pass","Fail"),"Fail"))))</f>
        <v>Pass</v>
      </c>
      <c r="S604" s="145">
        <v>1340</v>
      </c>
      <c r="T604" s="211"/>
      <c r="V604" s="236">
        <v>1600</v>
      </c>
      <c r="W604" s="236">
        <v>2000</v>
      </c>
      <c r="X604" s="240">
        <v>1730</v>
      </c>
      <c r="Y604" s="240">
        <v>1970</v>
      </c>
      <c r="Z604" s="240">
        <v>6.2</v>
      </c>
    </row>
    <row r="605" spans="1:26" ht="16.100000000000001" x14ac:dyDescent="0.35">
      <c r="A605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124"/>
      <c r="S605" s="72"/>
      <c r="T605" s="69"/>
      <c r="V605" s="237"/>
      <c r="W605" s="237"/>
    </row>
    <row r="606" spans="1:26" ht="39.9" x14ac:dyDescent="0.35">
      <c r="A606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8"/>
      <c r="S606" s="127"/>
      <c r="T606" s="69"/>
      <c r="V606" s="238"/>
      <c r="W606" s="238"/>
    </row>
    <row r="607" spans="1:26" x14ac:dyDescent="0.3">
      <c r="A607" s="209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f>IF((L608=""),"",((M607-N607)/(M607+N607))*100)</f>
        <v>3.2833517656438818</v>
      </c>
      <c r="Q607" s="66">
        <v>23</v>
      </c>
      <c r="R607" s="122" t="str">
        <f>IF(L608="","",IF(P608&lt;20,(IF(O607&gt;1730,IF(O607&lt;1970,"Pass","Fail"),"Fail"))))</f>
        <v>Pass</v>
      </c>
      <c r="S607" s="145">
        <v>1335</v>
      </c>
      <c r="T607" s="211"/>
      <c r="V607" s="236">
        <v>1600</v>
      </c>
      <c r="W607" s="236">
        <v>2000</v>
      </c>
      <c r="X607" s="240">
        <v>1730</v>
      </c>
      <c r="Y607" s="240">
        <v>1970</v>
      </c>
      <c r="Z607" s="240">
        <v>6.2</v>
      </c>
    </row>
    <row r="608" spans="1:26" ht="16.100000000000001" x14ac:dyDescent="0.35">
      <c r="A608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124"/>
      <c r="S608" s="72"/>
      <c r="T608" s="69"/>
      <c r="V608" s="237"/>
      <c r="W608" s="237"/>
    </row>
    <row r="609" spans="1:26" ht="39.9" x14ac:dyDescent="0.35">
      <c r="A609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8"/>
      <c r="S609" s="127"/>
      <c r="T609" s="69"/>
      <c r="V609" s="238"/>
      <c r="W609" s="238"/>
    </row>
    <row r="610" spans="1:26" x14ac:dyDescent="0.3">
      <c r="A610" s="209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f>IF((L611=""),"",((M610-N610)/(M610+N610))*100)</f>
        <v>2.958532885383657</v>
      </c>
      <c r="Q610" s="66">
        <v>23</v>
      </c>
      <c r="R610" s="122" t="str">
        <f>IF(L611="","",IF(P611&lt;20,(IF(O610&gt;1730,IF(O610&lt;1970,"Pass","Fail"),"Fail"))))</f>
        <v>Pass</v>
      </c>
      <c r="S610" s="145">
        <v>121</v>
      </c>
      <c r="T610" s="211"/>
      <c r="V610" s="236">
        <v>1600</v>
      </c>
      <c r="W610" s="236">
        <v>2000</v>
      </c>
      <c r="X610" s="240">
        <v>1730</v>
      </c>
      <c r="Y610" s="240">
        <v>1970</v>
      </c>
      <c r="Z610" s="240">
        <v>6.2</v>
      </c>
    </row>
    <row r="611" spans="1:26" ht="16.100000000000001" x14ac:dyDescent="0.35">
      <c r="A611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124"/>
      <c r="S611" s="72"/>
      <c r="T611" s="69"/>
      <c r="V611" s="237"/>
      <c r="W611" s="237"/>
    </row>
    <row r="612" spans="1:26" ht="39.9" x14ac:dyDescent="0.35">
      <c r="A612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8"/>
      <c r="S612" s="127"/>
      <c r="T612" s="69"/>
      <c r="V612" s="238"/>
      <c r="W612" s="238"/>
    </row>
    <row r="613" spans="1:26" x14ac:dyDescent="0.3">
      <c r="A613" s="209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f>IF((L614=""),"",((M613-N613)/(M613+N613))*100)</f>
        <v>2.7446236559141348</v>
      </c>
      <c r="Q613" s="66">
        <v>23</v>
      </c>
      <c r="R613" s="122" t="str">
        <f>IF(L614="","",IF(P614&lt;20,(IF(O613&gt;1730,IF(O613&lt;1970,"Pass","Fail"),"Fail"))))</f>
        <v>Pass</v>
      </c>
      <c r="S613" s="145">
        <v>1428</v>
      </c>
      <c r="T613" s="211"/>
      <c r="V613" s="236">
        <v>1600</v>
      </c>
      <c r="W613" s="236">
        <v>2000</v>
      </c>
      <c r="X613" s="240">
        <v>1730</v>
      </c>
      <c r="Y613" s="240">
        <v>1970</v>
      </c>
      <c r="Z613" s="240">
        <v>6.2</v>
      </c>
    </row>
    <row r="614" spans="1:26" ht="16.100000000000001" x14ac:dyDescent="0.35">
      <c r="A614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124"/>
      <c r="S614" s="72"/>
      <c r="T614" s="69"/>
      <c r="V614" s="237"/>
      <c r="W614" s="237"/>
    </row>
    <row r="615" spans="1:26" ht="39.9" x14ac:dyDescent="0.35">
      <c r="A615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8"/>
      <c r="S615" s="127"/>
      <c r="T615" s="69"/>
      <c r="V615" s="238"/>
      <c r="W615" s="238"/>
    </row>
    <row r="616" spans="1:26" x14ac:dyDescent="0.3">
      <c r="A616" s="209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f>IF((L617=""),"",((M616-N616)/(M616+N616))*100)</f>
        <v>2.4864187781665064</v>
      </c>
      <c r="Q616" s="66">
        <v>23</v>
      </c>
      <c r="R616" s="122" t="str">
        <f>IF(L617="","",IF(P617&lt;20,(IF(O616&gt;1730,IF(O616&lt;1970,"Pass","Fail"),"Fail"))))</f>
        <v>Pass</v>
      </c>
      <c r="S616" s="145">
        <v>1428</v>
      </c>
      <c r="T616" s="211"/>
      <c r="V616" s="236">
        <v>1600</v>
      </c>
      <c r="W616" s="236">
        <v>2000</v>
      </c>
      <c r="X616" s="240">
        <v>1730</v>
      </c>
      <c r="Y616" s="240">
        <v>1970</v>
      </c>
      <c r="Z616" s="240">
        <v>6.2</v>
      </c>
    </row>
    <row r="617" spans="1:26" ht="16.100000000000001" x14ac:dyDescent="0.35">
      <c r="A61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124"/>
      <c r="S617" s="72"/>
      <c r="T617" s="69"/>
      <c r="V617" s="237"/>
      <c r="W617" s="237"/>
    </row>
    <row r="618" spans="1:26" ht="39.9" x14ac:dyDescent="0.35">
      <c r="A61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8"/>
      <c r="S618" s="127"/>
      <c r="T618" s="69"/>
      <c r="V618" s="238"/>
      <c r="W618" s="238"/>
    </row>
    <row r="619" spans="1:26" x14ac:dyDescent="0.3">
      <c r="A619" s="209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f>IF((L620=""),"",((M619-N619)/(M619+N619))*100)</f>
        <v>4.0863014972565068</v>
      </c>
      <c r="Q619" s="66">
        <v>23</v>
      </c>
      <c r="R619" s="122" t="str">
        <f>IF(L620="","",IF(P620&lt;20,(IF(O619&gt;1730,IF(O619&lt;1970,"Pass","Fail"),"Fail"))))</f>
        <v>Pass</v>
      </c>
      <c r="S619" s="145">
        <v>74</v>
      </c>
      <c r="T619" s="211"/>
      <c r="V619" s="236">
        <v>1600</v>
      </c>
      <c r="W619" s="236">
        <v>2000</v>
      </c>
      <c r="X619" s="240">
        <v>1730</v>
      </c>
      <c r="Y619" s="240">
        <v>1970</v>
      </c>
      <c r="Z619" s="240">
        <v>6.2</v>
      </c>
    </row>
    <row r="620" spans="1:26" ht="16.100000000000001" x14ac:dyDescent="0.35">
      <c r="A620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124"/>
      <c r="S620" s="72"/>
      <c r="T620" s="69"/>
      <c r="V620" s="237"/>
      <c r="W620" s="237"/>
    </row>
    <row r="621" spans="1:26" ht="39.9" x14ac:dyDescent="0.35">
      <c r="A621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8"/>
      <c r="S621" s="127"/>
      <c r="T621" s="69"/>
      <c r="V621" s="238"/>
      <c r="W621" s="238"/>
    </row>
    <row r="622" spans="1:26" x14ac:dyDescent="0.3">
      <c r="A622" s="209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f>IF((L623=""),"",((M622-N622)/(M622+N622))*100)</f>
        <v>11.375197781445122</v>
      </c>
      <c r="Q622" s="66">
        <v>23</v>
      </c>
      <c r="R622" s="122" t="str">
        <f>IF(L623="","",IF(P623&lt;20,(IF(O622&gt;1730,IF(O622&lt;1970,"Pass","Fail"),"Fail"))))</f>
        <v>Pass</v>
      </c>
      <c r="S622" s="145">
        <v>74</v>
      </c>
      <c r="T622" s="211"/>
      <c r="V622" s="236">
        <v>1600</v>
      </c>
      <c r="W622" s="236">
        <v>2000</v>
      </c>
      <c r="X622" s="240">
        <v>1730</v>
      </c>
      <c r="Y622" s="240">
        <v>1970</v>
      </c>
      <c r="Z622" s="240">
        <v>6.2</v>
      </c>
    </row>
    <row r="623" spans="1:26" ht="16.100000000000001" x14ac:dyDescent="0.35">
      <c r="A623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124"/>
      <c r="S623" s="72"/>
      <c r="T623" s="69"/>
      <c r="V623" s="237"/>
      <c r="W623" s="237"/>
    </row>
    <row r="624" spans="1:26" ht="39.9" x14ac:dyDescent="0.35">
      <c r="A624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8"/>
      <c r="S624" s="127"/>
      <c r="T624" s="69"/>
      <c r="V624" s="238"/>
      <c r="W624" s="238"/>
    </row>
    <row r="625" spans="1:26" x14ac:dyDescent="0.3">
      <c r="A625" s="209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f>IF((L626=""),"",((M625-N625)/(M625+N625))*100)</f>
        <v>2.5983151570561263</v>
      </c>
      <c r="Q625" s="66">
        <v>23</v>
      </c>
      <c r="R625" s="122" t="str">
        <f>IF(L626="","",IF(P626&lt;20,(IF(O625&gt;1730,IF(O625&lt;1970,"Pass","Fail"),"Fail"))))</f>
        <v>Pass</v>
      </c>
      <c r="S625" s="145" t="s">
        <v>66</v>
      </c>
      <c r="T625" s="211"/>
      <c r="V625" s="236">
        <v>1600</v>
      </c>
      <c r="W625" s="236">
        <v>2000</v>
      </c>
      <c r="X625" s="240">
        <v>1730</v>
      </c>
      <c r="Y625" s="240">
        <v>1970</v>
      </c>
      <c r="Z625" s="240">
        <v>6.2</v>
      </c>
    </row>
    <row r="626" spans="1:26" ht="16.100000000000001" x14ac:dyDescent="0.35">
      <c r="A626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124"/>
      <c r="S626" s="72"/>
      <c r="T626" s="69"/>
      <c r="V626" s="237"/>
      <c r="W626" s="237"/>
    </row>
    <row r="627" spans="1:26" ht="39.9" x14ac:dyDescent="0.35">
      <c r="A627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8"/>
      <c r="S627" s="127"/>
      <c r="T627" s="69"/>
      <c r="V627" s="238"/>
      <c r="W627" s="238"/>
    </row>
    <row r="628" spans="1:26" x14ac:dyDescent="0.3">
      <c r="A628" s="209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f>IF((L629=""),"",((M628-N628)/(M628+N628))*100)</f>
        <v>2.4094365230333006</v>
      </c>
      <c r="Q628" s="66">
        <v>23</v>
      </c>
      <c r="R628" s="122" t="str">
        <f>IF(L629="","",IF(P629&lt;20,(IF(O628&gt;1730,IF(O628&lt;1970,"Pass","Fail"),"Fail"))))</f>
        <v>Pass</v>
      </c>
      <c r="S628" s="145">
        <v>1159</v>
      </c>
      <c r="T628" s="211"/>
      <c r="V628" s="236">
        <v>1600</v>
      </c>
      <c r="W628" s="236">
        <v>2000</v>
      </c>
      <c r="X628" s="240">
        <v>1730</v>
      </c>
      <c r="Y628" s="240">
        <v>1970</v>
      </c>
      <c r="Z628" s="240">
        <v>6.2</v>
      </c>
    </row>
    <row r="629" spans="1:26" ht="16.100000000000001" x14ac:dyDescent="0.35">
      <c r="A629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124"/>
      <c r="S629" s="72"/>
      <c r="T629" s="69"/>
      <c r="V629" s="237"/>
      <c r="W629" s="237"/>
    </row>
    <row r="630" spans="1:26" ht="39.9" x14ac:dyDescent="0.35">
      <c r="A630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8"/>
      <c r="S630" s="127"/>
      <c r="T630" s="69"/>
      <c r="V630" s="238"/>
      <c r="W630" s="238"/>
    </row>
    <row r="631" spans="1:26" x14ac:dyDescent="0.3">
      <c r="A631" s="209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f>IF((L632=""),"",((M631-N631)/(M631+N631))*100)</f>
        <v>4.3240520145674166</v>
      </c>
      <c r="Q631" s="66">
        <v>23</v>
      </c>
      <c r="R631" s="122" t="str">
        <f>IF(L632="","",IF(P632&lt;20,(IF(O631&gt;1730,IF(O631&lt;1970,"Pass","Fail"),"Fail"))))</f>
        <v>Pass</v>
      </c>
      <c r="S631" s="145">
        <v>1340</v>
      </c>
      <c r="T631" s="211"/>
      <c r="V631" s="236">
        <v>1600</v>
      </c>
      <c r="W631" s="236">
        <v>2000</v>
      </c>
      <c r="X631" s="240">
        <v>1730</v>
      </c>
      <c r="Y631" s="240">
        <v>1970</v>
      </c>
      <c r="Z631" s="240">
        <v>6.2</v>
      </c>
    </row>
    <row r="632" spans="1:26" ht="16.100000000000001" x14ac:dyDescent="0.35">
      <c r="A632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124"/>
      <c r="S632" s="72"/>
      <c r="T632" s="69"/>
      <c r="V632" s="237"/>
      <c r="W632" s="237"/>
    </row>
    <row r="633" spans="1:26" ht="39.9" x14ac:dyDescent="0.35">
      <c r="A633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8"/>
      <c r="S633" s="127"/>
      <c r="T633" s="69"/>
      <c r="V633" s="238"/>
      <c r="W633" s="238"/>
    </row>
    <row r="634" spans="1:26" x14ac:dyDescent="0.3">
      <c r="A634" s="209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f>IF((L635=""),"",((M634-N634)/(M634+N634))*100)</f>
        <v>2.6370608596682756</v>
      </c>
      <c r="Q634" s="66">
        <v>23</v>
      </c>
      <c r="R634" s="122" t="str">
        <f>IF(L635="","",IF(P635&lt;20,(IF(O634&gt;1730,IF(O634&lt;1970,"Pass","Fail"),"Fail"))))</f>
        <v>Pass</v>
      </c>
      <c r="S634" s="145">
        <v>102</v>
      </c>
      <c r="T634" s="211"/>
      <c r="V634" s="236">
        <v>1600</v>
      </c>
      <c r="W634" s="236">
        <v>2000</v>
      </c>
      <c r="X634" s="240">
        <v>1730</v>
      </c>
      <c r="Y634" s="240">
        <v>1970</v>
      </c>
      <c r="Z634" s="240">
        <v>6.2</v>
      </c>
    </row>
    <row r="635" spans="1:26" ht="16.100000000000001" x14ac:dyDescent="0.35">
      <c r="A635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124"/>
      <c r="S635" s="72"/>
      <c r="T635" s="69"/>
      <c r="V635" s="237"/>
      <c r="W635" s="237"/>
    </row>
    <row r="636" spans="1:26" ht="39.9" x14ac:dyDescent="0.35">
      <c r="A636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8"/>
      <c r="S636" s="127"/>
      <c r="T636" s="69"/>
      <c r="V636" s="238"/>
      <c r="W636" s="238"/>
    </row>
    <row r="637" spans="1:26" x14ac:dyDescent="0.3">
      <c r="A637" s="209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f>IF((L638=""),"",((M637-N637)/(M637+N637))*100)</f>
        <v>4.0799596249823331</v>
      </c>
      <c r="Q637" s="66">
        <v>23</v>
      </c>
      <c r="R637" s="122" t="str">
        <f>IF(L638="","",IF(P638&lt;20,(IF(O637&gt;1730,IF(O637&lt;1970,"Pass","Fail"),"Fail"))))</f>
        <v>Pass</v>
      </c>
      <c r="S637" s="145">
        <v>1340</v>
      </c>
      <c r="T637" s="211"/>
      <c r="V637" s="236">
        <v>1600</v>
      </c>
      <c r="W637" s="236">
        <v>2000</v>
      </c>
      <c r="X637" s="240">
        <v>1730</v>
      </c>
      <c r="Y637" s="240">
        <v>1970</v>
      </c>
      <c r="Z637" s="240">
        <v>6.2</v>
      </c>
    </row>
    <row r="638" spans="1:26" ht="16.100000000000001" x14ac:dyDescent="0.35">
      <c r="A638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124"/>
      <c r="S638" s="72"/>
      <c r="T638" s="69"/>
      <c r="V638" s="237"/>
      <c r="W638" s="237"/>
    </row>
    <row r="639" spans="1:26" ht="39.9" x14ac:dyDescent="0.35">
      <c r="A639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8"/>
      <c r="S639" s="127"/>
      <c r="T639" s="69"/>
      <c r="V639" s="238"/>
      <c r="W639" s="238"/>
    </row>
    <row r="640" spans="1:26" x14ac:dyDescent="0.3">
      <c r="A640" s="209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f>IF((L641=""),"",((M640-N640)/(M640+N640))*100)</f>
        <v>10.576621221634241</v>
      </c>
      <c r="Q640" s="66">
        <v>23</v>
      </c>
      <c r="R640" s="122" t="str">
        <f>IF(L641="","",IF(P641&lt;20,(IF(O640&gt;1730,IF(O640&lt;1970,"Pass","Fail"),"Fail"))))</f>
        <v>Pass</v>
      </c>
      <c r="S640" s="145">
        <v>121</v>
      </c>
      <c r="T640" s="211"/>
      <c r="V640" s="236">
        <v>1600</v>
      </c>
      <c r="W640" s="236">
        <v>2000</v>
      </c>
      <c r="X640" s="240">
        <v>1730</v>
      </c>
      <c r="Y640" s="240">
        <v>1970</v>
      </c>
      <c r="Z640" s="240">
        <v>6.2</v>
      </c>
    </row>
    <row r="641" spans="1:26" ht="16.100000000000001" x14ac:dyDescent="0.35">
      <c r="A641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124"/>
      <c r="S641" s="72"/>
      <c r="T641" s="69"/>
      <c r="V641" s="237"/>
      <c r="W641" s="237"/>
    </row>
    <row r="642" spans="1:26" ht="39.9" x14ac:dyDescent="0.35">
      <c r="A642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8"/>
      <c r="S642" s="127"/>
      <c r="T642" s="69"/>
      <c r="V642" s="238"/>
      <c r="W642" s="238"/>
    </row>
    <row r="643" spans="1:26" x14ac:dyDescent="0.3">
      <c r="A643" s="209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f>IF((L644=""),"",((M643-N643)/(M643+N643))*100)</f>
        <v>3.4276896343104899</v>
      </c>
      <c r="Q643" s="66">
        <v>23</v>
      </c>
      <c r="R643" s="122" t="str">
        <f>IF(L644="","",IF(P644&lt;20,(IF(O643&gt;1730,IF(O643&lt;1970,"Pass","Fail"),"Fail"))))</f>
        <v>Pass</v>
      </c>
      <c r="S643" s="145">
        <v>121</v>
      </c>
      <c r="T643" s="148" t="s">
        <v>129</v>
      </c>
      <c r="V643" s="236">
        <v>1600</v>
      </c>
      <c r="W643" s="236">
        <v>2000</v>
      </c>
      <c r="X643" s="240">
        <v>1730</v>
      </c>
      <c r="Y643" s="240">
        <v>1970</v>
      </c>
      <c r="Z643" s="240">
        <v>6.2</v>
      </c>
    </row>
    <row r="644" spans="1:26" ht="16.100000000000001" x14ac:dyDescent="0.35">
      <c r="A644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124"/>
      <c r="S644" s="72"/>
      <c r="T644" s="213"/>
      <c r="U644" s="148"/>
      <c r="V644" s="237"/>
      <c r="W644" s="237"/>
    </row>
    <row r="645" spans="1:26" ht="39.9" x14ac:dyDescent="0.35">
      <c r="A645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8"/>
      <c r="S645" s="127"/>
      <c r="T645" s="213"/>
      <c r="U645" s="148"/>
      <c r="V645" s="238"/>
      <c r="W645" s="238"/>
    </row>
    <row r="646" spans="1:26" x14ac:dyDescent="0.3">
      <c r="A646" s="209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f>IF((L647=""),"",((M646-N646)/(M646+N646))*100)</f>
        <v>5.9273680714383676</v>
      </c>
      <c r="Q646" s="66">
        <v>23</v>
      </c>
      <c r="R646" s="122" t="str">
        <f>IF(L647="","",IF(P647&lt;20,(IF(O646&gt;1730,IF(O646&lt;1970,"Pass","Fail"),"Fail"))))</f>
        <v>Pass</v>
      </c>
      <c r="S646" s="145">
        <v>121</v>
      </c>
      <c r="T646" s="148" t="s">
        <v>130</v>
      </c>
      <c r="V646" s="236">
        <v>1600</v>
      </c>
      <c r="W646" s="236">
        <v>2000</v>
      </c>
      <c r="X646" s="240">
        <v>1730</v>
      </c>
      <c r="Y646" s="240">
        <v>1970</v>
      </c>
      <c r="Z646" s="240">
        <v>6.2</v>
      </c>
    </row>
    <row r="647" spans="1:26" ht="16.100000000000001" x14ac:dyDescent="0.35">
      <c r="A6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124"/>
      <c r="S647" s="72"/>
      <c r="T647" s="148"/>
      <c r="V647" s="237"/>
      <c r="W647" s="237"/>
    </row>
    <row r="648" spans="1:26" ht="39.9" x14ac:dyDescent="0.35">
      <c r="A6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8"/>
      <c r="S648" s="127"/>
      <c r="T648" s="148"/>
      <c r="V648" s="238"/>
      <c r="W648" s="238"/>
    </row>
    <row r="649" spans="1:26" x14ac:dyDescent="0.3">
      <c r="A649" s="209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f>IF((L650=""),"",((M649-N649)/(M649+N649))*100)</f>
        <v>3.6287978295040957</v>
      </c>
      <c r="Q649" s="66">
        <v>23</v>
      </c>
      <c r="R649" s="122" t="str">
        <f>IF(L650="","",IF(P650&lt;20,(IF(O649&gt;1730,IF(O649&lt;1970,"Pass","Fail"),"Fail"))))</f>
        <v>Pass</v>
      </c>
      <c r="S649" s="145">
        <v>121</v>
      </c>
      <c r="T649" s="148" t="s">
        <v>131</v>
      </c>
      <c r="V649" s="236">
        <v>1600</v>
      </c>
      <c r="W649" s="236">
        <v>2000</v>
      </c>
      <c r="X649" s="240">
        <v>1730</v>
      </c>
      <c r="Y649" s="240">
        <v>1970</v>
      </c>
      <c r="Z649" s="240">
        <v>6.2</v>
      </c>
    </row>
    <row r="650" spans="1:26" ht="16.100000000000001" x14ac:dyDescent="0.35">
      <c r="A650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124"/>
      <c r="S650" s="72"/>
      <c r="T650" s="148"/>
      <c r="V650" s="237"/>
      <c r="W650" s="237"/>
    </row>
    <row r="651" spans="1:26" ht="39.9" x14ac:dyDescent="0.35">
      <c r="A651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8"/>
      <c r="S651" s="127"/>
      <c r="T651" s="148"/>
      <c r="V651" s="238"/>
      <c r="W651" s="238"/>
    </row>
    <row r="652" spans="1:26" x14ac:dyDescent="0.3">
      <c r="A652" s="209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f>IF((L653=""),"",((M652-N652)/(M652+N652))*100)</f>
        <v>2.5203107718775257</v>
      </c>
      <c r="Q652" s="66">
        <v>23</v>
      </c>
      <c r="R652" s="122" t="str">
        <f>IF(L653="","",IF(P653&lt;20,(IF(O652&gt;1730,IF(O652&lt;1970,"Pass","Fail"),"Fail"))))</f>
        <v>Pass</v>
      </c>
      <c r="S652" s="145">
        <v>1340</v>
      </c>
      <c r="T652" s="148"/>
      <c r="V652" s="236">
        <v>1600</v>
      </c>
      <c r="W652" s="236">
        <v>2000</v>
      </c>
      <c r="X652" s="240">
        <v>1730</v>
      </c>
      <c r="Y652" s="240">
        <v>1970</v>
      </c>
      <c r="Z652" s="240">
        <v>6.2</v>
      </c>
    </row>
    <row r="653" spans="1:26" ht="16.100000000000001" x14ac:dyDescent="0.35">
      <c r="A653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124"/>
      <c r="S653" s="72"/>
      <c r="T653" s="148"/>
      <c r="V653" s="237"/>
      <c r="W653" s="237"/>
    </row>
    <row r="654" spans="1:26" ht="39.9" x14ac:dyDescent="0.35">
      <c r="A654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132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8"/>
      <c r="S654" s="127"/>
      <c r="T654" s="148"/>
      <c r="V654" s="238"/>
      <c r="W654" s="238"/>
    </row>
    <row r="655" spans="1:26" x14ac:dyDescent="0.3">
      <c r="A655" s="209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f>IF((L656=""),"",((M655-N655)/(M655+N655))*100)</f>
        <v>4.8022237407741049</v>
      </c>
      <c r="Q655" s="66">
        <v>23</v>
      </c>
      <c r="R655" s="122" t="str">
        <f>IF(L656="","",IF(P656&lt;20,(IF(O655&gt;1730,IF(O655&lt;1970,"Pass","Fail"),"Fail"))))</f>
        <v>Pass</v>
      </c>
      <c r="S655" s="145">
        <v>102</v>
      </c>
      <c r="T655" s="148" t="s">
        <v>133</v>
      </c>
      <c r="V655" s="236">
        <v>1600</v>
      </c>
      <c r="W655" s="236">
        <v>2000</v>
      </c>
      <c r="X655" s="240">
        <v>1730</v>
      </c>
      <c r="Y655" s="240">
        <v>1970</v>
      </c>
      <c r="Z655" s="240">
        <v>6.2</v>
      </c>
    </row>
    <row r="656" spans="1:26" ht="16.100000000000001" x14ac:dyDescent="0.35">
      <c r="A656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124"/>
      <c r="S656" s="72"/>
      <c r="T656" s="148"/>
      <c r="V656" s="237"/>
      <c r="W656" s="237"/>
    </row>
    <row r="657" spans="1:26" ht="39.9" x14ac:dyDescent="0.35">
      <c r="A657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8"/>
      <c r="S657" s="127"/>
      <c r="T657" s="148"/>
      <c r="V657" s="238"/>
      <c r="W657" s="238"/>
    </row>
    <row r="658" spans="1:26" x14ac:dyDescent="0.3">
      <c r="A658" s="209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f>IF((L659=""),"",((M658-N658)/(M658+N658))*100)</f>
        <v>3.3964063193543295</v>
      </c>
      <c r="Q658" s="66">
        <v>23</v>
      </c>
      <c r="R658" s="122" t="str">
        <f>IF(L659="","",IF(P659&lt;20,(IF(O658&gt;1730,IF(O658&lt;1970,"Pass","Fail"),"Fail"))))</f>
        <v>Pass</v>
      </c>
      <c r="S658" s="145">
        <v>121</v>
      </c>
      <c r="T658" s="148" t="s">
        <v>134</v>
      </c>
      <c r="V658" s="236">
        <v>1600</v>
      </c>
      <c r="W658" s="236">
        <v>2000</v>
      </c>
      <c r="X658" s="240">
        <v>1730</v>
      </c>
      <c r="Y658" s="240">
        <v>1970</v>
      </c>
      <c r="Z658" s="240">
        <v>6.2</v>
      </c>
    </row>
    <row r="659" spans="1:26" ht="16.100000000000001" x14ac:dyDescent="0.35">
      <c r="A659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124"/>
      <c r="S659" s="72"/>
      <c r="T659" s="148"/>
      <c r="V659" s="237"/>
      <c r="W659" s="237"/>
    </row>
    <row r="660" spans="1:26" ht="39.9" x14ac:dyDescent="0.35">
      <c r="A660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8"/>
      <c r="S660" s="127"/>
      <c r="T660" s="148"/>
      <c r="V660" s="238"/>
      <c r="W660" s="238"/>
    </row>
    <row r="661" spans="1:26" x14ac:dyDescent="0.3">
      <c r="A661" s="209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f>IF((L662=""),"",((M661-N661)/(M661+N661))*100)</f>
        <v>11.195872052137696</v>
      </c>
      <c r="Q661" s="66">
        <v>23</v>
      </c>
      <c r="R661" s="122" t="str">
        <f>IF(L662="","",IF(P662&lt;20,(IF(O661&gt;1730,IF(O661&lt;1970,"Pass","Fail"),"Fail"))))</f>
        <v>Pass</v>
      </c>
      <c r="S661" s="145">
        <v>121</v>
      </c>
      <c r="T661" s="148" t="s">
        <v>135</v>
      </c>
      <c r="V661" s="236">
        <v>1600</v>
      </c>
      <c r="W661" s="236">
        <v>2000</v>
      </c>
      <c r="X661" s="240">
        <v>1730</v>
      </c>
      <c r="Y661" s="240">
        <v>1970</v>
      </c>
      <c r="Z661" s="240">
        <v>6.2</v>
      </c>
    </row>
    <row r="662" spans="1:26" ht="16.100000000000001" x14ac:dyDescent="0.35">
      <c r="A662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124"/>
      <c r="S662" s="72"/>
      <c r="T662" s="148"/>
      <c r="V662" s="237"/>
      <c r="W662" s="237"/>
    </row>
    <row r="663" spans="1:26" ht="39.9" x14ac:dyDescent="0.35">
      <c r="A663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8"/>
      <c r="S663" s="127"/>
      <c r="T663" s="148"/>
      <c r="V663" s="238"/>
      <c r="W663" s="238"/>
    </row>
    <row r="664" spans="1:26" x14ac:dyDescent="0.3">
      <c r="A664" s="209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f>IF((L665=""),"",((M664-N664)/(M664+N664))*100)</f>
        <v>3.0323321216758874</v>
      </c>
      <c r="Q664" s="66">
        <v>23</v>
      </c>
      <c r="R664" s="122" t="str">
        <f>IF(L665="","",IF(P665&lt;20,(IF(O664&gt;1730,IF(O664&lt;1970,"Pass","Fail"),"Fail"))))</f>
        <v>Pass</v>
      </c>
      <c r="S664" s="145">
        <v>1335</v>
      </c>
      <c r="T664" s="148" t="s">
        <v>136</v>
      </c>
      <c r="V664" s="236">
        <v>1600</v>
      </c>
      <c r="W664" s="236">
        <v>2000</v>
      </c>
      <c r="X664" s="240">
        <v>1730</v>
      </c>
      <c r="Y664" s="240">
        <v>1970</v>
      </c>
      <c r="Z664" s="240">
        <v>6.2</v>
      </c>
    </row>
    <row r="665" spans="1:26" ht="16.100000000000001" x14ac:dyDescent="0.35">
      <c r="A665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124"/>
      <c r="S665" s="72"/>
      <c r="T665" s="148"/>
      <c r="V665" s="237"/>
      <c r="W665" s="237"/>
    </row>
    <row r="666" spans="1:26" ht="39.9" x14ac:dyDescent="0.35">
      <c r="A666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8"/>
      <c r="S666" s="127"/>
      <c r="T666" s="148"/>
      <c r="V666" s="238"/>
      <c r="W666" s="238"/>
    </row>
    <row r="667" spans="1:26" x14ac:dyDescent="0.3">
      <c r="A667" s="209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f>IF((L668=""),"",((M667-N667)/(M667+N667))*100)</f>
        <v>3.8795645879135816</v>
      </c>
      <c r="Q667" s="66">
        <v>23</v>
      </c>
      <c r="R667" s="122" t="str">
        <f>IF(L668="","",IF(P668&lt;20,(IF(O667&gt;1730,IF(O667&lt;1970,"Pass","Fail"),"Fail"))))</f>
        <v>Pass</v>
      </c>
      <c r="S667" s="145">
        <v>64</v>
      </c>
      <c r="T667" s="148" t="s">
        <v>137</v>
      </c>
      <c r="V667" s="236">
        <v>1600</v>
      </c>
      <c r="W667" s="236">
        <v>2000</v>
      </c>
      <c r="X667" s="240">
        <v>1730</v>
      </c>
      <c r="Y667" s="240">
        <v>1970</v>
      </c>
      <c r="Z667" s="240">
        <v>6.2</v>
      </c>
    </row>
    <row r="668" spans="1:26" ht="16.100000000000001" x14ac:dyDescent="0.35">
      <c r="A668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124"/>
      <c r="S668" s="72"/>
      <c r="T668" s="148"/>
      <c r="V668" s="237"/>
      <c r="W668" s="237"/>
    </row>
    <row r="669" spans="1:26" ht="39.9" x14ac:dyDescent="0.35">
      <c r="A669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8"/>
      <c r="S669" s="127"/>
      <c r="T669" s="148"/>
      <c r="V669" s="238"/>
      <c r="W669" s="238"/>
    </row>
    <row r="670" spans="1:26" x14ac:dyDescent="0.3">
      <c r="A670" s="209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f>IF((L671=""),"",((M670-N670)/(M670+N670))*100)</f>
        <v>3.062967057851929</v>
      </c>
      <c r="Q670" s="66">
        <v>23</v>
      </c>
      <c r="R670" s="122" t="str">
        <f>IF(L671="","",IF(P671&lt;20,(IF(O670&gt;1730,IF(O670&lt;1970,"Pass","Fail"),"Fail"))))</f>
        <v>Pass</v>
      </c>
      <c r="S670" s="145">
        <v>1335</v>
      </c>
      <c r="T670" s="148" t="s">
        <v>138</v>
      </c>
      <c r="V670" s="236">
        <v>1600</v>
      </c>
      <c r="W670" s="236">
        <v>2000</v>
      </c>
      <c r="X670" s="240">
        <v>1730</v>
      </c>
      <c r="Y670" s="240">
        <v>1970</v>
      </c>
      <c r="Z670" s="240">
        <v>6.2</v>
      </c>
    </row>
    <row r="671" spans="1:26" ht="16.100000000000001" x14ac:dyDescent="0.35">
      <c r="A671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124"/>
      <c r="S671" s="72"/>
      <c r="T671" s="148"/>
      <c r="V671" s="237"/>
      <c r="W671" s="237"/>
    </row>
    <row r="672" spans="1:26" ht="39.9" x14ac:dyDescent="0.35">
      <c r="A672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8"/>
      <c r="S672" s="127"/>
      <c r="T672" s="148"/>
      <c r="V672" s="238"/>
      <c r="W672" s="238"/>
    </row>
    <row r="673" spans="1:26" x14ac:dyDescent="0.3">
      <c r="A673" s="209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f>IF((L674=""),"",((M673-N673)/(M673+N673))*100)</f>
        <v>3.1173533651210419</v>
      </c>
      <c r="Q673" s="66">
        <v>23</v>
      </c>
      <c r="R673" s="122" t="str">
        <f>IF(L674="","",IF(P674&lt;20,(IF(O673&gt;1730,IF(O673&lt;1970,"Pass","Fail"),"Fail"))))</f>
        <v>Pass</v>
      </c>
      <c r="S673" s="145">
        <v>121</v>
      </c>
      <c r="T673" s="148" t="s">
        <v>139</v>
      </c>
      <c r="V673" s="236">
        <v>1600</v>
      </c>
      <c r="W673" s="236">
        <v>2000</v>
      </c>
      <c r="X673" s="240">
        <v>1730</v>
      </c>
      <c r="Y673" s="240">
        <v>1970</v>
      </c>
      <c r="Z673" s="240">
        <v>6.2</v>
      </c>
    </row>
    <row r="674" spans="1:26" ht="16.100000000000001" x14ac:dyDescent="0.35">
      <c r="A674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124"/>
      <c r="S674" s="72"/>
      <c r="T674" s="148"/>
      <c r="V674" s="237"/>
      <c r="W674" s="237"/>
    </row>
    <row r="675" spans="1:26" ht="39.9" x14ac:dyDescent="0.35">
      <c r="A675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8"/>
      <c r="S675" s="127"/>
      <c r="T675" s="148"/>
      <c r="V675" s="238"/>
      <c r="W675" s="238"/>
    </row>
    <row r="676" spans="1:26" x14ac:dyDescent="0.3">
      <c r="A676" s="209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f>IF((L677=""),"",((M676-N676)/(M676+N676))*100)</f>
        <v>3.1791115632418396</v>
      </c>
      <c r="Q676" s="66">
        <v>23</v>
      </c>
      <c r="R676" s="122" t="str">
        <f>IF(L677="","",IF(P677&lt;20,(IF(O676&gt;1730,IF(O676&lt;1970,"Pass","Fail"),"Fail"))))</f>
        <v>Pass</v>
      </c>
      <c r="S676" s="145">
        <v>1335</v>
      </c>
      <c r="T676" s="148" t="s">
        <v>140</v>
      </c>
      <c r="V676" s="236">
        <v>1600</v>
      </c>
      <c r="W676" s="236">
        <v>2000</v>
      </c>
      <c r="X676" s="240">
        <v>1730</v>
      </c>
      <c r="Y676" s="240">
        <v>1970</v>
      </c>
      <c r="Z676" s="240">
        <v>6.2</v>
      </c>
    </row>
    <row r="677" spans="1:26" ht="16.100000000000001" x14ac:dyDescent="0.35">
      <c r="A67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124"/>
      <c r="S677" s="72"/>
      <c r="T677" s="148"/>
      <c r="V677" s="237"/>
      <c r="W677" s="237"/>
    </row>
    <row r="678" spans="1:26" ht="39.9" x14ac:dyDescent="0.35">
      <c r="A67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8"/>
      <c r="S678" s="127"/>
      <c r="T678" s="148"/>
      <c r="V678" s="238"/>
      <c r="W678" s="238"/>
    </row>
    <row r="679" spans="1:26" x14ac:dyDescent="0.3">
      <c r="A679" s="209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f>IF((L680=""),"",((M679-N679)/(M679+N679))*100)</f>
        <v>3.4061790266981653</v>
      </c>
      <c r="Q679" s="66">
        <v>23</v>
      </c>
      <c r="R679" s="122" t="str">
        <f>IF(L680="","",IF(P680&lt;20,(IF(O679&gt;1730,IF(O679&lt;1970,"Pass","Fail"),"Fail"))))</f>
        <v>Pass</v>
      </c>
      <c r="S679" s="145">
        <v>1159</v>
      </c>
      <c r="T679" s="148" t="s">
        <v>141</v>
      </c>
      <c r="V679" s="236">
        <v>1600</v>
      </c>
      <c r="W679" s="236">
        <v>2000</v>
      </c>
      <c r="X679" s="240">
        <v>1730</v>
      </c>
      <c r="Y679" s="240">
        <v>1970</v>
      </c>
      <c r="Z679" s="240">
        <v>6.2</v>
      </c>
    </row>
    <row r="680" spans="1:26" ht="16.100000000000001" x14ac:dyDescent="0.35">
      <c r="A680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124"/>
      <c r="S680" s="72"/>
      <c r="T680" s="148"/>
      <c r="V680" s="237"/>
      <c r="W680" s="237"/>
    </row>
    <row r="681" spans="1:26" ht="39.9" x14ac:dyDescent="0.35">
      <c r="A681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8"/>
      <c r="S681" s="127"/>
      <c r="T681" s="148"/>
      <c r="V681" s="238"/>
      <c r="W681" s="238"/>
    </row>
    <row r="682" spans="1:26" x14ac:dyDescent="0.3">
      <c r="A682" s="209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f>IF((L683=""),"",((M682-N682)/(M682+N682))*100)</f>
        <v>3.5917304283924043</v>
      </c>
      <c r="Q682" s="66">
        <v>23</v>
      </c>
      <c r="R682" s="122" t="str">
        <f>IF(L683="","",IF(P683&lt;20,(IF(O682&gt;1730,IF(O682&lt;1970,"Pass","Fail"),"Fail"))))</f>
        <v>Pass</v>
      </c>
      <c r="S682" s="145">
        <v>64</v>
      </c>
      <c r="T682" s="148" t="s">
        <v>69</v>
      </c>
      <c r="V682" s="236">
        <v>1600</v>
      </c>
      <c r="W682" s="236">
        <v>2000</v>
      </c>
      <c r="X682" s="240">
        <v>1730</v>
      </c>
      <c r="Y682" s="240">
        <v>1970</v>
      </c>
      <c r="Z682" s="240">
        <v>6.2</v>
      </c>
    </row>
    <row r="683" spans="1:26" ht="16.100000000000001" x14ac:dyDescent="0.35">
      <c r="A683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124"/>
      <c r="S683" s="72"/>
      <c r="T683" s="213"/>
      <c r="U683" s="148"/>
      <c r="V683" s="237"/>
      <c r="W683" s="237"/>
    </row>
    <row r="684" spans="1:26" ht="39.9" x14ac:dyDescent="0.35">
      <c r="A684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8"/>
      <c r="S684" s="127"/>
      <c r="T684" s="213"/>
      <c r="U684" s="148"/>
      <c r="V684" s="238"/>
      <c r="W684" s="238"/>
    </row>
    <row r="685" spans="1:26" x14ac:dyDescent="0.3">
      <c r="A685" s="209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f>IF((L686=""),"",((M685-N685)/(M685+N685))*100)</f>
        <v>3.0512021181193063</v>
      </c>
      <c r="Q685" s="66">
        <v>23</v>
      </c>
      <c r="R685" s="122" t="str">
        <f>IF(L686="","",IF(P686&lt;20,(IF(O685&gt;1730,IF(O685&lt;1970,"Pass","Fail"),"Fail"))))</f>
        <v>Pass</v>
      </c>
      <c r="S685" s="145">
        <v>1159</v>
      </c>
      <c r="T685" s="212"/>
      <c r="U685" s="148" t="s">
        <v>142</v>
      </c>
      <c r="V685" s="236">
        <v>1600</v>
      </c>
      <c r="W685" s="236">
        <v>2000</v>
      </c>
      <c r="X685" s="240">
        <v>1730</v>
      </c>
      <c r="Y685" s="240">
        <v>1970</v>
      </c>
      <c r="Z685" s="240">
        <v>6.2</v>
      </c>
    </row>
    <row r="686" spans="1:26" ht="16.100000000000001" x14ac:dyDescent="0.35">
      <c r="A686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124"/>
      <c r="S686" s="72"/>
      <c r="T686" s="213"/>
      <c r="U686" s="148"/>
      <c r="V686" s="237"/>
      <c r="W686" s="237"/>
    </row>
    <row r="687" spans="1:26" ht="39.9" x14ac:dyDescent="0.35">
      <c r="A687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8"/>
      <c r="S687" s="127"/>
      <c r="T687" s="213"/>
      <c r="U687" s="148"/>
      <c r="V687" s="238"/>
      <c r="W687" s="238"/>
    </row>
    <row r="688" spans="1:26" x14ac:dyDescent="0.3">
      <c r="A688" s="209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f>IF((L689=""),"",((M688-N688)/(M688+N688))*100)</f>
        <v>3.9322704266895729</v>
      </c>
      <c r="Q688" s="66">
        <v>23</v>
      </c>
      <c r="R688" s="122" t="str">
        <f>IF(L689="","",IF(P689&lt;20,(IF(O688&gt;1730,IF(O688&lt;1970,"Pass","Fail"),"Fail"))))</f>
        <v>Pass</v>
      </c>
      <c r="S688" s="145">
        <v>1428</v>
      </c>
      <c r="T688" s="148" t="s">
        <v>143</v>
      </c>
      <c r="V688" s="236">
        <v>1600</v>
      </c>
      <c r="W688" s="236">
        <v>2000</v>
      </c>
      <c r="X688" s="240">
        <v>1730</v>
      </c>
      <c r="Y688" s="240">
        <v>1970</v>
      </c>
      <c r="Z688" s="240">
        <v>6.2</v>
      </c>
    </row>
    <row r="689" spans="1:26" ht="16.100000000000001" x14ac:dyDescent="0.35">
      <c r="A689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124"/>
      <c r="S689" s="72"/>
      <c r="T689" s="148"/>
      <c r="V689" s="237"/>
      <c r="W689" s="237"/>
    </row>
    <row r="690" spans="1:26" ht="39.9" x14ac:dyDescent="0.35">
      <c r="A690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8"/>
      <c r="S690" s="127"/>
      <c r="T690" s="148"/>
      <c r="V690" s="238"/>
      <c r="W690" s="238"/>
    </row>
    <row r="691" spans="1:26" x14ac:dyDescent="0.3">
      <c r="A691" s="209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f>IF((L692=""),"",((M691-N691)/(M691+N691))*100)</f>
        <v>3.7123117138354358</v>
      </c>
      <c r="Q691" s="66">
        <v>23</v>
      </c>
      <c r="R691" s="122" t="str">
        <f>IF(L692="","",IF(P692&lt;20,(IF(O691&gt;1730,IF(O691&lt;1970,"Pass","Fail"),"Fail"))))</f>
        <v>Pass</v>
      </c>
      <c r="S691" s="145">
        <v>102</v>
      </c>
      <c r="T691" s="148" t="s">
        <v>144</v>
      </c>
      <c r="V691" s="236">
        <v>1600</v>
      </c>
      <c r="W691" s="236">
        <v>2000</v>
      </c>
      <c r="X691" s="240">
        <v>1730</v>
      </c>
      <c r="Y691" s="240">
        <v>1970</v>
      </c>
      <c r="Z691" s="240">
        <v>6.2</v>
      </c>
    </row>
    <row r="692" spans="1:26" ht="16.100000000000001" x14ac:dyDescent="0.35">
      <c r="A692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124"/>
      <c r="S692" s="72"/>
      <c r="T692" s="148"/>
      <c r="V692" s="237"/>
      <c r="W692" s="237"/>
    </row>
    <row r="693" spans="1:26" ht="39.9" x14ac:dyDescent="0.35">
      <c r="A693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8"/>
      <c r="S693" s="127"/>
      <c r="T693" s="148"/>
      <c r="V693" s="238"/>
      <c r="W693" s="238"/>
    </row>
    <row r="694" spans="1:26" x14ac:dyDescent="0.3">
      <c r="A694" s="209">
        <v>43465</v>
      </c>
      <c r="B694" s="121" t="s">
        <v>123</v>
      </c>
      <c r="C694" s="68" t="s">
        <v>87</v>
      </c>
      <c r="D694" s="149">
        <v>29149.24</v>
      </c>
      <c r="E694" s="149">
        <v>29096.47</v>
      </c>
      <c r="F694" s="149">
        <v>29111.200000000001</v>
      </c>
      <c r="G694" s="149">
        <v>29084.23</v>
      </c>
      <c r="H694" s="149">
        <v>29143.86</v>
      </c>
      <c r="I694" s="149">
        <v>29141.200000000001</v>
      </c>
      <c r="J694" s="149">
        <v>29072.34</v>
      </c>
      <c r="K694" s="149">
        <v>29088.46</v>
      </c>
      <c r="L694" s="149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f>IF((L695=""),"",((M694-N694)/(M694+N694))*100)</f>
        <v>10.917219666912517</v>
      </c>
      <c r="Q694" s="66">
        <v>23</v>
      </c>
      <c r="R694" s="122" t="str">
        <f>IF(L695="","",IF(P695&lt;20,(IF(O694&gt;1730,IF(O694&lt;1970,"Pass","Fail"),"Fail"))))</f>
        <v>Pass</v>
      </c>
      <c r="S694" s="145">
        <v>121</v>
      </c>
      <c r="T694" s="148" t="s">
        <v>145</v>
      </c>
      <c r="V694" s="236">
        <v>1600</v>
      </c>
      <c r="W694" s="236">
        <v>2000</v>
      </c>
      <c r="X694" s="240">
        <v>1730</v>
      </c>
      <c r="Y694" s="240">
        <v>1970</v>
      </c>
      <c r="Z694" s="240">
        <v>6.2</v>
      </c>
    </row>
    <row r="695" spans="1:26" ht="16.100000000000001" x14ac:dyDescent="0.35">
      <c r="A695"/>
      <c r="B695" s="139"/>
      <c r="C695" s="68" t="s">
        <v>88</v>
      </c>
      <c r="D695" s="150">
        <v>27281.91</v>
      </c>
      <c r="E695" s="150">
        <v>27289.97</v>
      </c>
      <c r="F695" s="150">
        <v>27588.9</v>
      </c>
      <c r="G695" s="150">
        <v>27256.95</v>
      </c>
      <c r="H695" s="150">
        <v>27248.44</v>
      </c>
      <c r="I695" s="150">
        <v>27270.55</v>
      </c>
      <c r="J695" s="150">
        <v>27245.08</v>
      </c>
      <c r="K695" s="150">
        <v>27255.68</v>
      </c>
      <c r="L695" s="150">
        <v>27293.49</v>
      </c>
      <c r="M695" s="72"/>
      <c r="N695" s="72"/>
      <c r="O695" s="72"/>
      <c r="P695" s="72"/>
      <c r="Q695" s="72"/>
      <c r="R695" s="124"/>
      <c r="S695" s="72"/>
      <c r="T695" s="213"/>
      <c r="U695" s="148"/>
      <c r="V695" s="237"/>
      <c r="W695" s="237"/>
    </row>
    <row r="696" spans="1:26" ht="39.9" x14ac:dyDescent="0.35">
      <c r="A696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8"/>
      <c r="S696" s="127"/>
      <c r="T696" s="213"/>
      <c r="U696" s="148"/>
      <c r="V696" s="238"/>
      <c r="W696" s="238"/>
    </row>
    <row r="697" spans="1:26" customFormat="1" ht="16.100000000000001" x14ac:dyDescent="0.35">
      <c r="A697" s="220">
        <v>43476</v>
      </c>
      <c r="B697" s="222" t="s">
        <v>123</v>
      </c>
      <c r="C697" s="223" t="s">
        <v>87</v>
      </c>
      <c r="D697">
        <v>29176</v>
      </c>
      <c r="E697">
        <v>28958</v>
      </c>
      <c r="F697">
        <v>28989</v>
      </c>
      <c r="G697">
        <v>28974</v>
      </c>
      <c r="H697">
        <v>29152</v>
      </c>
      <c r="I697">
        <v>29189</v>
      </c>
      <c r="J697">
        <v>28963</v>
      </c>
      <c r="K697">
        <v>28978</v>
      </c>
      <c r="L697">
        <v>29147</v>
      </c>
      <c r="M697" s="224">
        <f>IF((L698=""),"",MAX(D699:L699))</f>
        <v>2113.2599999999984</v>
      </c>
      <c r="N697" s="224">
        <f>IF(L698="","",MIN(D699:L699))</f>
        <v>1829.5499999999993</v>
      </c>
      <c r="O697" s="224">
        <f>IF((L699=""),"",AVERAGE(D699:L699))</f>
        <v>1956.9222222222218</v>
      </c>
      <c r="P697" s="224">
        <f>IF((L698=""),"",((M697-N697)/(M697+N697))*100)</f>
        <v>7.19562951296155</v>
      </c>
      <c r="Q697" s="224">
        <v>23</v>
      </c>
      <c r="R697" s="225" t="str">
        <f>IF(L698="","",IF(P698&lt;20,(IF(O697&gt;1730,IF(O697&lt;1970,"Pass","Fail"),"Fail"))))</f>
        <v>Pass</v>
      </c>
      <c r="S697" s="226">
        <v>1340</v>
      </c>
      <c r="T697" s="265"/>
      <c r="V697" s="245">
        <v>1600</v>
      </c>
      <c r="W697" s="245">
        <v>2000</v>
      </c>
      <c r="X697" s="240">
        <v>1730</v>
      </c>
      <c r="Y697" s="240">
        <v>1970</v>
      </c>
      <c r="Z697" s="240">
        <v>6.2</v>
      </c>
    </row>
    <row r="698" spans="1:26" customFormat="1" ht="16.100000000000001" x14ac:dyDescent="0.35">
      <c r="A698" s="220"/>
      <c r="B698" s="227"/>
      <c r="C698" s="223" t="s">
        <v>88</v>
      </c>
      <c r="D698">
        <v>27118.799999999999</v>
      </c>
      <c r="E698">
        <v>27108.880000000001</v>
      </c>
      <c r="F698">
        <v>27159.45</v>
      </c>
      <c r="G698">
        <v>27097.040000000001</v>
      </c>
      <c r="H698">
        <v>27096.04</v>
      </c>
      <c r="I698">
        <v>27075.74</v>
      </c>
      <c r="J698">
        <v>27083.95</v>
      </c>
      <c r="K698">
        <v>27077.95</v>
      </c>
      <c r="L698">
        <v>27095.85</v>
      </c>
      <c r="M698" s="228"/>
      <c r="N698" s="228"/>
      <c r="O698" s="228"/>
      <c r="P698" s="228"/>
      <c r="Q698" s="228"/>
      <c r="R698" s="229"/>
      <c r="S698" s="228"/>
      <c r="T698" s="264"/>
      <c r="V698" s="246"/>
      <c r="W698" s="246"/>
      <c r="X698" s="247"/>
      <c r="Y698" s="247"/>
      <c r="Z698" s="247"/>
    </row>
    <row r="699" spans="1:26" customFormat="1" ht="33.25" x14ac:dyDescent="0.35">
      <c r="A699" s="220"/>
      <c r="B699" s="230"/>
      <c r="C699" s="223" t="s">
        <v>122</v>
      </c>
      <c r="D699" s="231">
        <f t="shared" ref="D699:L699" si="229">IF(((D697="")*AND(D698="")),"",(D697-D698)*1)</f>
        <v>2057.2000000000007</v>
      </c>
      <c r="E699" s="231">
        <f t="shared" si="229"/>
        <v>1849.119999999999</v>
      </c>
      <c r="F699" s="231">
        <f t="shared" si="229"/>
        <v>1829.5499999999993</v>
      </c>
      <c r="G699" s="231">
        <f t="shared" si="229"/>
        <v>1876.9599999999991</v>
      </c>
      <c r="H699" s="231">
        <f t="shared" si="229"/>
        <v>2055.9599999999991</v>
      </c>
      <c r="I699" s="231">
        <f t="shared" si="229"/>
        <v>2113.2599999999984</v>
      </c>
      <c r="J699" s="231">
        <f t="shared" si="229"/>
        <v>1879.0499999999993</v>
      </c>
      <c r="K699" s="231">
        <f t="shared" si="229"/>
        <v>1900.0499999999993</v>
      </c>
      <c r="L699" s="231">
        <f t="shared" si="229"/>
        <v>2051.1500000000015</v>
      </c>
      <c r="M699" s="232"/>
      <c r="N699" s="232"/>
      <c r="O699" s="232"/>
      <c r="P699" s="232"/>
      <c r="Q699" s="232"/>
      <c r="R699" s="233"/>
      <c r="S699" s="232"/>
      <c r="T699" s="264"/>
      <c r="V699" s="248"/>
      <c r="W699" s="248"/>
      <c r="X699" s="247"/>
      <c r="Y699" s="247"/>
      <c r="Z699" s="247"/>
    </row>
    <row r="700" spans="1:26" customFormat="1" ht="16.100000000000001" x14ac:dyDescent="0.35">
      <c r="A700" s="220">
        <v>43476</v>
      </c>
      <c r="B700" s="222" t="s">
        <v>123</v>
      </c>
      <c r="C700" s="223" t="s">
        <v>87</v>
      </c>
      <c r="D700">
        <v>29079.99</v>
      </c>
      <c r="E700">
        <v>28967.09</v>
      </c>
      <c r="F700">
        <v>28947.49</v>
      </c>
      <c r="G700">
        <v>28951.41</v>
      </c>
      <c r="H700">
        <v>29032.18</v>
      </c>
      <c r="I700">
        <v>29087.49</v>
      </c>
      <c r="J700">
        <v>28966.37</v>
      </c>
      <c r="K700">
        <v>28937.67</v>
      </c>
      <c r="L700">
        <v>29056.29</v>
      </c>
      <c r="M700" s="224">
        <f>IF((L701=""),"",MAX(D702:L702))</f>
        <v>1952.4000000000015</v>
      </c>
      <c r="N700" s="224">
        <f>IF(L701="","",MIN(D702:L702))</f>
        <v>1773.3300000000017</v>
      </c>
      <c r="O700" s="224">
        <f>IF((L702=""),"",AVERAGE(D702:L702))</f>
        <v>1873.4311111111112</v>
      </c>
      <c r="P700" s="224">
        <f>IF((L701=""),"",((M700-N700)/(M700+N700))*100)</f>
        <v>4.8063064151186357</v>
      </c>
      <c r="Q700" s="224">
        <v>23</v>
      </c>
      <c r="R700" s="225" t="str">
        <f>IF(L701="","",IF(P701&lt;20,(IF(O700&gt;1730,IF(O700&lt;1970,"Pass","Fail"),"Fail"))))</f>
        <v>Pass</v>
      </c>
      <c r="S700" s="226">
        <v>1340</v>
      </c>
      <c r="T700" s="265"/>
      <c r="V700" s="245">
        <v>1600</v>
      </c>
      <c r="W700" s="245">
        <v>2000</v>
      </c>
      <c r="X700" s="240">
        <v>1730</v>
      </c>
      <c r="Y700" s="240">
        <v>1970</v>
      </c>
      <c r="Z700" s="240">
        <v>6.2</v>
      </c>
    </row>
    <row r="701" spans="1:26" customFormat="1" ht="16.100000000000001" x14ac:dyDescent="0.35">
      <c r="A701" s="220"/>
      <c r="B701" s="227"/>
      <c r="C701" s="223" t="s">
        <v>88</v>
      </c>
      <c r="D701">
        <v>27166.47</v>
      </c>
      <c r="E701">
        <v>27103.96</v>
      </c>
      <c r="F701">
        <v>27174.16</v>
      </c>
      <c r="G701">
        <v>27117.84</v>
      </c>
      <c r="H701">
        <v>27131.18</v>
      </c>
      <c r="I701">
        <v>27135.09</v>
      </c>
      <c r="J701">
        <v>27089.47</v>
      </c>
      <c r="K701">
        <v>27118.14</v>
      </c>
      <c r="L701">
        <v>27128.79</v>
      </c>
      <c r="M701" s="228"/>
      <c r="N701" s="228"/>
      <c r="O701" s="228"/>
      <c r="P701" s="228"/>
      <c r="Q701" s="228"/>
      <c r="R701" s="229"/>
      <c r="S701" s="228"/>
      <c r="T701" s="264"/>
      <c r="V701" s="246"/>
      <c r="W701" s="246"/>
      <c r="X701" s="247"/>
      <c r="Y701" s="247"/>
      <c r="Z701" s="247"/>
    </row>
    <row r="702" spans="1:26" customFormat="1" ht="33.25" x14ac:dyDescent="0.35">
      <c r="A702" s="220"/>
      <c r="B702" s="230"/>
      <c r="C702" s="223" t="s">
        <v>122</v>
      </c>
      <c r="D702" s="231">
        <f t="shared" ref="D702:L702" si="230">IF(((D700="")*AND(D701="")),"",(D700-D701)*1)</f>
        <v>1913.5200000000004</v>
      </c>
      <c r="E702" s="231">
        <f t="shared" si="230"/>
        <v>1863.130000000001</v>
      </c>
      <c r="F702" s="231">
        <f t="shared" si="230"/>
        <v>1773.3300000000017</v>
      </c>
      <c r="G702" s="231">
        <f t="shared" si="230"/>
        <v>1833.5699999999997</v>
      </c>
      <c r="H702" s="231">
        <f t="shared" si="230"/>
        <v>1901</v>
      </c>
      <c r="I702" s="231">
        <f t="shared" si="230"/>
        <v>1952.4000000000015</v>
      </c>
      <c r="J702" s="231">
        <f t="shared" si="230"/>
        <v>1876.8999999999978</v>
      </c>
      <c r="K702" s="231">
        <f t="shared" si="230"/>
        <v>1819.5299999999988</v>
      </c>
      <c r="L702" s="231">
        <f t="shared" si="230"/>
        <v>1927.5</v>
      </c>
      <c r="M702" s="232"/>
      <c r="N702" s="232"/>
      <c r="O702" s="232"/>
      <c r="P702" s="232"/>
      <c r="Q702" s="232"/>
      <c r="R702" s="233"/>
      <c r="S702" s="232"/>
      <c r="T702" s="264"/>
      <c r="V702" s="248"/>
      <c r="W702" s="248"/>
      <c r="X702" s="247"/>
      <c r="Y702" s="247"/>
      <c r="Z702" s="247"/>
    </row>
    <row r="703" spans="1:26" customFormat="1" ht="16.100000000000001" x14ac:dyDescent="0.35">
      <c r="A703" s="220">
        <v>43480</v>
      </c>
      <c r="B703" s="222" t="s">
        <v>123</v>
      </c>
      <c r="C703" s="223" t="s">
        <v>87</v>
      </c>
      <c r="D703">
        <v>29105.17</v>
      </c>
      <c r="E703">
        <v>28967.29</v>
      </c>
      <c r="F703">
        <v>28978.720000000001</v>
      </c>
      <c r="G703">
        <v>28936.22</v>
      </c>
      <c r="H703">
        <v>28999.66</v>
      </c>
      <c r="I703">
        <v>28996.59</v>
      </c>
      <c r="J703">
        <v>28917.42</v>
      </c>
      <c r="K703">
        <v>28932.7</v>
      </c>
      <c r="L703">
        <v>29028.37</v>
      </c>
      <c r="M703" s="224">
        <f>IF((L704=""),"",MAX(D705:L705))</f>
        <v>1960.4499999999971</v>
      </c>
      <c r="N703" s="224">
        <f>IF(L704="","",MIN(D705:L705))</f>
        <v>1796.7799999999988</v>
      </c>
      <c r="O703" s="224">
        <f>IF((L705=""),"",AVERAGE(D705:L705))</f>
        <v>1879.8574999999996</v>
      </c>
      <c r="P703" s="224">
        <f>IF((L704=""),"",((M703-N703)/(M703+N703))*100)</f>
        <v>4.3561347056208541</v>
      </c>
      <c r="Q703" s="224">
        <v>23</v>
      </c>
      <c r="R703" s="225" t="str">
        <f>IF(L704="","",IF(P704&lt;20,(IF(O703&gt;1730,IF(O703&lt;1970,"Pass","Fail"),"Fail"))))</f>
        <v>Pass</v>
      </c>
      <c r="S703" s="226">
        <v>1159</v>
      </c>
      <c r="T703" s="265" t="s">
        <v>225</v>
      </c>
      <c r="V703" s="245">
        <v>1600</v>
      </c>
      <c r="W703" s="245">
        <v>2000</v>
      </c>
      <c r="X703" s="240">
        <v>1730</v>
      </c>
      <c r="Y703" s="240">
        <v>1970</v>
      </c>
      <c r="Z703" s="240">
        <v>6.2</v>
      </c>
    </row>
    <row r="704" spans="1:26" customFormat="1" ht="16.100000000000001" x14ac:dyDescent="0.35">
      <c r="A704" s="220"/>
      <c r="B704" s="227"/>
      <c r="C704" s="223" t="s">
        <v>88</v>
      </c>
      <c r="D704">
        <v>27144.720000000001</v>
      </c>
      <c r="E704">
        <v>27134.43</v>
      </c>
      <c r="F704">
        <v>27173.71</v>
      </c>
      <c r="G704">
        <v>27079.03</v>
      </c>
      <c r="H704">
        <v>27128.799999999999</v>
      </c>
      <c r="I704">
        <v>27046.81</v>
      </c>
      <c r="J704">
        <v>27120.639999999999</v>
      </c>
      <c r="K704">
        <v>27091.25</v>
      </c>
      <c r="L704">
        <v>27098.880000000001</v>
      </c>
      <c r="M704" s="228"/>
      <c r="N704" s="228"/>
      <c r="O704" s="228"/>
      <c r="P704" s="228"/>
      <c r="Q704" s="228"/>
      <c r="R704" s="229"/>
      <c r="S704" s="228"/>
      <c r="T704" s="264"/>
      <c r="V704" s="246"/>
      <c r="W704" s="246"/>
      <c r="X704" s="247"/>
      <c r="Y704" s="247"/>
      <c r="Z704" s="247"/>
    </row>
    <row r="705" spans="1:26" customFormat="1" ht="33.25" x14ac:dyDescent="0.35">
      <c r="A705" s="220"/>
      <c r="B705" s="230"/>
      <c r="C705" s="223" t="s">
        <v>122</v>
      </c>
      <c r="D705" s="231">
        <f t="shared" ref="D705:L705" si="231">IF(((D703="")*AND(D704="")),"",(D703-D704)*1)</f>
        <v>1960.4499999999971</v>
      </c>
      <c r="E705" s="231">
        <f t="shared" si="231"/>
        <v>1832.8600000000006</v>
      </c>
      <c r="F705" s="231"/>
      <c r="G705" s="231">
        <f t="shared" si="231"/>
        <v>1857.1900000000023</v>
      </c>
      <c r="H705" s="231">
        <f t="shared" si="231"/>
        <v>1870.8600000000006</v>
      </c>
      <c r="I705" s="231">
        <f t="shared" si="231"/>
        <v>1949.7799999999988</v>
      </c>
      <c r="J705" s="231">
        <f t="shared" si="231"/>
        <v>1796.7799999999988</v>
      </c>
      <c r="K705" s="231">
        <f t="shared" si="231"/>
        <v>1841.4500000000007</v>
      </c>
      <c r="L705" s="231">
        <f t="shared" si="231"/>
        <v>1929.489999999998</v>
      </c>
      <c r="M705" s="232"/>
      <c r="N705" s="232"/>
      <c r="O705" s="232"/>
      <c r="P705" s="232"/>
      <c r="Q705" s="232"/>
      <c r="R705" s="233"/>
      <c r="S705" s="232"/>
      <c r="T705" s="264"/>
      <c r="V705" s="248"/>
      <c r="W705" s="248"/>
      <c r="X705" s="247"/>
      <c r="Y705" s="247"/>
      <c r="Z705" s="247"/>
    </row>
    <row r="706" spans="1:26" customFormat="1" ht="16.100000000000001" x14ac:dyDescent="0.35">
      <c r="A706" s="220">
        <v>43486</v>
      </c>
      <c r="B706" s="222" t="s">
        <v>123</v>
      </c>
      <c r="C706" s="223" t="s">
        <v>87</v>
      </c>
      <c r="D706">
        <v>29039.42</v>
      </c>
      <c r="E706">
        <v>28953.8</v>
      </c>
      <c r="F706">
        <v>28953.95</v>
      </c>
      <c r="G706">
        <v>28965.96</v>
      </c>
      <c r="H706">
        <v>29041.3</v>
      </c>
      <c r="I706">
        <v>29055.51</v>
      </c>
      <c r="J706">
        <v>28952.03</v>
      </c>
      <c r="K706">
        <v>28942.61</v>
      </c>
      <c r="L706">
        <v>29027.59</v>
      </c>
      <c r="M706" s="224">
        <f>IF((L707=""),"",MAX(D708:L708))</f>
        <v>1868.3599999999969</v>
      </c>
      <c r="N706" s="224">
        <f>IF(L707="","",MIN(D708:L708))</f>
        <v>1746.8600000000006</v>
      </c>
      <c r="O706" s="224">
        <f>IF((L708=""),"",AVERAGE(D708:L708))</f>
        <v>1815.2677777777774</v>
      </c>
      <c r="P706" s="224">
        <f>IF((L707=""),"",((M706-N706)/(M706+N706))*100)</f>
        <v>3.3607913211366509</v>
      </c>
      <c r="Q706" s="224">
        <v>23</v>
      </c>
      <c r="R706" s="225" t="str">
        <f>IF(L707="","",IF(P707&lt;20,(IF(O706&gt;1730,IF(O706&lt;1970,"Pass","Fail"),"Fail"))))</f>
        <v>Pass</v>
      </c>
      <c r="S706" s="226">
        <v>1428</v>
      </c>
      <c r="T706" s="265"/>
      <c r="V706" s="245">
        <v>1600</v>
      </c>
      <c r="W706" s="245">
        <v>2000</v>
      </c>
      <c r="X706" s="240">
        <v>1730</v>
      </c>
      <c r="Y706" s="240">
        <v>1970</v>
      </c>
      <c r="Z706" s="240">
        <v>6.2</v>
      </c>
    </row>
    <row r="707" spans="1:26" customFormat="1" ht="16.100000000000001" x14ac:dyDescent="0.35">
      <c r="A707" s="220"/>
      <c r="B707" s="227"/>
      <c r="C707" s="223" t="s">
        <v>88</v>
      </c>
      <c r="D707">
        <v>27212.78</v>
      </c>
      <c r="E707">
        <v>27173.01</v>
      </c>
      <c r="F707">
        <v>27207.09</v>
      </c>
      <c r="G707">
        <v>27154.14</v>
      </c>
      <c r="H707">
        <v>27185.09</v>
      </c>
      <c r="I707">
        <v>27187.15</v>
      </c>
      <c r="J707">
        <v>27152.77</v>
      </c>
      <c r="K707">
        <v>27150.12</v>
      </c>
      <c r="L707">
        <v>27172.61</v>
      </c>
      <c r="M707" s="228"/>
      <c r="N707" s="228"/>
      <c r="O707" s="228"/>
      <c r="P707" s="228"/>
      <c r="Q707" s="228"/>
      <c r="R707" s="229"/>
      <c r="S707" s="228"/>
      <c r="T707" s="264"/>
      <c r="V707" s="246"/>
      <c r="W707" s="246"/>
      <c r="X707" s="247"/>
      <c r="Y707" s="247"/>
      <c r="Z707" s="247"/>
    </row>
    <row r="708" spans="1:26" customFormat="1" ht="33.25" x14ac:dyDescent="0.35">
      <c r="A708" s="220"/>
      <c r="B708" s="230"/>
      <c r="C708" s="223" t="s">
        <v>122</v>
      </c>
      <c r="D708" s="231">
        <f t="shared" ref="D708:L708" si="232">IF(((D706="")*AND(D707="")),"",(D706-D707)*1)</f>
        <v>1826.6399999999994</v>
      </c>
      <c r="E708" s="231">
        <f t="shared" si="232"/>
        <v>1780.7900000000009</v>
      </c>
      <c r="F708" s="231">
        <f t="shared" si="232"/>
        <v>1746.8600000000006</v>
      </c>
      <c r="G708" s="231">
        <f t="shared" si="232"/>
        <v>1811.8199999999997</v>
      </c>
      <c r="H708" s="231">
        <f t="shared" si="232"/>
        <v>1856.2099999999991</v>
      </c>
      <c r="I708" s="231">
        <f t="shared" si="232"/>
        <v>1868.3599999999969</v>
      </c>
      <c r="J708" s="231">
        <f t="shared" si="232"/>
        <v>1799.2599999999984</v>
      </c>
      <c r="K708" s="231">
        <f t="shared" si="232"/>
        <v>1792.4900000000016</v>
      </c>
      <c r="L708" s="231">
        <f t="shared" si="232"/>
        <v>1854.9799999999996</v>
      </c>
      <c r="M708" s="232"/>
      <c r="N708" s="232"/>
      <c r="O708" s="232"/>
      <c r="P708" s="232"/>
      <c r="Q708" s="232"/>
      <c r="R708" s="233"/>
      <c r="S708" s="232"/>
      <c r="T708" s="264"/>
      <c r="V708" s="248"/>
      <c r="W708" s="248"/>
      <c r="X708" s="247"/>
      <c r="Y708" s="247"/>
      <c r="Z708" s="247"/>
    </row>
    <row r="709" spans="1:26" customFormat="1" ht="16.100000000000001" x14ac:dyDescent="0.35">
      <c r="A709" s="220">
        <v>43489</v>
      </c>
      <c r="B709" s="222" t="s">
        <v>123</v>
      </c>
      <c r="C709" s="223" t="s">
        <v>87</v>
      </c>
      <c r="D709">
        <v>29055.13</v>
      </c>
      <c r="E709">
        <v>28984.21</v>
      </c>
      <c r="F709">
        <v>28976.86</v>
      </c>
      <c r="G709">
        <v>28963.34</v>
      </c>
      <c r="H709">
        <v>29045.4</v>
      </c>
      <c r="I709">
        <v>29040.39</v>
      </c>
      <c r="J709">
        <v>28961.86</v>
      </c>
      <c r="K709">
        <v>28962.95</v>
      </c>
      <c r="L709">
        <v>29038.39</v>
      </c>
      <c r="M709" s="224">
        <f>IF((L710=""),"",MAX(D711:L711))</f>
        <v>1892.2100000000028</v>
      </c>
      <c r="N709" s="224">
        <f>IF(L710="","",MIN(D711:L711))</f>
        <v>1737.369999999999</v>
      </c>
      <c r="O709" s="224">
        <f>IF((L711=""),"",AVERAGE(D711:L711))</f>
        <v>1832.6311111111108</v>
      </c>
      <c r="P709" s="224">
        <f>IF((L710=""),"",((M709-N709)/(M709+N709))*100)</f>
        <v>4.2660583318181091</v>
      </c>
      <c r="Q709" s="224">
        <v>23</v>
      </c>
      <c r="R709" s="225" t="str">
        <f>IF(L710="","",IF(P710&lt;20,(IF(O709&gt;1730,IF(O709&lt;1970,"Pass","Fail"),"Fail"))))</f>
        <v>Pass</v>
      </c>
      <c r="S709" s="226">
        <v>1340</v>
      </c>
      <c r="T709" s="265"/>
      <c r="V709" s="245">
        <v>1600</v>
      </c>
      <c r="W709" s="245">
        <v>2000</v>
      </c>
      <c r="X709" s="240">
        <v>1730</v>
      </c>
      <c r="Y709" s="240">
        <v>1970</v>
      </c>
      <c r="Z709" s="240">
        <v>6.2</v>
      </c>
    </row>
    <row r="710" spans="1:26" customFormat="1" ht="16.100000000000001" x14ac:dyDescent="0.35">
      <c r="A710" s="220"/>
      <c r="B710" s="227"/>
      <c r="C710" s="223" t="s">
        <v>88</v>
      </c>
      <c r="D710">
        <v>27186.31</v>
      </c>
      <c r="E710">
        <v>27182.68</v>
      </c>
      <c r="F710">
        <v>27239.49</v>
      </c>
      <c r="G710">
        <v>27154.31</v>
      </c>
      <c r="H710">
        <v>27153.19</v>
      </c>
      <c r="I710">
        <v>27149.73</v>
      </c>
      <c r="J710">
        <v>27148.99</v>
      </c>
      <c r="K710">
        <v>27156.880000000001</v>
      </c>
      <c r="L710">
        <v>27163.27</v>
      </c>
      <c r="M710" s="228"/>
      <c r="N710" s="228"/>
      <c r="O710" s="228"/>
      <c r="P710" s="228"/>
      <c r="Q710" s="228"/>
      <c r="R710" s="229"/>
      <c r="S710" s="228"/>
      <c r="T710" s="264"/>
      <c r="V710" s="246"/>
      <c r="W710" s="246"/>
      <c r="X710" s="247"/>
      <c r="Y710" s="247"/>
      <c r="Z710" s="247"/>
    </row>
    <row r="711" spans="1:26" customFormat="1" ht="33.25" x14ac:dyDescent="0.35">
      <c r="A711" s="220"/>
      <c r="B711" s="230"/>
      <c r="C711" s="223" t="s">
        <v>122</v>
      </c>
      <c r="D711" s="231">
        <f t="shared" ref="D711:L711" si="233">IF(((D709="")*AND(D710="")),"",(D709-D710)*1)</f>
        <v>1868.8199999999997</v>
      </c>
      <c r="E711" s="231">
        <f t="shared" si="233"/>
        <v>1801.5299999999988</v>
      </c>
      <c r="F711" s="231">
        <f t="shared" si="233"/>
        <v>1737.369999999999</v>
      </c>
      <c r="G711" s="231">
        <f t="shared" si="233"/>
        <v>1809.0299999999988</v>
      </c>
      <c r="H711" s="231">
        <f t="shared" si="233"/>
        <v>1892.2100000000028</v>
      </c>
      <c r="I711" s="231">
        <f t="shared" si="233"/>
        <v>1890.6599999999999</v>
      </c>
      <c r="J711" s="231">
        <f t="shared" si="233"/>
        <v>1812.869999999999</v>
      </c>
      <c r="K711" s="231">
        <f t="shared" si="233"/>
        <v>1806.0699999999997</v>
      </c>
      <c r="L711" s="231">
        <f t="shared" si="233"/>
        <v>1875.119999999999</v>
      </c>
      <c r="M711" s="232"/>
      <c r="N711" s="232"/>
      <c r="O711" s="232"/>
      <c r="P711" s="232"/>
      <c r="Q711" s="232"/>
      <c r="R711" s="233"/>
      <c r="S711" s="232"/>
      <c r="T711" s="264"/>
      <c r="V711" s="248"/>
      <c r="W711" s="248"/>
      <c r="X711" s="247"/>
      <c r="Y711" s="247"/>
      <c r="Z711" s="247"/>
    </row>
    <row r="712" spans="1:26" customFormat="1" ht="16.100000000000001" x14ac:dyDescent="0.35">
      <c r="A712" s="220">
        <v>43493</v>
      </c>
      <c r="B712" s="222" t="s">
        <v>123</v>
      </c>
      <c r="C712" s="223" t="s">
        <v>87</v>
      </c>
      <c r="D712">
        <v>29262</v>
      </c>
      <c r="E712">
        <v>29174.7</v>
      </c>
      <c r="F712">
        <v>29206.400000000001</v>
      </c>
      <c r="G712">
        <v>29177.59</v>
      </c>
      <c r="H712">
        <v>29257.85</v>
      </c>
      <c r="I712">
        <v>29255.01</v>
      </c>
      <c r="J712">
        <v>29169.68</v>
      </c>
      <c r="K712">
        <v>29159.56</v>
      </c>
      <c r="L712">
        <v>29226.31</v>
      </c>
      <c r="M712" s="224">
        <f>IF((L713=""),"",MAX(D714:L714))</f>
        <v>1883.3799999999974</v>
      </c>
      <c r="N712" s="224">
        <f>IF(L713="","",MIN(D714:L714))</f>
        <v>1758.4200000000019</v>
      </c>
      <c r="O712" s="224">
        <f>IF((L714=""),"",AVERAGE(D714:L714))</f>
        <v>1825.8466666666666</v>
      </c>
      <c r="P712" s="224">
        <f>IF((L713=""),"",((M712-N712)/(M712+N712))*100)</f>
        <v>3.4312702509746695</v>
      </c>
      <c r="Q712" s="224">
        <v>23</v>
      </c>
      <c r="R712" s="225" t="str">
        <f>IF(L713="","",IF(P713&lt;20,(IF(O712&gt;1730,IF(O712&lt;1970,"Pass","Fail"),"Fail"))))</f>
        <v>Pass</v>
      </c>
      <c r="S712" s="226" t="s">
        <v>211</v>
      </c>
      <c r="T712" s="265" t="s">
        <v>226</v>
      </c>
      <c r="V712" s="245">
        <v>1600</v>
      </c>
      <c r="W712" s="245">
        <v>2000</v>
      </c>
      <c r="X712" s="240">
        <v>1730</v>
      </c>
      <c r="Y712" s="240">
        <v>1970</v>
      </c>
      <c r="Z712" s="240">
        <v>6.2</v>
      </c>
    </row>
    <row r="713" spans="1:26" customFormat="1" ht="16.100000000000001" x14ac:dyDescent="0.35">
      <c r="A713" s="220"/>
      <c r="B713" s="227"/>
      <c r="C713" s="223" t="s">
        <v>88</v>
      </c>
      <c r="D713">
        <v>27391.19</v>
      </c>
      <c r="E713">
        <v>27391.63</v>
      </c>
      <c r="F713">
        <v>27447.98</v>
      </c>
      <c r="G713">
        <v>27379.02</v>
      </c>
      <c r="H713">
        <v>27374.47</v>
      </c>
      <c r="I713">
        <v>27375.13</v>
      </c>
      <c r="J713">
        <v>27375.47</v>
      </c>
      <c r="K713">
        <v>27356.38</v>
      </c>
      <c r="L713">
        <v>27365.21</v>
      </c>
      <c r="M713" s="228"/>
      <c r="N713" s="228"/>
      <c r="O713" s="228"/>
      <c r="P713" s="228"/>
      <c r="Q713" s="228"/>
      <c r="R713" s="229"/>
      <c r="S713" s="228"/>
      <c r="T713" s="264"/>
      <c r="V713" s="246"/>
      <c r="W713" s="246"/>
      <c r="X713" s="247"/>
      <c r="Y713" s="247"/>
      <c r="Z713" s="247"/>
    </row>
    <row r="714" spans="1:26" customFormat="1" ht="33.25" x14ac:dyDescent="0.35">
      <c r="A714" s="220"/>
      <c r="B714" s="230"/>
      <c r="C714" s="223" t="s">
        <v>122</v>
      </c>
      <c r="D714" s="231">
        <f t="shared" ref="D714:L714" si="234">IF(((D712="")*AND(D713="")),"",(D712-D713)*1)</f>
        <v>1870.8100000000013</v>
      </c>
      <c r="E714" s="231">
        <f t="shared" si="234"/>
        <v>1783.0699999999997</v>
      </c>
      <c r="F714" s="231">
        <f t="shared" si="234"/>
        <v>1758.4200000000019</v>
      </c>
      <c r="G714" s="231">
        <f t="shared" si="234"/>
        <v>1798.5699999999997</v>
      </c>
      <c r="H714" s="231">
        <f t="shared" si="234"/>
        <v>1883.3799999999974</v>
      </c>
      <c r="I714" s="231">
        <f t="shared" si="234"/>
        <v>1879.8799999999974</v>
      </c>
      <c r="J714" s="231">
        <f t="shared" si="234"/>
        <v>1794.2099999999991</v>
      </c>
      <c r="K714" s="231">
        <f t="shared" si="234"/>
        <v>1803.1800000000003</v>
      </c>
      <c r="L714" s="231">
        <f t="shared" si="234"/>
        <v>1861.1000000000022</v>
      </c>
      <c r="M714" s="232"/>
      <c r="N714" s="232"/>
      <c r="O714" s="232"/>
      <c r="P714" s="232"/>
      <c r="Q714" s="232"/>
      <c r="R714" s="233"/>
      <c r="S714" s="232"/>
      <c r="T714" s="264"/>
      <c r="V714" s="248"/>
      <c r="W714" s="248"/>
      <c r="X714" s="247"/>
      <c r="Y714" s="247"/>
      <c r="Z714" s="247"/>
    </row>
    <row r="715" spans="1:26" customFormat="1" ht="16.100000000000001" x14ac:dyDescent="0.35">
      <c r="A715" s="220">
        <v>43496</v>
      </c>
      <c r="B715" s="222" t="s">
        <v>123</v>
      </c>
      <c r="C715" s="223" t="s">
        <v>87</v>
      </c>
      <c r="D715">
        <v>29299.57</v>
      </c>
      <c r="E715">
        <v>29237.75</v>
      </c>
      <c r="F715">
        <v>29268.94</v>
      </c>
      <c r="G715">
        <v>29254.1</v>
      </c>
      <c r="H715">
        <v>29317.93</v>
      </c>
      <c r="I715">
        <v>29305.05</v>
      </c>
      <c r="J715">
        <v>29240.71</v>
      </c>
      <c r="K715">
        <v>29236.639999999999</v>
      </c>
      <c r="L715">
        <v>29297.58</v>
      </c>
      <c r="M715" s="224">
        <f>IF((L716=""),"",MAX(D717:L717))</f>
        <v>1933.1700000000019</v>
      </c>
      <c r="N715" s="224">
        <f>IF(L716="","",MIN(D717:L717))</f>
        <v>1805.3999999999978</v>
      </c>
      <c r="O715" s="224">
        <f>IF((L717=""),"",AVERAGE(D717:L717))</f>
        <v>1882.7288888888891</v>
      </c>
      <c r="P715" s="224">
        <f>IF((L716=""),"",((M715-N715)/(M715+N715))*100)</f>
        <v>3.4176168963000313</v>
      </c>
      <c r="Q715" s="224">
        <v>23</v>
      </c>
      <c r="R715" s="225" t="str">
        <f>IF(L716="","",IF(P716&lt;20,(IF(O715&gt;1730,IF(O715&lt;1970,"Pass","Fail"),"Fail"))))</f>
        <v>Pass</v>
      </c>
      <c r="S715" s="226">
        <v>1340</v>
      </c>
      <c r="T715" s="265"/>
      <c r="V715" s="245">
        <v>1600</v>
      </c>
      <c r="W715" s="245">
        <v>2000</v>
      </c>
      <c r="X715" s="240">
        <v>1730</v>
      </c>
      <c r="Y715" s="240">
        <v>1970</v>
      </c>
      <c r="Z715" s="240">
        <v>6.2</v>
      </c>
    </row>
    <row r="716" spans="1:26" customFormat="1" ht="16.100000000000001" x14ac:dyDescent="0.35">
      <c r="A716" s="220"/>
      <c r="B716" s="227"/>
      <c r="C716" s="223" t="s">
        <v>88</v>
      </c>
      <c r="D716">
        <v>27396.59</v>
      </c>
      <c r="E716">
        <v>27381.75</v>
      </c>
      <c r="F716">
        <v>27463.54</v>
      </c>
      <c r="G716">
        <v>27378.85</v>
      </c>
      <c r="H716">
        <v>27384.76</v>
      </c>
      <c r="I716">
        <v>27374.01</v>
      </c>
      <c r="J716">
        <v>27381.16</v>
      </c>
      <c r="K716">
        <v>27371.55</v>
      </c>
      <c r="L716">
        <v>27381.5</v>
      </c>
      <c r="M716" s="228"/>
      <c r="N716" s="228"/>
      <c r="O716" s="228"/>
      <c r="P716" s="228"/>
      <c r="Q716" s="228"/>
      <c r="R716" s="229"/>
      <c r="S716" s="228"/>
      <c r="T716" s="264"/>
      <c r="V716" s="246"/>
      <c r="W716" s="246"/>
      <c r="X716" s="247"/>
      <c r="Y716" s="247"/>
      <c r="Z716" s="247"/>
    </row>
    <row r="717" spans="1:26" customFormat="1" ht="33.25" x14ac:dyDescent="0.35">
      <c r="A717" s="220"/>
      <c r="B717" s="230"/>
      <c r="C717" s="223" t="s">
        <v>122</v>
      </c>
      <c r="D717" s="231">
        <f t="shared" ref="D717:L717" si="235">IF(((D715="")*AND(D716="")),"",(D715-D716)*1)</f>
        <v>1902.9799999999996</v>
      </c>
      <c r="E717" s="231">
        <f t="shared" si="235"/>
        <v>1856</v>
      </c>
      <c r="F717" s="231">
        <f t="shared" si="235"/>
        <v>1805.3999999999978</v>
      </c>
      <c r="G717" s="231">
        <f t="shared" si="235"/>
        <v>1875.25</v>
      </c>
      <c r="H717" s="231">
        <f t="shared" si="235"/>
        <v>1933.1700000000019</v>
      </c>
      <c r="I717" s="231">
        <f t="shared" si="235"/>
        <v>1931.0400000000009</v>
      </c>
      <c r="J717" s="231">
        <f t="shared" si="235"/>
        <v>1859.5499999999993</v>
      </c>
      <c r="K717" s="231">
        <f t="shared" si="235"/>
        <v>1865.0900000000001</v>
      </c>
      <c r="L717" s="231">
        <f t="shared" si="235"/>
        <v>1916.0800000000017</v>
      </c>
      <c r="M717" s="232"/>
      <c r="N717" s="232"/>
      <c r="O717" s="232"/>
      <c r="P717" s="232"/>
      <c r="Q717" s="232"/>
      <c r="R717" s="233"/>
      <c r="S717" s="232"/>
      <c r="T717" s="264"/>
      <c r="V717" s="248"/>
      <c r="W717" s="248"/>
      <c r="X717" s="247"/>
      <c r="Y717" s="247"/>
      <c r="Z717" s="247"/>
    </row>
    <row r="718" spans="1:26" customFormat="1" ht="16.100000000000001" x14ac:dyDescent="0.35">
      <c r="A718" s="220">
        <v>43500</v>
      </c>
      <c r="B718" s="222" t="s">
        <v>123</v>
      </c>
      <c r="C718" s="223" t="s">
        <v>87</v>
      </c>
      <c r="D718">
        <v>29232.63</v>
      </c>
      <c r="E718">
        <v>29173.72</v>
      </c>
      <c r="F718">
        <v>29211.040000000001</v>
      </c>
      <c r="G718">
        <v>29189.54</v>
      </c>
      <c r="H718">
        <v>29271.119999999999</v>
      </c>
      <c r="I718">
        <v>29214.3</v>
      </c>
      <c r="J718">
        <v>29171.41</v>
      </c>
      <c r="K718">
        <v>29187.51</v>
      </c>
      <c r="L718">
        <v>29255.06</v>
      </c>
      <c r="M718" s="224">
        <f>IF((L719=""),"",MAX(D720:L720))</f>
        <v>1886.7200000000012</v>
      </c>
      <c r="N718" s="224">
        <f>IF(L719="","",MIN(D720:L720))</f>
        <v>1766.2800000000025</v>
      </c>
      <c r="O718" s="224">
        <f>IF((L720=""),"",AVERAGE(D720:L720))</f>
        <v>1839.2088888888898</v>
      </c>
      <c r="P718" s="224">
        <f>IF((L719=""),"",((M718-N718)/(M718+N718))*100)</f>
        <v>3.2970161511086387</v>
      </c>
      <c r="Q718" s="224">
        <v>23</v>
      </c>
      <c r="R718" s="225" t="str">
        <f>IF(L719="","",IF(P719&lt;20,(IF(O718&gt;1730,IF(O718&lt;1970,"Pass","Fail"),"Fail"))))</f>
        <v>Pass</v>
      </c>
      <c r="S718" s="226">
        <v>1340</v>
      </c>
      <c r="T718" s="263" t="s">
        <v>227</v>
      </c>
      <c r="V718" s="245">
        <v>1600</v>
      </c>
      <c r="W718" s="245">
        <v>2000</v>
      </c>
      <c r="X718" s="240">
        <v>1730</v>
      </c>
      <c r="Y718" s="240">
        <v>1970</v>
      </c>
      <c r="Z718" s="240">
        <v>6.2</v>
      </c>
    </row>
    <row r="719" spans="1:26" customFormat="1" ht="16.100000000000001" x14ac:dyDescent="0.35">
      <c r="A719" s="220"/>
      <c r="B719" s="227"/>
      <c r="C719" s="223" t="s">
        <v>88</v>
      </c>
      <c r="D719">
        <v>27369.99</v>
      </c>
      <c r="E719">
        <v>27365.37</v>
      </c>
      <c r="F719">
        <v>27444.76</v>
      </c>
      <c r="G719">
        <v>27366.53</v>
      </c>
      <c r="H719">
        <v>27388.17</v>
      </c>
      <c r="I719">
        <v>27335.69</v>
      </c>
      <c r="J719">
        <v>27355.14</v>
      </c>
      <c r="K719">
        <v>27359.46</v>
      </c>
      <c r="L719">
        <v>27368.34</v>
      </c>
      <c r="M719" s="228"/>
      <c r="N719" s="228"/>
      <c r="O719" s="228"/>
      <c r="P719" s="228"/>
      <c r="Q719" s="228"/>
      <c r="R719" s="229"/>
      <c r="S719" s="228"/>
      <c r="T719" s="264"/>
      <c r="V719" s="246"/>
      <c r="W719" s="246"/>
      <c r="X719" s="247"/>
      <c r="Y719" s="247"/>
      <c r="Z719" s="247"/>
    </row>
    <row r="720" spans="1:26" customFormat="1" ht="33.25" x14ac:dyDescent="0.35">
      <c r="A720" s="220"/>
      <c r="B720" s="230"/>
      <c r="C720" s="223" t="s">
        <v>122</v>
      </c>
      <c r="D720" s="231">
        <f t="shared" ref="D720:L720" si="236">IF(((D718="")*AND(D719="")),"",(D718-D719)*1)</f>
        <v>1862.6399999999994</v>
      </c>
      <c r="E720" s="231">
        <f t="shared" si="236"/>
        <v>1808.3500000000022</v>
      </c>
      <c r="F720" s="231">
        <f t="shared" si="236"/>
        <v>1766.2800000000025</v>
      </c>
      <c r="G720" s="231">
        <f t="shared" si="236"/>
        <v>1823.010000000002</v>
      </c>
      <c r="H720" s="231">
        <f t="shared" si="236"/>
        <v>1882.9500000000007</v>
      </c>
      <c r="I720" s="231">
        <f t="shared" si="236"/>
        <v>1878.6100000000006</v>
      </c>
      <c r="J720" s="231">
        <f t="shared" si="236"/>
        <v>1816.2700000000004</v>
      </c>
      <c r="K720" s="231">
        <f t="shared" si="236"/>
        <v>1828.0499999999993</v>
      </c>
      <c r="L720" s="231">
        <f t="shared" si="236"/>
        <v>1886.7200000000012</v>
      </c>
      <c r="M720" s="232"/>
      <c r="N720" s="232"/>
      <c r="O720" s="232"/>
      <c r="P720" s="232"/>
      <c r="Q720" s="232"/>
      <c r="R720" s="233"/>
      <c r="S720" s="232"/>
      <c r="T720" s="264"/>
      <c r="V720" s="248"/>
      <c r="W720" s="248"/>
      <c r="X720" s="247"/>
      <c r="Y720" s="247"/>
      <c r="Z720" s="247"/>
    </row>
    <row r="721" spans="1:26" customFormat="1" ht="16.100000000000001" x14ac:dyDescent="0.35">
      <c r="A721" s="220">
        <v>43503</v>
      </c>
      <c r="B721" s="222" t="s">
        <v>123</v>
      </c>
      <c r="C721" s="223" t="s">
        <v>87</v>
      </c>
      <c r="D721">
        <v>29188.39</v>
      </c>
      <c r="E721">
        <v>29093.86</v>
      </c>
      <c r="F721">
        <v>29084.52</v>
      </c>
      <c r="G721">
        <v>29068.14</v>
      </c>
      <c r="H721">
        <v>29142.02</v>
      </c>
      <c r="I721">
        <v>29159.45</v>
      </c>
      <c r="J721">
        <v>29075.37</v>
      </c>
      <c r="K721">
        <v>29087.39</v>
      </c>
      <c r="L721">
        <v>29158.89</v>
      </c>
      <c r="M721" s="224">
        <f>IF((L722=""),"",MAX(D723:L723))</f>
        <v>1878.7200000000012</v>
      </c>
      <c r="N721" s="224">
        <f>IF(L722="","",MIN(D723:L723))</f>
        <v>1738.75</v>
      </c>
      <c r="O721" s="224">
        <f>IF((L723=""),"",AVERAGE(D723:L723))</f>
        <v>1824.4499999999996</v>
      </c>
      <c r="P721" s="224">
        <f>IF((L722=""),"",((M721-N721)/(M721+N721))*100)</f>
        <v>3.8692788053529439</v>
      </c>
      <c r="Q721" s="224">
        <v>23</v>
      </c>
      <c r="R721" s="225" t="str">
        <f>IF(L722="","",IF(P722&lt;20,(IF(O721&gt;1730,IF(O721&lt;1970,"Pass","Fail"),"Fail"))))</f>
        <v>Pass</v>
      </c>
      <c r="S721" s="226" t="s">
        <v>212</v>
      </c>
      <c r="T721" s="265"/>
      <c r="V721" s="245">
        <v>1600</v>
      </c>
      <c r="W721" s="245">
        <v>2000</v>
      </c>
      <c r="X721" s="240">
        <v>1730</v>
      </c>
      <c r="Y721" s="240">
        <v>1970</v>
      </c>
      <c r="Z721" s="240">
        <v>6.2</v>
      </c>
    </row>
    <row r="722" spans="1:26" customFormat="1" ht="16.100000000000001" x14ac:dyDescent="0.35">
      <c r="A722" s="220"/>
      <c r="B722" s="227"/>
      <c r="C722" s="223" t="s">
        <v>88</v>
      </c>
      <c r="D722">
        <v>27341.03</v>
      </c>
      <c r="E722">
        <v>27305.08</v>
      </c>
      <c r="F722">
        <v>27345.77</v>
      </c>
      <c r="G722">
        <v>27265.360000000001</v>
      </c>
      <c r="H722">
        <v>27267.13</v>
      </c>
      <c r="I722">
        <v>27280.73</v>
      </c>
      <c r="J722">
        <v>27261.47</v>
      </c>
      <c r="K722">
        <v>27269.47</v>
      </c>
      <c r="L722">
        <v>27301.94</v>
      </c>
      <c r="M722" s="228"/>
      <c r="N722" s="228"/>
      <c r="O722" s="228"/>
      <c r="P722" s="228"/>
      <c r="Q722" s="228"/>
      <c r="R722" s="229"/>
      <c r="S722" s="228"/>
      <c r="T722" s="264"/>
      <c r="V722" s="246"/>
      <c r="W722" s="246"/>
      <c r="X722" s="247"/>
      <c r="Y722" s="247"/>
      <c r="Z722" s="247"/>
    </row>
    <row r="723" spans="1:26" customFormat="1" ht="33.25" x14ac:dyDescent="0.35">
      <c r="A723" s="220"/>
      <c r="B723" s="230"/>
      <c r="C723" s="223" t="s">
        <v>122</v>
      </c>
      <c r="D723" s="231">
        <f t="shared" ref="D723:L723" si="237">IF(((D721="")*AND(D722="")),"",(D721-D722)*1)</f>
        <v>1847.3600000000006</v>
      </c>
      <c r="E723" s="231">
        <f t="shared" si="237"/>
        <v>1788.7799999999988</v>
      </c>
      <c r="F723" s="231">
        <f t="shared" si="237"/>
        <v>1738.75</v>
      </c>
      <c r="G723" s="231">
        <f t="shared" si="237"/>
        <v>1802.7799999999988</v>
      </c>
      <c r="H723" s="231">
        <f t="shared" si="237"/>
        <v>1874.8899999999994</v>
      </c>
      <c r="I723" s="231">
        <f t="shared" si="237"/>
        <v>1878.7200000000012</v>
      </c>
      <c r="J723" s="231">
        <f t="shared" si="237"/>
        <v>1813.8999999999978</v>
      </c>
      <c r="K723" s="231">
        <f t="shared" si="237"/>
        <v>1817.9199999999983</v>
      </c>
      <c r="L723" s="231">
        <f t="shared" si="237"/>
        <v>1856.9500000000007</v>
      </c>
      <c r="M723" s="232"/>
      <c r="N723" s="232"/>
      <c r="O723" s="232"/>
      <c r="P723" s="232"/>
      <c r="Q723" s="232"/>
      <c r="R723" s="233"/>
      <c r="S723" s="232"/>
      <c r="T723" s="264"/>
      <c r="V723" s="248"/>
      <c r="W723" s="248"/>
      <c r="X723" s="247"/>
      <c r="Y723" s="247"/>
      <c r="Z723" s="247"/>
    </row>
    <row r="724" spans="1:26" customFormat="1" ht="16.100000000000001" x14ac:dyDescent="0.35">
      <c r="A724" s="220">
        <v>43507</v>
      </c>
      <c r="B724" s="222" t="s">
        <v>123</v>
      </c>
      <c r="C724" s="223" t="s">
        <v>87</v>
      </c>
      <c r="D724">
        <v>29164.959999999999</v>
      </c>
      <c r="E724">
        <v>29065.09</v>
      </c>
      <c r="F724">
        <v>29079.66</v>
      </c>
      <c r="G724">
        <v>29062.89</v>
      </c>
      <c r="H724">
        <v>29155.51</v>
      </c>
      <c r="I724">
        <v>29148.93</v>
      </c>
      <c r="J724">
        <v>29052.240000000002</v>
      </c>
      <c r="K724">
        <v>29053.46</v>
      </c>
      <c r="L724">
        <v>29133.35</v>
      </c>
      <c r="M724" s="224">
        <f>IF((L725=""),"",MAX(D726:L726))</f>
        <v>1884.7899999999972</v>
      </c>
      <c r="N724" s="224">
        <f>IF(L725="","",MIN(D726:L726))</f>
        <v>1441.2000000000007</v>
      </c>
      <c r="O724" s="224">
        <f>IF((L726=""),"",AVERAGE(D726:L726))</f>
        <v>1790.26</v>
      </c>
      <c r="P724" s="224">
        <f>IF((L725=""),"",((M724-N724)/(M724+N724))*100)</f>
        <v>13.337081590744312</v>
      </c>
      <c r="Q724" s="224">
        <v>23</v>
      </c>
      <c r="R724" s="225" t="str">
        <f>IF(L725="","",IF(P725&lt;20,(IF(O724&gt;1730,IF(O724&lt;1970,"Pass","Fail"),"Fail"))))</f>
        <v>Pass</v>
      </c>
      <c r="S724" s="226">
        <v>1159</v>
      </c>
      <c r="T724" s="263" t="s">
        <v>228</v>
      </c>
      <c r="V724" s="245">
        <v>1600</v>
      </c>
      <c r="W724" s="245">
        <v>2000</v>
      </c>
      <c r="X724" s="240">
        <v>1730</v>
      </c>
      <c r="Y724" s="240">
        <v>1970</v>
      </c>
      <c r="Z724" s="240">
        <v>6.2</v>
      </c>
    </row>
    <row r="725" spans="1:26" customFormat="1" ht="16.100000000000001" x14ac:dyDescent="0.35">
      <c r="A725" s="220"/>
      <c r="B725" s="227"/>
      <c r="C725" s="223" t="s">
        <v>88</v>
      </c>
      <c r="D725">
        <v>27316.73</v>
      </c>
      <c r="E725">
        <v>27282.05</v>
      </c>
      <c r="F725">
        <v>27638.46</v>
      </c>
      <c r="G725">
        <v>27239.16</v>
      </c>
      <c r="H725">
        <v>27270.720000000001</v>
      </c>
      <c r="I725">
        <v>27313.16</v>
      </c>
      <c r="J725">
        <v>27239.43</v>
      </c>
      <c r="K725">
        <v>27229.599999999999</v>
      </c>
      <c r="L725">
        <v>27274.44</v>
      </c>
      <c r="M725" s="228"/>
      <c r="N725" s="228"/>
      <c r="O725" s="228"/>
      <c r="P725" s="228"/>
      <c r="Q725" s="228"/>
      <c r="R725" s="229"/>
      <c r="S725" s="228"/>
      <c r="T725" s="264"/>
      <c r="V725" s="246"/>
      <c r="W725" s="246"/>
      <c r="X725" s="247"/>
      <c r="Y725" s="247"/>
      <c r="Z725" s="247"/>
    </row>
    <row r="726" spans="1:26" customFormat="1" ht="33.25" x14ac:dyDescent="0.35">
      <c r="A726" s="220"/>
      <c r="B726" s="230"/>
      <c r="C726" s="223" t="s">
        <v>122</v>
      </c>
      <c r="D726" s="231">
        <f t="shared" ref="D726:L726" si="238">IF(((D724="")*AND(D725="")),"",(D724-D725)*1)</f>
        <v>1848.2299999999996</v>
      </c>
      <c r="E726" s="231">
        <f t="shared" si="238"/>
        <v>1783.0400000000009</v>
      </c>
      <c r="F726" s="231">
        <f t="shared" si="238"/>
        <v>1441.2000000000007</v>
      </c>
      <c r="G726" s="231">
        <f t="shared" si="238"/>
        <v>1823.7299999999996</v>
      </c>
      <c r="H726" s="231">
        <f t="shared" si="238"/>
        <v>1884.7899999999972</v>
      </c>
      <c r="I726" s="231">
        <f t="shared" si="238"/>
        <v>1835.7700000000004</v>
      </c>
      <c r="J726" s="231">
        <f t="shared" si="238"/>
        <v>1812.8100000000013</v>
      </c>
      <c r="K726" s="231">
        <f t="shared" si="238"/>
        <v>1823.8600000000006</v>
      </c>
      <c r="L726" s="231">
        <f t="shared" si="238"/>
        <v>1858.9099999999999</v>
      </c>
      <c r="M726" s="232"/>
      <c r="N726" s="232"/>
      <c r="O726" s="232"/>
      <c r="P726" s="232"/>
      <c r="Q726" s="232"/>
      <c r="R726" s="233"/>
      <c r="S726" s="232"/>
      <c r="T726" s="264"/>
      <c r="V726" s="248"/>
      <c r="W726" s="248"/>
      <c r="X726" s="247"/>
      <c r="Y726" s="247"/>
      <c r="Z726" s="247"/>
    </row>
    <row r="727" spans="1:26" customFormat="1" ht="16.100000000000001" x14ac:dyDescent="0.35">
      <c r="A727" s="220">
        <v>43509</v>
      </c>
      <c r="B727" s="222" t="s">
        <v>123</v>
      </c>
      <c r="C727" s="223" t="s">
        <v>87</v>
      </c>
      <c r="D727">
        <v>29107.83</v>
      </c>
      <c r="E727">
        <v>29065.360000000001</v>
      </c>
      <c r="F727">
        <v>29124.240000000002</v>
      </c>
      <c r="G727">
        <v>29069.37</v>
      </c>
      <c r="H727">
        <v>29115.040000000001</v>
      </c>
      <c r="I727">
        <v>29099.1</v>
      </c>
      <c r="J727">
        <v>29067.33</v>
      </c>
      <c r="K727">
        <v>29061.25</v>
      </c>
      <c r="L727">
        <v>29106.82</v>
      </c>
      <c r="M727" s="224">
        <f>IF((L728=""),"",MAX(D729:L729))</f>
        <v>1997.7899999999972</v>
      </c>
      <c r="N727" s="224">
        <f>IF(L728="","",MIN(D729:L729))</f>
        <v>1901.9700000000012</v>
      </c>
      <c r="O727" s="224">
        <f>IF((L729=""),"",AVERAGE(D729:L729))</f>
        <v>1951.0044444444454</v>
      </c>
      <c r="P727" s="224">
        <f>IF((L728=""),"",((M727-N727)/(M727+N727))*100)</f>
        <v>2.4570742814941462</v>
      </c>
      <c r="Q727" s="224">
        <v>23</v>
      </c>
      <c r="R727" s="225" t="str">
        <f>IF(L728="","",IF(P728&lt;20,(IF(O727&gt;1730,IF(O727&lt;1970,"Pass","Fail"),"Fail"))))</f>
        <v>Pass</v>
      </c>
      <c r="S727" s="226">
        <v>1159</v>
      </c>
      <c r="T727" s="265"/>
      <c r="V727" s="245">
        <v>1600</v>
      </c>
      <c r="W727" s="245">
        <v>2000</v>
      </c>
      <c r="X727" s="240">
        <v>1730</v>
      </c>
      <c r="Y727" s="240">
        <v>1970</v>
      </c>
      <c r="Z727" s="240">
        <v>6.2</v>
      </c>
    </row>
    <row r="728" spans="1:26" customFormat="1" ht="16.100000000000001" x14ac:dyDescent="0.35">
      <c r="A728" s="220"/>
      <c r="B728" s="227"/>
      <c r="C728" s="223" t="s">
        <v>88</v>
      </c>
      <c r="D728">
        <v>27153.5</v>
      </c>
      <c r="E728">
        <v>27141.78</v>
      </c>
      <c r="F728">
        <v>27222.27</v>
      </c>
      <c r="G728">
        <v>27136.17</v>
      </c>
      <c r="H728">
        <v>27120.09</v>
      </c>
      <c r="I728">
        <v>27101.31</v>
      </c>
      <c r="J728">
        <v>27131.26</v>
      </c>
      <c r="K728">
        <v>27122.39</v>
      </c>
      <c r="L728">
        <v>27128.53</v>
      </c>
      <c r="M728" s="228"/>
      <c r="N728" s="228"/>
      <c r="O728" s="228"/>
      <c r="P728" s="228"/>
      <c r="Q728" s="228"/>
      <c r="R728" s="229"/>
      <c r="S728" s="228"/>
      <c r="T728" s="264"/>
      <c r="V728" s="246"/>
      <c r="W728" s="246"/>
      <c r="X728" s="247"/>
      <c r="Y728" s="247"/>
      <c r="Z728" s="247"/>
    </row>
    <row r="729" spans="1:26" customFormat="1" ht="33.25" x14ac:dyDescent="0.35">
      <c r="A729" s="220"/>
      <c r="B729" s="230"/>
      <c r="C729" s="223" t="s">
        <v>122</v>
      </c>
      <c r="D729" s="231">
        <f t="shared" ref="D729:L729" si="239">IF(((D727="")*AND(D728="")),"",(D727-D728)*1)</f>
        <v>1954.3300000000017</v>
      </c>
      <c r="E729" s="231">
        <f t="shared" si="239"/>
        <v>1923.5800000000017</v>
      </c>
      <c r="F729" s="231">
        <f t="shared" si="239"/>
        <v>1901.9700000000012</v>
      </c>
      <c r="G729" s="231">
        <f t="shared" si="239"/>
        <v>1933.2000000000007</v>
      </c>
      <c r="H729" s="231">
        <f t="shared" si="239"/>
        <v>1994.9500000000007</v>
      </c>
      <c r="I729" s="231">
        <f t="shared" si="239"/>
        <v>1997.7899999999972</v>
      </c>
      <c r="J729" s="231">
        <f t="shared" si="239"/>
        <v>1936.0700000000033</v>
      </c>
      <c r="K729" s="231">
        <f t="shared" si="239"/>
        <v>1938.8600000000006</v>
      </c>
      <c r="L729" s="231">
        <f t="shared" si="239"/>
        <v>1978.2900000000009</v>
      </c>
      <c r="M729" s="232"/>
      <c r="N729" s="232"/>
      <c r="O729" s="232"/>
      <c r="P729" s="232"/>
      <c r="Q729" s="232"/>
      <c r="R729" s="233"/>
      <c r="S729" s="232"/>
      <c r="T729" s="264"/>
      <c r="V729" s="248"/>
      <c r="W729" s="248"/>
      <c r="X729" s="247"/>
      <c r="Y729" s="247"/>
      <c r="Z729" s="247"/>
    </row>
    <row r="730" spans="1:26" customFormat="1" ht="16.100000000000001" x14ac:dyDescent="0.35">
      <c r="A730" s="220">
        <v>43514</v>
      </c>
      <c r="B730" s="222" t="s">
        <v>123</v>
      </c>
      <c r="C730" s="223" t="s">
        <v>87</v>
      </c>
      <c r="D730">
        <v>29145.96</v>
      </c>
      <c r="E730">
        <v>29031.59</v>
      </c>
      <c r="F730">
        <v>29046.27</v>
      </c>
      <c r="G730">
        <v>28983.06</v>
      </c>
      <c r="H730">
        <v>29076.18</v>
      </c>
      <c r="I730">
        <v>29075.35</v>
      </c>
      <c r="J730">
        <v>29000.18</v>
      </c>
      <c r="K730">
        <v>29021.88</v>
      </c>
      <c r="L730">
        <v>29047.96</v>
      </c>
      <c r="M730" s="224">
        <f>IF((L731=""),"",MAX(D732:L732))</f>
        <v>2017.5299999999988</v>
      </c>
      <c r="N730" s="224">
        <f>IF(L731="","",MIN(D732:L732))</f>
        <v>1932.8700000000026</v>
      </c>
      <c r="O730" s="224">
        <f>IF((L732=""),"",AVERAGE(D732:L732))</f>
        <v>1967.3844444444444</v>
      </c>
      <c r="P730" s="224">
        <f>IF((L731=""),"",((M730-N730)/(M730+N730))*100)</f>
        <v>2.1430741190764526</v>
      </c>
      <c r="Q730" s="224">
        <v>23</v>
      </c>
      <c r="R730" s="225" t="str">
        <f>IF(L731="","",IF(P731&lt;20,(IF(O730&gt;1730,IF(O730&lt;1970,"Pass","Fail"),"Fail"))))</f>
        <v>Pass</v>
      </c>
      <c r="S730" s="226">
        <v>1428</v>
      </c>
      <c r="T730" s="265"/>
      <c r="V730" s="245">
        <v>1600</v>
      </c>
      <c r="W730" s="245">
        <v>2000</v>
      </c>
      <c r="X730" s="240">
        <v>1730</v>
      </c>
      <c r="Y730" s="240">
        <v>1970</v>
      </c>
      <c r="Z730" s="240">
        <v>6.2</v>
      </c>
    </row>
    <row r="731" spans="1:26" customFormat="1" ht="16.100000000000001" x14ac:dyDescent="0.35">
      <c r="A731" s="220"/>
      <c r="B731" s="227"/>
      <c r="C731" s="223" t="s">
        <v>88</v>
      </c>
      <c r="D731">
        <v>27142.01</v>
      </c>
      <c r="E731">
        <v>27090.04</v>
      </c>
      <c r="F731">
        <v>27101.9</v>
      </c>
      <c r="G731">
        <v>27050.19</v>
      </c>
      <c r="H731">
        <v>27058.65</v>
      </c>
      <c r="I731">
        <v>27078.54</v>
      </c>
      <c r="J731">
        <v>27041.35</v>
      </c>
      <c r="K731">
        <v>27045.040000000001</v>
      </c>
      <c r="L731">
        <v>27114.25</v>
      </c>
      <c r="M731" s="228"/>
      <c r="N731" s="228"/>
      <c r="O731" s="228"/>
      <c r="P731" s="228"/>
      <c r="Q731" s="228"/>
      <c r="R731" s="229"/>
      <c r="S731" s="228"/>
      <c r="T731" s="264"/>
      <c r="V731" s="246"/>
      <c r="W731" s="246"/>
      <c r="X731" s="247"/>
      <c r="Y731" s="247"/>
      <c r="Z731" s="247"/>
    </row>
    <row r="732" spans="1:26" customFormat="1" ht="33.25" x14ac:dyDescent="0.35">
      <c r="A732" s="220"/>
      <c r="B732" s="230"/>
      <c r="C732" s="223" t="s">
        <v>122</v>
      </c>
      <c r="D732" s="231">
        <f t="shared" ref="D732:L732" si="240">IF(((D730="")*AND(D731="")),"",(D730-D731)*1)</f>
        <v>2003.9500000000007</v>
      </c>
      <c r="E732" s="231">
        <f t="shared" si="240"/>
        <v>1941.5499999999993</v>
      </c>
      <c r="F732" s="231">
        <f t="shared" si="240"/>
        <v>1944.369999999999</v>
      </c>
      <c r="G732" s="231">
        <f t="shared" si="240"/>
        <v>1932.8700000000026</v>
      </c>
      <c r="H732" s="231">
        <f t="shared" si="240"/>
        <v>2017.5299999999988</v>
      </c>
      <c r="I732" s="231">
        <f t="shared" si="240"/>
        <v>1996.8099999999977</v>
      </c>
      <c r="J732" s="231">
        <f t="shared" si="240"/>
        <v>1958.8300000000017</v>
      </c>
      <c r="K732" s="231">
        <f t="shared" si="240"/>
        <v>1976.8400000000001</v>
      </c>
      <c r="L732" s="231">
        <f t="shared" si="240"/>
        <v>1933.7099999999991</v>
      </c>
      <c r="M732" s="232"/>
      <c r="N732" s="232"/>
      <c r="O732" s="232"/>
      <c r="P732" s="232"/>
      <c r="Q732" s="232"/>
      <c r="R732" s="233"/>
      <c r="S732" s="232"/>
      <c r="T732" s="264"/>
      <c r="V732" s="248"/>
      <c r="W732" s="248"/>
      <c r="X732" s="247"/>
      <c r="Y732" s="247"/>
      <c r="Z732" s="247"/>
    </row>
    <row r="733" spans="1:26" customFormat="1" ht="16.100000000000001" x14ac:dyDescent="0.35">
      <c r="A733" s="220">
        <v>43517</v>
      </c>
      <c r="B733" s="222" t="s">
        <v>123</v>
      </c>
      <c r="C733" s="223" t="s">
        <v>87</v>
      </c>
      <c r="D733">
        <v>28951.759999999998</v>
      </c>
      <c r="E733">
        <v>28770.48</v>
      </c>
      <c r="F733">
        <v>28791.77</v>
      </c>
      <c r="G733">
        <v>28764.47</v>
      </c>
      <c r="H733">
        <v>28857.29</v>
      </c>
      <c r="I733">
        <v>28874.62</v>
      </c>
      <c r="J733">
        <v>28803.87</v>
      </c>
      <c r="K733">
        <v>28777.9</v>
      </c>
      <c r="L733">
        <v>28867.79</v>
      </c>
      <c r="M733" s="224">
        <f>IF((L734=""),"",MAX(D735:L735))</f>
        <v>1991.9499999999971</v>
      </c>
      <c r="N733" s="224">
        <f>IF(L734="","",MIN(D735:L735))</f>
        <v>1853.4900000000016</v>
      </c>
      <c r="O733" s="224">
        <f>IF((L735=""),"",AVERAGE(D735:L735))</f>
        <v>1913.6966666666667</v>
      </c>
      <c r="P733" s="224">
        <f>IF((L734=""),"",((M733-N733)/(M733+N733))*100)</f>
        <v>3.6006282766080222</v>
      </c>
      <c r="Q733" s="224">
        <v>23</v>
      </c>
      <c r="R733" s="225" t="str">
        <f>IF(L734="","",IF(P734&lt;20,(IF(O733&gt;1730,IF(O733&lt;1970,"Pass","Fail"),"Fail"))))</f>
        <v>Pass</v>
      </c>
      <c r="S733" s="226">
        <v>1428</v>
      </c>
      <c r="T733" s="265" t="s">
        <v>229</v>
      </c>
      <c r="V733" s="245">
        <v>1600</v>
      </c>
      <c r="W733" s="245">
        <v>2000</v>
      </c>
      <c r="X733" s="240">
        <v>1730</v>
      </c>
      <c r="Y733" s="240">
        <v>1970</v>
      </c>
      <c r="Z733" s="240">
        <v>6.2</v>
      </c>
    </row>
    <row r="734" spans="1:26" customFormat="1" ht="16.100000000000001" x14ac:dyDescent="0.35">
      <c r="A734" s="220"/>
      <c r="B734" s="227"/>
      <c r="C734" s="223" t="s">
        <v>88</v>
      </c>
      <c r="D734">
        <v>26959.81</v>
      </c>
      <c r="E734">
        <v>26871.41</v>
      </c>
      <c r="F734">
        <v>26938.28</v>
      </c>
      <c r="G734">
        <v>26897.5</v>
      </c>
      <c r="H734">
        <v>26924.55</v>
      </c>
      <c r="I734">
        <v>26913.95</v>
      </c>
      <c r="J734">
        <v>26888.1</v>
      </c>
      <c r="K734">
        <v>26876.7</v>
      </c>
      <c r="L734">
        <v>26966.38</v>
      </c>
      <c r="M734" s="228"/>
      <c r="N734" s="228"/>
      <c r="O734" s="228"/>
      <c r="P734" s="228"/>
      <c r="Q734" s="228"/>
      <c r="R734" s="229"/>
      <c r="S734" s="228"/>
      <c r="T734" s="264"/>
      <c r="V734" s="246"/>
      <c r="W734" s="246"/>
      <c r="X734" s="247"/>
      <c r="Y734" s="247"/>
      <c r="Z734" s="247"/>
    </row>
    <row r="735" spans="1:26" customFormat="1" ht="33.25" x14ac:dyDescent="0.35">
      <c r="A735" s="220"/>
      <c r="B735" s="230"/>
      <c r="C735" s="223" t="s">
        <v>122</v>
      </c>
      <c r="D735" s="231">
        <f t="shared" ref="D735:L735" si="241">IF(((D733="")*AND(D734="")),"",(D733-D734)*1)</f>
        <v>1991.9499999999971</v>
      </c>
      <c r="E735" s="231">
        <f t="shared" si="241"/>
        <v>1899.0699999999997</v>
      </c>
      <c r="F735" s="231">
        <f t="shared" si="241"/>
        <v>1853.4900000000016</v>
      </c>
      <c r="G735" s="231">
        <f t="shared" si="241"/>
        <v>1866.9700000000012</v>
      </c>
      <c r="H735" s="231">
        <f t="shared" si="241"/>
        <v>1932.7400000000016</v>
      </c>
      <c r="I735" s="231">
        <f t="shared" si="241"/>
        <v>1960.6699999999983</v>
      </c>
      <c r="J735" s="231">
        <f t="shared" si="241"/>
        <v>1915.7700000000004</v>
      </c>
      <c r="K735" s="231">
        <f t="shared" si="241"/>
        <v>1901.2000000000007</v>
      </c>
      <c r="L735" s="231">
        <f t="shared" si="241"/>
        <v>1901.4099999999999</v>
      </c>
      <c r="M735" s="232"/>
      <c r="N735" s="232"/>
      <c r="O735" s="232"/>
      <c r="P735" s="232"/>
      <c r="Q735" s="232"/>
      <c r="R735" s="233"/>
      <c r="S735" s="232"/>
      <c r="T735" s="264"/>
      <c r="V735" s="248"/>
      <c r="W735" s="248"/>
      <c r="X735" s="247"/>
      <c r="Y735" s="247"/>
      <c r="Z735" s="247"/>
    </row>
    <row r="736" spans="1:26" customFormat="1" ht="16.100000000000001" x14ac:dyDescent="0.35">
      <c r="A736" s="220">
        <v>43521</v>
      </c>
      <c r="B736" s="222" t="s">
        <v>123</v>
      </c>
      <c r="C736" s="223" t="s">
        <v>87</v>
      </c>
      <c r="D736">
        <v>29009.57</v>
      </c>
      <c r="E736">
        <v>28977.82</v>
      </c>
      <c r="F736">
        <v>29027.26</v>
      </c>
      <c r="G736">
        <v>28992.07</v>
      </c>
      <c r="H736">
        <v>29063.200000000001</v>
      </c>
      <c r="I736">
        <v>29003.56</v>
      </c>
      <c r="J736">
        <v>28982.58</v>
      </c>
      <c r="K736">
        <v>28973.759999999998</v>
      </c>
      <c r="L736">
        <v>29022.54</v>
      </c>
      <c r="M736" s="224">
        <f>IF((L737=""),"",MAX(D738:L738))</f>
        <v>1990.1900000000023</v>
      </c>
      <c r="N736" s="224">
        <f>IF(L737="","",MIN(D738:L738))</f>
        <v>1884.4199999999983</v>
      </c>
      <c r="O736" s="224">
        <f>IF((L738=""),"",AVERAGE(D738:L738))</f>
        <v>1941.6144444444456</v>
      </c>
      <c r="P736" s="224">
        <f>IF((L737=""),"",((M736-N736)/(M736+N736))*100)</f>
        <v>2.7298231305861509</v>
      </c>
      <c r="Q736" s="224">
        <v>23</v>
      </c>
      <c r="R736" s="225" t="str">
        <f>IF(L737="","",IF(P737&lt;20,(IF(O736&gt;1730,IF(O736&lt;1970,"Pass","Fail"),"Fail"))))</f>
        <v>Pass</v>
      </c>
      <c r="S736" s="226" t="s">
        <v>216</v>
      </c>
      <c r="T736" s="265" t="s">
        <v>230</v>
      </c>
      <c r="V736" s="245">
        <v>1600</v>
      </c>
      <c r="W736" s="245">
        <v>2000</v>
      </c>
      <c r="X736" s="240">
        <v>1730</v>
      </c>
      <c r="Y736" s="240">
        <v>1970</v>
      </c>
      <c r="Z736" s="240">
        <v>6.2</v>
      </c>
    </row>
    <row r="737" spans="1:26" customFormat="1" ht="16.100000000000001" x14ac:dyDescent="0.35">
      <c r="A737" s="220"/>
      <c r="B737" s="227"/>
      <c r="C737" s="223" t="s">
        <v>88</v>
      </c>
      <c r="D737">
        <v>27060.87</v>
      </c>
      <c r="E737">
        <v>27063.42</v>
      </c>
      <c r="F737">
        <v>27142.84</v>
      </c>
      <c r="G737">
        <v>27052.12</v>
      </c>
      <c r="H737">
        <v>27073.01</v>
      </c>
      <c r="I737">
        <v>27019.89</v>
      </c>
      <c r="J737">
        <v>27056.67</v>
      </c>
      <c r="K737">
        <v>27044.94</v>
      </c>
      <c r="L737">
        <v>27064.07</v>
      </c>
      <c r="M737" s="228"/>
      <c r="N737" s="228"/>
      <c r="O737" s="228"/>
      <c r="P737" s="228"/>
      <c r="Q737" s="228"/>
      <c r="R737" s="229"/>
      <c r="S737" s="228"/>
      <c r="T737" s="264"/>
      <c r="V737" s="246"/>
      <c r="W737" s="246"/>
      <c r="X737" s="247"/>
      <c r="Y737" s="247"/>
      <c r="Z737" s="247"/>
    </row>
    <row r="738" spans="1:26" customFormat="1" ht="33.25" x14ac:dyDescent="0.35">
      <c r="A738" s="220"/>
      <c r="B738" s="230"/>
      <c r="C738" s="223" t="s">
        <v>122</v>
      </c>
      <c r="D738" s="231">
        <f t="shared" ref="D738:L738" si="242">IF(((D736="")*AND(D737="")),"",(D736-D737)*1)</f>
        <v>1948.7000000000007</v>
      </c>
      <c r="E738" s="231">
        <f t="shared" si="242"/>
        <v>1914.4000000000015</v>
      </c>
      <c r="F738" s="231">
        <f t="shared" si="242"/>
        <v>1884.4199999999983</v>
      </c>
      <c r="G738" s="231">
        <f t="shared" si="242"/>
        <v>1939.9500000000007</v>
      </c>
      <c r="H738" s="231">
        <f t="shared" si="242"/>
        <v>1990.1900000000023</v>
      </c>
      <c r="I738" s="231">
        <f t="shared" si="242"/>
        <v>1983.6700000000019</v>
      </c>
      <c r="J738" s="231">
        <f t="shared" si="242"/>
        <v>1925.9100000000035</v>
      </c>
      <c r="K738" s="231">
        <f t="shared" si="242"/>
        <v>1928.8199999999997</v>
      </c>
      <c r="L738" s="231">
        <f t="shared" si="242"/>
        <v>1958.4700000000012</v>
      </c>
      <c r="M738" s="232"/>
      <c r="N738" s="232"/>
      <c r="O738" s="232"/>
      <c r="P738" s="232"/>
      <c r="Q738" s="232"/>
      <c r="R738" s="233"/>
      <c r="S738" s="232"/>
      <c r="T738" s="264"/>
      <c r="V738" s="248"/>
      <c r="W738" s="248"/>
      <c r="X738" s="247"/>
      <c r="Y738" s="247"/>
      <c r="Z738" s="247"/>
    </row>
    <row r="739" spans="1:26" customFormat="1" ht="16.100000000000001" x14ac:dyDescent="0.35">
      <c r="A739" s="220">
        <v>43524</v>
      </c>
      <c r="B739" s="222" t="s">
        <v>123</v>
      </c>
      <c r="C739" s="223" t="s">
        <v>87</v>
      </c>
      <c r="D739">
        <v>29278.19</v>
      </c>
      <c r="E739">
        <v>29206.02</v>
      </c>
      <c r="F739">
        <v>29270.11</v>
      </c>
      <c r="G739">
        <v>29185.21</v>
      </c>
      <c r="H739">
        <v>29314.560000000001</v>
      </c>
      <c r="I739">
        <v>29291.31</v>
      </c>
      <c r="J739">
        <v>29165.19</v>
      </c>
      <c r="K739">
        <v>29174.55</v>
      </c>
      <c r="L739">
        <v>29281.41</v>
      </c>
      <c r="M739" s="224">
        <f>IF((L740=""),"",MAX(D741:L741))</f>
        <v>2001.7400000000016</v>
      </c>
      <c r="N739" s="224">
        <f>IF(L740="","",MIN(D741:L741))</f>
        <v>1878.8400000000001</v>
      </c>
      <c r="O739" s="224">
        <f>IF((L741=""),"",AVERAGE(D741:L741))</f>
        <v>1947.4311111111112</v>
      </c>
      <c r="P739" s="224">
        <f>IF((L740=""),"",((M739-N739)/(M739+N739))*100)</f>
        <v>3.1670523478449462</v>
      </c>
      <c r="Q739" s="224">
        <v>23</v>
      </c>
      <c r="R739" s="225" t="str">
        <f>IF(L740="","",IF(P740&lt;20,(IF(O739&gt;1730,IF(O739&lt;1970,"Pass","Fail"),"Fail"))))</f>
        <v>Pass</v>
      </c>
      <c r="S739" s="31" t="s">
        <v>217</v>
      </c>
      <c r="T739" s="265" t="s">
        <v>231</v>
      </c>
      <c r="V739" s="245">
        <v>1600</v>
      </c>
      <c r="W739" s="245">
        <v>2000</v>
      </c>
      <c r="X739" s="240">
        <v>1730</v>
      </c>
      <c r="Y739" s="240">
        <v>1970</v>
      </c>
      <c r="Z739" s="240">
        <v>6.2</v>
      </c>
    </row>
    <row r="740" spans="1:26" customFormat="1" ht="16.100000000000001" x14ac:dyDescent="0.35">
      <c r="A740" s="220"/>
      <c r="B740" s="227"/>
      <c r="C740" s="223" t="s">
        <v>88</v>
      </c>
      <c r="D740">
        <v>27316.38</v>
      </c>
      <c r="E740">
        <v>27279.919999999998</v>
      </c>
      <c r="F740">
        <v>27352.99</v>
      </c>
      <c r="G740">
        <v>27273.32</v>
      </c>
      <c r="H740">
        <v>27312.82</v>
      </c>
      <c r="I740">
        <v>27289.759999999998</v>
      </c>
      <c r="J740">
        <v>27286.35</v>
      </c>
      <c r="K740">
        <v>27230.880000000001</v>
      </c>
      <c r="L740">
        <v>27297.25</v>
      </c>
      <c r="M740" s="228"/>
      <c r="N740" s="228"/>
      <c r="O740" s="228"/>
      <c r="P740" s="228"/>
      <c r="Q740" s="228"/>
      <c r="R740" s="229"/>
      <c r="S740" s="228"/>
      <c r="T740" s="264"/>
      <c r="V740" s="246"/>
      <c r="W740" s="246"/>
      <c r="X740" s="247"/>
      <c r="Y740" s="247"/>
      <c r="Z740" s="247"/>
    </row>
    <row r="741" spans="1:26" customFormat="1" ht="33.25" x14ac:dyDescent="0.35">
      <c r="A741" s="220"/>
      <c r="B741" s="230"/>
      <c r="C741" s="223" t="s">
        <v>122</v>
      </c>
      <c r="D741" s="231">
        <f t="shared" ref="D741:L741" si="243">IF(((D739="")*AND(D740="")),"",(D739-D740)*1)</f>
        <v>1961.8099999999977</v>
      </c>
      <c r="E741" s="231">
        <f t="shared" si="243"/>
        <v>1926.1000000000022</v>
      </c>
      <c r="F741" s="231">
        <f t="shared" si="243"/>
        <v>1917.119999999999</v>
      </c>
      <c r="G741" s="231">
        <f t="shared" si="243"/>
        <v>1911.8899999999994</v>
      </c>
      <c r="H741" s="231">
        <f t="shared" si="243"/>
        <v>2001.7400000000016</v>
      </c>
      <c r="I741" s="231">
        <f t="shared" si="243"/>
        <v>2001.5500000000029</v>
      </c>
      <c r="J741" s="231">
        <f t="shared" si="243"/>
        <v>1878.8400000000001</v>
      </c>
      <c r="K741" s="231">
        <f t="shared" si="243"/>
        <v>1943.6699999999983</v>
      </c>
      <c r="L741" s="231">
        <f t="shared" si="243"/>
        <v>1984.1599999999999</v>
      </c>
      <c r="M741" s="232"/>
      <c r="N741" s="232"/>
      <c r="O741" s="232"/>
      <c r="P741" s="232"/>
      <c r="Q741" s="232"/>
      <c r="R741" s="233"/>
      <c r="S741" s="232"/>
      <c r="T741" s="264"/>
      <c r="V741" s="248"/>
      <c r="W741" s="248"/>
      <c r="X741" s="247"/>
      <c r="Y741" s="247"/>
      <c r="Z741" s="247"/>
    </row>
    <row r="742" spans="1:26" customFormat="1" ht="16.100000000000001" x14ac:dyDescent="0.35">
      <c r="A742" s="220">
        <v>43528</v>
      </c>
      <c r="B742" s="222" t="s">
        <v>123</v>
      </c>
      <c r="C742" s="223" t="s">
        <v>87</v>
      </c>
      <c r="D742">
        <v>29248.29</v>
      </c>
      <c r="E742">
        <v>29136.62</v>
      </c>
      <c r="F742">
        <v>29135</v>
      </c>
      <c r="G742">
        <v>29075.11</v>
      </c>
      <c r="H742">
        <v>29211.11</v>
      </c>
      <c r="I742">
        <v>29238.78</v>
      </c>
      <c r="J742">
        <v>29106.37</v>
      </c>
      <c r="K742">
        <v>29092.15</v>
      </c>
      <c r="L742">
        <v>29235.63</v>
      </c>
      <c r="M742" s="224">
        <f>IF((L743=""),"",MAX(D744:L744))</f>
        <v>1989.6100000000006</v>
      </c>
      <c r="N742" s="224">
        <f>IF(L743="","",MIN(D744:L744))</f>
        <v>1874.6599999999999</v>
      </c>
      <c r="O742" s="224">
        <f>IF((L744=""),"",AVERAGE(D744:L744))</f>
        <v>1927.6711111111113</v>
      </c>
      <c r="P742" s="224">
        <f>IF((L743=""),"",((M742-N742)/(M742+N742))*100)</f>
        <v>2.9746886216543023</v>
      </c>
      <c r="Q742" s="224">
        <v>23</v>
      </c>
      <c r="R742" s="225" t="str">
        <f>IF(L743="","",IF(P743&lt;20,(IF(O742&gt;1730,IF(O742&lt;1970,"Pass","Fail"),"Fail"))))</f>
        <v>Pass</v>
      </c>
      <c r="S742" s="226">
        <v>74</v>
      </c>
      <c r="T742" s="263" t="s">
        <v>232</v>
      </c>
      <c r="V742" s="245">
        <v>1600</v>
      </c>
      <c r="W742" s="245">
        <v>2000</v>
      </c>
      <c r="X742" s="240">
        <v>1730</v>
      </c>
      <c r="Y742" s="240">
        <v>1970</v>
      </c>
      <c r="Z742" s="240">
        <v>6.2</v>
      </c>
    </row>
    <row r="743" spans="1:26" customFormat="1" ht="16.100000000000001" x14ac:dyDescent="0.35">
      <c r="A743" s="220"/>
      <c r="B743" s="227"/>
      <c r="C743" s="223" t="s">
        <v>88</v>
      </c>
      <c r="D743">
        <v>27325.95</v>
      </c>
      <c r="E743">
        <v>27234.959999999999</v>
      </c>
      <c r="F743">
        <v>27260.34</v>
      </c>
      <c r="G743">
        <v>27165.59</v>
      </c>
      <c r="H743">
        <v>27221.5</v>
      </c>
      <c r="I743">
        <v>27258.63</v>
      </c>
      <c r="J743">
        <v>27198.57</v>
      </c>
      <c r="K743">
        <v>27169.73</v>
      </c>
      <c r="L743">
        <v>27294.75</v>
      </c>
      <c r="M743" s="228"/>
      <c r="N743" s="228"/>
      <c r="O743" s="228"/>
      <c r="P743" s="228"/>
      <c r="Q743" s="228"/>
      <c r="R743" s="229"/>
      <c r="S743" s="228"/>
      <c r="T743" s="264"/>
      <c r="V743" s="246"/>
      <c r="W743" s="246"/>
      <c r="X743" s="247"/>
      <c r="Y743" s="247"/>
      <c r="Z743" s="247"/>
    </row>
    <row r="744" spans="1:26" customFormat="1" ht="33.25" x14ac:dyDescent="0.35">
      <c r="A744" s="220"/>
      <c r="B744" s="230"/>
      <c r="C744" s="223" t="s">
        <v>122</v>
      </c>
      <c r="D744" s="231">
        <f t="shared" ref="D744:L744" si="244">IF(((D742="")*AND(D743="")),"",(D742-D743)*1)</f>
        <v>1922.3400000000001</v>
      </c>
      <c r="E744" s="231">
        <f t="shared" si="244"/>
        <v>1901.6599999999999</v>
      </c>
      <c r="F744" s="231">
        <f t="shared" si="244"/>
        <v>1874.6599999999999</v>
      </c>
      <c r="G744" s="231">
        <f t="shared" si="244"/>
        <v>1909.5200000000004</v>
      </c>
      <c r="H744" s="231">
        <f t="shared" si="244"/>
        <v>1989.6100000000006</v>
      </c>
      <c r="I744" s="231">
        <f t="shared" si="244"/>
        <v>1980.1499999999978</v>
      </c>
      <c r="J744" s="231">
        <f t="shared" si="244"/>
        <v>1907.7999999999993</v>
      </c>
      <c r="K744" s="231">
        <f t="shared" si="244"/>
        <v>1922.4200000000019</v>
      </c>
      <c r="L744" s="231">
        <f t="shared" si="244"/>
        <v>1940.880000000001</v>
      </c>
      <c r="M744" s="232"/>
      <c r="N744" s="232"/>
      <c r="O744" s="232"/>
      <c r="P744" s="232"/>
      <c r="Q744" s="232"/>
      <c r="R744" s="233"/>
      <c r="S744" s="232"/>
      <c r="T744" s="264"/>
      <c r="V744" s="248"/>
      <c r="W744" s="248"/>
      <c r="X744" s="247"/>
      <c r="Y744" s="247"/>
      <c r="Z744" s="247"/>
    </row>
    <row r="745" spans="1:26" customFormat="1" ht="16.100000000000001" x14ac:dyDescent="0.35">
      <c r="A745" s="220">
        <v>43531</v>
      </c>
      <c r="B745" s="222" t="s">
        <v>123</v>
      </c>
      <c r="C745" s="223" t="s">
        <v>87</v>
      </c>
      <c r="D745">
        <v>29217.94</v>
      </c>
      <c r="E745">
        <v>29089.02</v>
      </c>
      <c r="F745">
        <v>29091.08</v>
      </c>
      <c r="G745">
        <v>29059.79</v>
      </c>
      <c r="H745">
        <v>29167.81</v>
      </c>
      <c r="I745">
        <v>29205.200000000001</v>
      </c>
      <c r="J745">
        <v>29076.37</v>
      </c>
      <c r="K745">
        <v>29083.52</v>
      </c>
      <c r="L745">
        <v>29123</v>
      </c>
      <c r="M745" s="224">
        <f>IF((L746=""),"",MAX(D747:L747))</f>
        <v>1946.5600000000013</v>
      </c>
      <c r="N745" s="224">
        <f>IF(L746="","",MIN(D747:L747))</f>
        <v>1822.4800000000032</v>
      </c>
      <c r="O745" s="224">
        <f>IF((L747=""),"",AVERAGE(D747:L747))</f>
        <v>1878.2911111111118</v>
      </c>
      <c r="P745" s="224">
        <f>IF((L746=""),"",((M745-N745)/(M745+N745))*100)</f>
        <v>3.2920849871584799</v>
      </c>
      <c r="Q745" s="224">
        <v>23</v>
      </c>
      <c r="R745" s="225" t="str">
        <f>IF(L746="","",IF(P746&lt;20,(IF(O745&gt;1730,IF(O745&lt;1970,"Pass","Fail"),"Fail"))))</f>
        <v>Pass</v>
      </c>
      <c r="S745" s="226" t="s">
        <v>212</v>
      </c>
      <c r="T745" s="265" t="s">
        <v>233</v>
      </c>
      <c r="V745" s="245">
        <v>1600</v>
      </c>
      <c r="W745" s="245">
        <v>2000</v>
      </c>
      <c r="X745" s="240">
        <v>1730</v>
      </c>
      <c r="Y745" s="240">
        <v>1970</v>
      </c>
      <c r="Z745" s="240">
        <v>6.2</v>
      </c>
    </row>
    <row r="746" spans="1:26" customFormat="1" ht="16.100000000000001" x14ac:dyDescent="0.35">
      <c r="A746" s="220"/>
      <c r="B746" s="227"/>
      <c r="C746" s="223" t="s">
        <v>88</v>
      </c>
      <c r="D746">
        <v>27339.38</v>
      </c>
      <c r="E746">
        <v>27241.14</v>
      </c>
      <c r="F746">
        <v>27268.6</v>
      </c>
      <c r="G746">
        <v>27196.94</v>
      </c>
      <c r="H746">
        <v>27234.55</v>
      </c>
      <c r="I746">
        <v>27258.639999999999</v>
      </c>
      <c r="J746">
        <v>27210.39</v>
      </c>
      <c r="K746">
        <v>27214.47</v>
      </c>
      <c r="L746">
        <v>27245</v>
      </c>
      <c r="M746" s="228"/>
      <c r="N746" s="228"/>
      <c r="O746" s="228"/>
      <c r="P746" s="228"/>
      <c r="Q746" s="228"/>
      <c r="R746" s="229"/>
      <c r="S746" s="228"/>
      <c r="T746" s="264"/>
      <c r="V746" s="246"/>
      <c r="W746" s="246"/>
      <c r="X746" s="247"/>
      <c r="Y746" s="247"/>
      <c r="Z746" s="247"/>
    </row>
    <row r="747" spans="1:26" customFormat="1" ht="33.25" x14ac:dyDescent="0.35">
      <c r="A747" s="220"/>
      <c r="B747" s="230"/>
      <c r="C747" s="223" t="s">
        <v>122</v>
      </c>
      <c r="D747" s="231">
        <f t="shared" ref="D747:L747" si="245">IF(((D745="")*AND(D746="")),"",(D745-D746)*1)</f>
        <v>1878.5599999999977</v>
      </c>
      <c r="E747" s="231">
        <f t="shared" si="245"/>
        <v>1847.880000000001</v>
      </c>
      <c r="F747" s="231">
        <f t="shared" si="245"/>
        <v>1822.4800000000032</v>
      </c>
      <c r="G747" s="231">
        <f t="shared" si="245"/>
        <v>1862.8500000000022</v>
      </c>
      <c r="H747" s="231">
        <f t="shared" si="245"/>
        <v>1933.260000000002</v>
      </c>
      <c r="I747" s="231">
        <f t="shared" si="245"/>
        <v>1946.5600000000013</v>
      </c>
      <c r="J747" s="231">
        <f t="shared" si="245"/>
        <v>1865.9799999999996</v>
      </c>
      <c r="K747" s="231">
        <f t="shared" si="245"/>
        <v>1869.0499999999993</v>
      </c>
      <c r="L747" s="231">
        <f t="shared" si="245"/>
        <v>1878</v>
      </c>
      <c r="M747" s="232"/>
      <c r="N747" s="232"/>
      <c r="O747" s="232"/>
      <c r="P747" s="232"/>
      <c r="Q747" s="232"/>
      <c r="R747" s="233"/>
      <c r="S747" s="232"/>
      <c r="T747" s="264"/>
      <c r="V747" s="248"/>
      <c r="W747" s="248"/>
      <c r="X747" s="247"/>
      <c r="Y747" s="247"/>
      <c r="Z747" s="247"/>
    </row>
    <row r="748" spans="1:26" customFormat="1" ht="16.100000000000001" x14ac:dyDescent="0.35">
      <c r="A748" s="220">
        <v>43536</v>
      </c>
      <c r="B748" s="222" t="s">
        <v>123</v>
      </c>
      <c r="C748" s="223" t="s">
        <v>87</v>
      </c>
      <c r="D748">
        <v>29319</v>
      </c>
      <c r="E748">
        <v>29085</v>
      </c>
      <c r="F748">
        <v>29057</v>
      </c>
      <c r="G748">
        <v>29091</v>
      </c>
      <c r="H748">
        <v>29299</v>
      </c>
      <c r="I748">
        <v>29282</v>
      </c>
      <c r="J748">
        <v>29080</v>
      </c>
      <c r="K748">
        <v>29085</v>
      </c>
      <c r="L748">
        <v>29299</v>
      </c>
      <c r="M748" s="224">
        <f>IF((L749=""),"",MAX(D750:L750))</f>
        <v>1969</v>
      </c>
      <c r="N748" s="224">
        <f>IF(L749="","",MIN(D750:L750))</f>
        <v>1858</v>
      </c>
      <c r="O748" s="224">
        <f>IF((L750=""),"",AVERAGE(D750:L750))</f>
        <v>1917</v>
      </c>
      <c r="P748" s="224">
        <f>IF((L749=""),"",((M748-N748)/(M748+N748))*100)</f>
        <v>2.9004442121766396</v>
      </c>
      <c r="Q748" s="224">
        <v>23</v>
      </c>
      <c r="R748" s="225" t="str">
        <f>IF(L749="","",IF(P749&lt;20,(IF(O748&gt;1730,IF(O748&lt;1970,"Pass","Fail"),"Fail"))))</f>
        <v>Pass</v>
      </c>
      <c r="S748" s="226">
        <v>121</v>
      </c>
      <c r="T748" s="263" t="s">
        <v>218</v>
      </c>
      <c r="V748" s="245">
        <v>1600</v>
      </c>
      <c r="W748" s="245">
        <v>2000</v>
      </c>
      <c r="X748" s="240">
        <v>1730</v>
      </c>
      <c r="Y748" s="240">
        <v>1970</v>
      </c>
      <c r="Z748" s="240">
        <v>6.2</v>
      </c>
    </row>
    <row r="749" spans="1:26" customFormat="1" ht="16.100000000000001" x14ac:dyDescent="0.35">
      <c r="A749" s="220"/>
      <c r="B749" s="227"/>
      <c r="C749" s="223" t="s">
        <v>88</v>
      </c>
      <c r="D749">
        <v>27422</v>
      </c>
      <c r="E749">
        <v>27188</v>
      </c>
      <c r="F749">
        <v>27199</v>
      </c>
      <c r="G749">
        <v>27157</v>
      </c>
      <c r="H749">
        <v>27347</v>
      </c>
      <c r="I749">
        <v>27313</v>
      </c>
      <c r="J749">
        <v>27158</v>
      </c>
      <c r="K749">
        <v>27163</v>
      </c>
      <c r="L749">
        <v>27397</v>
      </c>
      <c r="M749" s="228"/>
      <c r="N749" s="228"/>
      <c r="O749" s="228"/>
      <c r="P749" s="228"/>
      <c r="Q749" s="228"/>
      <c r="R749" s="229"/>
      <c r="S749" s="228"/>
      <c r="T749" s="264"/>
      <c r="V749" s="246"/>
      <c r="W749" s="246"/>
      <c r="X749" s="247"/>
      <c r="Y749" s="247"/>
      <c r="Z749" s="247"/>
    </row>
    <row r="750" spans="1:26" customFormat="1" ht="33.25" x14ac:dyDescent="0.35">
      <c r="A750" s="220"/>
      <c r="B750" s="230"/>
      <c r="C750" s="223" t="s">
        <v>122</v>
      </c>
      <c r="D750" s="231">
        <f t="shared" ref="D750:L750" si="246">IF(((D748="")*AND(D749="")),"",(D748-D749)*1)</f>
        <v>1897</v>
      </c>
      <c r="E750" s="231">
        <f t="shared" si="246"/>
        <v>1897</v>
      </c>
      <c r="F750" s="231">
        <f t="shared" si="246"/>
        <v>1858</v>
      </c>
      <c r="G750" s="231">
        <f t="shared" si="246"/>
        <v>1934</v>
      </c>
      <c r="H750" s="231">
        <f t="shared" si="246"/>
        <v>1952</v>
      </c>
      <c r="I750" s="231">
        <f t="shared" si="246"/>
        <v>1969</v>
      </c>
      <c r="J750" s="231">
        <f t="shared" si="246"/>
        <v>1922</v>
      </c>
      <c r="K750" s="231">
        <f t="shared" si="246"/>
        <v>1922</v>
      </c>
      <c r="L750" s="231">
        <f t="shared" si="246"/>
        <v>1902</v>
      </c>
      <c r="M750" s="232"/>
      <c r="N750" s="232"/>
      <c r="O750" s="232"/>
      <c r="P750" s="232"/>
      <c r="Q750" s="232"/>
      <c r="R750" s="233"/>
      <c r="S750" s="232"/>
      <c r="T750" s="264"/>
      <c r="V750" s="248"/>
      <c r="W750" s="248"/>
      <c r="X750" s="247"/>
      <c r="Y750" s="247"/>
      <c r="Z750" s="247"/>
    </row>
    <row r="751" spans="1:26" customFormat="1" ht="16.100000000000001" x14ac:dyDescent="0.35">
      <c r="A751" s="220">
        <v>43542</v>
      </c>
      <c r="B751" s="222" t="s">
        <v>123</v>
      </c>
      <c r="C751" s="223" t="s">
        <v>87</v>
      </c>
      <c r="D751">
        <v>29245.72</v>
      </c>
      <c r="E751">
        <v>29164.42</v>
      </c>
      <c r="F751">
        <v>29212.9</v>
      </c>
      <c r="G751">
        <v>29160.959999999999</v>
      </c>
      <c r="H751">
        <v>29305.07</v>
      </c>
      <c r="I751">
        <v>29277.5</v>
      </c>
      <c r="J751">
        <v>29176.25</v>
      </c>
      <c r="K751">
        <v>29155.13</v>
      </c>
      <c r="L751">
        <v>29274.04</v>
      </c>
      <c r="M751" s="224">
        <f>IF((L752=""),"",MAX(D753:L753))</f>
        <v>1913.9399999999987</v>
      </c>
      <c r="N751" s="224">
        <f>IF(L752="","",MIN(D753:L753))</f>
        <v>1806.7899999999972</v>
      </c>
      <c r="O751" s="224">
        <f>IF((L753=""),"",AVERAGE(D753:L753))</f>
        <v>1857.0344444444443</v>
      </c>
      <c r="P751" s="224">
        <f>IF((L752=""),"",((M751-N751)/(M751+N751))*100)</f>
        <v>2.8798112198413097</v>
      </c>
      <c r="Q751" s="224">
        <v>23</v>
      </c>
      <c r="R751" s="225" t="str">
        <f>IF(L752="","",IF(P752&lt;20,(IF(O751&gt;1730,IF(O751&lt;1970,"Pass","Fail"),"Fail"))))</f>
        <v>Pass</v>
      </c>
      <c r="S751" s="226">
        <v>1428</v>
      </c>
      <c r="T751" s="263" t="s">
        <v>234</v>
      </c>
      <c r="V751" s="245">
        <v>1600</v>
      </c>
      <c r="W751" s="245">
        <v>2000</v>
      </c>
      <c r="X751" s="240">
        <v>1730</v>
      </c>
      <c r="Y751" s="240">
        <v>1970</v>
      </c>
      <c r="Z751" s="240">
        <v>6.2</v>
      </c>
    </row>
    <row r="752" spans="1:26" customFormat="1" ht="16.100000000000001" x14ac:dyDescent="0.35">
      <c r="A752" s="220"/>
      <c r="B752" s="227"/>
      <c r="C752" s="223" t="s">
        <v>88</v>
      </c>
      <c r="D752">
        <v>27406.27</v>
      </c>
      <c r="E752">
        <v>27357.63</v>
      </c>
      <c r="F752">
        <v>27398.32</v>
      </c>
      <c r="G752">
        <v>27316.83</v>
      </c>
      <c r="H752">
        <v>27391.13</v>
      </c>
      <c r="I752">
        <v>27365.7</v>
      </c>
      <c r="J752">
        <v>27333.95</v>
      </c>
      <c r="K752">
        <v>27311.73</v>
      </c>
      <c r="L752">
        <v>27377.119999999999</v>
      </c>
      <c r="M752" s="228"/>
      <c r="N752" s="228"/>
      <c r="O752" s="228"/>
      <c r="P752" s="228"/>
      <c r="Q752" s="228"/>
      <c r="R752" s="229"/>
      <c r="S752" s="228"/>
      <c r="T752" s="264"/>
      <c r="V752" s="246"/>
      <c r="W752" s="246"/>
      <c r="X752" s="247"/>
      <c r="Y752" s="247"/>
      <c r="Z752" s="247"/>
    </row>
    <row r="753" spans="1:26" customFormat="1" ht="33.25" x14ac:dyDescent="0.35">
      <c r="A753" s="220"/>
      <c r="B753" s="230"/>
      <c r="C753" s="223" t="s">
        <v>122</v>
      </c>
      <c r="D753" s="231">
        <f t="shared" ref="D753:L753" si="247">IF(((D751="")*AND(D752="")),"",(D751-D752)*1)</f>
        <v>1839.4500000000007</v>
      </c>
      <c r="E753" s="231">
        <f t="shared" si="247"/>
        <v>1806.7899999999972</v>
      </c>
      <c r="F753" s="231">
        <f t="shared" si="247"/>
        <v>1814.5800000000017</v>
      </c>
      <c r="G753" s="231">
        <f t="shared" si="247"/>
        <v>1844.1299999999974</v>
      </c>
      <c r="H753" s="231">
        <f t="shared" si="247"/>
        <v>1913.9399999999987</v>
      </c>
      <c r="I753" s="231">
        <f t="shared" si="247"/>
        <v>1911.7999999999993</v>
      </c>
      <c r="J753" s="231">
        <f t="shared" si="247"/>
        <v>1842.2999999999993</v>
      </c>
      <c r="K753" s="231">
        <f t="shared" si="247"/>
        <v>1843.4000000000015</v>
      </c>
      <c r="L753" s="231">
        <f t="shared" si="247"/>
        <v>1896.9200000000019</v>
      </c>
      <c r="M753" s="232"/>
      <c r="N753" s="232"/>
      <c r="O753" s="232"/>
      <c r="P753" s="232"/>
      <c r="Q753" s="232"/>
      <c r="R753" s="233"/>
      <c r="S753" s="232"/>
      <c r="T753" s="264"/>
      <c r="V753" s="248"/>
      <c r="W753" s="248"/>
      <c r="X753" s="247"/>
      <c r="Y753" s="247"/>
      <c r="Z753" s="247"/>
    </row>
    <row r="754" spans="1:26" customFormat="1" ht="16.100000000000001" x14ac:dyDescent="0.35">
      <c r="A754" s="220">
        <v>43181</v>
      </c>
      <c r="B754" s="222" t="s">
        <v>123</v>
      </c>
      <c r="C754" s="223" t="s">
        <v>87</v>
      </c>
      <c r="D754">
        <v>29383.43</v>
      </c>
      <c r="E754">
        <v>29268.240000000002</v>
      </c>
      <c r="F754">
        <v>29280.78</v>
      </c>
      <c r="G754">
        <v>29258.25</v>
      </c>
      <c r="H754">
        <v>29361.95</v>
      </c>
      <c r="I754">
        <v>29337.48</v>
      </c>
      <c r="J754">
        <v>29262.15</v>
      </c>
      <c r="K754">
        <v>29258.6</v>
      </c>
      <c r="L754">
        <v>29382.84</v>
      </c>
      <c r="M754" s="224">
        <f>IF((L755=""),"",MAX(D756:L756))</f>
        <v>1966.8300000000017</v>
      </c>
      <c r="N754" s="224">
        <f>IF(L755="","",MIN(D756:L756))</f>
        <v>1874.2999999999993</v>
      </c>
      <c r="O754" s="224">
        <f>IF((L756=""),"",AVERAGE(D756:L756))</f>
        <v>1920.2155555555557</v>
      </c>
      <c r="P754" s="224">
        <f>IF((L755=""),"",((M754-N754)/(M754+N754))*100)</f>
        <v>2.4089265398464113</v>
      </c>
      <c r="Q754" s="224">
        <v>23</v>
      </c>
      <c r="R754" s="225" t="str">
        <f>IF(L755="","",IF(P755&lt;20,(IF(O754&gt;1730,IF(O754&lt;1970,"Pass","Fail"),"Fail"))))</f>
        <v>Pass</v>
      </c>
      <c r="S754" s="226">
        <v>1340</v>
      </c>
      <c r="T754" s="263" t="s">
        <v>235</v>
      </c>
      <c r="V754" s="245">
        <v>1600</v>
      </c>
      <c r="W754" s="245">
        <v>2000</v>
      </c>
      <c r="X754" s="240">
        <v>1730</v>
      </c>
      <c r="Y754" s="240">
        <v>1970</v>
      </c>
      <c r="Z754" s="240">
        <v>6.2</v>
      </c>
    </row>
    <row r="755" spans="1:26" customFormat="1" ht="16.100000000000001" x14ac:dyDescent="0.35">
      <c r="A755" s="220"/>
      <c r="B755" s="227"/>
      <c r="C755" s="223" t="s">
        <v>88</v>
      </c>
      <c r="D755">
        <v>27452.77</v>
      </c>
      <c r="E755">
        <v>27374.080000000002</v>
      </c>
      <c r="F755">
        <v>27406.48</v>
      </c>
      <c r="G755">
        <v>27338.03</v>
      </c>
      <c r="H755">
        <v>27395.119999999999</v>
      </c>
      <c r="I755">
        <v>27374.44</v>
      </c>
      <c r="J755">
        <v>27364.06</v>
      </c>
      <c r="K755">
        <v>27352.38</v>
      </c>
      <c r="L755">
        <v>27454.42</v>
      </c>
      <c r="M755" s="228"/>
      <c r="N755" s="228"/>
      <c r="O755" s="228"/>
      <c r="P755" s="228"/>
      <c r="Q755" s="228"/>
      <c r="R755" s="229"/>
      <c r="S755" s="228"/>
      <c r="T755" s="264"/>
      <c r="V755" s="246"/>
      <c r="W755" s="246"/>
      <c r="X755" s="247"/>
      <c r="Y755" s="247"/>
      <c r="Z755" s="247"/>
    </row>
    <row r="756" spans="1:26" customFormat="1" ht="33.25" x14ac:dyDescent="0.35">
      <c r="A756" s="220"/>
      <c r="B756" s="230"/>
      <c r="C756" s="223" t="s">
        <v>122</v>
      </c>
      <c r="D756" s="231">
        <f t="shared" ref="D756:L756" si="248">IF(((D754="")*AND(D755="")),"",(D754-D755)*1)</f>
        <v>1930.6599999999999</v>
      </c>
      <c r="E756" s="231">
        <f t="shared" si="248"/>
        <v>1894.1599999999999</v>
      </c>
      <c r="F756" s="231">
        <f t="shared" si="248"/>
        <v>1874.2999999999993</v>
      </c>
      <c r="G756" s="231">
        <f t="shared" si="248"/>
        <v>1920.2200000000012</v>
      </c>
      <c r="H756" s="231">
        <f t="shared" si="248"/>
        <v>1966.8300000000017</v>
      </c>
      <c r="I756" s="231">
        <f t="shared" si="248"/>
        <v>1963.0400000000009</v>
      </c>
      <c r="J756" s="231">
        <f t="shared" si="248"/>
        <v>1898.0900000000001</v>
      </c>
      <c r="K756" s="231">
        <f t="shared" si="248"/>
        <v>1906.2199999999975</v>
      </c>
      <c r="L756" s="231">
        <f t="shared" si="248"/>
        <v>1928.4200000000019</v>
      </c>
      <c r="M756" s="232"/>
      <c r="N756" s="232"/>
      <c r="O756" s="232"/>
      <c r="P756" s="232"/>
      <c r="Q756" s="232"/>
      <c r="R756" s="233"/>
      <c r="S756" s="232"/>
      <c r="T756" s="264"/>
      <c r="V756" s="248"/>
      <c r="W756" s="248"/>
      <c r="X756" s="247"/>
      <c r="Y756" s="247"/>
      <c r="Z756" s="247"/>
    </row>
    <row r="757" spans="1:26" customFormat="1" ht="16.100000000000001" x14ac:dyDescent="0.35">
      <c r="A757" s="220">
        <v>43184</v>
      </c>
      <c r="B757" s="222" t="s">
        <v>123</v>
      </c>
      <c r="C757" s="223" t="s">
        <v>87</v>
      </c>
      <c r="D757">
        <v>28946.06</v>
      </c>
      <c r="E757">
        <v>28818.86</v>
      </c>
      <c r="F757">
        <v>28837.39</v>
      </c>
      <c r="G757">
        <v>28811.66</v>
      </c>
      <c r="H757">
        <v>28934.28</v>
      </c>
      <c r="I757">
        <v>28943.77</v>
      </c>
      <c r="J757">
        <v>28822.1</v>
      </c>
      <c r="K757">
        <v>28806.14</v>
      </c>
      <c r="L757">
        <v>28912.11</v>
      </c>
      <c r="M757" s="224">
        <f>IF((L758=""),"",MAX(D759:L759))</f>
        <v>1949.9799999999996</v>
      </c>
      <c r="N757" s="224">
        <f>IF(L758="","",MIN(D759:L759))</f>
        <v>1497.6399999999994</v>
      </c>
      <c r="O757" s="224">
        <f>IF((L759=""),"",AVERAGE(D759:L759))</f>
        <v>1846.7822222222228</v>
      </c>
      <c r="P757" s="224">
        <f>IF((L758=""),"",((M757-N757)/(M757+N757))*100)</f>
        <v>13.120355491614513</v>
      </c>
      <c r="Q757" s="224">
        <v>23</v>
      </c>
      <c r="R757" s="225" t="str">
        <f>IF(L758="","",IF(P758&lt;20,(IF(O757&gt;1730,IF(O757&lt;1970,"Pass","Fail"),"Fail"))))</f>
        <v>Pass</v>
      </c>
      <c r="S757" s="226">
        <v>1159</v>
      </c>
      <c r="T757" s="263" t="s">
        <v>236</v>
      </c>
      <c r="V757" s="245">
        <v>1600</v>
      </c>
      <c r="W757" s="245">
        <v>2000</v>
      </c>
      <c r="X757" s="240">
        <v>1730</v>
      </c>
      <c r="Y757" s="240">
        <v>1970</v>
      </c>
      <c r="Z757" s="240">
        <v>6.2</v>
      </c>
    </row>
    <row r="758" spans="1:26" customFormat="1" ht="16.100000000000001" x14ac:dyDescent="0.35">
      <c r="A758" s="220"/>
      <c r="B758" s="227"/>
      <c r="C758" s="223" t="s">
        <v>88</v>
      </c>
      <c r="D758">
        <v>27076.55</v>
      </c>
      <c r="E758">
        <v>26981.64</v>
      </c>
      <c r="F758">
        <v>27339.75</v>
      </c>
      <c r="G758">
        <v>26918.19</v>
      </c>
      <c r="H758">
        <v>26984.3</v>
      </c>
      <c r="I758">
        <v>27028.959999999999</v>
      </c>
      <c r="J758">
        <v>26944.09</v>
      </c>
      <c r="K758">
        <v>26930.28</v>
      </c>
      <c r="L758">
        <v>27007.57</v>
      </c>
      <c r="M758" s="228"/>
      <c r="N758" s="228"/>
      <c r="O758" s="228"/>
      <c r="P758" s="228"/>
      <c r="Q758" s="228"/>
      <c r="R758" s="229"/>
      <c r="S758" s="228"/>
      <c r="T758" s="264"/>
      <c r="V758" s="246"/>
      <c r="W758" s="246"/>
      <c r="X758" s="247"/>
      <c r="Y758" s="247"/>
      <c r="Z758" s="247"/>
    </row>
    <row r="759" spans="1:26" customFormat="1" ht="33.25" x14ac:dyDescent="0.35">
      <c r="A759" s="220"/>
      <c r="B759" s="230"/>
      <c r="C759" s="223" t="s">
        <v>122</v>
      </c>
      <c r="D759" s="231">
        <f t="shared" ref="D759:L759" si="249">IF(((D757="")*AND(D758="")),"",(D757-D758)*1)</f>
        <v>1869.510000000002</v>
      </c>
      <c r="E759" s="231">
        <f t="shared" si="249"/>
        <v>1837.2200000000012</v>
      </c>
      <c r="F759" s="231">
        <f t="shared" si="249"/>
        <v>1497.6399999999994</v>
      </c>
      <c r="G759" s="231">
        <f t="shared" si="249"/>
        <v>1893.4700000000012</v>
      </c>
      <c r="H759" s="231">
        <f t="shared" si="249"/>
        <v>1949.9799999999996</v>
      </c>
      <c r="I759" s="231">
        <f t="shared" si="249"/>
        <v>1914.8100000000013</v>
      </c>
      <c r="J759" s="231">
        <f t="shared" si="249"/>
        <v>1878.0099999999984</v>
      </c>
      <c r="K759" s="231">
        <f t="shared" si="249"/>
        <v>1875.8600000000006</v>
      </c>
      <c r="L759" s="231">
        <f t="shared" si="249"/>
        <v>1904.5400000000009</v>
      </c>
      <c r="M759" s="232"/>
      <c r="N759" s="232"/>
      <c r="O759" s="232"/>
      <c r="P759" s="232"/>
      <c r="Q759" s="232"/>
      <c r="R759" s="233"/>
      <c r="S759" s="232"/>
      <c r="T759" s="264"/>
      <c r="V759" s="248"/>
      <c r="W759" s="248"/>
      <c r="X759" s="247"/>
      <c r="Y759" s="247"/>
      <c r="Z759" s="247"/>
    </row>
    <row r="760" spans="1:26" customFormat="1" ht="16.100000000000001" x14ac:dyDescent="0.35">
      <c r="A760" s="220">
        <v>43552</v>
      </c>
      <c r="B760" s="222" t="s">
        <v>123</v>
      </c>
      <c r="C760" s="223" t="s">
        <v>87</v>
      </c>
      <c r="D760">
        <v>29187.33</v>
      </c>
      <c r="E760">
        <v>29098.25</v>
      </c>
      <c r="F760">
        <v>29097.46</v>
      </c>
      <c r="G760">
        <v>29108.25</v>
      </c>
      <c r="H760">
        <v>29250.560000000001</v>
      </c>
      <c r="I760">
        <v>29204.76</v>
      </c>
      <c r="J760">
        <v>29102.01</v>
      </c>
      <c r="K760">
        <v>29084.93</v>
      </c>
      <c r="L760">
        <v>29190.84</v>
      </c>
      <c r="M760" s="224">
        <f>IF((L761=""),"",MAX(D762:L762))</f>
        <v>1938.260000000002</v>
      </c>
      <c r="N760" s="224">
        <f>IF(L761="","",MIN(D762:L762))</f>
        <v>1843.5599999999977</v>
      </c>
      <c r="O760" s="224">
        <f>IF((L762=""),"",AVERAGE(D762:L762))</f>
        <v>1891.7155555555551</v>
      </c>
      <c r="P760" s="224">
        <f>IF((L761=""),"",((M760-N760)/(M760+N760))*100)</f>
        <v>2.5040853345744738</v>
      </c>
      <c r="Q760" s="224">
        <v>23</v>
      </c>
      <c r="R760" s="225" t="str">
        <f>IF(L761="","",IF(P761&lt;20,(IF(O760&gt;1730,IF(O760&lt;1970,"Pass","Fail"),"Fail"))))</f>
        <v>Pass</v>
      </c>
      <c r="S760" s="226">
        <v>121</v>
      </c>
      <c r="T760" s="265"/>
      <c r="V760" s="245">
        <v>1600</v>
      </c>
      <c r="W760" s="245">
        <v>2000</v>
      </c>
      <c r="X760" s="240">
        <v>1730</v>
      </c>
      <c r="Y760" s="240">
        <v>1970</v>
      </c>
      <c r="Z760" s="240">
        <v>6.2</v>
      </c>
    </row>
    <row r="761" spans="1:26" customFormat="1" ht="16.100000000000001" x14ac:dyDescent="0.35">
      <c r="A761" s="220"/>
      <c r="B761" s="227"/>
      <c r="C761" s="223" t="s">
        <v>88</v>
      </c>
      <c r="D761">
        <v>27294.47</v>
      </c>
      <c r="E761">
        <v>27233.11</v>
      </c>
      <c r="F761">
        <v>27253.9</v>
      </c>
      <c r="G761">
        <v>27218.52</v>
      </c>
      <c r="H761">
        <v>27312.3</v>
      </c>
      <c r="I761">
        <v>27276.63</v>
      </c>
      <c r="J761">
        <v>27229.9</v>
      </c>
      <c r="K761">
        <v>27201.85</v>
      </c>
      <c r="L761">
        <v>27278.27</v>
      </c>
      <c r="M761" s="228"/>
      <c r="N761" s="228"/>
      <c r="O761" s="228"/>
      <c r="P761" s="228"/>
      <c r="Q761" s="228"/>
      <c r="R761" s="229"/>
      <c r="S761" s="228"/>
      <c r="T761" s="264"/>
      <c r="V761" s="246"/>
      <c r="W761" s="246"/>
      <c r="X761" s="247"/>
      <c r="Y761" s="247"/>
      <c r="Z761" s="247"/>
    </row>
    <row r="762" spans="1:26" customFormat="1" ht="33.25" x14ac:dyDescent="0.35">
      <c r="A762" s="220"/>
      <c r="B762" s="230"/>
      <c r="C762" s="223" t="s">
        <v>122</v>
      </c>
      <c r="D762" s="231">
        <f t="shared" ref="D762:L762" si="250">IF(((D760="")*AND(D761="")),"",(D760-D761)*1)</f>
        <v>1892.8600000000006</v>
      </c>
      <c r="E762" s="231">
        <f t="shared" si="250"/>
        <v>1865.1399999999994</v>
      </c>
      <c r="F762" s="231">
        <f t="shared" si="250"/>
        <v>1843.5599999999977</v>
      </c>
      <c r="G762" s="231">
        <f t="shared" si="250"/>
        <v>1889.7299999999996</v>
      </c>
      <c r="H762" s="231">
        <f t="shared" si="250"/>
        <v>1938.260000000002</v>
      </c>
      <c r="I762" s="231">
        <f t="shared" si="250"/>
        <v>1928.1299999999974</v>
      </c>
      <c r="J762" s="231">
        <f t="shared" si="250"/>
        <v>1872.1099999999969</v>
      </c>
      <c r="K762" s="231">
        <f t="shared" si="250"/>
        <v>1883.0800000000017</v>
      </c>
      <c r="L762" s="231">
        <f t="shared" si="250"/>
        <v>1912.5699999999997</v>
      </c>
      <c r="M762" s="232"/>
      <c r="N762" s="232"/>
      <c r="O762" s="232"/>
      <c r="P762" s="232"/>
      <c r="Q762" s="232"/>
      <c r="R762" s="233"/>
      <c r="S762" s="232"/>
      <c r="T762" s="264"/>
      <c r="V762" s="248"/>
      <c r="W762" s="248"/>
      <c r="X762" s="247"/>
      <c r="Y762" s="247"/>
      <c r="Z762" s="247"/>
    </row>
    <row r="763" spans="1:26" customFormat="1" ht="16.100000000000001" x14ac:dyDescent="0.35">
      <c r="A763" s="220">
        <v>43556</v>
      </c>
      <c r="B763" s="222" t="s">
        <v>123</v>
      </c>
      <c r="C763" s="223" t="s">
        <v>87</v>
      </c>
      <c r="D763">
        <v>29202.99</v>
      </c>
      <c r="E763">
        <v>29070.94</v>
      </c>
      <c r="F763">
        <v>29106.04</v>
      </c>
      <c r="G763">
        <v>29077.62</v>
      </c>
      <c r="H763">
        <v>29168.36</v>
      </c>
      <c r="I763">
        <v>29184.54</v>
      </c>
      <c r="J763">
        <v>29082.7</v>
      </c>
      <c r="K763">
        <v>29060.49</v>
      </c>
      <c r="L763">
        <v>29177.16</v>
      </c>
      <c r="M763" s="224">
        <f>IF((L764=""),"",MAX(D765:L765))</f>
        <v>1928.5900000000001</v>
      </c>
      <c r="N763" s="224">
        <f>IF(L764="","",MIN(D765:L765))</f>
        <v>1813.6500000000015</v>
      </c>
      <c r="O763" s="224">
        <f>IF((L765=""),"",AVERAGE(D765:L765))</f>
        <v>1878.7022222222226</v>
      </c>
      <c r="P763" s="224">
        <f>IF((L764=""),"",((M763-N763)/(M763+N763))*100)</f>
        <v>3.071422463551206</v>
      </c>
      <c r="Q763" s="224">
        <v>23</v>
      </c>
      <c r="R763" s="225" t="str">
        <f>IF(L764="","",IF(P764&lt;20,(IF(O763&gt;1730,IF(O763&lt;1970,"Pass","Fail"),"Fail"))))</f>
        <v>Pass</v>
      </c>
      <c r="S763" s="226" t="s">
        <v>237</v>
      </c>
      <c r="T763" s="265"/>
      <c r="V763" s="245">
        <v>1600</v>
      </c>
      <c r="W763" s="245">
        <v>2000</v>
      </c>
      <c r="X763" s="240">
        <v>1730</v>
      </c>
      <c r="Y763" s="240">
        <v>1970</v>
      </c>
      <c r="Z763" s="240">
        <v>6.2</v>
      </c>
    </row>
    <row r="764" spans="1:26" customFormat="1" ht="16.100000000000001" x14ac:dyDescent="0.35">
      <c r="A764" s="220"/>
      <c r="B764" s="227"/>
      <c r="C764" s="223" t="s">
        <v>88</v>
      </c>
      <c r="D764">
        <v>27313.34</v>
      </c>
      <c r="E764">
        <v>27237.58</v>
      </c>
      <c r="F764">
        <v>27292.39</v>
      </c>
      <c r="G764">
        <v>27192.38</v>
      </c>
      <c r="H764">
        <v>27239.77</v>
      </c>
      <c r="I764">
        <v>27267.919999999998</v>
      </c>
      <c r="J764">
        <v>27206.02</v>
      </c>
      <c r="K764">
        <v>27187.32</v>
      </c>
      <c r="L764">
        <v>27285.8</v>
      </c>
      <c r="M764" s="228"/>
      <c r="N764" s="228"/>
      <c r="O764" s="228"/>
      <c r="P764" s="228"/>
      <c r="Q764" s="228"/>
      <c r="R764" s="229"/>
      <c r="S764" s="228"/>
      <c r="T764" s="264"/>
      <c r="V764" s="246"/>
      <c r="W764" s="246"/>
      <c r="X764" s="247"/>
      <c r="Y764" s="247"/>
      <c r="Z764" s="247"/>
    </row>
    <row r="765" spans="1:26" customFormat="1" ht="33.25" x14ac:dyDescent="0.35">
      <c r="A765" s="220"/>
      <c r="B765" s="230"/>
      <c r="C765" s="223" t="s">
        <v>122</v>
      </c>
      <c r="D765" s="231">
        <f t="shared" ref="D765:L765" si="251">IF(((D763="")*AND(D764="")),"",(D763-D764)*1)</f>
        <v>1889.6500000000015</v>
      </c>
      <c r="E765" s="231">
        <f t="shared" si="251"/>
        <v>1833.3599999999969</v>
      </c>
      <c r="F765" s="231">
        <f t="shared" si="251"/>
        <v>1813.6500000000015</v>
      </c>
      <c r="G765" s="231">
        <f t="shared" si="251"/>
        <v>1885.239999999998</v>
      </c>
      <c r="H765" s="231">
        <f t="shared" si="251"/>
        <v>1928.5900000000001</v>
      </c>
      <c r="I765" s="231">
        <f t="shared" si="251"/>
        <v>1916.6200000000026</v>
      </c>
      <c r="J765" s="231">
        <f t="shared" si="251"/>
        <v>1876.6800000000003</v>
      </c>
      <c r="K765" s="231">
        <f t="shared" si="251"/>
        <v>1873.1700000000019</v>
      </c>
      <c r="L765" s="231">
        <f t="shared" si="251"/>
        <v>1891.3600000000006</v>
      </c>
      <c r="M765" s="232"/>
      <c r="N765" s="232"/>
      <c r="O765" s="232"/>
      <c r="P765" s="232"/>
      <c r="Q765" s="232"/>
      <c r="R765" s="233"/>
      <c r="S765" s="232"/>
      <c r="T765" s="264"/>
      <c r="V765" s="248"/>
      <c r="W765" s="248"/>
      <c r="X765" s="247"/>
      <c r="Y765" s="247"/>
      <c r="Z765" s="247"/>
    </row>
    <row r="766" spans="1:26" customFormat="1" ht="16.100000000000001" x14ac:dyDescent="0.35">
      <c r="A766" s="220">
        <v>43558</v>
      </c>
      <c r="B766" s="222" t="s">
        <v>123</v>
      </c>
      <c r="C766" s="223" t="s">
        <v>87</v>
      </c>
      <c r="D766">
        <v>29031.35</v>
      </c>
      <c r="E766">
        <v>29031.35</v>
      </c>
      <c r="F766">
        <v>28982.5</v>
      </c>
      <c r="G766">
        <v>29015.54</v>
      </c>
      <c r="H766">
        <v>29152.89</v>
      </c>
      <c r="I766">
        <v>29086.85</v>
      </c>
      <c r="J766">
        <v>29016.31</v>
      </c>
      <c r="K766">
        <v>29030.799999999999</v>
      </c>
      <c r="L766">
        <v>29173.3</v>
      </c>
      <c r="M766" s="224">
        <f>IF((L767=""),"",MAX(D768:L768))</f>
        <v>1924.119999999999</v>
      </c>
      <c r="N766" s="224">
        <f>IF(L767="","",MIN(D768:L768))</f>
        <v>1756.6599999999999</v>
      </c>
      <c r="O766" s="224">
        <f>IF((L768=""),"",AVERAGE(D768:L768))</f>
        <v>1864.265555555555</v>
      </c>
      <c r="P766" s="224">
        <f>IF((L767=""),"",((M766-N766)/(M766+N766))*100)</f>
        <v>4.5495791652855964</v>
      </c>
      <c r="Q766" s="224">
        <v>23</v>
      </c>
      <c r="R766" s="225" t="str">
        <f>IF(L767="","",IF(P767&lt;20,(IF(O766&gt;1730,IF(O766&lt;1970,"Pass","Fail"),"Fail"))))</f>
        <v>Pass</v>
      </c>
      <c r="S766" s="226">
        <v>1428</v>
      </c>
      <c r="T766" s="265"/>
      <c r="V766" s="245">
        <v>1600</v>
      </c>
      <c r="W766" s="245">
        <v>2000</v>
      </c>
      <c r="X766" s="240">
        <v>1730</v>
      </c>
      <c r="Y766" s="240">
        <v>1970</v>
      </c>
      <c r="Z766" s="240">
        <v>6.2</v>
      </c>
    </row>
    <row r="767" spans="1:26" customFormat="1" ht="16.100000000000001" x14ac:dyDescent="0.35">
      <c r="A767" s="220"/>
      <c r="B767" s="227"/>
      <c r="C767" s="223" t="s">
        <v>88</v>
      </c>
      <c r="D767">
        <v>27274.69</v>
      </c>
      <c r="E767">
        <v>27148.18</v>
      </c>
      <c r="F767">
        <v>27199.69</v>
      </c>
      <c r="G767">
        <v>27162.55</v>
      </c>
      <c r="H767">
        <v>27228.77</v>
      </c>
      <c r="I767">
        <v>27178.09</v>
      </c>
      <c r="J767">
        <v>27123.24</v>
      </c>
      <c r="K767">
        <v>27118.89</v>
      </c>
      <c r="L767">
        <v>27308.400000000001</v>
      </c>
      <c r="M767" s="228"/>
      <c r="N767" s="228"/>
      <c r="O767" s="228"/>
      <c r="P767" s="228"/>
      <c r="Q767" s="228"/>
      <c r="R767" s="229"/>
      <c r="S767" s="228"/>
      <c r="T767" s="264"/>
      <c r="V767" s="246"/>
      <c r="W767" s="246"/>
      <c r="X767" s="247"/>
      <c r="Y767" s="247"/>
      <c r="Z767" s="247"/>
    </row>
    <row r="768" spans="1:26" customFormat="1" ht="33.25" x14ac:dyDescent="0.35">
      <c r="A768" s="220"/>
      <c r="B768" s="230"/>
      <c r="C768" s="223" t="s">
        <v>122</v>
      </c>
      <c r="D768" s="231">
        <f t="shared" ref="D768:L768" si="252">IF(((D766="")*AND(D767="")),"",(D766-D767)*1)</f>
        <v>1756.6599999999999</v>
      </c>
      <c r="E768" s="231">
        <f t="shared" si="252"/>
        <v>1883.1699999999983</v>
      </c>
      <c r="F768" s="231">
        <f t="shared" si="252"/>
        <v>1782.8100000000013</v>
      </c>
      <c r="G768" s="231">
        <f t="shared" si="252"/>
        <v>1852.9900000000016</v>
      </c>
      <c r="H768" s="231">
        <f t="shared" si="252"/>
        <v>1924.119999999999</v>
      </c>
      <c r="I768" s="231">
        <f t="shared" si="252"/>
        <v>1908.7599999999984</v>
      </c>
      <c r="J768" s="231">
        <f t="shared" si="252"/>
        <v>1893.0699999999997</v>
      </c>
      <c r="K768" s="231">
        <f t="shared" si="252"/>
        <v>1911.9099999999999</v>
      </c>
      <c r="L768" s="231">
        <f t="shared" si="252"/>
        <v>1864.8999999999978</v>
      </c>
      <c r="M768" s="232"/>
      <c r="N768" s="232"/>
      <c r="O768" s="232"/>
      <c r="P768" s="232"/>
      <c r="Q768" s="232"/>
      <c r="R768" s="233"/>
      <c r="S768" s="232"/>
      <c r="T768" s="264"/>
      <c r="V768" s="248"/>
      <c r="W768" s="248"/>
      <c r="X768" s="247"/>
      <c r="Y768" s="247"/>
      <c r="Z768" s="247"/>
    </row>
    <row r="769" spans="1:26" customFormat="1" ht="16.100000000000001" x14ac:dyDescent="0.35">
      <c r="A769" s="220">
        <v>43562</v>
      </c>
      <c r="B769" s="222" t="s">
        <v>123</v>
      </c>
      <c r="C769" s="223" t="s">
        <v>87</v>
      </c>
      <c r="D769">
        <v>29519</v>
      </c>
      <c r="E769">
        <v>29285</v>
      </c>
      <c r="F769">
        <v>29262</v>
      </c>
      <c r="G769">
        <v>29274</v>
      </c>
      <c r="H769">
        <v>29482</v>
      </c>
      <c r="I769">
        <v>29543</v>
      </c>
      <c r="J769">
        <v>29299</v>
      </c>
      <c r="K769">
        <v>29289</v>
      </c>
      <c r="L769">
        <v>29483</v>
      </c>
      <c r="M769" s="224">
        <f>IF((L770=""),"",MAX(D771:L771))</f>
        <v>2007</v>
      </c>
      <c r="N769" s="224">
        <f>IF(L770="","",MIN(D771:L771))</f>
        <v>1847</v>
      </c>
      <c r="O769" s="224">
        <f>IF((L771=""),"",AVERAGE(D771:L771))</f>
        <v>1920.3333333333333</v>
      </c>
      <c r="P769" s="224">
        <f>IF((L770=""),"",((M769-N769)/(M769+N769))*100)</f>
        <v>4.1515308770108978</v>
      </c>
      <c r="Q769" s="224">
        <v>23</v>
      </c>
      <c r="R769" s="225" t="str">
        <f>IF(L770="","",IF(P770&lt;20,(IF(O769&gt;1730,IF(O769&lt;1970,"Pass","Fail"),"Fail"))))</f>
        <v>Pass</v>
      </c>
      <c r="S769" s="226">
        <v>121</v>
      </c>
      <c r="T769" s="265" t="s">
        <v>238</v>
      </c>
      <c r="V769" s="245">
        <v>1600</v>
      </c>
      <c r="W769" s="245">
        <v>2000</v>
      </c>
      <c r="X769" s="240">
        <v>1730</v>
      </c>
      <c r="Y769" s="240">
        <v>1970</v>
      </c>
      <c r="Z769" s="240">
        <v>6.2</v>
      </c>
    </row>
    <row r="770" spans="1:26" customFormat="1" ht="16.100000000000001" x14ac:dyDescent="0.35">
      <c r="A770" s="220"/>
      <c r="B770" s="227"/>
      <c r="C770" s="223" t="s">
        <v>88</v>
      </c>
      <c r="D770">
        <v>27621</v>
      </c>
      <c r="E770">
        <v>27412</v>
      </c>
      <c r="F770">
        <v>27415</v>
      </c>
      <c r="G770">
        <v>27379</v>
      </c>
      <c r="H770">
        <v>27520</v>
      </c>
      <c r="I770">
        <v>27536</v>
      </c>
      <c r="J770">
        <v>27393</v>
      </c>
      <c r="K770">
        <v>27352</v>
      </c>
      <c r="L770">
        <v>27525</v>
      </c>
      <c r="M770" s="228"/>
      <c r="N770" s="228"/>
      <c r="O770" s="228"/>
      <c r="P770" s="228"/>
      <c r="Q770" s="228"/>
      <c r="R770" s="229"/>
      <c r="S770" s="228"/>
      <c r="T770" s="264"/>
      <c r="V770" s="246"/>
      <c r="W770" s="246"/>
      <c r="X770" s="247"/>
      <c r="Y770" s="247"/>
      <c r="Z770" s="247"/>
    </row>
    <row r="771" spans="1:26" customFormat="1" ht="33.25" x14ac:dyDescent="0.35">
      <c r="A771" s="220"/>
      <c r="B771" s="230"/>
      <c r="C771" s="223" t="s">
        <v>122</v>
      </c>
      <c r="D771" s="231">
        <f t="shared" ref="D771:L771" si="253">IF(((D769="")*AND(D770="")),"",(D769-D770)*1)</f>
        <v>1898</v>
      </c>
      <c r="E771" s="231">
        <f t="shared" si="253"/>
        <v>1873</v>
      </c>
      <c r="F771" s="231">
        <f t="shared" si="253"/>
        <v>1847</v>
      </c>
      <c r="G771" s="231">
        <f t="shared" si="253"/>
        <v>1895</v>
      </c>
      <c r="H771" s="231">
        <f t="shared" si="253"/>
        <v>1962</v>
      </c>
      <c r="I771" s="231">
        <f t="shared" si="253"/>
        <v>2007</v>
      </c>
      <c r="J771" s="231">
        <f t="shared" si="253"/>
        <v>1906</v>
      </c>
      <c r="K771" s="231">
        <f t="shared" si="253"/>
        <v>1937</v>
      </c>
      <c r="L771" s="231">
        <f t="shared" si="253"/>
        <v>1958</v>
      </c>
      <c r="M771" s="232"/>
      <c r="N771" s="232"/>
      <c r="O771" s="232"/>
      <c r="P771" s="232"/>
      <c r="Q771" s="232"/>
      <c r="R771" s="233"/>
      <c r="S771" s="232"/>
      <c r="T771" s="264"/>
      <c r="V771" s="248"/>
      <c r="W771" s="248"/>
      <c r="X771" s="247"/>
      <c r="Y771" s="247"/>
      <c r="Z771" s="247"/>
    </row>
    <row r="772" spans="1:26" customFormat="1" ht="16.100000000000001" x14ac:dyDescent="0.35">
      <c r="A772" s="220">
        <v>43565</v>
      </c>
      <c r="B772" s="222" t="s">
        <v>123</v>
      </c>
      <c r="C772" s="223" t="s">
        <v>87</v>
      </c>
      <c r="D772">
        <v>29465.33</v>
      </c>
      <c r="E772">
        <v>29376.29</v>
      </c>
      <c r="F772">
        <v>29400.65</v>
      </c>
      <c r="G772">
        <v>29357.46</v>
      </c>
      <c r="H772">
        <v>29462.41</v>
      </c>
      <c r="I772">
        <v>29465.65</v>
      </c>
      <c r="J772">
        <v>29359.11</v>
      </c>
      <c r="K772">
        <v>29350.39</v>
      </c>
      <c r="L772">
        <v>29447.18</v>
      </c>
      <c r="M772" s="224">
        <f>IF((L773=""),"",MAX(D774:L774))</f>
        <v>1934.5699999999997</v>
      </c>
      <c r="N772" s="224">
        <f>IF(L773="","",MIN(D774:L774))</f>
        <v>1822.5400000000009</v>
      </c>
      <c r="O772" s="224">
        <f>IF((L774=""),"",AVERAGE(D774:L774))</f>
        <v>1885.3622222222225</v>
      </c>
      <c r="P772" s="224">
        <f>IF((L773=""),"",((M772-N772)/(M772+N772))*100)</f>
        <v>2.981813148936252</v>
      </c>
      <c r="Q772" s="224">
        <v>23</v>
      </c>
      <c r="R772" s="225" t="str">
        <f>IF(L773="","",IF(P773&lt;20,(IF(O772&gt;1730,IF(O772&lt;1970,"Pass","Fail"),"Fail"))))</f>
        <v>Pass</v>
      </c>
      <c r="S772" s="226">
        <v>1159</v>
      </c>
      <c r="T772" s="265" t="s">
        <v>239</v>
      </c>
      <c r="V772" s="245">
        <v>1600</v>
      </c>
      <c r="W772" s="245">
        <v>2000</v>
      </c>
      <c r="X772" s="240">
        <v>1730</v>
      </c>
      <c r="Y772" s="240">
        <v>1970</v>
      </c>
      <c r="Z772" s="240">
        <v>6.2</v>
      </c>
    </row>
    <row r="773" spans="1:26" customFormat="1" ht="16.100000000000001" x14ac:dyDescent="0.35">
      <c r="A773" s="220"/>
      <c r="B773" s="227"/>
      <c r="C773" s="223" t="s">
        <v>88</v>
      </c>
      <c r="D773">
        <v>27564.2</v>
      </c>
      <c r="E773">
        <v>27515.119999999999</v>
      </c>
      <c r="F773">
        <v>27578.11</v>
      </c>
      <c r="G773">
        <v>27487.73</v>
      </c>
      <c r="H773">
        <v>27527.84</v>
      </c>
      <c r="I773">
        <v>27542.79</v>
      </c>
      <c r="J773">
        <v>27492.63</v>
      </c>
      <c r="K773">
        <v>27479.27</v>
      </c>
      <c r="L773">
        <v>27528.52</v>
      </c>
      <c r="M773" s="228"/>
      <c r="N773" s="228"/>
      <c r="O773" s="228"/>
      <c r="P773" s="228"/>
      <c r="Q773" s="228"/>
      <c r="R773" s="229"/>
      <c r="S773" s="228"/>
      <c r="T773" s="264"/>
      <c r="V773" s="246"/>
      <c r="W773" s="246"/>
      <c r="X773" s="247"/>
      <c r="Y773" s="247"/>
      <c r="Z773" s="247"/>
    </row>
    <row r="774" spans="1:26" customFormat="1" ht="33.25" x14ac:dyDescent="0.35">
      <c r="A774" s="220"/>
      <c r="B774" s="230"/>
      <c r="C774" s="223" t="s">
        <v>122</v>
      </c>
      <c r="D774" s="231">
        <f t="shared" ref="D774:L774" si="254">IF(((D772="")*AND(D773="")),"",(D772-D773)*1)</f>
        <v>1901.130000000001</v>
      </c>
      <c r="E774" s="231">
        <f t="shared" si="254"/>
        <v>1861.1700000000019</v>
      </c>
      <c r="F774" s="231">
        <f t="shared" si="254"/>
        <v>1822.5400000000009</v>
      </c>
      <c r="G774" s="231">
        <f t="shared" si="254"/>
        <v>1869.7299999999996</v>
      </c>
      <c r="H774" s="231">
        <f t="shared" si="254"/>
        <v>1934.5699999999997</v>
      </c>
      <c r="I774" s="231">
        <f t="shared" si="254"/>
        <v>1922.8600000000006</v>
      </c>
      <c r="J774" s="231">
        <f t="shared" si="254"/>
        <v>1866.4799999999996</v>
      </c>
      <c r="K774" s="231">
        <f t="shared" si="254"/>
        <v>1871.119999999999</v>
      </c>
      <c r="L774" s="231">
        <f t="shared" si="254"/>
        <v>1918.6599999999999</v>
      </c>
      <c r="M774" s="232"/>
      <c r="N774" s="232"/>
      <c r="O774" s="232"/>
      <c r="P774" s="232"/>
      <c r="Q774" s="232"/>
      <c r="R774" s="233"/>
      <c r="S774" s="232"/>
      <c r="T774" s="264"/>
      <c r="V774" s="248"/>
      <c r="W774" s="248"/>
      <c r="X774" s="247"/>
      <c r="Y774" s="247"/>
      <c r="Z774" s="247"/>
    </row>
    <row r="775" spans="1:26" customFormat="1" ht="16.100000000000001" x14ac:dyDescent="0.35">
      <c r="A775" s="220">
        <v>43568</v>
      </c>
      <c r="B775" s="222" t="s">
        <v>123</v>
      </c>
      <c r="C775" s="223" t="s">
        <v>87</v>
      </c>
      <c r="D775">
        <v>29481.11</v>
      </c>
      <c r="E775">
        <v>29339.61</v>
      </c>
      <c r="F775">
        <v>29293.119999999999</v>
      </c>
      <c r="G775">
        <v>29310.44</v>
      </c>
      <c r="H775">
        <v>29390.81</v>
      </c>
      <c r="I775">
        <v>29421.34</v>
      </c>
      <c r="J775">
        <v>29391.1</v>
      </c>
      <c r="K775">
        <v>29323.88</v>
      </c>
      <c r="L775">
        <v>29450.48</v>
      </c>
      <c r="M775" s="224">
        <f>IF((L776=""),"",MAX(D777:L777))</f>
        <v>1935.869999999999</v>
      </c>
      <c r="N775" s="224">
        <f>IF(L776="","",MIN(D777:L777))</f>
        <v>1732.489999999998</v>
      </c>
      <c r="O775" s="224">
        <f>IF((L777=""),"",AVERAGE(D777:L777))</f>
        <v>1862.78</v>
      </c>
      <c r="P775" s="224">
        <f>IF((L776=""),"",((M775-N775)/(M775+N775))*100)</f>
        <v>5.5441668756610909</v>
      </c>
      <c r="Q775" s="224">
        <v>23</v>
      </c>
      <c r="R775" s="225" t="str">
        <f>IF(L776="","",IF(P776&lt;20,(IF(O775&gt;1730,IF(O775&lt;1970,"Pass","Fail"),"Fail"))))</f>
        <v>Pass</v>
      </c>
      <c r="S775" s="226">
        <v>1428</v>
      </c>
      <c r="T775" s="265"/>
      <c r="V775" s="245">
        <v>1600</v>
      </c>
      <c r="W775" s="245">
        <v>2000</v>
      </c>
      <c r="X775" s="240">
        <v>1730</v>
      </c>
      <c r="Y775" s="240">
        <v>1970</v>
      </c>
      <c r="Z775" s="240">
        <v>6.2</v>
      </c>
    </row>
    <row r="776" spans="1:26" customFormat="1" ht="16.100000000000001" x14ac:dyDescent="0.35">
      <c r="A776" s="220"/>
      <c r="B776" s="227"/>
      <c r="C776" s="223" t="s">
        <v>88</v>
      </c>
      <c r="D776">
        <v>27591.67</v>
      </c>
      <c r="E776">
        <v>27531</v>
      </c>
      <c r="F776">
        <v>27560.63</v>
      </c>
      <c r="G776">
        <v>27413.35</v>
      </c>
      <c r="H776">
        <v>27470.07</v>
      </c>
      <c r="I776">
        <v>27485.47</v>
      </c>
      <c r="J776">
        <v>27552.73</v>
      </c>
      <c r="K776">
        <v>27506.52</v>
      </c>
      <c r="L776">
        <v>27525.43</v>
      </c>
      <c r="M776" s="228"/>
      <c r="N776" s="228"/>
      <c r="O776" s="228"/>
      <c r="P776" s="228"/>
      <c r="Q776" s="228"/>
      <c r="R776" s="229"/>
      <c r="S776" s="228"/>
      <c r="T776" s="264"/>
      <c r="V776" s="246"/>
      <c r="W776" s="246"/>
      <c r="X776" s="247"/>
      <c r="Y776" s="247"/>
      <c r="Z776" s="247"/>
    </row>
    <row r="777" spans="1:26" customFormat="1" ht="33.25" x14ac:dyDescent="0.35">
      <c r="A777" s="220"/>
      <c r="B777" s="230"/>
      <c r="C777" s="223" t="s">
        <v>122</v>
      </c>
      <c r="D777" s="231">
        <f t="shared" ref="D777:L777" si="255">IF(((D775="")*AND(D776="")),"",(D775-D776)*1)</f>
        <v>1889.4400000000023</v>
      </c>
      <c r="E777" s="231">
        <f t="shared" si="255"/>
        <v>1808.6100000000006</v>
      </c>
      <c r="F777" s="231">
        <f t="shared" si="255"/>
        <v>1732.489999999998</v>
      </c>
      <c r="G777" s="231">
        <f t="shared" si="255"/>
        <v>1897.0900000000001</v>
      </c>
      <c r="H777" s="231">
        <f t="shared" si="255"/>
        <v>1920.7400000000016</v>
      </c>
      <c r="I777" s="231">
        <f t="shared" si="255"/>
        <v>1935.869999999999</v>
      </c>
      <c r="J777" s="231">
        <f t="shared" si="255"/>
        <v>1838.369999999999</v>
      </c>
      <c r="K777" s="231">
        <f t="shared" si="255"/>
        <v>1817.3600000000006</v>
      </c>
      <c r="L777" s="231">
        <f t="shared" si="255"/>
        <v>1925.0499999999993</v>
      </c>
      <c r="M777" s="232"/>
      <c r="N777" s="232"/>
      <c r="O777" s="232"/>
      <c r="P777" s="232"/>
      <c r="Q777" s="232"/>
      <c r="R777" s="233"/>
      <c r="S777" s="232"/>
      <c r="T777" s="264"/>
      <c r="V777" s="248"/>
      <c r="W777" s="248"/>
      <c r="X777" s="247"/>
      <c r="Y777" s="247"/>
      <c r="Z777" s="247"/>
    </row>
    <row r="778" spans="1:26" customFormat="1" ht="16.100000000000001" x14ac:dyDescent="0.35">
      <c r="A778" s="220">
        <v>43577</v>
      </c>
      <c r="B778" s="222" t="s">
        <v>123</v>
      </c>
      <c r="C778" s="223" t="s">
        <v>87</v>
      </c>
      <c r="D778">
        <v>29332.9</v>
      </c>
      <c r="E778">
        <v>29127.4</v>
      </c>
      <c r="F778">
        <v>29151.8</v>
      </c>
      <c r="G778">
        <v>29120.2</v>
      </c>
      <c r="H778">
        <v>29300.6</v>
      </c>
      <c r="I778">
        <v>29315.01</v>
      </c>
      <c r="J778">
        <v>29133.599999999999</v>
      </c>
      <c r="K778">
        <v>29131.7</v>
      </c>
      <c r="L778">
        <v>29352.5</v>
      </c>
      <c r="M778" s="224">
        <f>IF((L779=""),"",MAX(D780:L780))</f>
        <v>1978.3999999999978</v>
      </c>
      <c r="N778" s="224">
        <f>IF(L779="","",MIN(D780:L780))</f>
        <v>1820.5</v>
      </c>
      <c r="O778" s="224">
        <f>IF((L780=""),"",AVERAGE(D780:L780))</f>
        <v>1920.0677777777773</v>
      </c>
      <c r="P778" s="224">
        <f>IF((L779=""),"",((M778-N778)/(M778+N778))*100)</f>
        <v>4.1564663455210171</v>
      </c>
      <c r="Q778" s="224">
        <v>23</v>
      </c>
      <c r="R778" s="225" t="str">
        <f>IF(L779="","",IF(P779&lt;20,(IF(O778&gt;1730,IF(O778&lt;1970,"Pass","Fail"),"Fail"))))</f>
        <v>Pass</v>
      </c>
      <c r="S778" s="226">
        <v>1428</v>
      </c>
      <c r="T778" s="265"/>
      <c r="V778" s="245">
        <v>1600</v>
      </c>
      <c r="W778" s="245">
        <v>2000</v>
      </c>
      <c r="X778" s="240">
        <v>1730</v>
      </c>
      <c r="Y778" s="240">
        <v>1970</v>
      </c>
      <c r="Z778" s="240">
        <v>6.2</v>
      </c>
    </row>
    <row r="779" spans="1:26" customFormat="1" ht="16.100000000000001" x14ac:dyDescent="0.35">
      <c r="A779" s="220"/>
      <c r="B779" s="227"/>
      <c r="C779" s="223" t="s">
        <v>88</v>
      </c>
      <c r="D779">
        <v>27420.6</v>
      </c>
      <c r="E779">
        <v>27223.8</v>
      </c>
      <c r="F779">
        <v>27331.3</v>
      </c>
      <c r="G779">
        <v>27200.9</v>
      </c>
      <c r="H779">
        <v>27322.2</v>
      </c>
      <c r="I779">
        <v>27339.4</v>
      </c>
      <c r="J779">
        <v>27197.200000000001</v>
      </c>
      <c r="K779">
        <v>27209.9</v>
      </c>
      <c r="L779">
        <v>27439.8</v>
      </c>
      <c r="M779" s="228"/>
      <c r="N779" s="228"/>
      <c r="O779" s="228"/>
      <c r="P779" s="228"/>
      <c r="Q779" s="228"/>
      <c r="R779" s="229"/>
      <c r="S779" s="228"/>
      <c r="T779" s="264"/>
      <c r="V779" s="246"/>
      <c r="W779" s="246"/>
      <c r="X779" s="247"/>
      <c r="Y779" s="247"/>
      <c r="Z779" s="247"/>
    </row>
    <row r="780" spans="1:26" customFormat="1" ht="33.25" x14ac:dyDescent="0.35">
      <c r="A780" s="220"/>
      <c r="B780" s="230"/>
      <c r="C780" s="223" t="s">
        <v>122</v>
      </c>
      <c r="D780" s="231">
        <f t="shared" ref="D780:L780" si="256">IF(((D778="")*AND(D779="")),"",(D778-D779)*1)</f>
        <v>1912.3000000000029</v>
      </c>
      <c r="E780" s="231">
        <f t="shared" si="256"/>
        <v>1903.6000000000022</v>
      </c>
      <c r="F780" s="231">
        <f t="shared" si="256"/>
        <v>1820.5</v>
      </c>
      <c r="G780" s="231">
        <f t="shared" si="256"/>
        <v>1919.2999999999993</v>
      </c>
      <c r="H780" s="231">
        <f t="shared" si="256"/>
        <v>1978.3999999999978</v>
      </c>
      <c r="I780" s="231">
        <f t="shared" si="256"/>
        <v>1975.6099999999969</v>
      </c>
      <c r="J780" s="231">
        <f t="shared" si="256"/>
        <v>1936.3999999999978</v>
      </c>
      <c r="K780" s="231">
        <f t="shared" si="256"/>
        <v>1921.7999999999993</v>
      </c>
      <c r="L780" s="231">
        <f t="shared" si="256"/>
        <v>1912.7000000000007</v>
      </c>
      <c r="M780" s="232"/>
      <c r="N780" s="232"/>
      <c r="O780" s="232"/>
      <c r="P780" s="232"/>
      <c r="Q780" s="232"/>
      <c r="R780" s="233"/>
      <c r="S780" s="232"/>
      <c r="T780" s="264"/>
      <c r="V780" s="248"/>
      <c r="W780" s="248"/>
      <c r="X780" s="247"/>
      <c r="Y780" s="247"/>
      <c r="Z780" s="247"/>
    </row>
    <row r="781" spans="1:26" customFormat="1" ht="16.100000000000001" x14ac:dyDescent="0.35">
      <c r="A781" s="220">
        <v>43580</v>
      </c>
      <c r="B781" s="222" t="s">
        <v>240</v>
      </c>
      <c r="C781" s="223" t="s">
        <v>87</v>
      </c>
      <c r="D781">
        <v>29202.95</v>
      </c>
      <c r="E781">
        <v>29087.919999999998</v>
      </c>
      <c r="F781">
        <v>29072.34</v>
      </c>
      <c r="G781">
        <v>29079.8</v>
      </c>
      <c r="H781">
        <v>29193.68</v>
      </c>
      <c r="I781">
        <v>29194.93</v>
      </c>
      <c r="J781">
        <v>29075.47</v>
      </c>
      <c r="K781">
        <v>29088.7</v>
      </c>
      <c r="L781">
        <v>29200.25</v>
      </c>
      <c r="M781" s="224">
        <f>IF((L782=""),"",MAX(D783:L783))</f>
        <v>1825.7999999999993</v>
      </c>
      <c r="N781" s="224">
        <f>IF(L782="","",MIN(D783:L783))</f>
        <v>1726.25</v>
      </c>
      <c r="O781" s="224">
        <f>IF((L783=""),"",AVERAGE(D783:L783))</f>
        <v>1782.4488888888891</v>
      </c>
      <c r="P781" s="224">
        <f>IF((L782=""),"",((M781-N781)/(M781+N781))*100)</f>
        <v>2.8026069452850972</v>
      </c>
      <c r="Q781" s="224">
        <v>23</v>
      </c>
      <c r="R781" s="225" t="str">
        <f>IF(L782="","",IF(P782&lt;20,(IF(O781&gt;1730,IF(O781&lt;1970,"Pass","Fail"),"Fail"))))</f>
        <v>Pass</v>
      </c>
      <c r="S781" s="226">
        <v>1335</v>
      </c>
      <c r="T781" s="265" t="s">
        <v>241</v>
      </c>
      <c r="V781" s="245">
        <v>1600</v>
      </c>
      <c r="W781" s="245">
        <v>2000</v>
      </c>
      <c r="X781" s="240">
        <v>1730</v>
      </c>
      <c r="Y781" s="240">
        <v>1970</v>
      </c>
      <c r="Z781" s="240">
        <v>6.2</v>
      </c>
    </row>
    <row r="782" spans="1:26" customFormat="1" ht="16.100000000000001" x14ac:dyDescent="0.35">
      <c r="A782" s="220"/>
      <c r="B782" s="227"/>
      <c r="C782" s="223" t="s">
        <v>88</v>
      </c>
      <c r="D782">
        <v>27460</v>
      </c>
      <c r="E782">
        <v>27277</v>
      </c>
      <c r="F782">
        <v>27288</v>
      </c>
      <c r="G782">
        <v>27254</v>
      </c>
      <c r="H782">
        <v>27437</v>
      </c>
      <c r="I782">
        <v>27432</v>
      </c>
      <c r="J782">
        <v>27264</v>
      </c>
      <c r="K782">
        <v>27268</v>
      </c>
      <c r="L782">
        <v>27474</v>
      </c>
      <c r="M782" s="228"/>
      <c r="N782" s="228"/>
      <c r="O782" s="228"/>
      <c r="P782" s="228"/>
      <c r="Q782" s="228"/>
      <c r="R782" s="229"/>
      <c r="S782" s="228"/>
      <c r="T782" s="264"/>
      <c r="V782" s="246"/>
      <c r="W782" s="246"/>
      <c r="X782" s="247"/>
      <c r="Y782" s="247"/>
      <c r="Z782" s="247"/>
    </row>
    <row r="783" spans="1:26" customFormat="1" ht="33.25" x14ac:dyDescent="0.35">
      <c r="A783" s="220"/>
      <c r="B783" s="230"/>
      <c r="C783" s="223" t="s">
        <v>122</v>
      </c>
      <c r="D783" s="231">
        <f t="shared" ref="D783:L783" si="257">IF(((D781="")*AND(D782="")),"",(D781-D782)*1)</f>
        <v>1742.9500000000007</v>
      </c>
      <c r="E783" s="231">
        <f t="shared" si="257"/>
        <v>1810.9199999999983</v>
      </c>
      <c r="F783" s="231">
        <f t="shared" si="257"/>
        <v>1784.3400000000001</v>
      </c>
      <c r="G783" s="231">
        <f t="shared" si="257"/>
        <v>1825.7999999999993</v>
      </c>
      <c r="H783" s="231">
        <f t="shared" si="257"/>
        <v>1756.6800000000003</v>
      </c>
      <c r="I783" s="231">
        <f t="shared" si="257"/>
        <v>1762.9300000000003</v>
      </c>
      <c r="J783" s="231">
        <f t="shared" si="257"/>
        <v>1811.4700000000012</v>
      </c>
      <c r="K783" s="231">
        <f t="shared" si="257"/>
        <v>1820.7000000000007</v>
      </c>
      <c r="L783" s="231">
        <f t="shared" si="257"/>
        <v>1726.25</v>
      </c>
      <c r="M783" s="232"/>
      <c r="N783" s="232"/>
      <c r="O783" s="232"/>
      <c r="P783" s="232"/>
      <c r="Q783" s="232"/>
      <c r="R783" s="233"/>
      <c r="S783" s="232"/>
      <c r="T783" s="264"/>
      <c r="V783" s="248"/>
      <c r="W783" s="248"/>
      <c r="X783" s="247"/>
      <c r="Y783" s="247"/>
      <c r="Z783" s="247"/>
    </row>
    <row r="784" spans="1:26" customFormat="1" ht="16.100000000000001" x14ac:dyDescent="0.35">
      <c r="A784" s="220">
        <v>43584</v>
      </c>
      <c r="B784" s="222" t="s">
        <v>123</v>
      </c>
      <c r="C784" s="223" t="s">
        <v>87</v>
      </c>
      <c r="D784">
        <v>29349</v>
      </c>
      <c r="E784">
        <v>29148</v>
      </c>
      <c r="F784">
        <v>29143</v>
      </c>
      <c r="G784">
        <v>29189</v>
      </c>
      <c r="H784">
        <v>29361</v>
      </c>
      <c r="I784">
        <v>29312</v>
      </c>
      <c r="J784">
        <v>29167</v>
      </c>
      <c r="K784">
        <v>29135</v>
      </c>
      <c r="L784">
        <v>29343</v>
      </c>
      <c r="M784" s="224">
        <f>IF((L785=""),"",MAX(D786:L786))</f>
        <v>2017</v>
      </c>
      <c r="N784" s="224">
        <f>IF(L785="","",MIN(D786:L786))</f>
        <v>1895</v>
      </c>
      <c r="O784" s="224">
        <f>IF((L786=""),"",AVERAGE(D786:L786))</f>
        <v>1937.6666666666667</v>
      </c>
      <c r="P784" s="224">
        <f>IF((L785=""),"",((M784-N784)/(M784+N784))*100)</f>
        <v>3.1186094069529653</v>
      </c>
      <c r="Q784" s="224">
        <v>23</v>
      </c>
      <c r="R784" s="225" t="str">
        <f>IF(L785="","",IF(P785&lt;20,(IF(O784&gt;1730,IF(O784&lt;1970,"Pass","Fail"),"Fail"))))</f>
        <v>Pass</v>
      </c>
      <c r="S784" s="226">
        <v>1340</v>
      </c>
      <c r="T784" s="265"/>
      <c r="V784" s="245">
        <v>1600</v>
      </c>
      <c r="W784" s="245">
        <v>2000</v>
      </c>
      <c r="X784" s="240">
        <v>1730</v>
      </c>
      <c r="Y784" s="240">
        <v>1970</v>
      </c>
      <c r="Z784" s="240">
        <v>6.2</v>
      </c>
    </row>
    <row r="785" spans="1:26" customFormat="1" ht="16.100000000000001" x14ac:dyDescent="0.35">
      <c r="A785" s="220"/>
      <c r="B785" s="227"/>
      <c r="C785" s="223" t="s">
        <v>88</v>
      </c>
      <c r="D785">
        <v>27429</v>
      </c>
      <c r="E785">
        <v>27253</v>
      </c>
      <c r="F785">
        <v>27246</v>
      </c>
      <c r="G785">
        <v>27172</v>
      </c>
      <c r="H785">
        <v>27399</v>
      </c>
      <c r="I785">
        <v>27382</v>
      </c>
      <c r="J785">
        <v>27208</v>
      </c>
      <c r="K785">
        <v>27209</v>
      </c>
      <c r="L785">
        <v>27410</v>
      </c>
      <c r="M785" s="228"/>
      <c r="N785" s="228"/>
      <c r="O785" s="228"/>
      <c r="P785" s="228"/>
      <c r="Q785" s="228"/>
      <c r="R785" s="229"/>
      <c r="S785" s="228"/>
      <c r="T785" s="264"/>
      <c r="V785" s="246"/>
      <c r="W785" s="246"/>
      <c r="X785" s="247"/>
      <c r="Y785" s="247"/>
      <c r="Z785" s="247"/>
    </row>
    <row r="786" spans="1:26" customFormat="1" ht="33.25" x14ac:dyDescent="0.35">
      <c r="A786" s="220"/>
      <c r="B786" s="230"/>
      <c r="C786" s="223" t="s">
        <v>122</v>
      </c>
      <c r="D786" s="231">
        <f t="shared" ref="D786:L786" si="258">IF(((D784="")*AND(D785="")),"",(D784-D785)*1)</f>
        <v>1920</v>
      </c>
      <c r="E786" s="231">
        <f t="shared" si="258"/>
        <v>1895</v>
      </c>
      <c r="F786" s="231">
        <f t="shared" si="258"/>
        <v>1897</v>
      </c>
      <c r="G786" s="231">
        <f t="shared" si="258"/>
        <v>2017</v>
      </c>
      <c r="H786" s="231">
        <f t="shared" si="258"/>
        <v>1962</v>
      </c>
      <c r="I786" s="231">
        <f t="shared" si="258"/>
        <v>1930</v>
      </c>
      <c r="J786" s="231">
        <f t="shared" si="258"/>
        <v>1959</v>
      </c>
      <c r="K786" s="231">
        <f t="shared" si="258"/>
        <v>1926</v>
      </c>
      <c r="L786" s="231">
        <f t="shared" si="258"/>
        <v>1933</v>
      </c>
      <c r="M786" s="232"/>
      <c r="N786" s="232"/>
      <c r="O786" s="232"/>
      <c r="P786" s="232"/>
      <c r="Q786" s="232"/>
      <c r="R786" s="233"/>
      <c r="S786" s="232"/>
      <c r="T786" s="264"/>
      <c r="V786" s="248"/>
      <c r="W786" s="248"/>
      <c r="X786" s="247"/>
      <c r="Y786" s="247"/>
      <c r="Z786" s="247"/>
    </row>
    <row r="787" spans="1:26" customFormat="1" ht="16.100000000000001" x14ac:dyDescent="0.35">
      <c r="A787" s="220">
        <v>43587</v>
      </c>
      <c r="B787" s="222" t="s">
        <v>123</v>
      </c>
      <c r="C787" s="223" t="s">
        <v>87</v>
      </c>
      <c r="D787">
        <v>29191.94</v>
      </c>
      <c r="E787">
        <v>29102.05</v>
      </c>
      <c r="F787">
        <v>29112.12</v>
      </c>
      <c r="G787">
        <v>29079.65</v>
      </c>
      <c r="H787">
        <v>29178.41</v>
      </c>
      <c r="I787">
        <v>29211.26</v>
      </c>
      <c r="J787">
        <v>29119.9</v>
      </c>
      <c r="K787">
        <v>29068.38</v>
      </c>
      <c r="L787">
        <v>29152.66</v>
      </c>
      <c r="M787" s="224">
        <f>IF((L788=""),"",MAX(D789:L789))</f>
        <v>2040.5200000000004</v>
      </c>
      <c r="N787" s="224">
        <f>IF(L788="","",MIN(D789:L789))</f>
        <v>1825.869999999999</v>
      </c>
      <c r="O787" s="224">
        <f>IF((L789=""),"",AVERAGE(D789:L789))</f>
        <v>1895.3455555555552</v>
      </c>
      <c r="P787" s="224">
        <f>IF((L788=""),"",((M787-N787)/(M787+N787))*100)</f>
        <v>5.5516903364637677</v>
      </c>
      <c r="Q787" s="224">
        <v>23</v>
      </c>
      <c r="R787" s="225" t="str">
        <f>IF(L788="","",IF(P788&lt;20,(IF(O787&gt;1730,IF(O787&lt;1970,"Pass","Fail"),"Fail"))))</f>
        <v>Pass</v>
      </c>
      <c r="S787" s="226">
        <v>102</v>
      </c>
      <c r="T787" s="265" t="s">
        <v>242</v>
      </c>
      <c r="V787" s="245">
        <v>1600</v>
      </c>
      <c r="W787" s="245">
        <v>2000</v>
      </c>
      <c r="X787" s="240">
        <v>1730</v>
      </c>
      <c r="Y787" s="240">
        <v>1970</v>
      </c>
      <c r="Z787" s="240">
        <v>6.2</v>
      </c>
    </row>
    <row r="788" spans="1:26" customFormat="1" ht="16.100000000000001" x14ac:dyDescent="0.35">
      <c r="A788" s="220"/>
      <c r="B788" s="227"/>
      <c r="C788" s="223" t="s">
        <v>88</v>
      </c>
      <c r="D788">
        <v>27317.32</v>
      </c>
      <c r="E788">
        <v>27276.18</v>
      </c>
      <c r="F788">
        <v>27071.599999999999</v>
      </c>
      <c r="G788">
        <v>27219.11</v>
      </c>
      <c r="H788">
        <v>27263.88</v>
      </c>
      <c r="I788">
        <v>27276.52</v>
      </c>
      <c r="J788">
        <v>27242.91</v>
      </c>
      <c r="K788">
        <v>27219.97</v>
      </c>
      <c r="L788">
        <v>27270.77</v>
      </c>
      <c r="M788" s="228"/>
      <c r="N788" s="228"/>
      <c r="O788" s="228"/>
      <c r="P788" s="228"/>
      <c r="Q788" s="228"/>
      <c r="R788" s="229"/>
      <c r="S788" s="228"/>
      <c r="T788" s="264"/>
      <c r="V788" s="246"/>
      <c r="W788" s="246"/>
      <c r="X788" s="247"/>
      <c r="Y788" s="247"/>
      <c r="Z788" s="247"/>
    </row>
    <row r="789" spans="1:26" customFormat="1" ht="33.25" x14ac:dyDescent="0.35">
      <c r="A789" s="220"/>
      <c r="B789" s="230"/>
      <c r="C789" s="223" t="s">
        <v>122</v>
      </c>
      <c r="D789" s="231">
        <f>IF(((D787="")*AND(D788="")),"",(D787-D788)*1)</f>
        <v>1874.619999999999</v>
      </c>
      <c r="E789" s="231">
        <f>IF(((E787="")*AND(E788="")),"",(E787-E788)*1)</f>
        <v>1825.869999999999</v>
      </c>
      <c r="F789" s="231">
        <f t="shared" ref="F789:L789" si="259">IF(((F787="")*AND(F788="")),"",(F787-F788)*1)</f>
        <v>2040.5200000000004</v>
      </c>
      <c r="G789" s="231">
        <f t="shared" si="259"/>
        <v>1860.5400000000009</v>
      </c>
      <c r="H789" s="231">
        <f t="shared" si="259"/>
        <v>1914.5299999999988</v>
      </c>
      <c r="I789" s="231">
        <f t="shared" si="259"/>
        <v>1934.739999999998</v>
      </c>
      <c r="J789" s="231">
        <f t="shared" si="259"/>
        <v>1876.9900000000016</v>
      </c>
      <c r="K789" s="231">
        <f t="shared" si="259"/>
        <v>1848.4099999999999</v>
      </c>
      <c r="L789" s="231">
        <f t="shared" si="259"/>
        <v>1881.8899999999994</v>
      </c>
      <c r="M789" s="232"/>
      <c r="N789" s="232"/>
      <c r="O789" s="232"/>
      <c r="P789" s="232"/>
      <c r="Q789" s="232"/>
      <c r="R789" s="233"/>
      <c r="S789" s="232"/>
      <c r="T789" s="264"/>
      <c r="V789" s="248"/>
      <c r="W789" s="248"/>
      <c r="X789" s="247"/>
      <c r="Y789" s="247"/>
      <c r="Z789" s="247"/>
    </row>
    <row r="790" spans="1:26" customFormat="1" ht="16.100000000000001" x14ac:dyDescent="0.35">
      <c r="A790" s="220">
        <v>43591</v>
      </c>
      <c r="B790" s="222" t="s">
        <v>123</v>
      </c>
      <c r="C790" s="223" t="s">
        <v>87</v>
      </c>
      <c r="D790">
        <v>29474.9</v>
      </c>
      <c r="E790">
        <v>29349.29</v>
      </c>
      <c r="F790">
        <v>29349.18</v>
      </c>
      <c r="G790">
        <v>29319.21</v>
      </c>
      <c r="H790">
        <v>29386.37</v>
      </c>
      <c r="I790">
        <v>29422.74</v>
      </c>
      <c r="J790">
        <v>29324.26</v>
      </c>
      <c r="K790">
        <v>29341</v>
      </c>
      <c r="L790">
        <v>29453.66</v>
      </c>
      <c r="M790" s="224">
        <f>IF((L791=""),"",MAX(D792:L792))</f>
        <v>1903.2000000000007</v>
      </c>
      <c r="N790" s="224">
        <f>IF(L791="","",MIN(D792:L792))</f>
        <v>1738.8100000000013</v>
      </c>
      <c r="O790" s="224">
        <f>IF((L792=""),"",AVERAGE(D792:L792))</f>
        <v>1843.5566666666662</v>
      </c>
      <c r="P790" s="224">
        <f>IF((L791=""),"",((M790-N790)/(M790+N790))*100)</f>
        <v>4.5137163269732739</v>
      </c>
      <c r="Q790" s="224">
        <v>23</v>
      </c>
      <c r="R790" s="225" t="str">
        <f>IF(L791="","",IF(P791&lt;20,(IF(O790&gt;1730,IF(O790&lt;1970,"Pass","Fail"),"Fail"))))</f>
        <v>Pass</v>
      </c>
      <c r="S790" s="226">
        <v>121</v>
      </c>
      <c r="T790" s="266" t="s">
        <v>243</v>
      </c>
      <c r="V790" s="245">
        <v>1600</v>
      </c>
      <c r="W790" s="245">
        <v>2000</v>
      </c>
      <c r="X790" s="240">
        <v>1730</v>
      </c>
      <c r="Y790" s="240">
        <v>1970</v>
      </c>
      <c r="Z790" s="240">
        <v>6.2</v>
      </c>
    </row>
    <row r="791" spans="1:26" customFormat="1" ht="16.100000000000001" x14ac:dyDescent="0.35">
      <c r="A791" s="220"/>
      <c r="B791" s="227"/>
      <c r="C791" s="223" t="s">
        <v>88</v>
      </c>
      <c r="D791">
        <v>27621.81</v>
      </c>
      <c r="E791">
        <v>27540.33</v>
      </c>
      <c r="F791">
        <v>27610.37</v>
      </c>
      <c r="G791">
        <v>27474.83</v>
      </c>
      <c r="H791">
        <v>27491.63</v>
      </c>
      <c r="I791">
        <v>27519.54</v>
      </c>
      <c r="J791">
        <v>27494.12</v>
      </c>
      <c r="K791">
        <v>27494.45</v>
      </c>
      <c r="L791">
        <v>27581.52</v>
      </c>
      <c r="M791" s="228"/>
      <c r="N791" s="228"/>
      <c r="O791" s="228"/>
      <c r="P791" s="228"/>
      <c r="Q791" s="228"/>
      <c r="R791" s="229"/>
      <c r="S791" s="228"/>
      <c r="T791" s="267"/>
      <c r="V791" s="246"/>
      <c r="W791" s="246"/>
      <c r="X791" s="247"/>
      <c r="Y791" s="247"/>
      <c r="Z791" s="247"/>
    </row>
    <row r="792" spans="1:26" customFormat="1" ht="33.25" x14ac:dyDescent="0.35">
      <c r="A792" s="220"/>
      <c r="B792" s="230"/>
      <c r="C792" s="223" t="s">
        <v>122</v>
      </c>
      <c r="D792" s="231">
        <f t="shared" ref="D792:L792" si="260">IF(((D790="")*AND(D791="")),"",(D790-D791)*1)</f>
        <v>1853.0900000000001</v>
      </c>
      <c r="E792" s="231">
        <f t="shared" si="260"/>
        <v>1808.9599999999991</v>
      </c>
      <c r="F792" s="231">
        <f t="shared" si="260"/>
        <v>1738.8100000000013</v>
      </c>
      <c r="G792" s="231">
        <f t="shared" si="260"/>
        <v>1844.3799999999974</v>
      </c>
      <c r="H792" s="231">
        <f t="shared" si="260"/>
        <v>1894.739999999998</v>
      </c>
      <c r="I792" s="231">
        <f t="shared" si="260"/>
        <v>1903.2000000000007</v>
      </c>
      <c r="J792" s="231">
        <f t="shared" si="260"/>
        <v>1830.1399999999994</v>
      </c>
      <c r="K792" s="231">
        <f t="shared" si="260"/>
        <v>1846.5499999999993</v>
      </c>
      <c r="L792" s="231">
        <f t="shared" si="260"/>
        <v>1872.1399999999994</v>
      </c>
      <c r="M792" s="232"/>
      <c r="N792" s="232"/>
      <c r="O792" s="232"/>
      <c r="P792" s="232"/>
      <c r="Q792" s="232"/>
      <c r="R792" s="233"/>
      <c r="S792" s="232"/>
      <c r="T792" s="268"/>
      <c r="V792" s="248"/>
      <c r="W792" s="248"/>
      <c r="X792" s="247"/>
      <c r="Y792" s="247"/>
      <c r="Z792" s="247"/>
    </row>
    <row r="793" spans="1:26" customFormat="1" ht="16.100000000000001" x14ac:dyDescent="0.35">
      <c r="A793" s="220">
        <v>43595</v>
      </c>
      <c r="B793" s="222" t="s">
        <v>123</v>
      </c>
      <c r="C793" s="223" t="s">
        <v>87</v>
      </c>
      <c r="D793">
        <v>29345.08</v>
      </c>
      <c r="E793">
        <v>29261.57</v>
      </c>
      <c r="F793">
        <v>29256.63</v>
      </c>
      <c r="G793">
        <v>29253.21</v>
      </c>
      <c r="H793">
        <v>29360.04</v>
      </c>
      <c r="I793">
        <v>29361.759999999998</v>
      </c>
      <c r="J793">
        <v>29246.98</v>
      </c>
      <c r="K793">
        <v>29245.07</v>
      </c>
      <c r="L793">
        <v>29346.43</v>
      </c>
      <c r="M793" s="224">
        <f>IF((L794=""),"",MAX(D795:L795))</f>
        <v>1947.25</v>
      </c>
      <c r="N793" s="224">
        <f>IF(L794="","",MIN(D795:L795))</f>
        <v>1812.2700000000004</v>
      </c>
      <c r="O793" s="224">
        <f>IF((L795=""),"",AVERAGE(D795:L795))</f>
        <v>1890.7744444444443</v>
      </c>
      <c r="P793" s="224">
        <f>IF((L794=""),"",((M793-N793)/(M793+N793))*100)</f>
        <v>3.5903519598246461</v>
      </c>
      <c r="Q793" s="224">
        <v>23</v>
      </c>
      <c r="R793" s="225" t="str">
        <f>IF(L794="","",IF(P794&lt;20,(IF(O793&gt;1730,IF(O793&lt;1970,"Pass","Fail"),"Fail"))))</f>
        <v>Pass</v>
      </c>
      <c r="S793" s="226">
        <v>102</v>
      </c>
      <c r="T793" s="265" t="s">
        <v>244</v>
      </c>
      <c r="V793" s="245">
        <v>1600</v>
      </c>
      <c r="W793" s="245">
        <v>2000</v>
      </c>
      <c r="X793" s="240">
        <v>1730</v>
      </c>
      <c r="Y793" s="240">
        <v>1970</v>
      </c>
      <c r="Z793" s="240">
        <v>6.2</v>
      </c>
    </row>
    <row r="794" spans="1:26" customFormat="1" ht="16.100000000000001" x14ac:dyDescent="0.35">
      <c r="A794" s="220"/>
      <c r="B794" s="227"/>
      <c r="C794" s="223" t="s">
        <v>88</v>
      </c>
      <c r="D794">
        <v>27451.29</v>
      </c>
      <c r="E794">
        <v>27402.18</v>
      </c>
      <c r="F794">
        <v>27444.36</v>
      </c>
      <c r="G794">
        <v>27360.14</v>
      </c>
      <c r="H794">
        <v>27412.79</v>
      </c>
      <c r="I794">
        <v>27419.23</v>
      </c>
      <c r="J794">
        <v>27373.38</v>
      </c>
      <c r="K794">
        <v>27363.02</v>
      </c>
      <c r="L794">
        <v>27433.41</v>
      </c>
      <c r="M794" s="228"/>
      <c r="N794" s="228"/>
      <c r="O794" s="228"/>
      <c r="P794" s="228"/>
      <c r="Q794" s="228"/>
      <c r="R794" s="229"/>
      <c r="S794" s="228"/>
      <c r="T794" s="264"/>
      <c r="V794" s="246"/>
      <c r="W794" s="246"/>
      <c r="X794" s="247"/>
      <c r="Y794" s="247"/>
      <c r="Z794" s="247"/>
    </row>
    <row r="795" spans="1:26" customFormat="1" ht="33.25" x14ac:dyDescent="0.35">
      <c r="A795" s="220"/>
      <c r="B795" s="230"/>
      <c r="C795" s="223" t="s">
        <v>122</v>
      </c>
      <c r="D795" s="231">
        <f t="shared" ref="D795:L795" si="261">IF(((D793="")*AND(D794="")),"",(D793-D794)*1)</f>
        <v>1893.7900000000009</v>
      </c>
      <c r="E795" s="231">
        <f t="shared" si="261"/>
        <v>1859.3899999999994</v>
      </c>
      <c r="F795" s="231">
        <f t="shared" si="261"/>
        <v>1812.2700000000004</v>
      </c>
      <c r="G795" s="231">
        <f t="shared" si="261"/>
        <v>1893.0699999999997</v>
      </c>
      <c r="H795" s="231">
        <f t="shared" si="261"/>
        <v>1947.25</v>
      </c>
      <c r="I795" s="231">
        <f t="shared" si="261"/>
        <v>1942.5299999999988</v>
      </c>
      <c r="J795" s="231">
        <f t="shared" si="261"/>
        <v>1873.5999999999985</v>
      </c>
      <c r="K795" s="231">
        <f t="shared" si="261"/>
        <v>1882.0499999999993</v>
      </c>
      <c r="L795" s="231">
        <f t="shared" si="261"/>
        <v>1913.0200000000004</v>
      </c>
      <c r="M795" s="232"/>
      <c r="N795" s="232"/>
      <c r="O795" s="232"/>
      <c r="P795" s="232"/>
      <c r="Q795" s="232"/>
      <c r="R795" s="233"/>
      <c r="S795" s="232"/>
      <c r="T795" s="264"/>
      <c r="V795" s="248"/>
      <c r="W795" s="248"/>
      <c r="X795" s="247"/>
      <c r="Y795" s="247"/>
      <c r="Z795" s="247"/>
    </row>
    <row r="796" spans="1:26" customFormat="1" ht="16.100000000000001" x14ac:dyDescent="0.35">
      <c r="A796" s="220">
        <v>43599</v>
      </c>
      <c r="B796" s="222" t="s">
        <v>123</v>
      </c>
      <c r="C796" s="223" t="s">
        <v>87</v>
      </c>
      <c r="D796" s="234">
        <v>29270.27</v>
      </c>
      <c r="E796" s="234">
        <v>29160.87</v>
      </c>
      <c r="F796" s="234">
        <v>29165.81</v>
      </c>
      <c r="G796" s="234">
        <v>29152.720000000001</v>
      </c>
      <c r="H796" s="234">
        <v>29253.75</v>
      </c>
      <c r="I796" s="234">
        <v>29281.200000000001</v>
      </c>
      <c r="J796" s="234">
        <v>29153.3</v>
      </c>
      <c r="K796" s="234">
        <v>29164.77</v>
      </c>
      <c r="L796" s="234">
        <v>29258.21</v>
      </c>
      <c r="M796" s="224">
        <f>IF((L797=""),"",MAX(D798:L798))</f>
        <v>1928.2299999999996</v>
      </c>
      <c r="N796" s="224">
        <f>IF(L797="","",MIN(D798:L798))</f>
        <v>1811.0900000000001</v>
      </c>
      <c r="O796" s="224">
        <f>IF((L798=""),"",AVERAGE(D798:L798))</f>
        <v>1869.6555555555553</v>
      </c>
      <c r="P796" s="224">
        <f>IF((L797=""),"",((M796-N796)/(M796+N796))*100)</f>
        <v>3.1326551351582488</v>
      </c>
      <c r="Q796" s="224">
        <v>23</v>
      </c>
      <c r="R796" s="225" t="str">
        <f>IF(L797="","",IF(P797&lt;20,(IF(O796&gt;1730,IF(O796&lt;1970,"Pass","Fail"),"Fail"))))</f>
        <v>Pass</v>
      </c>
      <c r="S796" s="226">
        <v>1428</v>
      </c>
      <c r="T796" s="265"/>
      <c r="V796" s="245">
        <v>1600</v>
      </c>
      <c r="W796" s="245">
        <v>2000</v>
      </c>
      <c r="X796" s="240">
        <v>1730</v>
      </c>
      <c r="Y796" s="240">
        <v>1970</v>
      </c>
      <c r="Z796" s="240">
        <v>6.2</v>
      </c>
    </row>
    <row r="797" spans="1:26" customFormat="1" ht="16.100000000000001" x14ac:dyDescent="0.35">
      <c r="A797" s="220"/>
      <c r="B797" s="227"/>
      <c r="C797" s="223" t="s">
        <v>88</v>
      </c>
      <c r="D797" s="234">
        <v>27390.53</v>
      </c>
      <c r="E797" s="234">
        <v>27324.73</v>
      </c>
      <c r="F797" s="234">
        <v>27354.720000000001</v>
      </c>
      <c r="G797" s="234">
        <v>27284.49</v>
      </c>
      <c r="H797" s="234">
        <v>27349.200000000001</v>
      </c>
      <c r="I797" s="234">
        <v>27352.97</v>
      </c>
      <c r="J797" s="234">
        <v>27296.880000000001</v>
      </c>
      <c r="K797" s="234">
        <v>27306.57</v>
      </c>
      <c r="L797" s="234">
        <v>27373.91</v>
      </c>
      <c r="M797" s="228"/>
      <c r="N797" s="228"/>
      <c r="O797" s="228"/>
      <c r="P797" s="228"/>
      <c r="Q797" s="228"/>
      <c r="R797" s="229"/>
      <c r="S797" s="228"/>
      <c r="T797" s="264"/>
      <c r="V797" s="246"/>
      <c r="W797" s="246"/>
      <c r="X797" s="247"/>
      <c r="Y797" s="247"/>
      <c r="Z797" s="247"/>
    </row>
    <row r="798" spans="1:26" customFormat="1" ht="33.25" x14ac:dyDescent="0.35">
      <c r="A798" s="220"/>
      <c r="B798" s="230"/>
      <c r="C798" s="223" t="s">
        <v>122</v>
      </c>
      <c r="D798" s="231">
        <f t="shared" ref="D798:L798" si="262">IF(((D796="")*AND(D797="")),"",(D796-D797)*1)</f>
        <v>1879.7400000000016</v>
      </c>
      <c r="E798" s="231">
        <f t="shared" si="262"/>
        <v>1836.1399999999994</v>
      </c>
      <c r="F798" s="231">
        <f t="shared" si="262"/>
        <v>1811.0900000000001</v>
      </c>
      <c r="G798" s="231">
        <f t="shared" si="262"/>
        <v>1868.2299999999996</v>
      </c>
      <c r="H798" s="231">
        <f t="shared" si="262"/>
        <v>1904.5499999999993</v>
      </c>
      <c r="I798" s="231">
        <f t="shared" si="262"/>
        <v>1928.2299999999996</v>
      </c>
      <c r="J798" s="231">
        <f t="shared" si="262"/>
        <v>1856.4199999999983</v>
      </c>
      <c r="K798" s="231">
        <f t="shared" si="262"/>
        <v>1858.2000000000007</v>
      </c>
      <c r="L798" s="231">
        <f t="shared" si="262"/>
        <v>1884.2999999999993</v>
      </c>
      <c r="M798" s="232"/>
      <c r="N798" s="232"/>
      <c r="O798" s="232"/>
      <c r="P798" s="232"/>
      <c r="Q798" s="232"/>
      <c r="R798" s="233"/>
      <c r="S798" s="232"/>
      <c r="T798" s="264"/>
      <c r="V798" s="248"/>
      <c r="W798" s="248"/>
      <c r="X798" s="247"/>
      <c r="Y798" s="247"/>
      <c r="Z798" s="247"/>
    </row>
    <row r="799" spans="1:26" customFormat="1" ht="16.100000000000001" x14ac:dyDescent="0.35">
      <c r="A799" s="220">
        <v>43601</v>
      </c>
      <c r="B799" s="222" t="s">
        <v>123</v>
      </c>
      <c r="C799" s="223" t="s">
        <v>87</v>
      </c>
      <c r="D799">
        <v>29267.07</v>
      </c>
      <c r="E799">
        <v>29180.53</v>
      </c>
      <c r="F799">
        <v>29176.77</v>
      </c>
      <c r="G799">
        <v>29209.27</v>
      </c>
      <c r="H799">
        <v>29343.75</v>
      </c>
      <c r="I799">
        <v>29304.18</v>
      </c>
      <c r="J799">
        <v>29178.95</v>
      </c>
      <c r="K799">
        <v>29189.54</v>
      </c>
      <c r="L799">
        <v>29339.79</v>
      </c>
      <c r="M799" s="224">
        <f>IF((L800=""),"",MAX(D801:L801))</f>
        <v>1932.8899999999994</v>
      </c>
      <c r="N799" s="224">
        <f>IF(L800="","",MIN(D801:L801))</f>
        <v>1821.2000000000007</v>
      </c>
      <c r="O799" s="224">
        <f>IF((L801=""),"",AVERAGE(D801:L801))</f>
        <v>1878.0311111111114</v>
      </c>
      <c r="P799" s="224">
        <f>IF((L800=""),"",((M799-N799)/(M799+N799))*100)</f>
        <v>2.9751550975069505</v>
      </c>
      <c r="Q799" s="224">
        <v>23</v>
      </c>
      <c r="R799" s="225" t="str">
        <f>IF(L800="","",IF(P800&lt;20,(IF(O799&gt;1730,IF(O799&lt;1970,"Pass","Fail"),"Fail"))))</f>
        <v>Pass</v>
      </c>
      <c r="S799" s="226">
        <v>1335</v>
      </c>
      <c r="T799" s="263" t="s">
        <v>245</v>
      </c>
      <c r="V799" s="245">
        <v>1600</v>
      </c>
      <c r="W799" s="245">
        <v>2000</v>
      </c>
      <c r="X799" s="240">
        <v>1730</v>
      </c>
      <c r="Y799" s="240">
        <v>1970</v>
      </c>
      <c r="Z799" s="240">
        <v>6.2</v>
      </c>
    </row>
    <row r="800" spans="1:26" customFormat="1" ht="16.100000000000001" x14ac:dyDescent="0.35">
      <c r="A800" s="220"/>
      <c r="B800" s="227"/>
      <c r="C800" s="223" t="s">
        <v>88</v>
      </c>
      <c r="D800">
        <v>27398.53</v>
      </c>
      <c r="E800">
        <v>27332.03</v>
      </c>
      <c r="F800">
        <v>27355.57</v>
      </c>
      <c r="G800">
        <v>27331.24</v>
      </c>
      <c r="H800">
        <v>27410.86</v>
      </c>
      <c r="I800">
        <v>27386.1</v>
      </c>
      <c r="J800">
        <v>27310.240000000002</v>
      </c>
      <c r="K800">
        <v>27324.93</v>
      </c>
      <c r="L800">
        <v>27438.07</v>
      </c>
      <c r="M800" s="228"/>
      <c r="N800" s="228"/>
      <c r="O800" s="228"/>
      <c r="P800" s="228"/>
      <c r="Q800" s="228"/>
      <c r="R800" s="229"/>
      <c r="S800" s="228"/>
      <c r="T800" s="264"/>
      <c r="V800" s="246"/>
      <c r="W800" s="246"/>
      <c r="X800" s="247"/>
      <c r="Y800" s="247"/>
      <c r="Z800" s="247"/>
    </row>
    <row r="801" spans="1:26" customFormat="1" ht="33.25" x14ac:dyDescent="0.35">
      <c r="A801" s="220"/>
      <c r="B801" s="230"/>
      <c r="C801" s="223" t="s">
        <v>122</v>
      </c>
      <c r="D801" s="231">
        <f t="shared" ref="D801:L801" si="263">IF(((D799="")*AND(D800="")),"",(D799-D800)*1)</f>
        <v>1868.5400000000009</v>
      </c>
      <c r="E801" s="231">
        <f t="shared" si="263"/>
        <v>1848.5</v>
      </c>
      <c r="F801" s="231">
        <f t="shared" si="263"/>
        <v>1821.2000000000007</v>
      </c>
      <c r="G801" s="231">
        <f t="shared" si="263"/>
        <v>1878.0299999999988</v>
      </c>
      <c r="H801" s="231">
        <f t="shared" si="263"/>
        <v>1932.8899999999994</v>
      </c>
      <c r="I801" s="231">
        <f t="shared" si="263"/>
        <v>1918.0800000000017</v>
      </c>
      <c r="J801" s="231">
        <f t="shared" si="263"/>
        <v>1868.7099999999991</v>
      </c>
      <c r="K801" s="231">
        <f t="shared" si="263"/>
        <v>1864.6100000000006</v>
      </c>
      <c r="L801" s="231">
        <f t="shared" si="263"/>
        <v>1901.7200000000012</v>
      </c>
      <c r="M801" s="232"/>
      <c r="N801" s="232"/>
      <c r="O801" s="232"/>
      <c r="P801" s="232"/>
      <c r="Q801" s="232"/>
      <c r="R801" s="233"/>
      <c r="S801" s="232"/>
      <c r="T801" s="264"/>
      <c r="V801" s="248"/>
      <c r="W801" s="248"/>
      <c r="X801" s="247"/>
      <c r="Y801" s="247"/>
      <c r="Z801" s="247"/>
    </row>
    <row r="802" spans="1:26" customFormat="1" ht="16.100000000000001" x14ac:dyDescent="0.35">
      <c r="A802" s="220">
        <v>43605</v>
      </c>
      <c r="B802" s="222" t="s">
        <v>123</v>
      </c>
      <c r="C802" s="223" t="s">
        <v>87</v>
      </c>
      <c r="D802">
        <v>29274.84</v>
      </c>
      <c r="E802">
        <v>29136.73</v>
      </c>
      <c r="F802">
        <v>29143.91</v>
      </c>
      <c r="G802">
        <v>29147.56</v>
      </c>
      <c r="H802">
        <v>29285.64</v>
      </c>
      <c r="I802">
        <v>29257.05</v>
      </c>
      <c r="J802">
        <v>29129.55</v>
      </c>
      <c r="K802">
        <v>29128.78</v>
      </c>
      <c r="L802">
        <v>29251.06</v>
      </c>
      <c r="M802" s="224">
        <f>IF((L803=""),"",MAX(D804:L804))</f>
        <v>1957.0799999999981</v>
      </c>
      <c r="N802" s="224">
        <f>IF(L803="","",MIN(D804:L804))</f>
        <v>1504.9599999999991</v>
      </c>
      <c r="O802" s="224">
        <f>IF((L804=""),"",AVERAGE(D804:L804))</f>
        <v>1856.5922222222221</v>
      </c>
      <c r="P802" s="224">
        <f>IF((L803=""),"",((M802-N802)/(M802+N802))*100)</f>
        <v>13.059352289401605</v>
      </c>
      <c r="Q802" s="224">
        <v>23</v>
      </c>
      <c r="R802" s="225" t="str">
        <f>IF(L803="","",IF(P803&lt;20,(IF(O802&gt;1730,IF(O802&lt;1970,"Pass","Fail"),"Fail"))))</f>
        <v>Pass</v>
      </c>
      <c r="S802" s="226">
        <v>1335</v>
      </c>
      <c r="T802" s="263" t="s">
        <v>246</v>
      </c>
      <c r="V802" s="245">
        <v>1600</v>
      </c>
      <c r="W802" s="245">
        <v>2000</v>
      </c>
      <c r="X802" s="240">
        <v>1730</v>
      </c>
      <c r="Y802" s="240">
        <v>1970</v>
      </c>
      <c r="Z802" s="240">
        <v>6.2</v>
      </c>
    </row>
    <row r="803" spans="1:26" customFormat="1" ht="16.100000000000001" x14ac:dyDescent="0.35">
      <c r="A803" s="220"/>
      <c r="B803" s="227"/>
      <c r="C803" s="223" t="s">
        <v>88</v>
      </c>
      <c r="D803">
        <v>27439.26</v>
      </c>
      <c r="E803">
        <v>27317.32</v>
      </c>
      <c r="F803">
        <v>27638.95</v>
      </c>
      <c r="G803">
        <v>27244.639999999999</v>
      </c>
      <c r="H803">
        <v>27328.560000000001</v>
      </c>
      <c r="I803">
        <v>27300.7</v>
      </c>
      <c r="J803">
        <v>27227.14</v>
      </c>
      <c r="K803">
        <v>27226.2</v>
      </c>
      <c r="L803">
        <v>27323.02</v>
      </c>
      <c r="M803" s="228"/>
      <c r="N803" s="228"/>
      <c r="O803" s="228"/>
      <c r="P803" s="228"/>
      <c r="Q803" s="228"/>
      <c r="R803" s="229"/>
      <c r="S803" s="228"/>
      <c r="T803" s="264"/>
      <c r="V803" s="246"/>
      <c r="W803" s="246"/>
      <c r="X803" s="247"/>
      <c r="Y803" s="247"/>
      <c r="Z803" s="247"/>
    </row>
    <row r="804" spans="1:26" customFormat="1" ht="33.25" x14ac:dyDescent="0.35">
      <c r="A804" s="220"/>
      <c r="B804" s="230"/>
      <c r="C804" s="223" t="s">
        <v>122</v>
      </c>
      <c r="D804" s="231">
        <f t="shared" ref="D804:L804" si="264">IF(((D802="")*AND(D803="")),"",(D802-D803)*1)</f>
        <v>1835.5800000000017</v>
      </c>
      <c r="E804" s="231">
        <f t="shared" si="264"/>
        <v>1819.4099999999999</v>
      </c>
      <c r="F804" s="231">
        <f t="shared" si="264"/>
        <v>1504.9599999999991</v>
      </c>
      <c r="G804" s="231">
        <f t="shared" si="264"/>
        <v>1902.9200000000019</v>
      </c>
      <c r="H804" s="231">
        <f t="shared" si="264"/>
        <v>1957.0799999999981</v>
      </c>
      <c r="I804" s="231">
        <f t="shared" si="264"/>
        <v>1956.3499999999985</v>
      </c>
      <c r="J804" s="231">
        <f t="shared" si="264"/>
        <v>1902.4099999999999</v>
      </c>
      <c r="K804" s="231">
        <f t="shared" si="264"/>
        <v>1902.5799999999981</v>
      </c>
      <c r="L804" s="231">
        <f t="shared" si="264"/>
        <v>1928.0400000000009</v>
      </c>
      <c r="M804" s="232"/>
      <c r="N804" s="232"/>
      <c r="O804" s="232"/>
      <c r="P804" s="232"/>
      <c r="Q804" s="232"/>
      <c r="R804" s="233"/>
      <c r="S804" s="232"/>
      <c r="T804" s="264"/>
      <c r="V804" s="248"/>
      <c r="W804" s="248"/>
      <c r="X804" s="247"/>
      <c r="Y804" s="247"/>
      <c r="Z804" s="247"/>
    </row>
    <row r="805" spans="1:26" x14ac:dyDescent="0.3">
      <c r="A805" s="220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 t="str">
        <f>IF((L806=""),"",((M805-N805)/(M805+N805))*100)</f>
        <v/>
      </c>
      <c r="Q805" s="66">
        <v>23</v>
      </c>
      <c r="R805" s="122" t="str">
        <f>IF(L806="","",IF(P806&lt;20,(IF(O805&gt;1730,IF(O805&lt;1970,"Pass","Fail"),"Fail"))))</f>
        <v/>
      </c>
      <c r="S805" s="145"/>
      <c r="T805" s="212"/>
      <c r="U805" s="148"/>
      <c r="V805" s="236">
        <v>1600</v>
      </c>
      <c r="W805" s="236">
        <v>2000</v>
      </c>
      <c r="X805" s="240">
        <v>1730</v>
      </c>
      <c r="Y805" s="240">
        <v>1970</v>
      </c>
      <c r="Z805" s="240">
        <v>6.2</v>
      </c>
    </row>
    <row r="806" spans="1:26" x14ac:dyDescent="0.3">
      <c r="A806" s="220"/>
      <c r="B806" s="139"/>
      <c r="C806" s="68" t="s">
        <v>88</v>
      </c>
      <c r="M806" s="72"/>
      <c r="N806" s="72"/>
      <c r="O806" s="72"/>
      <c r="P806" s="72"/>
      <c r="Q806" s="72"/>
      <c r="R806" s="124"/>
      <c r="S806" s="72"/>
      <c r="T806" s="213"/>
      <c r="U806" s="148"/>
      <c r="V806" s="237"/>
      <c r="W806" s="237"/>
    </row>
    <row r="807" spans="1:26" ht="39.9" x14ac:dyDescent="0.3">
      <c r="A807" s="220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8"/>
      <c r="S807" s="127"/>
      <c r="T807" s="213"/>
      <c r="U807" s="148"/>
      <c r="V807" s="238"/>
      <c r="W807" s="238"/>
    </row>
    <row r="808" spans="1:26" x14ac:dyDescent="0.3">
      <c r="A808" s="220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 t="str">
        <f>IF((L809=""),"",((M808-N808)/(M808+N808))*100)</f>
        <v/>
      </c>
      <c r="Q808" s="66">
        <v>23</v>
      </c>
      <c r="R808" s="122" t="str">
        <f>IF(L809="","",IF(P809&lt;20,(IF(O808&gt;1730,IF(O808&lt;1970,"Pass","Fail"),"Fail"))))</f>
        <v/>
      </c>
      <c r="S808" s="145"/>
      <c r="T808" s="212"/>
      <c r="U808" s="148"/>
      <c r="V808" s="236">
        <v>1600</v>
      </c>
      <c r="W808" s="236">
        <v>2000</v>
      </c>
      <c r="X808" s="240">
        <v>1730</v>
      </c>
      <c r="Y808" s="240">
        <v>1970</v>
      </c>
      <c r="Z808" s="240">
        <v>6.2</v>
      </c>
    </row>
    <row r="809" spans="1:26" ht="16.100000000000001" x14ac:dyDescent="0.35">
      <c r="A809"/>
      <c r="B809" s="139"/>
      <c r="C809" s="68" t="s">
        <v>88</v>
      </c>
      <c r="M809" s="72"/>
      <c r="N809" s="72"/>
      <c r="O809" s="72"/>
      <c r="P809" s="72"/>
      <c r="Q809" s="72"/>
      <c r="R809" s="124"/>
      <c r="S809" s="72"/>
      <c r="T809" s="213"/>
      <c r="U809" s="148"/>
      <c r="V809" s="237"/>
      <c r="W809" s="237"/>
    </row>
    <row r="810" spans="1:26" ht="39.9" x14ac:dyDescent="0.35">
      <c r="A810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8"/>
      <c r="S810" s="127"/>
      <c r="T810" s="213"/>
      <c r="U810" s="148"/>
      <c r="V810" s="238"/>
      <c r="W810" s="238"/>
    </row>
    <row r="811" spans="1:26" ht="16.100000000000001" x14ac:dyDescent="0.35">
      <c r="A811" s="208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 t="str">
        <f>IF((L812=""),"",((M811-N811)/(M811+N811))*100)</f>
        <v/>
      </c>
      <c r="Q811" s="66">
        <v>23</v>
      </c>
      <c r="R811" s="122" t="str">
        <f>IF(L812="","",IF(P812&lt;20,(IF(O811&gt;1730,IF(O811&lt;1970,"Pass","Fail"),"Fail"))))</f>
        <v/>
      </c>
      <c r="S811" s="145"/>
      <c r="T811" s="212"/>
      <c r="U811" s="148"/>
      <c r="V811" s="236">
        <v>1600</v>
      </c>
      <c r="W811" s="236">
        <v>2000</v>
      </c>
      <c r="X811" s="240">
        <v>1730</v>
      </c>
      <c r="Y811" s="240">
        <v>1970</v>
      </c>
      <c r="Z811" s="240">
        <v>6.2</v>
      </c>
    </row>
    <row r="812" spans="1:26" ht="16.100000000000001" x14ac:dyDescent="0.35">
      <c r="A812"/>
      <c r="B812" s="139"/>
      <c r="C812" s="68" t="s">
        <v>88</v>
      </c>
      <c r="M812" s="72"/>
      <c r="N812" s="72"/>
      <c r="O812" s="72"/>
      <c r="P812" s="72"/>
      <c r="Q812" s="72"/>
      <c r="R812" s="124"/>
      <c r="S812" s="72"/>
      <c r="T812" s="213"/>
      <c r="U812" s="148"/>
      <c r="V812" s="237"/>
      <c r="W812" s="237"/>
    </row>
    <row r="813" spans="1:26" ht="39.9" x14ac:dyDescent="0.35">
      <c r="A813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8"/>
      <c r="S813" s="127"/>
      <c r="T813" s="213"/>
      <c r="U813" s="148"/>
      <c r="V813" s="238"/>
      <c r="W813" s="238"/>
    </row>
    <row r="814" spans="1:26" ht="16.100000000000001" x14ac:dyDescent="0.35">
      <c r="A814" s="208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 t="str">
        <f>IF((L815=""),"",((M814-N814)/(M814+N814))*100)</f>
        <v/>
      </c>
      <c r="Q814" s="66">
        <v>23</v>
      </c>
      <c r="R814" s="122" t="str">
        <f>IF(L815="","",IF(P815&lt;20,(IF(O814&gt;1730,IF(O814&lt;1970,"Pass","Fail"),"Fail"))))</f>
        <v/>
      </c>
      <c r="S814" s="145"/>
      <c r="T814" s="212"/>
      <c r="U814" s="148"/>
      <c r="V814" s="236">
        <v>1600</v>
      </c>
      <c r="W814" s="236">
        <v>2000</v>
      </c>
      <c r="X814" s="240">
        <v>1730</v>
      </c>
      <c r="Y814" s="240">
        <v>1970</v>
      </c>
      <c r="Z814" s="240">
        <v>6.2</v>
      </c>
    </row>
    <row r="815" spans="1:26" ht="16.100000000000001" x14ac:dyDescent="0.35">
      <c r="A815"/>
      <c r="B815" s="139"/>
      <c r="C815" s="68" t="s">
        <v>88</v>
      </c>
      <c r="M815" s="72"/>
      <c r="N815" s="72"/>
      <c r="O815" s="72"/>
      <c r="P815" s="72"/>
      <c r="Q815" s="72"/>
      <c r="R815" s="124"/>
      <c r="S815" s="72"/>
      <c r="T815" s="213"/>
      <c r="U815" s="148"/>
      <c r="V815" s="237"/>
      <c r="W815" s="237"/>
    </row>
    <row r="816" spans="1:26" ht="39.9" x14ac:dyDescent="0.35">
      <c r="A816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8"/>
      <c r="S816" s="127"/>
      <c r="T816" s="213"/>
      <c r="U816" s="148"/>
      <c r="V816" s="238"/>
      <c r="W816" s="238"/>
    </row>
    <row r="817" spans="1:26" ht="16.100000000000001" x14ac:dyDescent="0.35">
      <c r="A817" s="208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 t="str">
        <f>IF((L818=""),"",((M817-N817)/(M817+N817))*100)</f>
        <v/>
      </c>
      <c r="Q817" s="66">
        <v>23</v>
      </c>
      <c r="R817" s="122" t="str">
        <f>IF(L818="","",IF(P818&lt;20,(IF(O817&gt;1730,IF(O817&lt;1970,"Pass","Fail"),"Fail"))))</f>
        <v/>
      </c>
      <c r="S817" s="145"/>
      <c r="T817" s="212"/>
      <c r="U817" s="148"/>
      <c r="V817" s="236">
        <v>1600</v>
      </c>
      <c r="W817" s="236">
        <v>2000</v>
      </c>
      <c r="X817" s="240">
        <v>1730</v>
      </c>
      <c r="Y817" s="240">
        <v>1970</v>
      </c>
      <c r="Z817" s="240">
        <v>6.2</v>
      </c>
    </row>
    <row r="818" spans="1:26" ht="16.100000000000001" x14ac:dyDescent="0.35">
      <c r="A818"/>
      <c r="B818" s="139"/>
      <c r="C818" s="68" t="s">
        <v>88</v>
      </c>
      <c r="M818" s="72"/>
      <c r="N818" s="72"/>
      <c r="O818" s="72"/>
      <c r="P818" s="72"/>
      <c r="Q818" s="72"/>
      <c r="R818" s="124"/>
      <c r="S818" s="72"/>
      <c r="T818" s="213"/>
      <c r="U818" s="148"/>
      <c r="V818" s="237"/>
      <c r="W818" s="237"/>
    </row>
    <row r="819" spans="1:26" ht="39.9" x14ac:dyDescent="0.35">
      <c r="A819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8"/>
      <c r="S819" s="127"/>
      <c r="T819" s="213"/>
      <c r="U819" s="148"/>
      <c r="V819" s="238"/>
      <c r="W819" s="238"/>
    </row>
    <row r="820" spans="1:26" ht="16.100000000000001" x14ac:dyDescent="0.35">
      <c r="A820" s="208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 t="str">
        <f>IF((L821=""),"",((M820-N820)/(M820+N820))*100)</f>
        <v/>
      </c>
      <c r="Q820" s="66">
        <v>23</v>
      </c>
      <c r="R820" s="122" t="str">
        <f>IF(L821="","",IF(P821&lt;20,(IF(O820&gt;1730,IF(O820&lt;1970,"Pass","Fail"),"Fail"))))</f>
        <v/>
      </c>
      <c r="S820" s="145"/>
      <c r="T820" s="212"/>
      <c r="U820" s="148"/>
      <c r="V820" s="236">
        <v>1600</v>
      </c>
      <c r="W820" s="236">
        <v>2000</v>
      </c>
      <c r="X820" s="240">
        <v>1730</v>
      </c>
      <c r="Y820" s="240">
        <v>1970</v>
      </c>
      <c r="Z820" s="240">
        <v>6.2</v>
      </c>
    </row>
    <row r="821" spans="1:26" ht="16.100000000000001" x14ac:dyDescent="0.35">
      <c r="A821"/>
      <c r="B821" s="139"/>
      <c r="C821" s="68" t="s">
        <v>88</v>
      </c>
      <c r="M821" s="72"/>
      <c r="N821" s="72"/>
      <c r="O821" s="72"/>
      <c r="P821" s="72"/>
      <c r="Q821" s="72"/>
      <c r="R821" s="124"/>
      <c r="S821" s="72"/>
      <c r="T821" s="213"/>
      <c r="U821" s="148"/>
      <c r="V821" s="237"/>
      <c r="W821" s="237"/>
    </row>
    <row r="822" spans="1:26" ht="39.9" x14ac:dyDescent="0.35">
      <c r="A822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8"/>
      <c r="S822" s="127"/>
      <c r="T822" s="213"/>
      <c r="U822" s="148"/>
      <c r="V822" s="238"/>
      <c r="W822" s="238"/>
    </row>
    <row r="823" spans="1:26" ht="16.100000000000001" x14ac:dyDescent="0.35">
      <c r="A823" s="208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 t="str">
        <f>IF((L824=""),"",((M823-N823)/(M823+N823))*100)</f>
        <v/>
      </c>
      <c r="Q823" s="66">
        <v>23</v>
      </c>
      <c r="R823" s="122" t="str">
        <f>IF(L824="","",IF(P824&lt;20,(IF(O823&gt;1730,IF(O823&lt;1970,"Pass","Fail"),"Fail"))))</f>
        <v/>
      </c>
      <c r="S823" s="145"/>
      <c r="T823" s="212"/>
      <c r="U823" s="148"/>
      <c r="V823" s="236">
        <v>1600</v>
      </c>
      <c r="W823" s="236">
        <v>2000</v>
      </c>
      <c r="X823" s="240">
        <v>1730</v>
      </c>
      <c r="Y823" s="240">
        <v>1970</v>
      </c>
      <c r="Z823" s="240">
        <v>6.2</v>
      </c>
    </row>
    <row r="824" spans="1:26" ht="16.100000000000001" x14ac:dyDescent="0.35">
      <c r="A824"/>
      <c r="B824" s="139"/>
      <c r="C824" s="68" t="s">
        <v>88</v>
      </c>
      <c r="M824" s="72"/>
      <c r="N824" s="72"/>
      <c r="O824" s="72"/>
      <c r="P824" s="72"/>
      <c r="Q824" s="72"/>
      <c r="R824" s="124"/>
      <c r="S824" s="72"/>
      <c r="T824" s="213"/>
      <c r="U824" s="148"/>
      <c r="V824" s="237"/>
      <c r="W824" s="237"/>
    </row>
    <row r="825" spans="1:26" ht="39.9" x14ac:dyDescent="0.35">
      <c r="A825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8"/>
      <c r="S825" s="127"/>
      <c r="T825" s="213"/>
      <c r="U825" s="148"/>
      <c r="V825" s="238"/>
      <c r="W825" s="238"/>
    </row>
    <row r="826" spans="1:26" ht="16.100000000000001" x14ac:dyDescent="0.35">
      <c r="A826" s="208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 t="str">
        <f>IF((L827=""),"",((M826-N826)/(M826+N826))*100)</f>
        <v/>
      </c>
      <c r="Q826" s="66">
        <v>23</v>
      </c>
      <c r="R826" s="122" t="str">
        <f>IF(L827="","",IF(P827&lt;20,(IF(O826&gt;1730,IF(O826&lt;1970,"Pass","Fail"),"Fail"))))</f>
        <v/>
      </c>
      <c r="S826" s="145"/>
      <c r="T826" s="212"/>
      <c r="U826" s="148"/>
      <c r="V826" s="236">
        <v>1600</v>
      </c>
      <c r="W826" s="236">
        <v>2000</v>
      </c>
      <c r="X826" s="240">
        <v>1730</v>
      </c>
      <c r="Y826" s="240">
        <v>1970</v>
      </c>
      <c r="Z826" s="240">
        <v>6.2</v>
      </c>
    </row>
    <row r="827" spans="1:26" ht="16.100000000000001" x14ac:dyDescent="0.35">
      <c r="A827"/>
      <c r="B827" s="139"/>
      <c r="C827" s="68" t="s">
        <v>88</v>
      </c>
      <c r="M827" s="72"/>
      <c r="N827" s="72"/>
      <c r="O827" s="72"/>
      <c r="P827" s="72"/>
      <c r="Q827" s="72"/>
      <c r="R827" s="124"/>
      <c r="S827" s="72"/>
      <c r="T827" s="213"/>
      <c r="U827" s="148"/>
      <c r="V827" s="237"/>
      <c r="W827" s="237"/>
    </row>
    <row r="828" spans="1:26" ht="39.9" x14ac:dyDescent="0.35">
      <c r="A82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8"/>
      <c r="S828" s="127"/>
      <c r="T828" s="213"/>
      <c r="U828" s="148"/>
      <c r="V828" s="238"/>
      <c r="W828" s="238"/>
    </row>
    <row r="829" spans="1:26" ht="16.100000000000001" x14ac:dyDescent="0.35">
      <c r="A829" s="208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 t="str">
        <f>IF((L830=""),"",((M829-N829)/(M829+N829))*100)</f>
        <v/>
      </c>
      <c r="Q829" s="66">
        <v>23</v>
      </c>
      <c r="R829" s="122" t="str">
        <f>IF(L830="","",IF(P830&lt;20,(IF(O829&gt;1730,IF(O829&lt;1970,"Pass","Fail"),"Fail"))))</f>
        <v/>
      </c>
      <c r="S829" s="145"/>
      <c r="T829" s="212"/>
      <c r="U829" s="148"/>
      <c r="V829" s="236">
        <v>1600</v>
      </c>
      <c r="W829" s="236">
        <v>2000</v>
      </c>
      <c r="X829" s="240">
        <v>1730</v>
      </c>
      <c r="Y829" s="240">
        <v>1970</v>
      </c>
      <c r="Z829" s="240">
        <v>6.2</v>
      </c>
    </row>
    <row r="830" spans="1:26" ht="16.100000000000001" x14ac:dyDescent="0.35">
      <c r="A830"/>
      <c r="B830" s="139"/>
      <c r="C830" s="68" t="s">
        <v>88</v>
      </c>
      <c r="M830" s="72"/>
      <c r="N830" s="72"/>
      <c r="O830" s="72"/>
      <c r="P830" s="72"/>
      <c r="Q830" s="72"/>
      <c r="R830" s="124"/>
      <c r="S830" s="72"/>
      <c r="T830" s="213"/>
      <c r="U830" s="148"/>
      <c r="V830" s="237"/>
      <c r="W830" s="237"/>
    </row>
    <row r="831" spans="1:26" ht="39.9" x14ac:dyDescent="0.35">
      <c r="A831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8"/>
      <c r="S831" s="127"/>
      <c r="T831" s="213"/>
      <c r="U831" s="148"/>
      <c r="V831" s="238"/>
      <c r="W831" s="238"/>
    </row>
    <row r="832" spans="1:26" ht="16.100000000000001" x14ac:dyDescent="0.35">
      <c r="A832" s="208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 t="str">
        <f>IF((L833=""),"",((M832-N832)/(M832+N832))*100)</f>
        <v/>
      </c>
      <c r="Q832" s="66">
        <v>23</v>
      </c>
      <c r="R832" s="122" t="str">
        <f>IF(L833="","",IF(P833&lt;20,(IF(O832&gt;1730,IF(O832&lt;1970,"Pass","Fail"),"Fail"))))</f>
        <v/>
      </c>
      <c r="S832" s="145"/>
      <c r="T832" s="212"/>
      <c r="U832" s="148"/>
      <c r="V832" s="236">
        <v>1600</v>
      </c>
      <c r="W832" s="236">
        <v>2000</v>
      </c>
      <c r="X832" s="240">
        <v>1730</v>
      </c>
      <c r="Y832" s="240">
        <v>1970</v>
      </c>
      <c r="Z832" s="240">
        <v>6.2</v>
      </c>
    </row>
    <row r="833" spans="1:26" ht="16.100000000000001" x14ac:dyDescent="0.35">
      <c r="A833"/>
      <c r="B833" s="139"/>
      <c r="C833" s="68" t="s">
        <v>88</v>
      </c>
      <c r="M833" s="72"/>
      <c r="N833" s="72"/>
      <c r="O833" s="72"/>
      <c r="P833" s="72"/>
      <c r="Q833" s="72"/>
      <c r="R833" s="124"/>
      <c r="S833" s="72"/>
      <c r="T833" s="213"/>
      <c r="U833" s="148"/>
      <c r="V833" s="237"/>
      <c r="W833" s="237"/>
    </row>
    <row r="834" spans="1:26" ht="39.9" x14ac:dyDescent="0.35">
      <c r="A834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8"/>
      <c r="S834" s="127"/>
      <c r="T834" s="213"/>
      <c r="U834" s="148"/>
      <c r="V834" s="238"/>
      <c r="W834" s="238"/>
    </row>
    <row r="835" spans="1:26" ht="16.100000000000001" x14ac:dyDescent="0.35">
      <c r="A835" s="208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 t="str">
        <f>IF((L836=""),"",((M835-N835)/(M835+N835))*100)</f>
        <v/>
      </c>
      <c r="Q835" s="66">
        <v>23</v>
      </c>
      <c r="R835" s="122" t="str">
        <f>IF(L836="","",IF(P836&lt;20,(IF(O835&gt;1730,IF(O835&lt;1970,"Pass","Fail"),"Fail"))))</f>
        <v/>
      </c>
      <c r="S835" s="145"/>
      <c r="T835" s="212"/>
      <c r="U835" s="148"/>
      <c r="V835" s="236">
        <v>1600</v>
      </c>
      <c r="W835" s="236">
        <v>2000</v>
      </c>
      <c r="X835" s="240">
        <v>1730</v>
      </c>
      <c r="Y835" s="240">
        <v>1970</v>
      </c>
      <c r="Z835" s="240">
        <v>6.2</v>
      </c>
    </row>
    <row r="836" spans="1:26" ht="16.100000000000001" x14ac:dyDescent="0.35">
      <c r="A836"/>
      <c r="B836" s="139"/>
      <c r="C836" s="68" t="s">
        <v>88</v>
      </c>
      <c r="M836" s="72"/>
      <c r="N836" s="72"/>
      <c r="O836" s="72"/>
      <c r="P836" s="72"/>
      <c r="Q836" s="72"/>
      <c r="R836" s="124"/>
      <c r="S836" s="72"/>
      <c r="T836" s="213"/>
      <c r="U836" s="148"/>
      <c r="V836" s="237"/>
      <c r="W836" s="237"/>
    </row>
    <row r="837" spans="1:26" ht="39.9" x14ac:dyDescent="0.35">
      <c r="A837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8"/>
      <c r="S837" s="127"/>
      <c r="T837" s="213"/>
      <c r="U837" s="148"/>
      <c r="V837" s="238"/>
      <c r="W837" s="238"/>
    </row>
    <row r="838" spans="1:26" ht="16.100000000000001" x14ac:dyDescent="0.35">
      <c r="A838" s="208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 t="str">
        <f>IF((L839=""),"",((M838-N838)/(M838+N838))*100)</f>
        <v/>
      </c>
      <c r="Q838" s="66">
        <v>23</v>
      </c>
      <c r="R838" s="122" t="str">
        <f>IF(L839="","",IF(P839&lt;20,(IF(O838&gt;1730,IF(O838&lt;1970,"Pass","Fail"),"Fail"))))</f>
        <v/>
      </c>
      <c r="S838" s="145"/>
      <c r="T838" s="212"/>
      <c r="U838" s="148"/>
      <c r="V838" s="236">
        <v>1600</v>
      </c>
      <c r="W838" s="236">
        <v>2000</v>
      </c>
      <c r="X838" s="240">
        <v>1730</v>
      </c>
      <c r="Y838" s="240">
        <v>1970</v>
      </c>
      <c r="Z838" s="240">
        <v>6.2</v>
      </c>
    </row>
    <row r="839" spans="1:26" ht="16.100000000000001" x14ac:dyDescent="0.35">
      <c r="A839"/>
      <c r="B839" s="139"/>
      <c r="C839" s="68" t="s">
        <v>88</v>
      </c>
      <c r="M839" s="72"/>
      <c r="N839" s="72"/>
      <c r="O839" s="72"/>
      <c r="P839" s="72"/>
      <c r="Q839" s="72"/>
      <c r="R839" s="124"/>
      <c r="S839" s="72"/>
      <c r="T839" s="213"/>
      <c r="U839" s="148"/>
      <c r="V839" s="237"/>
      <c r="W839" s="237"/>
    </row>
    <row r="840" spans="1:26" ht="39.9" x14ac:dyDescent="0.35">
      <c r="A840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8"/>
      <c r="S840" s="127"/>
      <c r="T840" s="213"/>
      <c r="U840" s="148"/>
      <c r="V840" s="238"/>
      <c r="W840" s="238"/>
    </row>
    <row r="841" spans="1:26" ht="16.100000000000001" x14ac:dyDescent="0.35">
      <c r="A841" s="208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 t="str">
        <f>IF((L842=""),"",((M841-N841)/(M841+N841))*100)</f>
        <v/>
      </c>
      <c r="Q841" s="66">
        <v>23</v>
      </c>
      <c r="R841" s="122" t="str">
        <f>IF(L842="","",IF(P842&lt;20,(IF(O841&gt;1730,IF(O841&lt;1970,"Pass","Fail"),"Fail"))))</f>
        <v/>
      </c>
      <c r="S841" s="145"/>
      <c r="T841" s="212"/>
      <c r="U841" s="148"/>
      <c r="V841" s="236">
        <v>1600</v>
      </c>
      <c r="W841" s="236">
        <v>2000</v>
      </c>
      <c r="X841" s="240">
        <v>1730</v>
      </c>
      <c r="Y841" s="240">
        <v>1970</v>
      </c>
      <c r="Z841" s="240">
        <v>6.2</v>
      </c>
    </row>
    <row r="842" spans="1:26" ht="16.100000000000001" x14ac:dyDescent="0.35">
      <c r="A842"/>
      <c r="B842" s="139"/>
      <c r="C842" s="68" t="s">
        <v>88</v>
      </c>
      <c r="M842" s="72"/>
      <c r="N842" s="72"/>
      <c r="O842" s="72"/>
      <c r="P842" s="72"/>
      <c r="Q842" s="72"/>
      <c r="R842" s="124"/>
      <c r="S842" s="72"/>
      <c r="T842" s="213"/>
      <c r="U842" s="148"/>
      <c r="V842" s="237"/>
      <c r="W842" s="237"/>
    </row>
    <row r="843" spans="1:26" ht="39.9" x14ac:dyDescent="0.35">
      <c r="A843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8"/>
      <c r="S843" s="127"/>
      <c r="T843" s="213"/>
      <c r="U843" s="148"/>
      <c r="V843" s="238"/>
      <c r="W843" s="238"/>
    </row>
    <row r="844" spans="1:26" ht="16.100000000000001" x14ac:dyDescent="0.35">
      <c r="A844" s="208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 t="str">
        <f>IF((L845=""),"",((M844-N844)/(M844+N844))*100)</f>
        <v/>
      </c>
      <c r="Q844" s="66">
        <v>23</v>
      </c>
      <c r="R844" s="122" t="str">
        <f>IF(L845="","",IF(P845&lt;20,(IF(O844&gt;1730,IF(O844&lt;1970,"Pass","Fail"),"Fail"))))</f>
        <v/>
      </c>
      <c r="S844" s="145"/>
      <c r="T844" s="212"/>
      <c r="U844" s="148"/>
      <c r="V844" s="236">
        <v>1600</v>
      </c>
      <c r="W844" s="236">
        <v>2000</v>
      </c>
      <c r="X844" s="240">
        <v>1730</v>
      </c>
      <c r="Y844" s="240">
        <v>1970</v>
      </c>
      <c r="Z844" s="240">
        <v>6.2</v>
      </c>
    </row>
    <row r="845" spans="1:26" ht="16.100000000000001" x14ac:dyDescent="0.35">
      <c r="A845"/>
      <c r="B845" s="139"/>
      <c r="C845" s="68" t="s">
        <v>88</v>
      </c>
      <c r="M845" s="72"/>
      <c r="N845" s="72"/>
      <c r="O845" s="72"/>
      <c r="P845" s="72"/>
      <c r="Q845" s="72"/>
      <c r="R845" s="124"/>
      <c r="S845" s="72"/>
      <c r="T845" s="213"/>
      <c r="U845" s="148"/>
      <c r="V845" s="237"/>
      <c r="W845" s="237"/>
    </row>
    <row r="846" spans="1:26" ht="39.9" x14ac:dyDescent="0.35">
      <c r="A846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8"/>
      <c r="S846" s="127"/>
      <c r="T846" s="213"/>
      <c r="U846" s="148"/>
      <c r="V846" s="238"/>
      <c r="W846" s="238"/>
    </row>
    <row r="847" spans="1:26" ht="16.100000000000001" x14ac:dyDescent="0.35">
      <c r="A847" s="208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 t="str">
        <f>IF((L848=""),"",((M847-N847)/(M847+N847))*100)</f>
        <v/>
      </c>
      <c r="Q847" s="66">
        <v>23</v>
      </c>
      <c r="R847" s="122" t="str">
        <f>IF(L848="","",IF(P848&lt;20,(IF(O847&gt;1730,IF(O847&lt;1970,"Pass","Fail"),"Fail"))))</f>
        <v/>
      </c>
      <c r="S847" s="145"/>
      <c r="T847" s="212"/>
      <c r="U847" s="148"/>
      <c r="V847" s="236">
        <v>1600</v>
      </c>
      <c r="W847" s="236">
        <v>2000</v>
      </c>
      <c r="X847" s="240">
        <v>1730</v>
      </c>
      <c r="Y847" s="240">
        <v>1970</v>
      </c>
      <c r="Z847" s="240">
        <v>6.2</v>
      </c>
    </row>
    <row r="848" spans="1:26" ht="16.100000000000001" x14ac:dyDescent="0.35">
      <c r="A848"/>
      <c r="B848" s="139"/>
      <c r="C848" s="68" t="s">
        <v>88</v>
      </c>
      <c r="M848" s="72"/>
      <c r="N848" s="72"/>
      <c r="O848" s="72"/>
      <c r="P848" s="72"/>
      <c r="Q848" s="72"/>
      <c r="R848" s="124"/>
      <c r="S848" s="72"/>
      <c r="T848" s="213"/>
      <c r="U848" s="148"/>
      <c r="V848" s="237"/>
      <c r="W848" s="237"/>
    </row>
    <row r="849" spans="1:26" ht="39.9" x14ac:dyDescent="0.35">
      <c r="A849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8"/>
      <c r="S849" s="127"/>
      <c r="T849" s="213"/>
      <c r="U849" s="148"/>
      <c r="V849" s="238"/>
      <c r="W849" s="238"/>
    </row>
    <row r="850" spans="1:26" ht="16.100000000000001" x14ac:dyDescent="0.35">
      <c r="A850" s="208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 t="str">
        <f>IF((L851=""),"",((M850-N850)/(M850+N850))*100)</f>
        <v/>
      </c>
      <c r="Q850" s="66">
        <v>23</v>
      </c>
      <c r="R850" s="122" t="str">
        <f>IF(L851="","",IF(P851&lt;20,(IF(O850&gt;1730,IF(O850&lt;1970,"Pass","Fail"),"Fail"))))</f>
        <v/>
      </c>
      <c r="S850" s="145"/>
      <c r="T850" s="212"/>
      <c r="U850" s="148"/>
      <c r="V850" s="236">
        <v>1600</v>
      </c>
      <c r="W850" s="236">
        <v>2000</v>
      </c>
      <c r="X850" s="240">
        <v>1730</v>
      </c>
      <c r="Y850" s="240">
        <v>1970</v>
      </c>
      <c r="Z850" s="240">
        <v>6.2</v>
      </c>
    </row>
    <row r="851" spans="1:26" ht="16.100000000000001" x14ac:dyDescent="0.35">
      <c r="A851"/>
      <c r="B851" s="139"/>
      <c r="C851" s="68" t="s">
        <v>88</v>
      </c>
      <c r="M851" s="72"/>
      <c r="N851" s="72"/>
      <c r="O851" s="72"/>
      <c r="P851" s="72"/>
      <c r="Q851" s="72"/>
      <c r="R851" s="124"/>
      <c r="S851" s="72"/>
      <c r="T851" s="213"/>
      <c r="U851" s="148"/>
      <c r="V851" s="237"/>
      <c r="W851" s="237"/>
    </row>
    <row r="852" spans="1:26" ht="39.9" x14ac:dyDescent="0.35">
      <c r="A852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8"/>
      <c r="S852" s="127"/>
      <c r="T852" s="213"/>
      <c r="U852" s="148"/>
      <c r="V852" s="238"/>
      <c r="W852" s="238"/>
    </row>
    <row r="853" spans="1:26" ht="16.100000000000001" x14ac:dyDescent="0.35">
      <c r="A853" s="208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 t="str">
        <f>IF((L854=""),"",((M853-N853)/(M853+N853))*100)</f>
        <v/>
      </c>
      <c r="Q853" s="66">
        <v>23</v>
      </c>
      <c r="R853" s="122" t="str">
        <f>IF(L854="","",IF(P854&lt;20,(IF(O853&gt;1730,IF(O853&lt;1970,"Pass","Fail"),"Fail"))))</f>
        <v/>
      </c>
      <c r="S853" s="145"/>
      <c r="T853" s="212"/>
      <c r="U853" s="148"/>
      <c r="V853" s="236">
        <v>1600</v>
      </c>
      <c r="W853" s="236">
        <v>2000</v>
      </c>
      <c r="X853" s="240">
        <v>1730</v>
      </c>
      <c r="Y853" s="240">
        <v>1970</v>
      </c>
      <c r="Z853" s="240">
        <v>6.2</v>
      </c>
    </row>
    <row r="854" spans="1:26" ht="16.100000000000001" x14ac:dyDescent="0.35">
      <c r="A854"/>
      <c r="B854" s="139"/>
      <c r="C854" s="68" t="s">
        <v>88</v>
      </c>
      <c r="M854" s="72"/>
      <c r="N854" s="72"/>
      <c r="O854" s="72"/>
      <c r="P854" s="72"/>
      <c r="Q854" s="72"/>
      <c r="R854" s="124"/>
      <c r="S854" s="72"/>
      <c r="T854" s="213"/>
      <c r="U854" s="148"/>
      <c r="V854" s="237"/>
      <c r="W854" s="237"/>
    </row>
    <row r="855" spans="1:26" ht="39.9" x14ac:dyDescent="0.35">
      <c r="A855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8"/>
      <c r="S855" s="127"/>
      <c r="T855" s="213"/>
      <c r="U855" s="148"/>
      <c r="V855" s="238"/>
      <c r="W855" s="238"/>
    </row>
    <row r="856" spans="1:26" ht="16.100000000000001" x14ac:dyDescent="0.35">
      <c r="A856" s="208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 t="str">
        <f>IF((L857=""),"",((M856-N856)/(M856+N856))*100)</f>
        <v/>
      </c>
      <c r="Q856" s="66">
        <v>23</v>
      </c>
      <c r="R856" s="122" t="str">
        <f>IF(L857="","",IF(P857&lt;20,(IF(O856&gt;1730,IF(O856&lt;1970,"Pass","Fail"),"Fail"))))</f>
        <v/>
      </c>
      <c r="S856" s="145"/>
      <c r="T856" s="212"/>
      <c r="U856" s="148"/>
      <c r="V856" s="236">
        <v>1600</v>
      </c>
      <c r="W856" s="236">
        <v>2000</v>
      </c>
      <c r="X856" s="240">
        <v>1730</v>
      </c>
      <c r="Y856" s="240">
        <v>1970</v>
      </c>
      <c r="Z856" s="240">
        <v>6.2</v>
      </c>
    </row>
    <row r="857" spans="1:26" ht="16.100000000000001" x14ac:dyDescent="0.35">
      <c r="A857"/>
      <c r="B857" s="139"/>
      <c r="C857" s="68" t="s">
        <v>88</v>
      </c>
      <c r="M857" s="72"/>
      <c r="N857" s="72"/>
      <c r="O857" s="72"/>
      <c r="P857" s="72"/>
      <c r="Q857" s="72"/>
      <c r="R857" s="124"/>
      <c r="S857" s="72"/>
      <c r="T857" s="213"/>
      <c r="U857" s="148"/>
      <c r="V857" s="237"/>
      <c r="W857" s="237"/>
    </row>
    <row r="858" spans="1:26" ht="39.9" x14ac:dyDescent="0.35">
      <c r="A85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8"/>
      <c r="S858" s="127"/>
      <c r="T858" s="213"/>
      <c r="U858" s="148"/>
      <c r="V858" s="238"/>
      <c r="W858" s="238"/>
    </row>
    <row r="859" spans="1:26" ht="16.100000000000001" x14ac:dyDescent="0.35">
      <c r="A859" s="208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 t="str">
        <f>IF((L860=""),"",((M859-N859)/(M859+N859))*100)</f>
        <v/>
      </c>
      <c r="Q859" s="66">
        <v>23</v>
      </c>
      <c r="R859" s="122" t="str">
        <f>IF(L860="","",IF(P860&lt;20,(IF(O859&gt;1730,IF(O859&lt;1970,"Pass","Fail"),"Fail"))))</f>
        <v/>
      </c>
      <c r="S859" s="145"/>
      <c r="T859" s="212"/>
      <c r="U859" s="148"/>
      <c r="V859" s="236">
        <v>1600</v>
      </c>
      <c r="W859" s="236">
        <v>2000</v>
      </c>
      <c r="X859" s="240">
        <v>1730</v>
      </c>
      <c r="Y859" s="240">
        <v>1970</v>
      </c>
      <c r="Z859" s="240">
        <v>6.2</v>
      </c>
    </row>
    <row r="860" spans="1:26" ht="16.100000000000001" x14ac:dyDescent="0.35">
      <c r="A860"/>
      <c r="B860" s="139"/>
      <c r="C860" s="68" t="s">
        <v>88</v>
      </c>
      <c r="M860" s="72"/>
      <c r="N860" s="72"/>
      <c r="O860" s="72"/>
      <c r="P860" s="72"/>
      <c r="Q860" s="72"/>
      <c r="R860" s="124"/>
      <c r="S860" s="72"/>
      <c r="T860" s="213"/>
      <c r="U860" s="148"/>
      <c r="V860" s="237"/>
      <c r="W860" s="237"/>
    </row>
    <row r="861" spans="1:26" ht="39.9" x14ac:dyDescent="0.35">
      <c r="A861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8"/>
      <c r="S861" s="127"/>
      <c r="T861" s="213"/>
      <c r="U861" s="148"/>
      <c r="V861" s="238"/>
      <c r="W861" s="238"/>
    </row>
    <row r="862" spans="1:26" ht="16.100000000000001" x14ac:dyDescent="0.35">
      <c r="A862" s="208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 t="str">
        <f>IF((L863=""),"",((M862-N862)/(M862+N862))*100)</f>
        <v/>
      </c>
      <c r="Q862" s="66">
        <v>23</v>
      </c>
      <c r="R862" s="122" t="str">
        <f>IF(L863="","",IF(P863&lt;20,(IF(O862&gt;1730,IF(O862&lt;1970,"Pass","Fail"),"Fail"))))</f>
        <v/>
      </c>
      <c r="S862" s="145"/>
      <c r="T862" s="212"/>
      <c r="U862" s="148"/>
      <c r="V862" s="236">
        <v>1600</v>
      </c>
      <c r="W862" s="236">
        <v>2000</v>
      </c>
      <c r="X862" s="240">
        <v>1730</v>
      </c>
      <c r="Y862" s="240">
        <v>1970</v>
      </c>
      <c r="Z862" s="240">
        <v>6.2</v>
      </c>
    </row>
    <row r="863" spans="1:26" ht="16.100000000000001" x14ac:dyDescent="0.35">
      <c r="A863"/>
      <c r="B863" s="139"/>
      <c r="C863" s="68" t="s">
        <v>88</v>
      </c>
      <c r="M863" s="72"/>
      <c r="N863" s="72"/>
      <c r="O863" s="72"/>
      <c r="P863" s="72"/>
      <c r="Q863" s="72"/>
      <c r="R863" s="124"/>
      <c r="S863" s="72"/>
      <c r="T863" s="213"/>
      <c r="U863" s="148"/>
      <c r="V863" s="237"/>
      <c r="W863" s="237"/>
    </row>
    <row r="864" spans="1:26" ht="39.9" x14ac:dyDescent="0.35">
      <c r="A864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8"/>
      <c r="S864" s="127"/>
      <c r="T864" s="213"/>
      <c r="U864" s="148"/>
      <c r="V864" s="238"/>
      <c r="W864" s="238"/>
    </row>
    <row r="865" spans="1:26" ht="16.100000000000001" x14ac:dyDescent="0.35">
      <c r="A865" s="208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 t="str">
        <f>IF((L866=""),"",((M865-N865)/(M865+N865))*100)</f>
        <v/>
      </c>
      <c r="Q865" s="66">
        <v>23</v>
      </c>
      <c r="R865" s="122" t="str">
        <f>IF(L866="","",IF(P866&lt;20,(IF(O865&gt;1730,IF(O865&lt;1970,"Pass","Fail"),"Fail"))))</f>
        <v/>
      </c>
      <c r="S865" s="145"/>
      <c r="T865" s="212"/>
      <c r="U865" s="148"/>
      <c r="V865" s="236">
        <v>1600</v>
      </c>
      <c r="W865" s="236">
        <v>2000</v>
      </c>
      <c r="X865" s="240">
        <v>1730</v>
      </c>
      <c r="Y865" s="240">
        <v>1970</v>
      </c>
      <c r="Z865" s="240">
        <v>6.2</v>
      </c>
    </row>
    <row r="866" spans="1:26" ht="16.100000000000001" x14ac:dyDescent="0.35">
      <c r="A866"/>
      <c r="B866" s="139"/>
      <c r="C866" s="68" t="s">
        <v>88</v>
      </c>
      <c r="M866" s="72"/>
      <c r="N866" s="72"/>
      <c r="O866" s="72"/>
      <c r="P866" s="72"/>
      <c r="Q866" s="72"/>
      <c r="R866" s="124"/>
      <c r="S866" s="72"/>
      <c r="T866" s="213"/>
      <c r="U866" s="148"/>
      <c r="V866" s="237"/>
      <c r="W866" s="237"/>
    </row>
    <row r="867" spans="1:26" ht="39.9" x14ac:dyDescent="0.35">
      <c r="A867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8"/>
      <c r="S867" s="127"/>
      <c r="T867" s="213"/>
      <c r="U867" s="148"/>
      <c r="V867" s="238"/>
      <c r="W867" s="238"/>
    </row>
    <row r="868" spans="1:26" ht="16.100000000000001" x14ac:dyDescent="0.35">
      <c r="A868" s="208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 t="str">
        <f>IF((L869=""),"",((M868-N868)/(M868+N868))*100)</f>
        <v/>
      </c>
      <c r="Q868" s="66">
        <v>23</v>
      </c>
      <c r="R868" s="122" t="str">
        <f>IF(L869="","",IF(P869&lt;20,(IF(O868&gt;1730,IF(O868&lt;1970,"Pass","Fail"),"Fail"))))</f>
        <v/>
      </c>
      <c r="S868" s="145"/>
      <c r="T868" s="212"/>
      <c r="U868" s="148"/>
      <c r="V868" s="236">
        <v>1600</v>
      </c>
      <c r="W868" s="236">
        <v>2000</v>
      </c>
      <c r="X868" s="240">
        <v>1730</v>
      </c>
      <c r="Y868" s="240">
        <v>1970</v>
      </c>
      <c r="Z868" s="240">
        <v>6.2</v>
      </c>
    </row>
    <row r="869" spans="1:26" ht="16.100000000000001" x14ac:dyDescent="0.35">
      <c r="A869"/>
      <c r="B869" s="139"/>
      <c r="C869" s="68" t="s">
        <v>88</v>
      </c>
      <c r="M869" s="72"/>
      <c r="N869" s="72"/>
      <c r="O869" s="72"/>
      <c r="P869" s="72"/>
      <c r="Q869" s="72"/>
      <c r="R869" s="124"/>
      <c r="S869" s="72"/>
      <c r="T869" s="213"/>
      <c r="U869" s="148"/>
      <c r="V869" s="237"/>
      <c r="W869" s="237"/>
    </row>
    <row r="870" spans="1:26" ht="39.9" x14ac:dyDescent="0.35">
      <c r="A870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8"/>
      <c r="S870" s="127"/>
      <c r="T870" s="213"/>
      <c r="U870" s="148"/>
      <c r="V870" s="238"/>
      <c r="W870" s="238"/>
    </row>
    <row r="871" spans="1:26" ht="16.100000000000001" x14ac:dyDescent="0.35">
      <c r="A871" s="208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 t="str">
        <f>IF((L872=""),"",((M871-N871)/(M871+N871))*100)</f>
        <v/>
      </c>
      <c r="Q871" s="66">
        <v>23</v>
      </c>
      <c r="R871" s="122" t="str">
        <f>IF(L872="","",IF(P872&lt;20,(IF(O871&gt;1730,IF(O871&lt;1970,"Pass","Fail"),"Fail"))))</f>
        <v/>
      </c>
      <c r="S871" s="145"/>
      <c r="T871" s="212"/>
      <c r="U871" s="148"/>
      <c r="V871" s="236">
        <v>1600</v>
      </c>
      <c r="W871" s="236">
        <v>2000</v>
      </c>
      <c r="X871" s="240">
        <v>1730</v>
      </c>
      <c r="Y871" s="240">
        <v>1970</v>
      </c>
      <c r="Z871" s="240">
        <v>6.2</v>
      </c>
    </row>
    <row r="872" spans="1:26" ht="16.100000000000001" x14ac:dyDescent="0.35">
      <c r="A872"/>
      <c r="B872" s="139"/>
      <c r="C872" s="68" t="s">
        <v>88</v>
      </c>
      <c r="M872" s="72"/>
      <c r="N872" s="72"/>
      <c r="O872" s="72"/>
      <c r="P872" s="72"/>
      <c r="Q872" s="72"/>
      <c r="R872" s="124"/>
      <c r="S872" s="72"/>
      <c r="T872" s="213"/>
      <c r="U872" s="148"/>
      <c r="V872" s="237"/>
      <c r="W872" s="237"/>
    </row>
    <row r="873" spans="1:26" ht="39.9" x14ac:dyDescent="0.35">
      <c r="A873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8"/>
      <c r="S873" s="127"/>
      <c r="T873" s="213"/>
      <c r="U873" s="148"/>
      <c r="V873" s="238"/>
      <c r="W873" s="238"/>
    </row>
    <row r="874" spans="1:26" ht="16.100000000000001" x14ac:dyDescent="0.35">
      <c r="A874" s="208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 t="str">
        <f>IF((L875=""),"",((M874-N874)/(M874+N874))*100)</f>
        <v/>
      </c>
      <c r="Q874" s="66">
        <v>23</v>
      </c>
      <c r="R874" s="122" t="str">
        <f>IF(L875="","",IF(P875&lt;20,(IF(O874&gt;1730,IF(O874&lt;1970,"Pass","Fail"),"Fail"))))</f>
        <v/>
      </c>
      <c r="S874" s="145"/>
      <c r="T874" s="212"/>
      <c r="U874" s="148"/>
      <c r="V874" s="236">
        <v>1600</v>
      </c>
      <c r="W874" s="236">
        <v>2000</v>
      </c>
      <c r="X874" s="240">
        <v>1730</v>
      </c>
      <c r="Y874" s="240">
        <v>1970</v>
      </c>
      <c r="Z874" s="240">
        <v>6.2</v>
      </c>
    </row>
    <row r="875" spans="1:26" ht="16.100000000000001" x14ac:dyDescent="0.35">
      <c r="A875"/>
      <c r="B875" s="139"/>
      <c r="C875" s="68" t="s">
        <v>88</v>
      </c>
      <c r="M875" s="72"/>
      <c r="N875" s="72"/>
      <c r="O875" s="72"/>
      <c r="P875" s="72"/>
      <c r="Q875" s="72"/>
      <c r="R875" s="124"/>
      <c r="S875" s="72"/>
      <c r="T875" s="213"/>
      <c r="U875" s="148"/>
      <c r="V875" s="237"/>
      <c r="W875" s="237"/>
    </row>
    <row r="876" spans="1:26" ht="39.9" x14ac:dyDescent="0.35">
      <c r="A876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8"/>
      <c r="S876" s="127"/>
      <c r="T876" s="213"/>
      <c r="U876" s="148"/>
      <c r="V876" s="238"/>
      <c r="W876" s="238"/>
    </row>
    <row r="877" spans="1:26" ht="16.100000000000001" x14ac:dyDescent="0.35">
      <c r="A877" s="208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 t="str">
        <f>IF((L878=""),"",((M877-N877)/(M877+N877))*100)</f>
        <v/>
      </c>
      <c r="Q877" s="66">
        <v>23</v>
      </c>
      <c r="R877" s="122" t="str">
        <f>IF(L878="","",IF(P878&lt;20,(IF(O877&gt;1730,IF(O877&lt;1970,"Pass","Fail"),"Fail"))))</f>
        <v/>
      </c>
      <c r="S877" s="145"/>
      <c r="T877" s="212"/>
      <c r="U877" s="148"/>
      <c r="V877" s="236">
        <v>1600</v>
      </c>
      <c r="W877" s="236">
        <v>2000</v>
      </c>
      <c r="X877" s="240">
        <v>1730</v>
      </c>
      <c r="Y877" s="240">
        <v>1970</v>
      </c>
      <c r="Z877" s="240">
        <v>6.2</v>
      </c>
    </row>
    <row r="878" spans="1:26" ht="16.100000000000001" x14ac:dyDescent="0.35">
      <c r="A878"/>
      <c r="B878" s="139"/>
      <c r="C878" s="68" t="s">
        <v>88</v>
      </c>
      <c r="M878" s="72"/>
      <c r="N878" s="72"/>
      <c r="O878" s="72"/>
      <c r="P878" s="72"/>
      <c r="Q878" s="72"/>
      <c r="R878" s="124"/>
      <c r="S878" s="72"/>
      <c r="T878" s="213"/>
      <c r="U878" s="148"/>
      <c r="V878" s="237"/>
      <c r="W878" s="237"/>
    </row>
    <row r="879" spans="1:26" ht="39.9" x14ac:dyDescent="0.35">
      <c r="A879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8"/>
      <c r="S879" s="127"/>
      <c r="T879" s="213"/>
      <c r="U879" s="148"/>
      <c r="V879" s="238"/>
      <c r="W879" s="238"/>
    </row>
    <row r="880" spans="1:26" ht="16.100000000000001" x14ac:dyDescent="0.35">
      <c r="A880" s="208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 t="str">
        <f>IF((L881=""),"",((M880-N880)/(M880+N880))*100)</f>
        <v/>
      </c>
      <c r="Q880" s="66">
        <v>23</v>
      </c>
      <c r="R880" s="122" t="str">
        <f>IF(L881="","",IF(P881&lt;20,(IF(O880&gt;1730,IF(O880&lt;1970,"Pass","Fail"),"Fail"))))</f>
        <v/>
      </c>
      <c r="S880" s="145"/>
      <c r="T880" s="212"/>
      <c r="U880" s="148"/>
      <c r="V880" s="236">
        <v>1600</v>
      </c>
      <c r="W880" s="236">
        <v>2000</v>
      </c>
      <c r="X880" s="240">
        <v>1730</v>
      </c>
      <c r="Y880" s="240">
        <v>1970</v>
      </c>
      <c r="Z880" s="240">
        <v>6.2</v>
      </c>
    </row>
    <row r="881" spans="1:26" ht="16.100000000000001" x14ac:dyDescent="0.35">
      <c r="A881"/>
      <c r="B881" s="139"/>
      <c r="C881" s="68" t="s">
        <v>88</v>
      </c>
      <c r="M881" s="72"/>
      <c r="N881" s="72"/>
      <c r="O881" s="72"/>
      <c r="P881" s="72"/>
      <c r="Q881" s="72"/>
      <c r="R881" s="124"/>
      <c r="S881" s="72"/>
      <c r="T881" s="213"/>
      <c r="U881" s="148"/>
      <c r="V881" s="237"/>
      <c r="W881" s="237"/>
    </row>
    <row r="882" spans="1:26" ht="39.9" x14ac:dyDescent="0.35">
      <c r="A882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8"/>
      <c r="S882" s="127"/>
      <c r="T882" s="213"/>
      <c r="U882" s="148"/>
      <c r="V882" s="238"/>
      <c r="W882" s="238"/>
    </row>
    <row r="883" spans="1:26" ht="16.100000000000001" x14ac:dyDescent="0.35">
      <c r="A883" s="208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 t="str">
        <f>IF((L884=""),"",((M883-N883)/(M883+N883))*100)</f>
        <v/>
      </c>
      <c r="Q883" s="66">
        <v>23</v>
      </c>
      <c r="R883" s="122" t="str">
        <f>IF(L884="","",IF(P884&lt;20,(IF(O883&gt;1730,IF(O883&lt;1970,"Pass","Fail"),"Fail"))))</f>
        <v/>
      </c>
      <c r="S883" s="145"/>
      <c r="T883" s="212"/>
      <c r="U883" s="148"/>
      <c r="V883" s="236">
        <v>1600</v>
      </c>
      <c r="W883" s="236">
        <v>2000</v>
      </c>
      <c r="X883" s="240">
        <v>1730</v>
      </c>
      <c r="Y883" s="240">
        <v>1970</v>
      </c>
      <c r="Z883" s="240">
        <v>6.2</v>
      </c>
    </row>
    <row r="884" spans="1:26" ht="16.100000000000001" x14ac:dyDescent="0.35">
      <c r="A884"/>
      <c r="B884" s="139"/>
      <c r="C884" s="68" t="s">
        <v>88</v>
      </c>
      <c r="M884" s="72"/>
      <c r="N884" s="72"/>
      <c r="O884" s="72"/>
      <c r="P884" s="72"/>
      <c r="Q884" s="72"/>
      <c r="R884" s="124"/>
      <c r="S884" s="72"/>
      <c r="T884" s="213"/>
      <c r="U884" s="148"/>
      <c r="V884" s="237"/>
      <c r="W884" s="237"/>
    </row>
    <row r="885" spans="1:26" ht="39.9" x14ac:dyDescent="0.35">
      <c r="A885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8"/>
      <c r="S885" s="127"/>
      <c r="T885" s="213"/>
      <c r="U885" s="148"/>
      <c r="V885" s="238"/>
      <c r="W885" s="238"/>
    </row>
    <row r="886" spans="1:26" ht="16.100000000000001" x14ac:dyDescent="0.35">
      <c r="A886" s="208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 t="str">
        <f>IF((L887=""),"",((M886-N886)/(M886+N886))*100)</f>
        <v/>
      </c>
      <c r="Q886" s="66">
        <v>23</v>
      </c>
      <c r="R886" s="122" t="str">
        <f>IF(L887="","",IF(P887&lt;20,(IF(O886&gt;1730,IF(O886&lt;1970,"Pass","Fail"),"Fail"))))</f>
        <v/>
      </c>
      <c r="S886" s="145"/>
      <c r="T886" s="212"/>
      <c r="U886" s="148"/>
      <c r="V886" s="236">
        <v>1600</v>
      </c>
      <c r="W886" s="236">
        <v>2000</v>
      </c>
      <c r="X886" s="240">
        <v>1730</v>
      </c>
      <c r="Y886" s="240">
        <v>1970</v>
      </c>
      <c r="Z886" s="240">
        <v>6.2</v>
      </c>
    </row>
    <row r="887" spans="1:26" ht="16.100000000000001" x14ac:dyDescent="0.35">
      <c r="A887"/>
      <c r="B887" s="139"/>
      <c r="C887" s="68" t="s">
        <v>88</v>
      </c>
      <c r="M887" s="72"/>
      <c r="N887" s="72"/>
      <c r="O887" s="72"/>
      <c r="P887" s="72"/>
      <c r="Q887" s="72"/>
      <c r="R887" s="124"/>
      <c r="S887" s="72"/>
      <c r="T887" s="213"/>
      <c r="U887" s="148"/>
      <c r="V887" s="237"/>
      <c r="W887" s="237"/>
    </row>
    <row r="888" spans="1:26" ht="39.9" x14ac:dyDescent="0.35">
      <c r="A88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8"/>
      <c r="S888" s="127"/>
      <c r="T888" s="213"/>
      <c r="U888" s="148"/>
      <c r="V888" s="238"/>
      <c r="W888" s="238"/>
    </row>
    <row r="889" spans="1:26" ht="16.100000000000001" x14ac:dyDescent="0.35">
      <c r="A889" s="208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 t="str">
        <f>IF((L890=""),"",((M889-N889)/(M889+N889))*100)</f>
        <v/>
      </c>
      <c r="Q889" s="66">
        <v>23</v>
      </c>
      <c r="R889" s="122" t="str">
        <f>IF(L890="","",IF(P890&lt;20,(IF(O889&gt;1730,IF(O889&lt;1970,"Pass","Fail"),"Fail"))))</f>
        <v/>
      </c>
      <c r="S889" s="145"/>
      <c r="T889" s="212"/>
      <c r="U889" s="148"/>
      <c r="V889" s="236">
        <v>1600</v>
      </c>
      <c r="W889" s="236">
        <v>2000</v>
      </c>
      <c r="X889" s="240">
        <v>1730</v>
      </c>
      <c r="Y889" s="240">
        <v>1970</v>
      </c>
      <c r="Z889" s="240">
        <v>6.2</v>
      </c>
    </row>
    <row r="890" spans="1:26" ht="16.100000000000001" x14ac:dyDescent="0.35">
      <c r="A890"/>
      <c r="B890" s="139"/>
      <c r="C890" s="68" t="s">
        <v>88</v>
      </c>
      <c r="M890" s="72"/>
      <c r="N890" s="72"/>
      <c r="O890" s="72"/>
      <c r="P890" s="72"/>
      <c r="Q890" s="72"/>
      <c r="R890" s="124"/>
      <c r="S890" s="72"/>
      <c r="T890" s="213"/>
      <c r="U890" s="148"/>
      <c r="V890" s="237"/>
      <c r="W890" s="237"/>
    </row>
    <row r="891" spans="1:26" ht="39.9" x14ac:dyDescent="0.35">
      <c r="A891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8"/>
      <c r="S891" s="127"/>
      <c r="T891" s="213"/>
      <c r="U891" s="148"/>
      <c r="V891" s="238"/>
      <c r="W891" s="238"/>
    </row>
    <row r="892" spans="1:26" ht="16.100000000000001" x14ac:dyDescent="0.35">
      <c r="A892" s="208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 t="str">
        <f>IF((L893=""),"",((M892-N892)/(M892+N892))*100)</f>
        <v/>
      </c>
      <c r="Q892" s="66">
        <v>23</v>
      </c>
      <c r="R892" s="122" t="str">
        <f>IF(L893="","",IF(P893&lt;20,(IF(O892&gt;1730,IF(O892&lt;1970,"Pass","Fail"),"Fail"))))</f>
        <v/>
      </c>
      <c r="S892" s="145"/>
      <c r="T892" s="212"/>
      <c r="U892" s="148"/>
      <c r="V892" s="236">
        <v>1600</v>
      </c>
      <c r="W892" s="236">
        <v>2000</v>
      </c>
      <c r="X892" s="240">
        <v>1730</v>
      </c>
      <c r="Y892" s="240">
        <v>1970</v>
      </c>
      <c r="Z892" s="240">
        <v>6.2</v>
      </c>
    </row>
    <row r="893" spans="1:26" ht="16.100000000000001" x14ac:dyDescent="0.35">
      <c r="A893"/>
      <c r="B893" s="139"/>
      <c r="C893" s="68" t="s">
        <v>88</v>
      </c>
      <c r="M893" s="72"/>
      <c r="N893" s="72"/>
      <c r="O893" s="72"/>
      <c r="P893" s="72"/>
      <c r="Q893" s="72"/>
      <c r="R893" s="124"/>
      <c r="S893" s="72"/>
      <c r="T893" s="213"/>
      <c r="U893" s="148"/>
      <c r="V893" s="237"/>
      <c r="W893" s="237"/>
    </row>
    <row r="894" spans="1:26" ht="39.9" x14ac:dyDescent="0.35">
      <c r="A894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8"/>
      <c r="S894" s="127"/>
      <c r="T894" s="213"/>
      <c r="U894" s="148"/>
      <c r="V894" s="238"/>
      <c r="W894" s="238"/>
    </row>
    <row r="895" spans="1:26" ht="16.100000000000001" x14ac:dyDescent="0.35">
      <c r="A895" s="208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 t="str">
        <f>IF((L896=""),"",((M895-N895)/(M895+N895))*100)</f>
        <v/>
      </c>
      <c r="Q895" s="66">
        <v>23</v>
      </c>
      <c r="R895" s="122" t="str">
        <f>IF(L896="","",IF(P896&lt;20,(IF(O895&gt;1730,IF(O895&lt;1970,"Pass","Fail"),"Fail"))))</f>
        <v/>
      </c>
      <c r="S895" s="145"/>
      <c r="T895" s="212"/>
      <c r="U895" s="148"/>
      <c r="V895" s="236">
        <v>1600</v>
      </c>
      <c r="W895" s="236">
        <v>2000</v>
      </c>
      <c r="X895" s="240">
        <v>1730</v>
      </c>
      <c r="Y895" s="240">
        <v>1970</v>
      </c>
      <c r="Z895" s="240">
        <v>6.2</v>
      </c>
    </row>
    <row r="896" spans="1:26" ht="16.100000000000001" x14ac:dyDescent="0.35">
      <c r="A896"/>
      <c r="B896" s="139"/>
      <c r="C896" s="68" t="s">
        <v>88</v>
      </c>
      <c r="M896" s="72"/>
      <c r="N896" s="72"/>
      <c r="O896" s="72"/>
      <c r="P896" s="72"/>
      <c r="Q896" s="72"/>
      <c r="R896" s="124"/>
      <c r="S896" s="72"/>
      <c r="T896" s="213"/>
      <c r="U896" s="148"/>
      <c r="V896" s="237"/>
      <c r="W896" s="237"/>
    </row>
    <row r="897" spans="1:26" ht="39.9" x14ac:dyDescent="0.35">
      <c r="A897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8"/>
      <c r="S897" s="127"/>
      <c r="T897" s="213"/>
      <c r="U897" s="148"/>
      <c r="V897" s="238"/>
      <c r="W897" s="238"/>
    </row>
    <row r="898" spans="1:26" ht="16.100000000000001" x14ac:dyDescent="0.35">
      <c r="A898" s="208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 t="str">
        <f>IF((L899=""),"",((M898-N898)/(M898+N898))*100)</f>
        <v/>
      </c>
      <c r="Q898" s="66">
        <v>23</v>
      </c>
      <c r="R898" s="122" t="str">
        <f>IF(L899="","",IF(P899&lt;20,(IF(O898&gt;1730,IF(O898&lt;1970,"Pass","Fail"),"Fail"))))</f>
        <v/>
      </c>
      <c r="S898" s="145"/>
      <c r="T898" s="212"/>
      <c r="U898" s="148"/>
      <c r="V898" s="236">
        <v>1600</v>
      </c>
      <c r="W898" s="236">
        <v>2000</v>
      </c>
      <c r="X898" s="240">
        <v>1730</v>
      </c>
      <c r="Y898" s="240">
        <v>1970</v>
      </c>
      <c r="Z898" s="240">
        <v>6.2</v>
      </c>
    </row>
    <row r="899" spans="1:26" ht="16.100000000000001" x14ac:dyDescent="0.35">
      <c r="A899"/>
      <c r="B899" s="139"/>
      <c r="C899" s="68" t="s">
        <v>88</v>
      </c>
      <c r="M899" s="72"/>
      <c r="N899" s="72"/>
      <c r="O899" s="72"/>
      <c r="P899" s="72"/>
      <c r="Q899" s="72"/>
      <c r="R899" s="124"/>
      <c r="S899" s="72"/>
      <c r="T899" s="213"/>
      <c r="U899" s="148"/>
      <c r="V899" s="237"/>
      <c r="W899" s="237"/>
    </row>
    <row r="900" spans="1:26" ht="39.9" x14ac:dyDescent="0.35">
      <c r="A900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8"/>
      <c r="S900" s="127"/>
      <c r="T900" s="213"/>
      <c r="U900" s="148"/>
      <c r="V900" s="238"/>
      <c r="W900" s="238"/>
    </row>
    <row r="901" spans="1:26" ht="16.100000000000001" x14ac:dyDescent="0.35">
      <c r="A901" s="208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 t="str">
        <f>IF((L902=""),"",((M901-N901)/(M901+N901))*100)</f>
        <v/>
      </c>
      <c r="Q901" s="66">
        <v>23</v>
      </c>
      <c r="R901" s="122" t="str">
        <f>IF(L902="","",IF(P902&lt;20,(IF(O901&gt;1730,IF(O901&lt;1970,"Pass","Fail"),"Fail"))))</f>
        <v/>
      </c>
      <c r="S901" s="145"/>
      <c r="T901" s="212"/>
      <c r="U901" s="148"/>
      <c r="V901" s="236">
        <v>1600</v>
      </c>
      <c r="W901" s="236">
        <v>2000</v>
      </c>
      <c r="X901" s="240">
        <v>1730</v>
      </c>
      <c r="Y901" s="240">
        <v>1970</v>
      </c>
      <c r="Z901" s="240">
        <v>6.2</v>
      </c>
    </row>
    <row r="902" spans="1:26" ht="16.100000000000001" x14ac:dyDescent="0.35">
      <c r="A902"/>
      <c r="B902" s="139"/>
      <c r="C902" s="68" t="s">
        <v>88</v>
      </c>
      <c r="M902" s="72"/>
      <c r="N902" s="72"/>
      <c r="O902" s="72"/>
      <c r="P902" s="72"/>
      <c r="Q902" s="72"/>
      <c r="R902" s="124"/>
      <c r="S902" s="72"/>
      <c r="T902" s="213"/>
      <c r="U902" s="148"/>
      <c r="V902" s="237"/>
      <c r="W902" s="237"/>
    </row>
    <row r="903" spans="1:26" ht="39.9" x14ac:dyDescent="0.35">
      <c r="A903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8"/>
      <c r="S903" s="127"/>
      <c r="T903" s="213"/>
      <c r="U903" s="148"/>
      <c r="V903" s="238"/>
      <c r="W903" s="238"/>
    </row>
    <row r="904" spans="1:26" ht="16.100000000000001" x14ac:dyDescent="0.35">
      <c r="A904" s="208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 t="str">
        <f>IF((L905=""),"",((M904-N904)/(M904+N904))*100)</f>
        <v/>
      </c>
      <c r="Q904" s="66">
        <v>23</v>
      </c>
      <c r="R904" s="122" t="str">
        <f>IF(L905="","",IF(P905&lt;20,(IF(O904&gt;1730,IF(O904&lt;1970,"Pass","Fail"),"Fail"))))</f>
        <v/>
      </c>
      <c r="S904" s="145"/>
      <c r="T904" s="212"/>
      <c r="U904" s="148"/>
      <c r="V904" s="236">
        <v>1600</v>
      </c>
      <c r="W904" s="236">
        <v>2000</v>
      </c>
      <c r="X904" s="240">
        <v>1730</v>
      </c>
      <c r="Y904" s="240">
        <v>1970</v>
      </c>
      <c r="Z904" s="240">
        <v>6.2</v>
      </c>
    </row>
    <row r="905" spans="1:26" ht="16.100000000000001" x14ac:dyDescent="0.35">
      <c r="A905"/>
      <c r="B905" s="139"/>
      <c r="C905" s="68" t="s">
        <v>88</v>
      </c>
      <c r="M905" s="72"/>
      <c r="N905" s="72"/>
      <c r="O905" s="72"/>
      <c r="P905" s="72"/>
      <c r="Q905" s="72"/>
      <c r="R905" s="124"/>
      <c r="S905" s="72"/>
      <c r="T905" s="213"/>
      <c r="U905" s="148"/>
      <c r="V905" s="237"/>
      <c r="W905" s="237"/>
    </row>
    <row r="906" spans="1:26" ht="39.9" x14ac:dyDescent="0.35">
      <c r="A906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8"/>
      <c r="S906" s="127"/>
      <c r="T906" s="213"/>
      <c r="U906" s="148"/>
      <c r="V906" s="238"/>
      <c r="W906" s="238"/>
    </row>
    <row r="907" spans="1:26" ht="16.100000000000001" x14ac:dyDescent="0.35">
      <c r="A907" s="208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 t="str">
        <f>IF((L908=""),"",((M907-N907)/(M907+N907))*100)</f>
        <v/>
      </c>
      <c r="Q907" s="66">
        <v>23</v>
      </c>
      <c r="R907" s="122" t="str">
        <f>IF(L908="","",IF(P908&lt;20,(IF(O907&gt;1730,IF(O907&lt;1970,"Pass","Fail"),"Fail"))))</f>
        <v/>
      </c>
      <c r="S907" s="145"/>
      <c r="T907" s="212"/>
      <c r="U907" s="148"/>
      <c r="V907" s="236">
        <v>1600</v>
      </c>
      <c r="W907" s="236">
        <v>2000</v>
      </c>
      <c r="X907" s="240">
        <v>1730</v>
      </c>
      <c r="Y907" s="240">
        <v>1970</v>
      </c>
      <c r="Z907" s="240">
        <v>6.2</v>
      </c>
    </row>
    <row r="908" spans="1:26" ht="16.100000000000001" x14ac:dyDescent="0.35">
      <c r="A908"/>
      <c r="B908" s="139"/>
      <c r="C908" s="68" t="s">
        <v>88</v>
      </c>
      <c r="M908" s="72"/>
      <c r="N908" s="72"/>
      <c r="O908" s="72"/>
      <c r="P908" s="72"/>
      <c r="Q908" s="72"/>
      <c r="R908" s="124"/>
      <c r="S908" s="72"/>
      <c r="T908" s="213"/>
      <c r="U908" s="148"/>
      <c r="V908" s="237"/>
      <c r="W908" s="237"/>
    </row>
    <row r="909" spans="1:26" ht="39.9" x14ac:dyDescent="0.35">
      <c r="A909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8"/>
      <c r="S909" s="127"/>
      <c r="T909" s="213"/>
      <c r="U909" s="148"/>
      <c r="V909" s="238"/>
      <c r="W909" s="238"/>
    </row>
    <row r="910" spans="1:26" ht="16.100000000000001" x14ac:dyDescent="0.35">
      <c r="A910" s="208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 t="str">
        <f>IF((L911=""),"",((M910-N910)/(M910+N910))*100)</f>
        <v/>
      </c>
      <c r="Q910" s="66">
        <v>23</v>
      </c>
      <c r="R910" s="122" t="str">
        <f>IF(L911="","",IF(P911&lt;20,(IF(O910&gt;1730,IF(O910&lt;1970,"Pass","Fail"),"Fail"))))</f>
        <v/>
      </c>
      <c r="S910" s="145"/>
      <c r="T910" s="212"/>
      <c r="U910" s="148"/>
      <c r="V910" s="236">
        <v>1600</v>
      </c>
      <c r="W910" s="236">
        <v>2000</v>
      </c>
      <c r="X910" s="240">
        <v>1730</v>
      </c>
      <c r="Y910" s="240">
        <v>1970</v>
      </c>
      <c r="Z910" s="240">
        <v>6.2</v>
      </c>
    </row>
    <row r="911" spans="1:26" ht="16.100000000000001" x14ac:dyDescent="0.35">
      <c r="A911"/>
      <c r="B911" s="139"/>
      <c r="C911" s="68" t="s">
        <v>88</v>
      </c>
      <c r="M911" s="72"/>
      <c r="N911" s="72"/>
      <c r="O911" s="72"/>
      <c r="P911" s="72"/>
      <c r="Q911" s="72"/>
      <c r="R911" s="124"/>
      <c r="S911" s="72"/>
      <c r="T911" s="213"/>
      <c r="U911" s="148"/>
      <c r="V911" s="237"/>
      <c r="W911" s="237"/>
    </row>
    <row r="912" spans="1:26" ht="39.9" x14ac:dyDescent="0.35">
      <c r="A912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8"/>
      <c r="S912" s="127"/>
      <c r="T912" s="213"/>
      <c r="U912" s="148"/>
      <c r="V912" s="238"/>
      <c r="W912" s="238"/>
    </row>
    <row r="913" spans="1:26" ht="16.100000000000001" x14ac:dyDescent="0.35">
      <c r="A913" s="208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 t="str">
        <f>IF((L914=""),"",((M913-N913)/(M913+N913))*100)</f>
        <v/>
      </c>
      <c r="Q913" s="66">
        <v>23</v>
      </c>
      <c r="R913" s="122" t="str">
        <f>IF(L914="","",IF(P914&lt;20,(IF(O913&gt;1730,IF(O913&lt;1970,"Pass","Fail"),"Fail"))))</f>
        <v/>
      </c>
      <c r="S913" s="145"/>
      <c r="T913" s="212"/>
      <c r="U913" s="148"/>
      <c r="V913" s="236">
        <v>1600</v>
      </c>
      <c r="W913" s="236">
        <v>2000</v>
      </c>
      <c r="X913" s="240">
        <v>1730</v>
      </c>
      <c r="Y913" s="240">
        <v>1970</v>
      </c>
      <c r="Z913" s="240">
        <v>6.2</v>
      </c>
    </row>
    <row r="914" spans="1:26" ht="16.100000000000001" x14ac:dyDescent="0.35">
      <c r="A914"/>
      <c r="B914" s="139"/>
      <c r="C914" s="68" t="s">
        <v>88</v>
      </c>
      <c r="M914" s="72"/>
      <c r="N914" s="72"/>
      <c r="O914" s="72"/>
      <c r="P914" s="72"/>
      <c r="Q914" s="72"/>
      <c r="R914" s="124"/>
      <c r="S914" s="72"/>
      <c r="T914" s="213"/>
      <c r="U914" s="148"/>
      <c r="V914" s="237"/>
      <c r="W914" s="237"/>
    </row>
    <row r="915" spans="1:26" ht="39.9" x14ac:dyDescent="0.35">
      <c r="A915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8"/>
      <c r="S915" s="127"/>
      <c r="T915" s="213"/>
      <c r="U915" s="148"/>
      <c r="V915" s="238"/>
      <c r="W915" s="238"/>
    </row>
    <row r="916" spans="1:26" ht="16.100000000000001" x14ac:dyDescent="0.35">
      <c r="A916" s="208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 t="str">
        <f>IF((L917=""),"",((M916-N916)/(M916+N916))*100)</f>
        <v/>
      </c>
      <c r="Q916" s="66">
        <v>23</v>
      </c>
      <c r="R916" s="122" t="str">
        <f>IF(L917="","",IF(P917&lt;20,(IF(O916&gt;1730,IF(O916&lt;1970,"Pass","Fail"),"Fail"))))</f>
        <v/>
      </c>
      <c r="S916" s="145"/>
      <c r="T916" s="212"/>
      <c r="U916" s="148"/>
      <c r="V916" s="236">
        <v>1600</v>
      </c>
      <c r="W916" s="236">
        <v>2000</v>
      </c>
      <c r="X916" s="240">
        <v>1730</v>
      </c>
      <c r="Y916" s="240">
        <v>1970</v>
      </c>
      <c r="Z916" s="240">
        <v>6.2</v>
      </c>
    </row>
    <row r="917" spans="1:26" ht="16.100000000000001" x14ac:dyDescent="0.35">
      <c r="A917"/>
      <c r="B917" s="139"/>
      <c r="C917" s="68" t="s">
        <v>88</v>
      </c>
      <c r="M917" s="72"/>
      <c r="N917" s="72"/>
      <c r="O917" s="72"/>
      <c r="P917" s="72"/>
      <c r="Q917" s="72"/>
      <c r="R917" s="124"/>
      <c r="S917" s="72"/>
      <c r="T917" s="213"/>
      <c r="U917" s="148"/>
      <c r="V917" s="237"/>
      <c r="W917" s="237"/>
    </row>
    <row r="918" spans="1:26" ht="39.9" x14ac:dyDescent="0.35">
      <c r="A91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8"/>
      <c r="S918" s="127"/>
      <c r="T918" s="213"/>
      <c r="U918" s="148"/>
      <c r="V918" s="238"/>
      <c r="W918" s="238"/>
    </row>
    <row r="919" spans="1:26" ht="16.100000000000001" x14ac:dyDescent="0.35">
      <c r="A919" s="208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 t="str">
        <f>IF((L920=""),"",((M919-N919)/(M919+N919))*100)</f>
        <v/>
      </c>
      <c r="Q919" s="66">
        <v>23</v>
      </c>
      <c r="R919" s="122" t="str">
        <f>IF(L920="","",IF(P920&lt;20,(IF(O919&gt;1730,IF(O919&lt;1970,"Pass","Fail"),"Fail"))))</f>
        <v/>
      </c>
      <c r="S919" s="145"/>
      <c r="T919" s="212"/>
      <c r="U919" s="148"/>
      <c r="V919" s="236">
        <v>1600</v>
      </c>
      <c r="W919" s="236">
        <v>2000</v>
      </c>
      <c r="X919" s="240">
        <v>1730</v>
      </c>
      <c r="Y919" s="240">
        <v>1970</v>
      </c>
      <c r="Z919" s="240">
        <v>6.2</v>
      </c>
    </row>
    <row r="920" spans="1:26" ht="16.100000000000001" x14ac:dyDescent="0.35">
      <c r="A920"/>
      <c r="B920" s="139"/>
      <c r="C920" s="68" t="s">
        <v>88</v>
      </c>
      <c r="M920" s="72"/>
      <c r="N920" s="72"/>
      <c r="O920" s="72"/>
      <c r="P920" s="72"/>
      <c r="Q920" s="72"/>
      <c r="R920" s="124"/>
      <c r="S920" s="72"/>
      <c r="T920" s="213"/>
      <c r="U920" s="148"/>
      <c r="V920" s="237"/>
      <c r="W920" s="237"/>
    </row>
    <row r="921" spans="1:26" ht="39.9" x14ac:dyDescent="0.35">
      <c r="A921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8"/>
      <c r="S921" s="127"/>
      <c r="T921" s="213"/>
      <c r="U921" s="148"/>
      <c r="V921" s="238"/>
      <c r="W921" s="238"/>
    </row>
    <row r="922" spans="1:26" ht="16.100000000000001" x14ac:dyDescent="0.35">
      <c r="A922" s="208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 t="str">
        <f>IF((L923=""),"",((M922-N922)/(M922+N922))*100)</f>
        <v/>
      </c>
      <c r="Q922" s="66">
        <v>23</v>
      </c>
      <c r="R922" s="122" t="str">
        <f>IF(L923="","",IF(P923&lt;20,(IF(O922&gt;1730,IF(O922&lt;1970,"Pass","Fail"),"Fail"))))</f>
        <v/>
      </c>
      <c r="S922" s="145"/>
      <c r="T922" s="212"/>
      <c r="U922" s="148"/>
      <c r="V922" s="236">
        <v>1600</v>
      </c>
      <c r="W922" s="236">
        <v>2000</v>
      </c>
      <c r="X922" s="240">
        <v>1730</v>
      </c>
      <c r="Y922" s="240">
        <v>1970</v>
      </c>
      <c r="Z922" s="240">
        <v>6.2</v>
      </c>
    </row>
    <row r="923" spans="1:26" ht="16.100000000000001" x14ac:dyDescent="0.35">
      <c r="A923"/>
      <c r="B923" s="139"/>
      <c r="C923" s="68" t="s">
        <v>88</v>
      </c>
      <c r="M923" s="72"/>
      <c r="N923" s="72"/>
      <c r="O923" s="72"/>
      <c r="P923" s="72"/>
      <c r="Q923" s="72"/>
      <c r="R923" s="124"/>
      <c r="S923" s="72"/>
      <c r="T923" s="213"/>
      <c r="U923" s="148"/>
      <c r="V923" s="237"/>
      <c r="W923" s="237"/>
    </row>
    <row r="924" spans="1:26" ht="39.9" x14ac:dyDescent="0.35">
      <c r="A924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8"/>
      <c r="S924" s="127"/>
      <c r="T924" s="213"/>
      <c r="U924" s="148"/>
      <c r="V924" s="238"/>
      <c r="W924" s="238"/>
    </row>
    <row r="925" spans="1:26" ht="16.100000000000001" x14ac:dyDescent="0.35">
      <c r="A925" s="208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 t="str">
        <f>IF((L926=""),"",((M925-N925)/(M925+N925))*100)</f>
        <v/>
      </c>
      <c r="Q925" s="66">
        <v>23</v>
      </c>
      <c r="R925" s="122" t="str">
        <f>IF(L926="","",IF(P926&lt;20,(IF(O925&gt;1730,IF(O925&lt;1970,"Pass","Fail"),"Fail"))))</f>
        <v/>
      </c>
      <c r="S925" s="145"/>
      <c r="T925" s="212"/>
      <c r="U925" s="148"/>
      <c r="V925" s="236">
        <v>1600</v>
      </c>
      <c r="W925" s="236">
        <v>2000</v>
      </c>
      <c r="X925" s="240">
        <v>1730</v>
      </c>
      <c r="Y925" s="240">
        <v>1970</v>
      </c>
      <c r="Z925" s="240">
        <v>6.2</v>
      </c>
    </row>
    <row r="926" spans="1:26" ht="16.100000000000001" x14ac:dyDescent="0.35">
      <c r="A926"/>
      <c r="B926" s="139"/>
      <c r="C926" s="68" t="s">
        <v>88</v>
      </c>
      <c r="M926" s="72"/>
      <c r="N926" s="72"/>
      <c r="O926" s="72"/>
      <c r="P926" s="72"/>
      <c r="Q926" s="72"/>
      <c r="R926" s="124"/>
      <c r="S926" s="72"/>
      <c r="T926" s="213"/>
      <c r="U926" s="148"/>
      <c r="V926" s="237"/>
      <c r="W926" s="237"/>
    </row>
    <row r="927" spans="1:26" ht="39.9" x14ac:dyDescent="0.35">
      <c r="A927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8"/>
      <c r="S927" s="127"/>
      <c r="T927" s="213"/>
      <c r="U927" s="148"/>
      <c r="V927" s="238"/>
      <c r="W927" s="238"/>
    </row>
    <row r="928" spans="1:26" ht="16.100000000000001" x14ac:dyDescent="0.35">
      <c r="A928" s="208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 t="str">
        <f>IF((L929=""),"",((M928-N928)/(M928+N928))*100)</f>
        <v/>
      </c>
      <c r="Q928" s="66">
        <v>23</v>
      </c>
      <c r="R928" s="122" t="str">
        <f>IF(L929="","",IF(P929&lt;20,(IF(O928&gt;1730,IF(O928&lt;1970,"Pass","Fail"),"Fail"))))</f>
        <v/>
      </c>
      <c r="S928" s="145"/>
      <c r="T928" s="212"/>
      <c r="U928" s="148"/>
      <c r="V928" s="236">
        <v>1600</v>
      </c>
      <c r="W928" s="236">
        <v>2000</v>
      </c>
      <c r="X928" s="240">
        <v>1730</v>
      </c>
      <c r="Y928" s="240">
        <v>1970</v>
      </c>
      <c r="Z928" s="240">
        <v>6.2</v>
      </c>
    </row>
    <row r="929" spans="1:26" ht="16.100000000000001" x14ac:dyDescent="0.35">
      <c r="A929"/>
      <c r="B929" s="139"/>
      <c r="C929" s="68" t="s">
        <v>88</v>
      </c>
      <c r="M929" s="72"/>
      <c r="N929" s="72"/>
      <c r="O929" s="72"/>
      <c r="P929" s="72"/>
      <c r="Q929" s="72"/>
      <c r="R929" s="124"/>
      <c r="S929" s="72"/>
      <c r="T929" s="213"/>
      <c r="U929" s="148"/>
      <c r="V929" s="237"/>
      <c r="W929" s="237"/>
    </row>
    <row r="930" spans="1:26" ht="39.9" x14ac:dyDescent="0.35">
      <c r="A930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8"/>
      <c r="S930" s="127"/>
      <c r="T930" s="213"/>
      <c r="U930" s="148"/>
      <c r="V930" s="238"/>
      <c r="W930" s="238"/>
    </row>
    <row r="931" spans="1:26" ht="16.100000000000001" x14ac:dyDescent="0.35">
      <c r="A931" s="208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 t="str">
        <f>IF((L932=""),"",((M931-N931)/(M931+N931))*100)</f>
        <v/>
      </c>
      <c r="Q931" s="66">
        <v>23</v>
      </c>
      <c r="R931" s="122" t="str">
        <f>IF(L932="","",IF(P932&lt;20,(IF(O931&gt;1730,IF(O931&lt;1970,"Pass","Fail"),"Fail"))))</f>
        <v/>
      </c>
      <c r="S931" s="145"/>
      <c r="T931" s="212"/>
      <c r="U931" s="148"/>
      <c r="V931" s="236">
        <v>1600</v>
      </c>
      <c r="W931" s="236">
        <v>2000</v>
      </c>
      <c r="X931" s="240">
        <v>1730</v>
      </c>
      <c r="Y931" s="240">
        <v>1970</v>
      </c>
      <c r="Z931" s="240">
        <v>6.2</v>
      </c>
    </row>
    <row r="932" spans="1:26" ht="16.100000000000001" x14ac:dyDescent="0.35">
      <c r="A932"/>
      <c r="B932" s="139"/>
      <c r="C932" s="68" t="s">
        <v>88</v>
      </c>
      <c r="M932" s="72"/>
      <c r="N932" s="72"/>
      <c r="O932" s="72"/>
      <c r="P932" s="72"/>
      <c r="Q932" s="72"/>
      <c r="R932" s="124"/>
      <c r="S932" s="72"/>
      <c r="T932" s="213"/>
      <c r="U932" s="148"/>
      <c r="V932" s="237"/>
      <c r="W932" s="237"/>
    </row>
    <row r="933" spans="1:26" ht="39.9" x14ac:dyDescent="0.35">
      <c r="A933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8"/>
      <c r="S933" s="127"/>
      <c r="T933" s="213"/>
      <c r="U933" s="148"/>
      <c r="V933" s="238"/>
      <c r="W933" s="238"/>
    </row>
    <row r="934" spans="1:26" ht="16.100000000000001" x14ac:dyDescent="0.35">
      <c r="A934" s="208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 t="str">
        <f>IF((L935=""),"",((M934-N934)/(M934+N934))*100)</f>
        <v/>
      </c>
      <c r="Q934" s="66">
        <v>23</v>
      </c>
      <c r="R934" s="122" t="str">
        <f>IF(L935="","",IF(P935&lt;20,(IF(O934&gt;1730,IF(O934&lt;1970,"Pass","Fail"),"Fail"))))</f>
        <v/>
      </c>
      <c r="S934" s="145"/>
      <c r="T934" s="212"/>
      <c r="U934" s="148"/>
      <c r="V934" s="236">
        <v>1600</v>
      </c>
      <c r="W934" s="236">
        <v>2000</v>
      </c>
      <c r="X934" s="240">
        <v>1730</v>
      </c>
      <c r="Y934" s="240">
        <v>1970</v>
      </c>
      <c r="Z934" s="240">
        <v>6.2</v>
      </c>
    </row>
    <row r="935" spans="1:26" ht="16.100000000000001" x14ac:dyDescent="0.35">
      <c r="A935"/>
      <c r="B935" s="139"/>
      <c r="C935" s="68" t="s">
        <v>88</v>
      </c>
      <c r="M935" s="72"/>
      <c r="N935" s="72"/>
      <c r="O935" s="72"/>
      <c r="P935" s="72"/>
      <c r="Q935" s="72"/>
      <c r="R935" s="124"/>
      <c r="S935" s="72"/>
      <c r="T935" s="213"/>
      <c r="U935" s="148"/>
      <c r="V935" s="237"/>
      <c r="W935" s="237"/>
    </row>
    <row r="936" spans="1:26" ht="39.9" x14ac:dyDescent="0.35">
      <c r="A936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8"/>
      <c r="S936" s="127"/>
      <c r="T936" s="213"/>
      <c r="U936" s="148"/>
      <c r="V936" s="238"/>
      <c r="W936" s="238"/>
    </row>
    <row r="937" spans="1:26" ht="16.100000000000001" x14ac:dyDescent="0.35">
      <c r="A937" s="208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 t="str">
        <f>IF((L938=""),"",((M937-N937)/(M937+N937))*100)</f>
        <v/>
      </c>
      <c r="Q937" s="66">
        <v>23</v>
      </c>
      <c r="R937" s="122" t="str">
        <f>IF(L938="","",IF(P938&lt;20,(IF(O937&gt;1730,IF(O937&lt;1970,"Pass","Fail"),"Fail"))))</f>
        <v/>
      </c>
      <c r="S937" s="145"/>
      <c r="T937" s="212"/>
      <c r="U937" s="148"/>
      <c r="V937" s="236">
        <v>1600</v>
      </c>
      <c r="W937" s="236">
        <v>2000</v>
      </c>
      <c r="X937" s="240">
        <v>1730</v>
      </c>
      <c r="Y937" s="240">
        <v>1970</v>
      </c>
      <c r="Z937" s="240">
        <v>6.2</v>
      </c>
    </row>
    <row r="938" spans="1:26" ht="16.100000000000001" x14ac:dyDescent="0.35">
      <c r="A938"/>
      <c r="B938" s="139"/>
      <c r="C938" s="68" t="s">
        <v>88</v>
      </c>
      <c r="M938" s="72"/>
      <c r="N938" s="72"/>
      <c r="O938" s="72"/>
      <c r="P938" s="72"/>
      <c r="Q938" s="72"/>
      <c r="R938" s="124"/>
      <c r="S938" s="72"/>
      <c r="T938" s="213"/>
      <c r="U938" s="148"/>
      <c r="V938" s="237"/>
      <c r="W938" s="237"/>
    </row>
    <row r="939" spans="1:26" ht="39.9" x14ac:dyDescent="0.35">
      <c r="A939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8"/>
      <c r="S939" s="127"/>
      <c r="T939" s="213"/>
      <c r="U939" s="148"/>
      <c r="V939" s="238"/>
      <c r="W939" s="238"/>
    </row>
    <row r="940" spans="1:26" ht="16.100000000000001" x14ac:dyDescent="0.35">
      <c r="A940" s="208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 t="str">
        <f>IF((L941=""),"",((M940-N940)/(M940+N940))*100)</f>
        <v/>
      </c>
      <c r="Q940" s="66">
        <v>23</v>
      </c>
      <c r="R940" s="122" t="str">
        <f>IF(L941="","",IF(P941&lt;20,(IF(O940&gt;1730,IF(O940&lt;1970,"Pass","Fail"),"Fail"))))</f>
        <v/>
      </c>
      <c r="S940" s="145"/>
      <c r="T940" s="212"/>
      <c r="U940" s="148"/>
      <c r="V940" s="236">
        <v>1600</v>
      </c>
      <c r="W940" s="236">
        <v>2000</v>
      </c>
      <c r="X940" s="240">
        <v>1730</v>
      </c>
      <c r="Y940" s="240">
        <v>1970</v>
      </c>
      <c r="Z940" s="240">
        <v>6.2</v>
      </c>
    </row>
    <row r="941" spans="1:26" ht="16.100000000000001" x14ac:dyDescent="0.35">
      <c r="A941"/>
      <c r="B941" s="139"/>
      <c r="C941" s="68" t="s">
        <v>88</v>
      </c>
      <c r="M941" s="72"/>
      <c r="N941" s="72"/>
      <c r="O941" s="72"/>
      <c r="P941" s="72"/>
      <c r="Q941" s="72"/>
      <c r="R941" s="124"/>
      <c r="S941" s="72"/>
      <c r="T941" s="213"/>
      <c r="U941" s="148"/>
      <c r="V941" s="237"/>
      <c r="W941" s="237"/>
    </row>
    <row r="942" spans="1:26" ht="39.9" x14ac:dyDescent="0.35">
      <c r="A942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8"/>
      <c r="S942" s="127"/>
      <c r="T942" s="213"/>
      <c r="U942" s="148"/>
      <c r="V942" s="238"/>
      <c r="W942" s="238"/>
    </row>
    <row r="943" spans="1:26" ht="16.100000000000001" x14ac:dyDescent="0.35">
      <c r="A943" s="208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 t="str">
        <f>IF((L944=""),"",((M943-N943)/(M943+N943))*100)</f>
        <v/>
      </c>
      <c r="Q943" s="66">
        <v>23</v>
      </c>
      <c r="R943" s="122" t="str">
        <f>IF(L944="","",IF(P944&lt;20,(IF(O943&gt;1730,IF(O943&lt;1970,"Pass","Fail"),"Fail"))))</f>
        <v/>
      </c>
      <c r="S943" s="145"/>
      <c r="T943" s="212"/>
      <c r="U943" s="148"/>
      <c r="V943" s="236">
        <v>1600</v>
      </c>
      <c r="W943" s="236">
        <v>2000</v>
      </c>
      <c r="X943" s="240">
        <v>1730</v>
      </c>
      <c r="Y943" s="240">
        <v>1970</v>
      </c>
      <c r="Z943" s="240">
        <v>6.2</v>
      </c>
    </row>
    <row r="944" spans="1:26" ht="16.100000000000001" x14ac:dyDescent="0.35">
      <c r="A944"/>
      <c r="B944" s="139"/>
      <c r="C944" s="68" t="s">
        <v>88</v>
      </c>
      <c r="M944" s="72"/>
      <c r="N944" s="72"/>
      <c r="O944" s="72"/>
      <c r="P944" s="72"/>
      <c r="Q944" s="72"/>
      <c r="R944" s="124"/>
      <c r="S944" s="72"/>
      <c r="T944" s="213"/>
      <c r="U944" s="148"/>
      <c r="V944" s="237"/>
      <c r="W944" s="237"/>
    </row>
    <row r="945" spans="1:26" ht="39.9" x14ac:dyDescent="0.35">
      <c r="A945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8"/>
      <c r="S945" s="127"/>
      <c r="T945" s="213"/>
      <c r="U945" s="148"/>
      <c r="V945" s="238"/>
      <c r="W945" s="238"/>
    </row>
    <row r="946" spans="1:26" ht="16.100000000000001" x14ac:dyDescent="0.35">
      <c r="A946" s="208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 t="str">
        <f>IF((L947=""),"",((M946-N946)/(M946+N946))*100)</f>
        <v/>
      </c>
      <c r="Q946" s="66">
        <v>23</v>
      </c>
      <c r="R946" s="122" t="str">
        <f>IF(L947="","",IF(P947&lt;20,(IF(O946&gt;1730,IF(O946&lt;1970,"Pass","Fail"),"Fail"))))</f>
        <v/>
      </c>
      <c r="S946" s="145"/>
      <c r="T946" s="212"/>
      <c r="U946" s="148"/>
      <c r="V946" s="236">
        <v>1600</v>
      </c>
      <c r="W946" s="236">
        <v>2000</v>
      </c>
      <c r="X946" s="240">
        <v>1730</v>
      </c>
      <c r="Y946" s="240">
        <v>1970</v>
      </c>
      <c r="Z946" s="240">
        <v>6.2</v>
      </c>
    </row>
    <row r="947" spans="1:26" ht="16.100000000000001" x14ac:dyDescent="0.35">
      <c r="A947"/>
      <c r="B947" s="139"/>
      <c r="C947" s="68" t="s">
        <v>88</v>
      </c>
      <c r="M947" s="72"/>
      <c r="N947" s="72"/>
      <c r="O947" s="72"/>
      <c r="P947" s="72"/>
      <c r="Q947" s="72"/>
      <c r="R947" s="124"/>
      <c r="S947" s="72"/>
      <c r="T947" s="213"/>
      <c r="U947" s="148"/>
      <c r="V947" s="237"/>
      <c r="W947" s="237"/>
    </row>
    <row r="948" spans="1:26" ht="39.9" x14ac:dyDescent="0.35">
      <c r="A9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8"/>
      <c r="S948" s="127"/>
      <c r="T948" s="213"/>
      <c r="U948" s="148"/>
      <c r="V948" s="238"/>
      <c r="W948" s="238"/>
    </row>
    <row r="949" spans="1:26" ht="16.100000000000001" x14ac:dyDescent="0.35">
      <c r="A949" s="208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 t="str">
        <f>IF((L950=""),"",((M949-N949)/(M949+N949))*100)</f>
        <v/>
      </c>
      <c r="Q949" s="66">
        <v>23</v>
      </c>
      <c r="R949" s="122" t="str">
        <f>IF(L950="","",IF(P950&lt;20,(IF(O949&gt;1730,IF(O949&lt;1970,"Pass","Fail"),"Fail"))))</f>
        <v/>
      </c>
      <c r="S949" s="145"/>
      <c r="T949" s="212"/>
      <c r="U949" s="148"/>
      <c r="V949" s="236">
        <v>1600</v>
      </c>
      <c r="W949" s="236">
        <v>2000</v>
      </c>
      <c r="X949" s="240">
        <v>1730</v>
      </c>
      <c r="Y949" s="240">
        <v>1970</v>
      </c>
      <c r="Z949" s="240">
        <v>6.2</v>
      </c>
    </row>
    <row r="950" spans="1:26" ht="16.100000000000001" x14ac:dyDescent="0.35">
      <c r="A950"/>
      <c r="B950" s="139"/>
      <c r="C950" s="68" t="s">
        <v>88</v>
      </c>
      <c r="M950" s="72"/>
      <c r="N950" s="72"/>
      <c r="O950" s="72"/>
      <c r="P950" s="72"/>
      <c r="Q950" s="72"/>
      <c r="R950" s="124"/>
      <c r="S950" s="72"/>
      <c r="T950" s="213"/>
      <c r="U950" s="148"/>
      <c r="V950" s="237"/>
      <c r="W950" s="237"/>
    </row>
    <row r="951" spans="1:26" ht="39.9" x14ac:dyDescent="0.35">
      <c r="A951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8"/>
      <c r="S951" s="127"/>
      <c r="T951" s="213"/>
      <c r="U951" s="148"/>
      <c r="V951" s="238"/>
      <c r="W951" s="238"/>
    </row>
    <row r="952" spans="1:26" ht="16.100000000000001" x14ac:dyDescent="0.35">
      <c r="A952" s="208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 t="str">
        <f>IF((L953=""),"",((M952-N952)/(M952+N952))*100)</f>
        <v/>
      </c>
      <c r="Q952" s="66">
        <v>23</v>
      </c>
      <c r="R952" s="122" t="str">
        <f>IF(L953="","",IF(P953&lt;20,(IF(O952&gt;1730,IF(O952&lt;1970,"Pass","Fail"),"Fail"))))</f>
        <v/>
      </c>
      <c r="S952" s="145"/>
      <c r="T952" s="212"/>
      <c r="U952" s="148"/>
      <c r="V952" s="236">
        <v>1600</v>
      </c>
      <c r="W952" s="236">
        <v>2000</v>
      </c>
      <c r="X952" s="240">
        <v>1730</v>
      </c>
      <c r="Y952" s="240">
        <v>1970</v>
      </c>
      <c r="Z952" s="240">
        <v>6.2</v>
      </c>
    </row>
    <row r="953" spans="1:26" ht="16.100000000000001" x14ac:dyDescent="0.35">
      <c r="A953"/>
      <c r="B953" s="139"/>
      <c r="C953" s="68" t="s">
        <v>88</v>
      </c>
      <c r="M953" s="72"/>
      <c r="N953" s="72"/>
      <c r="O953" s="72"/>
      <c r="P953" s="72"/>
      <c r="Q953" s="72"/>
      <c r="R953" s="124"/>
      <c r="S953" s="72"/>
      <c r="T953" s="213"/>
      <c r="U953" s="148"/>
      <c r="V953" s="237"/>
      <c r="W953" s="237"/>
    </row>
    <row r="954" spans="1:26" ht="39.9" x14ac:dyDescent="0.35">
      <c r="A954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8"/>
      <c r="S954" s="127"/>
      <c r="T954" s="213"/>
      <c r="U954" s="148"/>
      <c r="V954" s="238"/>
      <c r="W954" s="238"/>
    </row>
    <row r="955" spans="1:26" ht="16.100000000000001" x14ac:dyDescent="0.35">
      <c r="A955" s="208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 t="str">
        <f>IF((L956=""),"",((M955-N955)/(M955+N955))*100)</f>
        <v/>
      </c>
      <c r="Q955" s="66">
        <v>23</v>
      </c>
      <c r="R955" s="122" t="str">
        <f>IF(L956="","",IF(P956&lt;20,(IF(O955&gt;1730,IF(O955&lt;1970,"Pass","Fail"),"Fail"))))</f>
        <v/>
      </c>
      <c r="S955" s="145"/>
      <c r="T955" s="212"/>
      <c r="U955" s="148"/>
      <c r="V955" s="236">
        <v>1600</v>
      </c>
      <c r="W955" s="236">
        <v>2000</v>
      </c>
      <c r="X955" s="240">
        <v>1730</v>
      </c>
      <c r="Y955" s="240">
        <v>1970</v>
      </c>
      <c r="Z955" s="240">
        <v>6.2</v>
      </c>
    </row>
    <row r="956" spans="1:26" ht="16.100000000000001" x14ac:dyDescent="0.35">
      <c r="A956"/>
      <c r="B956" s="139"/>
      <c r="C956" s="68" t="s">
        <v>88</v>
      </c>
      <c r="M956" s="72"/>
      <c r="N956" s="72"/>
      <c r="O956" s="72"/>
      <c r="P956" s="72"/>
      <c r="Q956" s="72"/>
      <c r="R956" s="124"/>
      <c r="S956" s="72"/>
      <c r="T956" s="213"/>
      <c r="U956" s="148"/>
      <c r="V956" s="237"/>
      <c r="W956" s="237"/>
    </row>
    <row r="957" spans="1:26" ht="39.9" x14ac:dyDescent="0.35">
      <c r="A957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8"/>
      <c r="S957" s="127"/>
      <c r="T957" s="213"/>
      <c r="U957" s="148"/>
      <c r="V957" s="238"/>
      <c r="W957" s="238"/>
    </row>
    <row r="958" spans="1:26" ht="16.100000000000001" x14ac:dyDescent="0.35">
      <c r="A958" s="208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 t="str">
        <f>IF((L959=""),"",((M958-N958)/(M958+N958))*100)</f>
        <v/>
      </c>
      <c r="Q958" s="66">
        <v>23</v>
      </c>
      <c r="R958" s="122" t="str">
        <f>IF(L959="","",IF(P959&lt;20,(IF(O958&gt;1730,IF(O958&lt;1970,"Pass","Fail"),"Fail"))))</f>
        <v/>
      </c>
      <c r="S958" s="145"/>
      <c r="T958" s="212"/>
      <c r="U958" s="148"/>
      <c r="V958" s="236">
        <v>1600</v>
      </c>
      <c r="W958" s="236">
        <v>2000</v>
      </c>
      <c r="X958" s="240">
        <v>1730</v>
      </c>
      <c r="Y958" s="240">
        <v>1970</v>
      </c>
      <c r="Z958" s="240">
        <v>6.2</v>
      </c>
    </row>
    <row r="959" spans="1:26" ht="16.100000000000001" x14ac:dyDescent="0.35">
      <c r="A959"/>
      <c r="B959" s="139"/>
      <c r="C959" s="68" t="s">
        <v>88</v>
      </c>
      <c r="M959" s="72"/>
      <c r="N959" s="72"/>
      <c r="O959" s="72"/>
      <c r="P959" s="72"/>
      <c r="Q959" s="72"/>
      <c r="R959" s="124"/>
      <c r="S959" s="72"/>
      <c r="T959" s="213"/>
      <c r="U959" s="148"/>
      <c r="V959" s="237"/>
      <c r="W959" s="237"/>
    </row>
    <row r="960" spans="1:26" ht="39.9" x14ac:dyDescent="0.35">
      <c r="A960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8"/>
      <c r="S960" s="127"/>
      <c r="T960" s="213"/>
      <c r="U960" s="148"/>
      <c r="V960" s="238"/>
      <c r="W960" s="238"/>
    </row>
    <row r="961" spans="1:26" ht="16.100000000000001" x14ac:dyDescent="0.35">
      <c r="A961" s="208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 t="str">
        <f>IF((L962=""),"",((M961-N961)/(M961+N961))*100)</f>
        <v/>
      </c>
      <c r="Q961" s="66">
        <v>23</v>
      </c>
      <c r="R961" s="122" t="str">
        <f>IF(L962="","",IF(P962&lt;20,(IF(O961&gt;1730,IF(O961&lt;1970,"Pass","Fail"),"Fail"))))</f>
        <v/>
      </c>
      <c r="S961" s="145"/>
      <c r="T961" s="212"/>
      <c r="U961" s="148"/>
      <c r="V961" s="236">
        <v>1600</v>
      </c>
      <c r="W961" s="236">
        <v>2000</v>
      </c>
      <c r="X961" s="240">
        <v>1730</v>
      </c>
      <c r="Y961" s="240">
        <v>1970</v>
      </c>
      <c r="Z961" s="240">
        <v>6.2</v>
      </c>
    </row>
    <row r="962" spans="1:26" ht="16.100000000000001" x14ac:dyDescent="0.35">
      <c r="A962"/>
      <c r="B962" s="139"/>
      <c r="C962" s="68" t="s">
        <v>88</v>
      </c>
      <c r="M962" s="72"/>
      <c r="N962" s="72"/>
      <c r="O962" s="72"/>
      <c r="P962" s="72"/>
      <c r="Q962" s="72"/>
      <c r="R962" s="124"/>
      <c r="S962" s="72"/>
      <c r="T962" s="213"/>
      <c r="U962" s="148"/>
      <c r="V962" s="237"/>
      <c r="W962" s="237"/>
    </row>
    <row r="963" spans="1:26" ht="39.9" x14ac:dyDescent="0.35">
      <c r="A963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8"/>
      <c r="S963" s="127"/>
      <c r="T963" s="213"/>
      <c r="U963" s="148"/>
      <c r="V963" s="238"/>
      <c r="W963" s="238"/>
    </row>
    <row r="964" spans="1:26" ht="16.100000000000001" x14ac:dyDescent="0.35">
      <c r="A964" s="208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 t="str">
        <f>IF((L965=""),"",((M964-N964)/(M964+N964))*100)</f>
        <v/>
      </c>
      <c r="Q964" s="66">
        <v>23</v>
      </c>
      <c r="R964" s="122" t="str">
        <f>IF(L965="","",IF(P965&lt;20,(IF(O964&gt;1730,IF(O964&lt;1970,"Pass","Fail"),"Fail"))))</f>
        <v/>
      </c>
      <c r="S964" s="145"/>
      <c r="T964" s="212"/>
      <c r="U964" s="148"/>
      <c r="V964" s="236">
        <v>1600</v>
      </c>
      <c r="W964" s="236">
        <v>2000</v>
      </c>
      <c r="X964" s="240">
        <v>1730</v>
      </c>
      <c r="Y964" s="240">
        <v>1970</v>
      </c>
      <c r="Z964" s="240">
        <v>6.2</v>
      </c>
    </row>
    <row r="965" spans="1:26" ht="16.100000000000001" x14ac:dyDescent="0.35">
      <c r="A965"/>
      <c r="B965" s="139"/>
      <c r="C965" s="68" t="s">
        <v>88</v>
      </c>
      <c r="M965" s="72"/>
      <c r="N965" s="72"/>
      <c r="O965" s="72"/>
      <c r="P965" s="72"/>
      <c r="Q965" s="72"/>
      <c r="R965" s="124"/>
      <c r="S965" s="72"/>
      <c r="T965" s="213"/>
      <c r="U965" s="148"/>
      <c r="V965" s="237"/>
      <c r="W965" s="237"/>
    </row>
    <row r="966" spans="1:26" ht="39.9" x14ac:dyDescent="0.35">
      <c r="A966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8"/>
      <c r="S966" s="127"/>
      <c r="T966" s="213"/>
      <c r="U966" s="148"/>
      <c r="V966" s="238"/>
      <c r="W966" s="238"/>
    </row>
    <row r="967" spans="1:26" ht="16.100000000000001" x14ac:dyDescent="0.35">
      <c r="A967" s="208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 t="str">
        <f>IF((L968=""),"",((M967-N967)/(M967+N967))*100)</f>
        <v/>
      </c>
      <c r="Q967" s="66">
        <v>23</v>
      </c>
      <c r="R967" s="122" t="str">
        <f>IF(L968="","",IF(P968&lt;20,(IF(O967&gt;1730,IF(O967&lt;1970,"Pass","Fail"),"Fail"))))</f>
        <v/>
      </c>
      <c r="S967" s="145"/>
      <c r="T967" s="212"/>
      <c r="U967" s="148"/>
      <c r="V967" s="236">
        <v>1600</v>
      </c>
      <c r="W967" s="236">
        <v>2000</v>
      </c>
      <c r="X967" s="240">
        <v>1730</v>
      </c>
      <c r="Y967" s="240">
        <v>1970</v>
      </c>
      <c r="Z967" s="240">
        <v>6.2</v>
      </c>
    </row>
    <row r="968" spans="1:26" ht="16.100000000000001" x14ac:dyDescent="0.35">
      <c r="A968"/>
      <c r="B968" s="139"/>
      <c r="C968" s="68" t="s">
        <v>88</v>
      </c>
      <c r="M968" s="72"/>
      <c r="N968" s="72"/>
      <c r="O968" s="72"/>
      <c r="P968" s="72"/>
      <c r="Q968" s="72"/>
      <c r="R968" s="124"/>
      <c r="S968" s="72"/>
      <c r="T968" s="213"/>
      <c r="U968" s="148"/>
      <c r="V968" s="237"/>
      <c r="W968" s="237"/>
    </row>
    <row r="969" spans="1:26" ht="39.9" x14ac:dyDescent="0.35">
      <c r="A969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8"/>
      <c r="S969" s="127"/>
      <c r="T969" s="213"/>
      <c r="U969" s="148"/>
      <c r="V969" s="238"/>
      <c r="W969" s="238"/>
    </row>
    <row r="970" spans="1:26" ht="16.100000000000001" x14ac:dyDescent="0.35">
      <c r="A970" s="208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 t="str">
        <f>IF((L971=""),"",((M970-N970)/(M970+N970))*100)</f>
        <v/>
      </c>
      <c r="Q970" s="66">
        <v>23</v>
      </c>
      <c r="R970" s="122" t="str">
        <f>IF(L971="","",IF(P971&lt;20,(IF(O970&gt;1730,IF(O970&lt;1970,"Pass","Fail"),"Fail"))))</f>
        <v/>
      </c>
      <c r="S970" s="145"/>
      <c r="T970" s="212"/>
      <c r="U970" s="148"/>
      <c r="V970" s="236">
        <v>1600</v>
      </c>
      <c r="W970" s="236">
        <v>2000</v>
      </c>
      <c r="X970" s="240">
        <v>1730</v>
      </c>
      <c r="Y970" s="240">
        <v>1970</v>
      </c>
      <c r="Z970" s="240">
        <v>6.2</v>
      </c>
    </row>
    <row r="971" spans="1:26" ht="16.100000000000001" x14ac:dyDescent="0.35">
      <c r="A971"/>
      <c r="B971" s="139"/>
      <c r="C971" s="68" t="s">
        <v>88</v>
      </c>
      <c r="M971" s="72"/>
      <c r="N971" s="72"/>
      <c r="O971" s="72"/>
      <c r="P971" s="72"/>
      <c r="Q971" s="72"/>
      <c r="R971" s="124"/>
      <c r="S971" s="72"/>
      <c r="T971" s="213"/>
      <c r="U971" s="148"/>
      <c r="V971" s="237"/>
      <c r="W971" s="237"/>
    </row>
    <row r="972" spans="1:26" ht="39.9" x14ac:dyDescent="0.35">
      <c r="A972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8"/>
      <c r="S972" s="127"/>
      <c r="T972" s="213"/>
      <c r="U972" s="148"/>
      <c r="V972" s="238"/>
      <c r="W972" s="238"/>
    </row>
    <row r="973" spans="1:26" ht="16.100000000000001" x14ac:dyDescent="0.35">
      <c r="A973" s="208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 t="str">
        <f>IF((L974=""),"",((M973-N973)/(M973+N973))*100)</f>
        <v/>
      </c>
      <c r="Q973" s="66">
        <v>23</v>
      </c>
      <c r="R973" s="122" t="str">
        <f>IF(L974="","",IF(P974&lt;20,(IF(O973&gt;1730,IF(O973&lt;1970,"Pass","Fail"),"Fail"))))</f>
        <v/>
      </c>
      <c r="S973" s="145"/>
      <c r="T973" s="212"/>
      <c r="U973" s="148"/>
      <c r="V973" s="236">
        <v>1600</v>
      </c>
      <c r="W973" s="236">
        <v>2000</v>
      </c>
      <c r="X973" s="240">
        <v>1730</v>
      </c>
      <c r="Y973" s="240">
        <v>1970</v>
      </c>
      <c r="Z973" s="240">
        <v>6.2</v>
      </c>
    </row>
    <row r="974" spans="1:26" ht="16.100000000000001" x14ac:dyDescent="0.35">
      <c r="A974"/>
      <c r="B974" s="139"/>
      <c r="C974" s="68" t="s">
        <v>88</v>
      </c>
      <c r="M974" s="72"/>
      <c r="N974" s="72"/>
      <c r="O974" s="72"/>
      <c r="P974" s="72"/>
      <c r="Q974" s="72"/>
      <c r="R974" s="124"/>
      <c r="S974" s="72"/>
      <c r="T974" s="213"/>
      <c r="U974" s="148"/>
      <c r="V974" s="237"/>
      <c r="W974" s="237"/>
    </row>
    <row r="975" spans="1:26" ht="39.9" x14ac:dyDescent="0.35">
      <c r="A975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8"/>
      <c r="S975" s="127"/>
      <c r="T975" s="213"/>
      <c r="U975" s="148"/>
      <c r="V975" s="238"/>
      <c r="W975" s="238"/>
    </row>
    <row r="976" spans="1:26" ht="16.100000000000001" x14ac:dyDescent="0.35">
      <c r="A976" s="208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 t="str">
        <f>IF((L977=""),"",((M976-N976)/(M976+N976))*100)</f>
        <v/>
      </c>
      <c r="Q976" s="66">
        <v>23</v>
      </c>
      <c r="R976" s="122" t="str">
        <f>IF(L977="","",IF(P977&lt;20,(IF(O976&gt;1730,IF(O976&lt;1970,"Pass","Fail"),"Fail"))))</f>
        <v/>
      </c>
      <c r="S976" s="145"/>
      <c r="T976" s="212"/>
      <c r="U976" s="148"/>
      <c r="V976" s="236">
        <v>1600</v>
      </c>
      <c r="W976" s="236">
        <v>2000</v>
      </c>
      <c r="X976" s="240">
        <v>1730</v>
      </c>
      <c r="Y976" s="240">
        <v>1970</v>
      </c>
      <c r="Z976" s="240">
        <v>6.2</v>
      </c>
    </row>
    <row r="977" spans="1:26" ht="16.100000000000001" x14ac:dyDescent="0.35">
      <c r="A977"/>
      <c r="B977" s="139"/>
      <c r="C977" s="68" t="s">
        <v>88</v>
      </c>
      <c r="M977" s="72"/>
      <c r="N977" s="72"/>
      <c r="O977" s="72"/>
      <c r="P977" s="72"/>
      <c r="Q977" s="72"/>
      <c r="R977" s="124"/>
      <c r="S977" s="72"/>
      <c r="T977" s="213"/>
      <c r="U977" s="148"/>
      <c r="V977" s="237"/>
      <c r="W977" s="237"/>
    </row>
    <row r="978" spans="1:26" ht="39.9" x14ac:dyDescent="0.35">
      <c r="A97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8"/>
      <c r="S978" s="127"/>
      <c r="T978" s="213"/>
      <c r="U978" s="148"/>
      <c r="V978" s="238"/>
      <c r="W978" s="238"/>
    </row>
    <row r="979" spans="1:26" ht="16.100000000000001" x14ac:dyDescent="0.35">
      <c r="A979" s="208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 t="str">
        <f>IF((L980=""),"",((M979-N979)/(M979+N979))*100)</f>
        <v/>
      </c>
      <c r="Q979" s="66">
        <v>23</v>
      </c>
      <c r="R979" s="122" t="str">
        <f>IF(L980="","",IF(P980&lt;20,(IF(O979&gt;1730,IF(O979&lt;1970,"Pass","Fail"),"Fail"))))</f>
        <v/>
      </c>
      <c r="S979" s="145"/>
      <c r="T979" s="212"/>
      <c r="U979" s="148"/>
      <c r="V979" s="236">
        <v>1600</v>
      </c>
      <c r="W979" s="236">
        <v>2000</v>
      </c>
      <c r="X979" s="240">
        <v>1730</v>
      </c>
      <c r="Y979" s="240">
        <v>1970</v>
      </c>
      <c r="Z979" s="240">
        <v>6.2</v>
      </c>
    </row>
    <row r="980" spans="1:26" ht="16.100000000000001" x14ac:dyDescent="0.35">
      <c r="A980"/>
      <c r="B980" s="139"/>
      <c r="C980" s="68" t="s">
        <v>88</v>
      </c>
      <c r="M980" s="72"/>
      <c r="N980" s="72"/>
      <c r="O980" s="72"/>
      <c r="P980" s="72"/>
      <c r="Q980" s="72"/>
      <c r="R980" s="124"/>
      <c r="S980" s="72"/>
      <c r="T980" s="213"/>
      <c r="U980" s="148"/>
      <c r="V980" s="237"/>
      <c r="W980" s="237"/>
    </row>
    <row r="981" spans="1:26" ht="39.9" x14ac:dyDescent="0.35">
      <c r="A981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8"/>
      <c r="S981" s="127"/>
      <c r="T981" s="213"/>
      <c r="U981" s="148"/>
      <c r="V981" s="238"/>
      <c r="W981" s="238"/>
    </row>
    <row r="982" spans="1:26" ht="16.100000000000001" x14ac:dyDescent="0.35">
      <c r="A982" s="208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 t="str">
        <f>IF((L983=""),"",((M982-N982)/(M982+N982))*100)</f>
        <v/>
      </c>
      <c r="Q982" s="66">
        <v>23</v>
      </c>
      <c r="R982" s="122" t="str">
        <f>IF(L983="","",IF(P983&lt;20,(IF(O982&gt;1730,IF(O982&lt;1970,"Pass","Fail"),"Fail"))))</f>
        <v/>
      </c>
      <c r="S982" s="145"/>
      <c r="T982" s="212"/>
      <c r="U982" s="148"/>
      <c r="V982" s="236">
        <v>1600</v>
      </c>
      <c r="W982" s="236">
        <v>2000</v>
      </c>
      <c r="X982" s="240">
        <v>1730</v>
      </c>
      <c r="Y982" s="240">
        <v>1970</v>
      </c>
      <c r="Z982" s="240">
        <v>6.2</v>
      </c>
    </row>
    <row r="983" spans="1:26" ht="16.100000000000001" x14ac:dyDescent="0.35">
      <c r="A983"/>
      <c r="B983" s="139"/>
      <c r="C983" s="68" t="s">
        <v>88</v>
      </c>
      <c r="M983" s="72"/>
      <c r="N983" s="72"/>
      <c r="O983" s="72"/>
      <c r="P983" s="72"/>
      <c r="Q983" s="72"/>
      <c r="R983" s="124"/>
      <c r="S983" s="72"/>
      <c r="T983" s="213"/>
      <c r="U983" s="148"/>
      <c r="V983" s="237"/>
      <c r="W983" s="237"/>
    </row>
    <row r="984" spans="1:26" ht="39.9" x14ac:dyDescent="0.35">
      <c r="A984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8"/>
      <c r="S984" s="127"/>
      <c r="T984" s="213"/>
      <c r="U984" s="148"/>
      <c r="V984" s="238"/>
      <c r="W984" s="238"/>
    </row>
    <row r="985" spans="1:26" ht="16.100000000000001" x14ac:dyDescent="0.35">
      <c r="A985" s="208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 t="str">
        <f>IF((L986=""),"",((M985-N985)/(M985+N985))*100)</f>
        <v/>
      </c>
      <c r="Q985" s="66">
        <v>23</v>
      </c>
      <c r="R985" s="122" t="str">
        <f>IF(L986="","",IF(P986&lt;20,(IF(O985&gt;1730,IF(O985&lt;1970,"Pass","Fail"),"Fail"))))</f>
        <v/>
      </c>
      <c r="S985" s="145"/>
      <c r="T985" s="212"/>
      <c r="U985" s="148"/>
      <c r="V985" s="236">
        <v>1600</v>
      </c>
      <c r="W985" s="236">
        <v>2000</v>
      </c>
      <c r="X985" s="240">
        <v>1730</v>
      </c>
      <c r="Y985" s="240">
        <v>1970</v>
      </c>
      <c r="Z985" s="240">
        <v>6.2</v>
      </c>
    </row>
    <row r="986" spans="1:26" ht="16.100000000000001" x14ac:dyDescent="0.35">
      <c r="A986"/>
      <c r="B986" s="139"/>
      <c r="C986" s="68" t="s">
        <v>88</v>
      </c>
      <c r="M986" s="72"/>
      <c r="N986" s="72"/>
      <c r="O986" s="72"/>
      <c r="P986" s="72"/>
      <c r="Q986" s="72"/>
      <c r="R986" s="124"/>
      <c r="S986" s="72"/>
      <c r="T986" s="213"/>
      <c r="U986" s="148"/>
      <c r="V986" s="237"/>
      <c r="W986" s="237"/>
    </row>
    <row r="987" spans="1:26" ht="39.9" x14ac:dyDescent="0.35">
      <c r="A987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8"/>
      <c r="S987" s="127"/>
      <c r="T987" s="213"/>
      <c r="U987" s="148"/>
      <c r="V987" s="238"/>
      <c r="W987" s="238"/>
    </row>
    <row r="988" spans="1:26" ht="16.100000000000001" x14ac:dyDescent="0.35">
      <c r="A988" s="208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 t="str">
        <f>IF((L989=""),"",((M988-N988)/(M988+N988))*100)</f>
        <v/>
      </c>
      <c r="Q988" s="66">
        <v>23</v>
      </c>
      <c r="R988" s="122" t="str">
        <f>IF(L989="","",IF(P989&lt;20,(IF(O988&gt;1730,IF(O988&lt;1970,"Pass","Fail"),"Fail"))))</f>
        <v/>
      </c>
      <c r="S988" s="145"/>
      <c r="T988" s="212"/>
      <c r="U988" s="148"/>
      <c r="V988" s="236">
        <v>1600</v>
      </c>
      <c r="W988" s="236">
        <v>2000</v>
      </c>
      <c r="X988" s="240">
        <v>1730</v>
      </c>
      <c r="Y988" s="240">
        <v>1970</v>
      </c>
      <c r="Z988" s="240">
        <v>6.2</v>
      </c>
    </row>
    <row r="989" spans="1:26" ht="16.100000000000001" x14ac:dyDescent="0.35">
      <c r="A989"/>
      <c r="B989" s="139"/>
      <c r="C989" s="68" t="s">
        <v>88</v>
      </c>
      <c r="M989" s="72"/>
      <c r="N989" s="72"/>
      <c r="O989" s="72"/>
      <c r="P989" s="72"/>
      <c r="Q989" s="72"/>
      <c r="R989" s="124"/>
      <c r="S989" s="72"/>
      <c r="T989" s="213"/>
      <c r="U989" s="148"/>
      <c r="V989" s="237"/>
      <c r="W989" s="237"/>
    </row>
    <row r="990" spans="1:26" ht="39.9" x14ac:dyDescent="0.35">
      <c r="A990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8"/>
      <c r="S990" s="127"/>
      <c r="T990" s="213"/>
      <c r="U990" s="148"/>
      <c r="V990" s="238"/>
      <c r="W990" s="238"/>
    </row>
    <row r="991" spans="1:26" ht="16.100000000000001" x14ac:dyDescent="0.35">
      <c r="A991" s="208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 t="str">
        <f>IF((L992=""),"",((M991-N991)/(M991+N991))*100)</f>
        <v/>
      </c>
      <c r="Q991" s="66">
        <v>23</v>
      </c>
      <c r="R991" s="122" t="str">
        <f>IF(L992="","",IF(P992&lt;20,(IF(O991&gt;1730,IF(O991&lt;1970,"Pass","Fail"),"Fail"))))</f>
        <v/>
      </c>
      <c r="S991" s="145"/>
      <c r="T991" s="212"/>
      <c r="U991" s="148"/>
      <c r="V991" s="236">
        <v>1600</v>
      </c>
      <c r="W991" s="236">
        <v>2000</v>
      </c>
      <c r="X991" s="240">
        <v>1730</v>
      </c>
      <c r="Y991" s="240">
        <v>1970</v>
      </c>
      <c r="Z991" s="240">
        <v>6.2</v>
      </c>
    </row>
    <row r="992" spans="1:26" ht="16.100000000000001" x14ac:dyDescent="0.35">
      <c r="A992"/>
      <c r="B992" s="139"/>
      <c r="C992" s="68" t="s">
        <v>88</v>
      </c>
      <c r="M992" s="72"/>
      <c r="N992" s="72"/>
      <c r="O992" s="72"/>
      <c r="P992" s="72"/>
      <c r="Q992" s="72"/>
      <c r="R992" s="124"/>
      <c r="S992" s="72"/>
      <c r="T992" s="213"/>
      <c r="U992" s="148"/>
      <c r="V992" s="237"/>
      <c r="W992" s="237"/>
    </row>
    <row r="993" spans="1:26" ht="39.9" x14ac:dyDescent="0.35">
      <c r="A993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8"/>
      <c r="S993" s="127"/>
      <c r="T993" s="213"/>
      <c r="U993" s="148"/>
      <c r="V993" s="238"/>
      <c r="W993" s="238"/>
    </row>
    <row r="994" spans="1:26" ht="16.100000000000001" x14ac:dyDescent="0.35">
      <c r="A994" s="208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 t="str">
        <f>IF((L995=""),"",((M994-N994)/(M994+N994))*100)</f>
        <v/>
      </c>
      <c r="Q994" s="66">
        <v>23</v>
      </c>
      <c r="R994" s="122" t="str">
        <f>IF(L995="","",IF(P995&lt;20,(IF(O994&gt;1730,IF(O994&lt;1970,"Pass","Fail"),"Fail"))))</f>
        <v/>
      </c>
      <c r="S994" s="145"/>
      <c r="T994" s="212"/>
      <c r="U994" s="148"/>
      <c r="V994" s="236">
        <v>1600</v>
      </c>
      <c r="W994" s="236">
        <v>2000</v>
      </c>
      <c r="X994" s="240">
        <v>1730</v>
      </c>
      <c r="Y994" s="240">
        <v>1970</v>
      </c>
      <c r="Z994" s="240">
        <v>6.2</v>
      </c>
    </row>
    <row r="995" spans="1:26" ht="16.100000000000001" x14ac:dyDescent="0.35">
      <c r="A995"/>
      <c r="B995" s="139"/>
      <c r="C995" s="68" t="s">
        <v>88</v>
      </c>
      <c r="M995" s="72"/>
      <c r="N995" s="72"/>
      <c r="O995" s="72"/>
      <c r="P995" s="72"/>
      <c r="Q995" s="72"/>
      <c r="R995" s="124"/>
      <c r="S995" s="72"/>
      <c r="T995" s="213"/>
      <c r="U995" s="148"/>
      <c r="V995" s="237"/>
      <c r="W995" s="237"/>
    </row>
    <row r="996" spans="1:26" ht="39.9" x14ac:dyDescent="0.35">
      <c r="A996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8"/>
      <c r="S996" s="127"/>
      <c r="T996" s="213"/>
      <c r="U996" s="148"/>
      <c r="V996" s="238"/>
      <c r="W996" s="238"/>
    </row>
    <row r="997" spans="1:26" ht="16.100000000000001" x14ac:dyDescent="0.35">
      <c r="A997" s="208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 t="str">
        <f>IF((L998=""),"",((M997-N997)/(M997+N997))*100)</f>
        <v/>
      </c>
      <c r="Q997" s="66">
        <v>23</v>
      </c>
      <c r="R997" s="122" t="str">
        <f>IF(L998="","",IF(P998&lt;20,(IF(O997&gt;1730,IF(O997&lt;1970,"Pass","Fail"),"Fail"))))</f>
        <v/>
      </c>
      <c r="S997" s="145"/>
      <c r="T997" s="212"/>
      <c r="U997" s="148"/>
      <c r="V997" s="236">
        <v>1600</v>
      </c>
      <c r="W997" s="236">
        <v>2000</v>
      </c>
      <c r="X997" s="240">
        <v>1730</v>
      </c>
      <c r="Y997" s="240">
        <v>1970</v>
      </c>
      <c r="Z997" s="240">
        <v>6.2</v>
      </c>
    </row>
    <row r="998" spans="1:26" ht="16.100000000000001" x14ac:dyDescent="0.35">
      <c r="A998"/>
      <c r="B998" s="139"/>
      <c r="C998" s="68" t="s">
        <v>88</v>
      </c>
      <c r="M998" s="72"/>
      <c r="N998" s="72"/>
      <c r="O998" s="72"/>
      <c r="P998" s="72"/>
      <c r="Q998" s="72"/>
      <c r="R998" s="124"/>
      <c r="S998" s="72"/>
      <c r="T998" s="213"/>
      <c r="U998" s="148"/>
      <c r="V998" s="237"/>
      <c r="W998" s="237"/>
    </row>
    <row r="999" spans="1:26" ht="39.9" x14ac:dyDescent="0.35">
      <c r="A999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8"/>
      <c r="S999" s="127"/>
      <c r="T999" s="213"/>
      <c r="U999" s="148"/>
      <c r="V999" s="238"/>
      <c r="W999" s="238"/>
    </row>
    <row r="1000" spans="1:26" ht="16.100000000000001" x14ac:dyDescent="0.35">
      <c r="A1000" s="208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 t="str">
        <f>IF((L1001=""),"",((M1000-N1000)/(M1000+N1000))*100)</f>
        <v/>
      </c>
      <c r="Q1000" s="66">
        <v>23</v>
      </c>
      <c r="R1000" s="122" t="str">
        <f>IF(L1001="","",IF(P1001&lt;20,(IF(O1000&gt;1730,IF(O1000&lt;1970,"Pass","Fail"),"Fail"))))</f>
        <v/>
      </c>
      <c r="S1000" s="145"/>
      <c r="T1000" s="212"/>
      <c r="U1000" s="148"/>
      <c r="V1000" s="236">
        <v>1600</v>
      </c>
      <c r="W1000" s="236">
        <v>2000</v>
      </c>
      <c r="X1000" s="240">
        <v>1730</v>
      </c>
      <c r="Y1000" s="240">
        <v>1970</v>
      </c>
      <c r="Z1000" s="240">
        <v>6.2</v>
      </c>
    </row>
    <row r="1001" spans="1:26" ht="16.100000000000001" x14ac:dyDescent="0.35">
      <c r="A1001"/>
      <c r="B1001" s="139"/>
      <c r="C1001" s="68" t="s">
        <v>88</v>
      </c>
      <c r="M1001" s="72"/>
      <c r="N1001" s="72"/>
      <c r="O1001" s="72"/>
      <c r="P1001" s="72"/>
      <c r="Q1001" s="72"/>
      <c r="R1001" s="124"/>
      <c r="S1001" s="72"/>
      <c r="T1001" s="213"/>
      <c r="U1001" s="148"/>
      <c r="V1001" s="237"/>
      <c r="W1001" s="237"/>
    </row>
    <row r="1002" spans="1:26" ht="39.9" x14ac:dyDescent="0.35">
      <c r="A1002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8"/>
      <c r="S1002" s="127"/>
      <c r="T1002" s="213"/>
      <c r="U1002" s="148"/>
      <c r="V1002" s="238"/>
      <c r="W1002" s="238"/>
    </row>
    <row r="1003" spans="1:26" ht="16.100000000000001" x14ac:dyDescent="0.35">
      <c r="A1003" s="208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 t="str">
        <f>IF((L1004=""),"",((M1003-N1003)/(M1003+N1003))*100)</f>
        <v/>
      </c>
      <c r="Q1003" s="66">
        <v>23</v>
      </c>
      <c r="R1003" s="122" t="str">
        <f>IF(L1004="","",IF(P1004&lt;20,(IF(O1003&gt;1730,IF(O1003&lt;1970,"Pass","Fail"),"Fail"))))</f>
        <v/>
      </c>
      <c r="S1003" s="145"/>
      <c r="T1003" s="212"/>
      <c r="U1003" s="148"/>
      <c r="V1003" s="236">
        <v>1600</v>
      </c>
      <c r="W1003" s="236">
        <v>2000</v>
      </c>
      <c r="X1003" s="240">
        <v>1730</v>
      </c>
      <c r="Y1003" s="240">
        <v>1970</v>
      </c>
      <c r="Z1003" s="240">
        <v>6.2</v>
      </c>
    </row>
    <row r="1004" spans="1:26" ht="16.100000000000001" x14ac:dyDescent="0.35">
      <c r="A1004"/>
      <c r="B1004" s="139"/>
      <c r="C1004" s="68" t="s">
        <v>88</v>
      </c>
      <c r="M1004" s="72"/>
      <c r="N1004" s="72"/>
      <c r="O1004" s="72"/>
      <c r="P1004" s="72"/>
      <c r="Q1004" s="72"/>
      <c r="R1004" s="124"/>
      <c r="S1004" s="72"/>
      <c r="T1004" s="213"/>
      <c r="U1004" s="148"/>
      <c r="V1004" s="237"/>
      <c r="W1004" s="237"/>
    </row>
    <row r="1005" spans="1:26" ht="39.9" x14ac:dyDescent="0.35">
      <c r="A1005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8"/>
      <c r="S1005" s="127"/>
      <c r="T1005" s="213"/>
      <c r="U1005" s="148"/>
      <c r="V1005" s="238"/>
      <c r="W1005" s="238"/>
    </row>
    <row r="1006" spans="1:26" ht="16.100000000000001" x14ac:dyDescent="0.35">
      <c r="A1006" s="208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 t="str">
        <f>IF((L1007=""),"",((M1006-N1006)/(M1006+N1006))*100)</f>
        <v/>
      </c>
      <c r="Q1006" s="66">
        <v>23</v>
      </c>
      <c r="R1006" s="122" t="str">
        <f>IF(L1007="","",IF(P1007&lt;20,(IF(O1006&gt;1730,IF(O1006&lt;1970,"Pass","Fail"),"Fail"))))</f>
        <v/>
      </c>
      <c r="S1006" s="145"/>
      <c r="T1006" s="212"/>
      <c r="U1006" s="148"/>
      <c r="V1006" s="236">
        <v>1600</v>
      </c>
      <c r="W1006" s="236">
        <v>2000</v>
      </c>
      <c r="X1006" s="240">
        <v>1730</v>
      </c>
      <c r="Y1006" s="240">
        <v>1970</v>
      </c>
      <c r="Z1006" s="240">
        <v>6.2</v>
      </c>
    </row>
    <row r="1007" spans="1:26" ht="16.100000000000001" x14ac:dyDescent="0.35">
      <c r="A1007"/>
      <c r="B1007" s="139"/>
      <c r="C1007" s="68" t="s">
        <v>88</v>
      </c>
      <c r="M1007" s="72"/>
      <c r="N1007" s="72"/>
      <c r="O1007" s="72"/>
      <c r="P1007" s="72"/>
      <c r="Q1007" s="72"/>
      <c r="R1007" s="124"/>
      <c r="S1007" s="72"/>
      <c r="T1007" s="213"/>
      <c r="U1007" s="148"/>
      <c r="V1007" s="237"/>
      <c r="W1007" s="237"/>
    </row>
    <row r="1008" spans="1:26" ht="39.9" x14ac:dyDescent="0.35">
      <c r="A100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8"/>
      <c r="S1008" s="127"/>
      <c r="T1008" s="213"/>
      <c r="U1008" s="148"/>
      <c r="V1008" s="238"/>
      <c r="W1008" s="238"/>
    </row>
    <row r="1009" spans="1:26" ht="16.100000000000001" x14ac:dyDescent="0.35">
      <c r="A1009" s="208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 t="str">
        <f>IF((L1010=""),"",((M1009-N1009)/(M1009+N1009))*100)</f>
        <v/>
      </c>
      <c r="Q1009" s="66">
        <v>23</v>
      </c>
      <c r="R1009" s="122" t="str">
        <f>IF(L1010="","",IF(P1010&lt;20,(IF(O1009&gt;1730,IF(O1009&lt;1970,"Pass","Fail"),"Fail"))))</f>
        <v/>
      </c>
      <c r="S1009" s="145"/>
      <c r="T1009" s="212"/>
      <c r="U1009" s="148"/>
      <c r="V1009" s="236">
        <v>1600</v>
      </c>
      <c r="W1009" s="236">
        <v>2000</v>
      </c>
      <c r="X1009" s="240">
        <v>1730</v>
      </c>
      <c r="Y1009" s="240">
        <v>1970</v>
      </c>
      <c r="Z1009" s="240">
        <v>6.2</v>
      </c>
    </row>
    <row r="1010" spans="1:26" ht="16.100000000000001" x14ac:dyDescent="0.35">
      <c r="A1010"/>
      <c r="B1010" s="139"/>
      <c r="C1010" s="68" t="s">
        <v>88</v>
      </c>
      <c r="M1010" s="72"/>
      <c r="N1010" s="72"/>
      <c r="O1010" s="72"/>
      <c r="P1010" s="72"/>
      <c r="Q1010" s="72"/>
      <c r="R1010" s="124"/>
      <c r="S1010" s="72"/>
      <c r="T1010" s="213"/>
      <c r="U1010" s="148"/>
      <c r="V1010" s="237"/>
      <c r="W1010" s="237"/>
    </row>
    <row r="1011" spans="1:26" ht="39.9" x14ac:dyDescent="0.35">
      <c r="A1011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8"/>
      <c r="S1011" s="127"/>
      <c r="T1011" s="213"/>
      <c r="U1011" s="148"/>
      <c r="V1011" s="238"/>
      <c r="W1011" s="238"/>
    </row>
    <row r="1012" spans="1:26" ht="16.100000000000001" x14ac:dyDescent="0.35">
      <c r="A1012" s="208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 t="str">
        <f>IF((L1013=""),"",((M1012-N1012)/(M1012+N1012))*100)</f>
        <v/>
      </c>
      <c r="Q1012" s="66">
        <v>23</v>
      </c>
      <c r="R1012" s="122" t="str">
        <f>IF(L1013="","",IF(P1013&lt;20,(IF(O1012&gt;1730,IF(O1012&lt;1970,"Pass","Fail"),"Fail"))))</f>
        <v/>
      </c>
      <c r="S1012" s="145"/>
      <c r="T1012" s="212"/>
      <c r="U1012" s="148"/>
      <c r="V1012" s="236">
        <v>1600</v>
      </c>
      <c r="W1012" s="236">
        <v>2000</v>
      </c>
      <c r="X1012" s="240">
        <v>1730</v>
      </c>
      <c r="Y1012" s="240">
        <v>1970</v>
      </c>
      <c r="Z1012" s="240">
        <v>6.2</v>
      </c>
    </row>
    <row r="1013" spans="1:26" ht="16.100000000000001" x14ac:dyDescent="0.35">
      <c r="A1013"/>
      <c r="B1013" s="139"/>
      <c r="C1013" s="68" t="s">
        <v>88</v>
      </c>
      <c r="M1013" s="72"/>
      <c r="N1013" s="72"/>
      <c r="O1013" s="72"/>
      <c r="P1013" s="72"/>
      <c r="Q1013" s="72"/>
      <c r="R1013" s="124"/>
      <c r="S1013" s="72"/>
      <c r="T1013" s="213"/>
      <c r="U1013" s="148"/>
      <c r="V1013" s="237"/>
      <c r="W1013" s="237"/>
    </row>
    <row r="1014" spans="1:26" ht="39.9" x14ac:dyDescent="0.35">
      <c r="A1014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8"/>
      <c r="S1014" s="127"/>
      <c r="T1014" s="213"/>
      <c r="U1014" s="148"/>
      <c r="V1014" s="238"/>
      <c r="W1014" s="238"/>
    </row>
    <row r="1015" spans="1:26" ht="16.100000000000001" x14ac:dyDescent="0.35">
      <c r="A1015" s="208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 t="str">
        <f>IF((L1016=""),"",((M1015-N1015)/(M1015+N1015))*100)</f>
        <v/>
      </c>
      <c r="Q1015" s="66">
        <v>23</v>
      </c>
      <c r="R1015" s="122" t="str">
        <f>IF(L1016="","",IF(P1016&lt;20,(IF(O1015&gt;1730,IF(O1015&lt;1970,"Pass","Fail"),"Fail"))))</f>
        <v/>
      </c>
      <c r="S1015" s="145"/>
      <c r="T1015" s="212"/>
      <c r="U1015" s="148"/>
      <c r="V1015" s="236">
        <v>1600</v>
      </c>
      <c r="W1015" s="236">
        <v>2000</v>
      </c>
      <c r="X1015" s="240">
        <v>1730</v>
      </c>
      <c r="Y1015" s="240">
        <v>1970</v>
      </c>
      <c r="Z1015" s="240">
        <v>6.2</v>
      </c>
    </row>
    <row r="1016" spans="1:26" ht="16.100000000000001" x14ac:dyDescent="0.35">
      <c r="A1016"/>
      <c r="B1016" s="139"/>
      <c r="C1016" s="68" t="s">
        <v>88</v>
      </c>
      <c r="M1016" s="72"/>
      <c r="N1016" s="72"/>
      <c r="O1016" s="72"/>
      <c r="P1016" s="72"/>
      <c r="Q1016" s="72"/>
      <c r="R1016" s="124"/>
      <c r="S1016" s="72"/>
      <c r="T1016" s="213"/>
      <c r="U1016" s="148"/>
      <c r="V1016" s="237"/>
      <c r="W1016" s="237"/>
    </row>
    <row r="1017" spans="1:26" ht="39.9" x14ac:dyDescent="0.35">
      <c r="A1017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8"/>
      <c r="S1017" s="127"/>
      <c r="T1017" s="213"/>
      <c r="U1017" s="148"/>
      <c r="V1017" s="238"/>
      <c r="W1017" s="238"/>
    </row>
    <row r="1018" spans="1:26" ht="16.100000000000001" x14ac:dyDescent="0.35">
      <c r="A1018" s="208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 t="str">
        <f>IF((L1019=""),"",((M1018-N1018)/(M1018+N1018))*100)</f>
        <v/>
      </c>
      <c r="Q1018" s="66">
        <v>23</v>
      </c>
      <c r="R1018" s="122" t="str">
        <f>IF(L1019="","",IF(P1019&lt;20,(IF(O1018&gt;1730,IF(O1018&lt;1970,"Pass","Fail"),"Fail"))))</f>
        <v/>
      </c>
      <c r="S1018" s="145"/>
      <c r="T1018" s="212"/>
      <c r="U1018" s="148"/>
      <c r="V1018" s="236">
        <v>1600</v>
      </c>
      <c r="W1018" s="236">
        <v>2000</v>
      </c>
      <c r="X1018" s="240">
        <v>1730</v>
      </c>
      <c r="Y1018" s="240">
        <v>1970</v>
      </c>
      <c r="Z1018" s="240">
        <v>6.2</v>
      </c>
    </row>
    <row r="1019" spans="1:26" ht="16.100000000000001" x14ac:dyDescent="0.35">
      <c r="A1019"/>
      <c r="B1019" s="139"/>
      <c r="C1019" s="68" t="s">
        <v>88</v>
      </c>
      <c r="M1019" s="72"/>
      <c r="N1019" s="72"/>
      <c r="O1019" s="72"/>
      <c r="P1019" s="72"/>
      <c r="Q1019" s="72"/>
      <c r="R1019" s="124"/>
      <c r="S1019" s="72"/>
      <c r="T1019" s="213"/>
      <c r="U1019" s="148"/>
      <c r="V1019" s="237"/>
      <c r="W1019" s="237"/>
    </row>
    <row r="1020" spans="1:26" ht="39.9" x14ac:dyDescent="0.35">
      <c r="A1020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8"/>
      <c r="S1020" s="127"/>
      <c r="T1020" s="213"/>
      <c r="U1020" s="148"/>
      <c r="V1020" s="238"/>
      <c r="W1020" s="238"/>
    </row>
    <row r="1021" spans="1:26" ht="16.100000000000001" x14ac:dyDescent="0.35">
      <c r="A1021" s="208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 t="str">
        <f>IF((L1022=""),"",((M1021-N1021)/(M1021+N1021))*100)</f>
        <v/>
      </c>
      <c r="Q1021" s="66">
        <v>23</v>
      </c>
      <c r="R1021" s="122" t="str">
        <f>IF(L1022="","",IF(P1022&lt;20,(IF(O1021&gt;1730,IF(O1021&lt;1970,"Pass","Fail"),"Fail"))))</f>
        <v/>
      </c>
      <c r="S1021" s="145"/>
      <c r="T1021" s="212"/>
      <c r="U1021" s="148"/>
      <c r="V1021" s="236">
        <v>1600</v>
      </c>
      <c r="W1021" s="236">
        <v>2000</v>
      </c>
      <c r="X1021" s="240">
        <v>1730</v>
      </c>
      <c r="Y1021" s="240">
        <v>1970</v>
      </c>
      <c r="Z1021" s="240">
        <v>6.2</v>
      </c>
    </row>
    <row r="1022" spans="1:26" ht="16.100000000000001" x14ac:dyDescent="0.35">
      <c r="A1022"/>
      <c r="B1022" s="139"/>
      <c r="C1022" s="68" t="s">
        <v>88</v>
      </c>
      <c r="M1022" s="72"/>
      <c r="N1022" s="72"/>
      <c r="O1022" s="72"/>
      <c r="P1022" s="72"/>
      <c r="Q1022" s="72"/>
      <c r="R1022" s="124"/>
      <c r="S1022" s="72"/>
      <c r="T1022" s="213"/>
      <c r="U1022" s="148"/>
      <c r="V1022" s="237"/>
      <c r="W1022" s="237"/>
    </row>
    <row r="1023" spans="1:26" ht="39.9" x14ac:dyDescent="0.35">
      <c r="A1023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8"/>
      <c r="S1023" s="127"/>
      <c r="T1023" s="213"/>
      <c r="U1023" s="148"/>
      <c r="V1023" s="238"/>
      <c r="W1023" s="238"/>
    </row>
    <row r="1024" spans="1:26" ht="16.100000000000001" x14ac:dyDescent="0.35">
      <c r="A1024" s="208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 t="str">
        <f>IF((L1025=""),"",((M1024-N1024)/(M1024+N1024))*100)</f>
        <v/>
      </c>
      <c r="Q1024" s="66">
        <v>23</v>
      </c>
      <c r="R1024" s="122" t="str">
        <f>IF(L1025="","",IF(P1025&lt;20,(IF(O1024&gt;1730,IF(O1024&lt;1970,"Pass","Fail"),"Fail"))))</f>
        <v/>
      </c>
      <c r="S1024" s="145"/>
      <c r="T1024" s="212"/>
      <c r="U1024" s="148"/>
      <c r="V1024" s="236">
        <v>1600</v>
      </c>
      <c r="W1024" s="236">
        <v>2000</v>
      </c>
      <c r="X1024" s="240">
        <v>1730</v>
      </c>
      <c r="Y1024" s="240">
        <v>1970</v>
      </c>
      <c r="Z1024" s="240">
        <v>6.2</v>
      </c>
    </row>
    <row r="1025" spans="1:26" ht="16.100000000000001" x14ac:dyDescent="0.35">
      <c r="A1025"/>
      <c r="B1025" s="139"/>
      <c r="C1025" s="68" t="s">
        <v>88</v>
      </c>
      <c r="M1025" s="72"/>
      <c r="N1025" s="72"/>
      <c r="O1025" s="72"/>
      <c r="P1025" s="72"/>
      <c r="Q1025" s="72"/>
      <c r="R1025" s="124"/>
      <c r="S1025" s="72"/>
      <c r="T1025" s="213"/>
      <c r="U1025" s="148"/>
      <c r="V1025" s="237"/>
      <c r="W1025" s="237"/>
    </row>
    <row r="1026" spans="1:26" ht="39.9" x14ac:dyDescent="0.35">
      <c r="A1026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8"/>
      <c r="S1026" s="127"/>
      <c r="T1026" s="213"/>
      <c r="U1026" s="148"/>
      <c r="V1026" s="238"/>
      <c r="W1026" s="238"/>
    </row>
    <row r="1027" spans="1:26" ht="16.100000000000001" x14ac:dyDescent="0.35">
      <c r="A1027" s="208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 t="str">
        <f>IF((L1028=""),"",((M1027-N1027)/(M1027+N1027))*100)</f>
        <v/>
      </c>
      <c r="Q1027" s="66">
        <v>23</v>
      </c>
      <c r="R1027" s="122" t="str">
        <f>IF(L1028="","",IF(P1028&lt;20,(IF(O1027&gt;1730,IF(O1027&lt;1970,"Pass","Fail"),"Fail"))))</f>
        <v/>
      </c>
      <c r="S1027" s="145"/>
      <c r="T1027" s="212"/>
      <c r="U1027" s="148"/>
      <c r="V1027" s="236">
        <v>1600</v>
      </c>
      <c r="W1027" s="236">
        <v>2000</v>
      </c>
      <c r="X1027" s="240">
        <v>1730</v>
      </c>
      <c r="Y1027" s="240">
        <v>1970</v>
      </c>
      <c r="Z1027" s="240">
        <v>6.2</v>
      </c>
    </row>
    <row r="1028" spans="1:26" ht="16.100000000000001" x14ac:dyDescent="0.35">
      <c r="A1028"/>
      <c r="B1028" s="139"/>
      <c r="C1028" s="68" t="s">
        <v>88</v>
      </c>
      <c r="M1028" s="72"/>
      <c r="N1028" s="72"/>
      <c r="O1028" s="72"/>
      <c r="P1028" s="72"/>
      <c r="Q1028" s="72"/>
      <c r="R1028" s="124"/>
      <c r="S1028" s="72"/>
      <c r="T1028" s="213"/>
      <c r="U1028" s="148"/>
      <c r="V1028" s="237"/>
      <c r="W1028" s="237"/>
    </row>
    <row r="1029" spans="1:26" ht="39.9" x14ac:dyDescent="0.35">
      <c r="A1029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8"/>
      <c r="S1029" s="127"/>
      <c r="T1029" s="213"/>
      <c r="U1029" s="148"/>
      <c r="V1029" s="238"/>
      <c r="W1029" s="238"/>
    </row>
    <row r="1030" spans="1:26" ht="16.100000000000001" x14ac:dyDescent="0.35">
      <c r="A1030" s="208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 t="str">
        <f>IF((L1031=""),"",((M1030-N1030)/(M1030+N1030))*100)</f>
        <v/>
      </c>
      <c r="Q1030" s="66">
        <v>23</v>
      </c>
      <c r="R1030" s="122" t="str">
        <f>IF(L1031="","",IF(P1031&lt;20,(IF(O1030&gt;1730,IF(O1030&lt;1970,"Pass","Fail"),"Fail"))))</f>
        <v/>
      </c>
      <c r="S1030" s="145"/>
      <c r="T1030" s="212"/>
      <c r="U1030" s="148"/>
      <c r="V1030" s="236">
        <v>1600</v>
      </c>
      <c r="W1030" s="236">
        <v>2000</v>
      </c>
      <c r="X1030" s="240">
        <v>1730</v>
      </c>
      <c r="Y1030" s="240">
        <v>1970</v>
      </c>
      <c r="Z1030" s="240">
        <v>6.2</v>
      </c>
    </row>
    <row r="1031" spans="1:26" ht="16.100000000000001" x14ac:dyDescent="0.35">
      <c r="A1031"/>
      <c r="B1031" s="139"/>
      <c r="C1031" s="68" t="s">
        <v>88</v>
      </c>
      <c r="M1031" s="72"/>
      <c r="N1031" s="72"/>
      <c r="O1031" s="72"/>
      <c r="P1031" s="72"/>
      <c r="Q1031" s="72"/>
      <c r="R1031" s="124"/>
      <c r="S1031" s="72"/>
      <c r="T1031" s="213"/>
      <c r="U1031" s="148"/>
      <c r="V1031" s="237"/>
      <c r="W1031" s="237"/>
    </row>
    <row r="1032" spans="1:26" ht="39.9" x14ac:dyDescent="0.35">
      <c r="A1032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8"/>
      <c r="S1032" s="127"/>
      <c r="T1032" s="213"/>
      <c r="U1032" s="148"/>
      <c r="V1032" s="238"/>
      <c r="W1032" s="238"/>
    </row>
    <row r="1033" spans="1:26" ht="16.100000000000001" x14ac:dyDescent="0.35">
      <c r="A1033" s="208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 t="str">
        <f>IF((L1034=""),"",((M1033-N1033)/(M1033+N1033))*100)</f>
        <v/>
      </c>
      <c r="Q1033" s="66">
        <v>23</v>
      </c>
      <c r="R1033" s="122" t="str">
        <f>IF(L1034="","",IF(P1034&lt;20,(IF(O1033&gt;1730,IF(O1033&lt;1970,"Pass","Fail"),"Fail"))))</f>
        <v/>
      </c>
      <c r="S1033" s="145"/>
      <c r="T1033" s="212"/>
      <c r="U1033" s="148"/>
      <c r="V1033" s="236">
        <v>1600</v>
      </c>
      <c r="W1033" s="236">
        <v>2000</v>
      </c>
      <c r="X1033" s="240">
        <v>1730</v>
      </c>
      <c r="Y1033" s="240">
        <v>1970</v>
      </c>
      <c r="Z1033" s="240">
        <v>6.2</v>
      </c>
    </row>
    <row r="1034" spans="1:26" ht="16.100000000000001" x14ac:dyDescent="0.35">
      <c r="A1034"/>
      <c r="B1034" s="139"/>
      <c r="C1034" s="68" t="s">
        <v>88</v>
      </c>
      <c r="M1034" s="72"/>
      <c r="N1034" s="72"/>
      <c r="O1034" s="72"/>
      <c r="P1034" s="72"/>
      <c r="Q1034" s="72"/>
      <c r="R1034" s="124"/>
      <c r="S1034" s="72"/>
      <c r="T1034" s="213"/>
      <c r="U1034" s="148"/>
      <c r="V1034" s="237"/>
      <c r="W1034" s="237"/>
    </row>
    <row r="1035" spans="1:26" ht="39.9" x14ac:dyDescent="0.35">
      <c r="A1035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8"/>
      <c r="S1035" s="127"/>
      <c r="T1035" s="213"/>
      <c r="U1035" s="148"/>
      <c r="V1035" s="238"/>
      <c r="W1035" s="238"/>
    </row>
    <row r="1036" spans="1:26" ht="16.100000000000001" x14ac:dyDescent="0.35">
      <c r="A1036" s="208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 t="str">
        <f>IF((L1037=""),"",((M1036-N1036)/(M1036+N1036))*100)</f>
        <v/>
      </c>
      <c r="Q1036" s="66">
        <v>23</v>
      </c>
      <c r="R1036" s="122" t="str">
        <f>IF(L1037="","",IF(P1037&lt;20,(IF(O1036&gt;1730,IF(O1036&lt;1970,"Pass","Fail"),"Fail"))))</f>
        <v/>
      </c>
      <c r="S1036" s="145"/>
      <c r="T1036" s="212"/>
      <c r="U1036" s="148"/>
      <c r="V1036" s="236">
        <v>1600</v>
      </c>
      <c r="W1036" s="236">
        <v>2000</v>
      </c>
      <c r="X1036" s="240">
        <v>1730</v>
      </c>
      <c r="Y1036" s="240">
        <v>1970</v>
      </c>
      <c r="Z1036" s="240">
        <v>6.2</v>
      </c>
    </row>
    <row r="1037" spans="1:26" ht="16.100000000000001" x14ac:dyDescent="0.35">
      <c r="A1037"/>
      <c r="B1037" s="139"/>
      <c r="C1037" s="68" t="s">
        <v>88</v>
      </c>
      <c r="M1037" s="72"/>
      <c r="N1037" s="72"/>
      <c r="O1037" s="72"/>
      <c r="P1037" s="72"/>
      <c r="Q1037" s="72"/>
      <c r="R1037" s="124"/>
      <c r="S1037" s="72"/>
      <c r="T1037" s="213"/>
      <c r="U1037" s="148"/>
      <c r="V1037" s="237"/>
      <c r="W1037" s="237"/>
    </row>
    <row r="1038" spans="1:26" ht="39.9" x14ac:dyDescent="0.35">
      <c r="A103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8"/>
      <c r="S1038" s="127"/>
      <c r="T1038" s="213"/>
      <c r="U1038" s="148"/>
      <c r="V1038" s="238"/>
      <c r="W1038" s="238"/>
    </row>
    <row r="1039" spans="1:26" ht="16.100000000000001" x14ac:dyDescent="0.35">
      <c r="A1039" s="208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 t="str">
        <f>IF((L1040=""),"",((M1039-N1039)/(M1039+N1039))*100)</f>
        <v/>
      </c>
      <c r="Q1039" s="66">
        <v>23</v>
      </c>
      <c r="R1039" s="122" t="str">
        <f>IF(L1040="","",IF(P1040&lt;20,(IF(O1039&gt;1730,IF(O1039&lt;1970,"Pass","Fail"),"Fail"))))</f>
        <v/>
      </c>
      <c r="S1039" s="145"/>
      <c r="T1039" s="212"/>
      <c r="U1039" s="148"/>
      <c r="V1039" s="236">
        <v>1600</v>
      </c>
      <c r="W1039" s="236">
        <v>2000</v>
      </c>
      <c r="X1039" s="240">
        <v>1730</v>
      </c>
      <c r="Y1039" s="240">
        <v>1970</v>
      </c>
      <c r="Z1039" s="240">
        <v>6.2</v>
      </c>
    </row>
    <row r="1040" spans="1:26" ht="16.100000000000001" x14ac:dyDescent="0.35">
      <c r="A1040"/>
      <c r="B1040" s="139"/>
      <c r="C1040" s="68" t="s">
        <v>88</v>
      </c>
      <c r="M1040" s="72"/>
      <c r="N1040" s="72"/>
      <c r="O1040" s="72"/>
      <c r="P1040" s="72"/>
      <c r="Q1040" s="72"/>
      <c r="R1040" s="124"/>
      <c r="S1040" s="72"/>
      <c r="T1040" s="213"/>
      <c r="U1040" s="148"/>
      <c r="V1040" s="237"/>
      <c r="W1040" s="237"/>
    </row>
    <row r="1041" spans="1:26" ht="39.9" x14ac:dyDescent="0.35">
      <c r="A1041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8"/>
      <c r="S1041" s="127"/>
      <c r="T1041" s="213"/>
      <c r="U1041" s="148"/>
      <c r="V1041" s="238"/>
      <c r="W1041" s="238"/>
    </row>
    <row r="1042" spans="1:26" ht="16.100000000000001" x14ac:dyDescent="0.35">
      <c r="A1042" s="208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 t="str">
        <f>IF((L1043=""),"",((M1042-N1042)/(M1042+N1042))*100)</f>
        <v/>
      </c>
      <c r="Q1042" s="66">
        <v>23</v>
      </c>
      <c r="R1042" s="122" t="str">
        <f>IF(L1043="","",IF(P1043&lt;20,(IF(O1042&gt;1730,IF(O1042&lt;1970,"Pass","Fail"),"Fail"))))</f>
        <v/>
      </c>
      <c r="S1042" s="145"/>
      <c r="T1042" s="212"/>
      <c r="U1042" s="148"/>
      <c r="V1042" s="236">
        <v>1600</v>
      </c>
      <c r="W1042" s="236">
        <v>2000</v>
      </c>
      <c r="X1042" s="240">
        <v>1730</v>
      </c>
      <c r="Y1042" s="240">
        <v>1970</v>
      </c>
      <c r="Z1042" s="240">
        <v>6.2</v>
      </c>
    </row>
    <row r="1043" spans="1:26" ht="16.100000000000001" x14ac:dyDescent="0.35">
      <c r="A1043"/>
      <c r="B1043" s="139"/>
      <c r="C1043" s="68" t="s">
        <v>88</v>
      </c>
      <c r="M1043" s="72"/>
      <c r="N1043" s="72"/>
      <c r="O1043" s="72"/>
      <c r="P1043" s="72"/>
      <c r="Q1043" s="72"/>
      <c r="R1043" s="124"/>
      <c r="S1043" s="72"/>
      <c r="T1043" s="213"/>
      <c r="U1043" s="148"/>
      <c r="V1043" s="237"/>
      <c r="W1043" s="237"/>
    </row>
    <row r="1044" spans="1:26" ht="39.9" x14ac:dyDescent="0.35">
      <c r="A1044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8"/>
      <c r="S1044" s="127"/>
      <c r="T1044" s="213"/>
      <c r="U1044" s="148"/>
      <c r="V1044" s="238"/>
      <c r="W1044" s="238"/>
    </row>
    <row r="1045" spans="1:26" ht="16.100000000000001" x14ac:dyDescent="0.35">
      <c r="A1045" s="208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 t="str">
        <f>IF((L1046=""),"",((M1045-N1045)/(M1045+N1045))*100)</f>
        <v/>
      </c>
      <c r="Q1045" s="66">
        <v>23</v>
      </c>
      <c r="R1045" s="122" t="str">
        <f>IF(L1046="","",IF(P1046&lt;20,(IF(O1045&gt;1730,IF(O1045&lt;1970,"Pass","Fail"),"Fail"))))</f>
        <v/>
      </c>
      <c r="S1045" s="145"/>
      <c r="T1045" s="212"/>
      <c r="U1045" s="148"/>
      <c r="V1045" s="236">
        <v>1600</v>
      </c>
      <c r="W1045" s="236">
        <v>2000</v>
      </c>
      <c r="X1045" s="240">
        <v>1730</v>
      </c>
      <c r="Y1045" s="240">
        <v>1970</v>
      </c>
      <c r="Z1045" s="240">
        <v>6.2</v>
      </c>
    </row>
    <row r="1046" spans="1:26" ht="16.100000000000001" x14ac:dyDescent="0.35">
      <c r="A1046"/>
      <c r="B1046" s="139"/>
      <c r="C1046" s="68" t="s">
        <v>88</v>
      </c>
      <c r="M1046" s="72"/>
      <c r="N1046" s="72"/>
      <c r="O1046" s="72"/>
      <c r="P1046" s="72"/>
      <c r="Q1046" s="72"/>
      <c r="R1046" s="124"/>
      <c r="S1046" s="72"/>
      <c r="T1046" s="213"/>
      <c r="U1046" s="148"/>
      <c r="V1046" s="237"/>
      <c r="W1046" s="237"/>
    </row>
    <row r="1047" spans="1:26" ht="39.9" x14ac:dyDescent="0.35">
      <c r="A1047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8"/>
      <c r="S1047" s="127"/>
      <c r="T1047" s="213"/>
      <c r="U1047" s="148"/>
      <c r="V1047" s="238"/>
      <c r="W1047" s="238"/>
    </row>
    <row r="1048" spans="1:26" ht="16.100000000000001" x14ac:dyDescent="0.35">
      <c r="A1048" s="208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 t="str">
        <f>IF((L1049=""),"",((M1048-N1048)/(M1048+N1048))*100)</f>
        <v/>
      </c>
      <c r="Q1048" s="66">
        <v>23</v>
      </c>
      <c r="R1048" s="122" t="str">
        <f>IF(L1049="","",IF(P1049&lt;20,(IF(O1048&gt;1730,IF(O1048&lt;1970,"Pass","Fail"),"Fail"))))</f>
        <v/>
      </c>
      <c r="S1048" s="145"/>
      <c r="T1048" s="212"/>
      <c r="U1048" s="148"/>
      <c r="V1048" s="236">
        <v>1600</v>
      </c>
      <c r="W1048" s="236">
        <v>2000</v>
      </c>
      <c r="X1048" s="240">
        <v>1730</v>
      </c>
      <c r="Y1048" s="240">
        <v>1970</v>
      </c>
      <c r="Z1048" s="240">
        <v>6.2</v>
      </c>
    </row>
    <row r="1049" spans="1:26" ht="16.100000000000001" x14ac:dyDescent="0.35">
      <c r="A1049"/>
      <c r="B1049" s="139"/>
      <c r="C1049" s="68" t="s">
        <v>88</v>
      </c>
      <c r="M1049" s="72"/>
      <c r="N1049" s="72"/>
      <c r="O1049" s="72"/>
      <c r="P1049" s="72"/>
      <c r="Q1049" s="72"/>
      <c r="R1049" s="124"/>
      <c r="S1049" s="72"/>
      <c r="T1049" s="213"/>
      <c r="U1049" s="148"/>
      <c r="V1049" s="237"/>
      <c r="W1049" s="237"/>
    </row>
    <row r="1050" spans="1:26" ht="39.9" x14ac:dyDescent="0.35">
      <c r="A1050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8"/>
      <c r="S1050" s="127"/>
      <c r="T1050" s="213"/>
      <c r="U1050" s="148"/>
      <c r="V1050" s="238"/>
      <c r="W1050" s="238"/>
    </row>
    <row r="1051" spans="1:26" ht="16.100000000000001" x14ac:dyDescent="0.35">
      <c r="A1051" s="208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 t="str">
        <f>IF((L1052=""),"",((M1051-N1051)/(M1051+N1051))*100)</f>
        <v/>
      </c>
      <c r="Q1051" s="66">
        <v>23</v>
      </c>
      <c r="R1051" s="122" t="str">
        <f>IF(L1052="","",IF(P1052&lt;20,(IF(O1051&gt;1730,IF(O1051&lt;1970,"Pass","Fail"),"Fail"))))</f>
        <v/>
      </c>
      <c r="S1051" s="145"/>
      <c r="T1051" s="212"/>
      <c r="U1051" s="148"/>
      <c r="V1051" s="236">
        <v>1600</v>
      </c>
      <c r="W1051" s="236">
        <v>2000</v>
      </c>
      <c r="X1051" s="240">
        <v>1730</v>
      </c>
      <c r="Y1051" s="240">
        <v>1970</v>
      </c>
      <c r="Z1051" s="240">
        <v>6.2</v>
      </c>
    </row>
    <row r="1052" spans="1:26" ht="16.100000000000001" x14ac:dyDescent="0.35">
      <c r="A1052"/>
      <c r="B1052" s="139"/>
      <c r="C1052" s="68" t="s">
        <v>88</v>
      </c>
      <c r="M1052" s="72"/>
      <c r="N1052" s="72"/>
      <c r="O1052" s="72"/>
      <c r="P1052" s="72"/>
      <c r="Q1052" s="72"/>
      <c r="R1052" s="124"/>
      <c r="S1052" s="72"/>
      <c r="T1052" s="213"/>
      <c r="U1052" s="148"/>
      <c r="V1052" s="237"/>
      <c r="W1052" s="237"/>
    </row>
    <row r="1053" spans="1:26" ht="39.9" x14ac:dyDescent="0.35">
      <c r="A1053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8"/>
      <c r="S1053" s="127"/>
      <c r="T1053" s="213"/>
      <c r="U1053" s="148"/>
      <c r="V1053" s="238"/>
      <c r="W1053" s="238"/>
    </row>
    <row r="1054" spans="1:26" ht="16.100000000000001" x14ac:dyDescent="0.35">
      <c r="A1054" s="208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 t="str">
        <f>IF((L1055=""),"",((M1054-N1054)/(M1054+N1054))*100)</f>
        <v/>
      </c>
      <c r="Q1054" s="66">
        <v>23</v>
      </c>
      <c r="R1054" s="122" t="str">
        <f>IF(L1055="","",IF(P1055&lt;20,(IF(O1054&gt;1730,IF(O1054&lt;1970,"Pass","Fail"),"Fail"))))</f>
        <v/>
      </c>
      <c r="S1054" s="145"/>
      <c r="T1054" s="212"/>
      <c r="U1054" s="148"/>
      <c r="V1054" s="236">
        <v>1600</v>
      </c>
      <c r="W1054" s="236">
        <v>2000</v>
      </c>
      <c r="X1054" s="240">
        <v>1730</v>
      </c>
      <c r="Y1054" s="240">
        <v>1970</v>
      </c>
      <c r="Z1054" s="240">
        <v>6.2</v>
      </c>
    </row>
    <row r="1055" spans="1:26" ht="16.100000000000001" x14ac:dyDescent="0.35">
      <c r="A1055"/>
      <c r="B1055" s="139"/>
      <c r="C1055" s="68" t="s">
        <v>88</v>
      </c>
      <c r="M1055" s="72"/>
      <c r="N1055" s="72"/>
      <c r="O1055" s="72"/>
      <c r="P1055" s="72"/>
      <c r="Q1055" s="72"/>
      <c r="R1055" s="124"/>
      <c r="S1055" s="72"/>
      <c r="T1055" s="213"/>
      <c r="U1055" s="148"/>
      <c r="V1055" s="237"/>
      <c r="W1055" s="237"/>
    </row>
    <row r="1056" spans="1:26" ht="39.9" x14ac:dyDescent="0.35">
      <c r="A1056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8"/>
      <c r="S1056" s="127"/>
      <c r="T1056" s="213"/>
      <c r="U1056" s="148"/>
      <c r="V1056" s="238"/>
      <c r="W1056" s="238"/>
    </row>
    <row r="1057" spans="1:26" ht="16.100000000000001" x14ac:dyDescent="0.35">
      <c r="A1057" s="208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 t="str">
        <f>IF((L1058=""),"",((M1057-N1057)/(M1057+N1057))*100)</f>
        <v/>
      </c>
      <c r="Q1057" s="66">
        <v>23</v>
      </c>
      <c r="R1057" s="122" t="str">
        <f>IF(L1058="","",IF(P1058&lt;20,(IF(O1057&gt;1730,IF(O1057&lt;1970,"Pass","Fail"),"Fail"))))</f>
        <v/>
      </c>
      <c r="S1057" s="145"/>
      <c r="T1057" s="212"/>
      <c r="U1057" s="148"/>
      <c r="V1057" s="236">
        <v>1600</v>
      </c>
      <c r="W1057" s="236">
        <v>2000</v>
      </c>
      <c r="X1057" s="240">
        <v>1730</v>
      </c>
      <c r="Y1057" s="240">
        <v>1970</v>
      </c>
      <c r="Z1057" s="240">
        <v>6.2</v>
      </c>
    </row>
    <row r="1058" spans="1:26" ht="16.100000000000001" x14ac:dyDescent="0.35">
      <c r="A1058"/>
      <c r="B1058" s="139"/>
      <c r="C1058" s="68" t="s">
        <v>88</v>
      </c>
      <c r="M1058" s="72"/>
      <c r="N1058" s="72"/>
      <c r="O1058" s="72"/>
      <c r="P1058" s="72"/>
      <c r="Q1058" s="72"/>
      <c r="R1058" s="124"/>
      <c r="S1058" s="72"/>
      <c r="T1058" s="213"/>
      <c r="U1058" s="148"/>
      <c r="V1058" s="237"/>
      <c r="W1058" s="237"/>
    </row>
    <row r="1059" spans="1:26" ht="39.9" x14ac:dyDescent="0.35">
      <c r="A1059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8"/>
      <c r="S1059" s="127"/>
      <c r="T1059" s="213"/>
      <c r="U1059" s="148"/>
      <c r="V1059" s="238"/>
      <c r="W1059" s="238"/>
    </row>
    <row r="1060" spans="1:26" ht="16.100000000000001" x14ac:dyDescent="0.35">
      <c r="A1060" s="208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 t="str">
        <f>IF((L1061=""),"",((M1060-N1060)/(M1060+N1060))*100)</f>
        <v/>
      </c>
      <c r="Q1060" s="66">
        <v>23</v>
      </c>
      <c r="R1060" s="122" t="str">
        <f>IF(L1061="","",IF(P1061&lt;20,(IF(O1060&gt;1730,IF(O1060&lt;1970,"Pass","Fail"),"Fail"))))</f>
        <v/>
      </c>
      <c r="S1060" s="145"/>
      <c r="T1060" s="212"/>
      <c r="U1060" s="148"/>
      <c r="V1060" s="236">
        <v>1600</v>
      </c>
      <c r="W1060" s="236">
        <v>2000</v>
      </c>
      <c r="X1060" s="240">
        <v>1730</v>
      </c>
      <c r="Y1060" s="240">
        <v>1970</v>
      </c>
      <c r="Z1060" s="240">
        <v>6.2</v>
      </c>
    </row>
    <row r="1061" spans="1:26" ht="16.100000000000001" x14ac:dyDescent="0.35">
      <c r="A1061"/>
      <c r="B1061" s="139"/>
      <c r="C1061" s="68" t="s">
        <v>88</v>
      </c>
      <c r="M1061" s="72"/>
      <c r="N1061" s="72"/>
      <c r="O1061" s="72"/>
      <c r="P1061" s="72"/>
      <c r="Q1061" s="72"/>
      <c r="R1061" s="124"/>
      <c r="S1061" s="72"/>
      <c r="T1061" s="213"/>
      <c r="U1061" s="148"/>
      <c r="V1061" s="237"/>
      <c r="W1061" s="237"/>
    </row>
    <row r="1062" spans="1:26" ht="39.9" x14ac:dyDescent="0.35">
      <c r="A1062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8"/>
      <c r="S1062" s="127"/>
      <c r="T1062" s="213"/>
      <c r="U1062" s="148"/>
      <c r="V1062" s="238"/>
      <c r="W1062" s="238"/>
    </row>
    <row r="1063" spans="1:26" ht="16.100000000000001" x14ac:dyDescent="0.35">
      <c r="A1063" s="208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 t="str">
        <f>IF((L1064=""),"",((M1063-N1063)/(M1063+N1063))*100)</f>
        <v/>
      </c>
      <c r="Q1063" s="66">
        <v>23</v>
      </c>
      <c r="R1063" s="122" t="str">
        <f>IF(L1064="","",IF(P1064&lt;20,(IF(O1063&gt;1730,IF(O1063&lt;1970,"Pass","Fail"),"Fail"))))</f>
        <v/>
      </c>
      <c r="S1063" s="145"/>
      <c r="T1063" s="212"/>
      <c r="U1063" s="148"/>
      <c r="V1063" s="236">
        <v>1600</v>
      </c>
      <c r="W1063" s="236">
        <v>2000</v>
      </c>
      <c r="X1063" s="240">
        <v>1730</v>
      </c>
      <c r="Y1063" s="240">
        <v>1970</v>
      </c>
      <c r="Z1063" s="240">
        <v>6.2</v>
      </c>
    </row>
    <row r="1064" spans="1:26" ht="16.100000000000001" x14ac:dyDescent="0.35">
      <c r="A1064"/>
      <c r="B1064" s="139"/>
      <c r="C1064" s="68" t="s">
        <v>88</v>
      </c>
      <c r="M1064" s="72"/>
      <c r="N1064" s="72"/>
      <c r="O1064" s="72"/>
      <c r="P1064" s="72"/>
      <c r="Q1064" s="72"/>
      <c r="R1064" s="124"/>
      <c r="S1064" s="72"/>
      <c r="T1064" s="213"/>
      <c r="U1064" s="148"/>
      <c r="V1064" s="237"/>
      <c r="W1064" s="237"/>
    </row>
    <row r="1065" spans="1:26" ht="39.9" x14ac:dyDescent="0.35">
      <c r="A1065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8"/>
      <c r="S1065" s="127"/>
      <c r="T1065" s="213"/>
      <c r="U1065" s="148"/>
      <c r="V1065" s="238"/>
      <c r="W1065" s="238"/>
    </row>
    <row r="1066" spans="1:26" ht="16.100000000000001" x14ac:dyDescent="0.35">
      <c r="A1066" s="208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 t="str">
        <f>IF((L1067=""),"",((M1066-N1066)/(M1066+N1066))*100)</f>
        <v/>
      </c>
      <c r="Q1066" s="66">
        <v>23</v>
      </c>
      <c r="R1066" s="122" t="str">
        <f>IF(L1067="","",IF(P1067&lt;20,(IF(O1066&gt;1730,IF(O1066&lt;1970,"Pass","Fail"),"Fail"))))</f>
        <v/>
      </c>
      <c r="S1066" s="145"/>
      <c r="T1066" s="212"/>
      <c r="U1066" s="148"/>
      <c r="V1066" s="236">
        <v>1600</v>
      </c>
      <c r="W1066" s="236">
        <v>2000</v>
      </c>
      <c r="X1066" s="240">
        <v>1730</v>
      </c>
      <c r="Y1066" s="240">
        <v>1970</v>
      </c>
      <c r="Z1066" s="240">
        <v>6.2</v>
      </c>
    </row>
    <row r="1067" spans="1:26" ht="16.100000000000001" x14ac:dyDescent="0.35">
      <c r="A1067"/>
      <c r="B1067" s="139"/>
      <c r="C1067" s="68" t="s">
        <v>88</v>
      </c>
      <c r="M1067" s="72"/>
      <c r="N1067" s="72"/>
      <c r="O1067" s="72"/>
      <c r="P1067" s="72"/>
      <c r="Q1067" s="72"/>
      <c r="R1067" s="124"/>
      <c r="S1067" s="72"/>
      <c r="T1067" s="213"/>
      <c r="U1067" s="148"/>
      <c r="V1067" s="237"/>
      <c r="W1067" s="237"/>
    </row>
    <row r="1068" spans="1:26" ht="39.9" x14ac:dyDescent="0.35">
      <c r="A106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8"/>
      <c r="S1068" s="127"/>
      <c r="T1068" s="213"/>
      <c r="U1068" s="148"/>
      <c r="V1068" s="238"/>
      <c r="W1068" s="238"/>
    </row>
    <row r="1069" spans="1:26" ht="16.100000000000001" x14ac:dyDescent="0.35">
      <c r="A1069" s="208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 t="str">
        <f>IF((L1070=""),"",((M1069-N1069)/(M1069+N1069))*100)</f>
        <v/>
      </c>
      <c r="Q1069" s="66">
        <v>23</v>
      </c>
      <c r="R1069" s="122" t="str">
        <f>IF(L1070="","",IF(P1070&lt;20,(IF(O1069&gt;1730,IF(O1069&lt;1970,"Pass","Fail"),"Fail"))))</f>
        <v/>
      </c>
      <c r="S1069" s="145"/>
      <c r="T1069" s="212"/>
      <c r="U1069" s="148"/>
      <c r="V1069" s="236">
        <v>1600</v>
      </c>
      <c r="W1069" s="236">
        <v>2000</v>
      </c>
      <c r="X1069" s="240">
        <v>1730</v>
      </c>
      <c r="Y1069" s="240">
        <v>1970</v>
      </c>
      <c r="Z1069" s="240">
        <v>6.2</v>
      </c>
    </row>
    <row r="1070" spans="1:26" ht="16.100000000000001" x14ac:dyDescent="0.35">
      <c r="A1070"/>
      <c r="B1070" s="139"/>
      <c r="C1070" s="68" t="s">
        <v>88</v>
      </c>
      <c r="M1070" s="72"/>
      <c r="N1070" s="72"/>
      <c r="O1070" s="72"/>
      <c r="P1070" s="72"/>
      <c r="Q1070" s="72"/>
      <c r="R1070" s="124"/>
      <c r="S1070" s="72"/>
      <c r="T1070" s="213"/>
      <c r="U1070" s="148"/>
      <c r="V1070" s="237"/>
      <c r="W1070" s="237"/>
    </row>
    <row r="1071" spans="1:26" ht="39.9" x14ac:dyDescent="0.35">
      <c r="A1071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8"/>
      <c r="S1071" s="127"/>
      <c r="T1071" s="213"/>
      <c r="U1071" s="148"/>
      <c r="V1071" s="238"/>
      <c r="W1071" s="238"/>
    </row>
    <row r="1072" spans="1:26" ht="16.100000000000001" x14ac:dyDescent="0.35">
      <c r="A1072" s="208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 t="str">
        <f>IF((L1073=""),"",((M1072-N1072)/(M1072+N1072))*100)</f>
        <v/>
      </c>
      <c r="Q1072" s="66">
        <v>23</v>
      </c>
      <c r="R1072" s="122" t="str">
        <f>IF(L1073="","",IF(P1073&lt;20,(IF(O1072&gt;1730,IF(O1072&lt;1970,"Pass","Fail"),"Fail"))))</f>
        <v/>
      </c>
      <c r="S1072" s="145"/>
      <c r="T1072" s="212"/>
      <c r="U1072" s="148"/>
      <c r="V1072" s="236">
        <v>1600</v>
      </c>
      <c r="W1072" s="236">
        <v>2000</v>
      </c>
      <c r="X1072" s="240">
        <v>1730</v>
      </c>
      <c r="Y1072" s="240">
        <v>1970</v>
      </c>
      <c r="Z1072" s="240">
        <v>6.2</v>
      </c>
    </row>
    <row r="1073" spans="1:26" ht="16.100000000000001" x14ac:dyDescent="0.35">
      <c r="A1073"/>
      <c r="B1073" s="139"/>
      <c r="C1073" s="68" t="s">
        <v>88</v>
      </c>
      <c r="M1073" s="72"/>
      <c r="N1073" s="72"/>
      <c r="O1073" s="72"/>
      <c r="P1073" s="72"/>
      <c r="Q1073" s="72"/>
      <c r="R1073" s="124"/>
      <c r="S1073" s="72"/>
      <c r="T1073" s="213"/>
      <c r="U1073" s="148"/>
      <c r="V1073" s="237"/>
      <c r="W1073" s="237"/>
    </row>
    <row r="1074" spans="1:26" ht="39.9" x14ac:dyDescent="0.35">
      <c r="A1074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8"/>
      <c r="S1074" s="127"/>
      <c r="T1074" s="213"/>
      <c r="U1074" s="148"/>
      <c r="V1074" s="238"/>
      <c r="W1074" s="238"/>
    </row>
    <row r="1075" spans="1:26" ht="16.100000000000001" x14ac:dyDescent="0.35">
      <c r="A1075" s="208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 t="str">
        <f>IF((L1076=""),"",((M1075-N1075)/(M1075+N1075))*100)</f>
        <v/>
      </c>
      <c r="Q1075" s="66">
        <v>23</v>
      </c>
      <c r="R1075" s="122" t="str">
        <f>IF(L1076="","",IF(P1076&lt;20,(IF(O1075&gt;1730,IF(O1075&lt;1970,"Pass","Fail"),"Fail"))))</f>
        <v/>
      </c>
      <c r="S1075" s="145"/>
      <c r="T1075" s="212"/>
      <c r="U1075" s="148"/>
      <c r="V1075" s="236">
        <v>1600</v>
      </c>
      <c r="W1075" s="236">
        <v>2000</v>
      </c>
      <c r="X1075" s="240">
        <v>1730</v>
      </c>
      <c r="Y1075" s="240">
        <v>1970</v>
      </c>
      <c r="Z1075" s="240">
        <v>6.2</v>
      </c>
    </row>
    <row r="1076" spans="1:26" ht="16.100000000000001" x14ac:dyDescent="0.35">
      <c r="A1076"/>
      <c r="B1076" s="139"/>
      <c r="C1076" s="68" t="s">
        <v>88</v>
      </c>
      <c r="M1076" s="72"/>
      <c r="N1076" s="72"/>
      <c r="O1076" s="72"/>
      <c r="P1076" s="72"/>
      <c r="Q1076" s="72"/>
      <c r="R1076" s="124"/>
      <c r="S1076" s="72"/>
      <c r="T1076" s="213"/>
      <c r="U1076" s="148"/>
      <c r="V1076" s="237"/>
      <c r="W1076" s="237"/>
    </row>
    <row r="1077" spans="1:26" ht="39.9" x14ac:dyDescent="0.35">
      <c r="A1077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8"/>
      <c r="S1077" s="127"/>
      <c r="T1077" s="213"/>
      <c r="U1077" s="148"/>
      <c r="V1077" s="238"/>
      <c r="W1077" s="238"/>
    </row>
    <row r="1078" spans="1:26" ht="16.100000000000001" x14ac:dyDescent="0.35">
      <c r="A1078" s="208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 t="str">
        <f>IF((L1079=""),"",((M1078-N1078)/(M1078+N1078))*100)</f>
        <v/>
      </c>
      <c r="Q1078" s="66">
        <v>23</v>
      </c>
      <c r="R1078" s="122" t="str">
        <f>IF(L1079="","",IF(P1079&lt;20,(IF(O1078&gt;1730,IF(O1078&lt;1970,"Pass","Fail"),"Fail"))))</f>
        <v/>
      </c>
      <c r="S1078" s="145"/>
      <c r="T1078" s="212"/>
      <c r="U1078" s="148"/>
      <c r="V1078" s="236">
        <v>1600</v>
      </c>
      <c r="W1078" s="236">
        <v>2000</v>
      </c>
      <c r="X1078" s="240">
        <v>1730</v>
      </c>
      <c r="Y1078" s="240">
        <v>1970</v>
      </c>
      <c r="Z1078" s="240">
        <v>6.2</v>
      </c>
    </row>
    <row r="1079" spans="1:26" ht="16.100000000000001" x14ac:dyDescent="0.35">
      <c r="A1079"/>
      <c r="B1079" s="139"/>
      <c r="C1079" s="68" t="s">
        <v>88</v>
      </c>
      <c r="M1079" s="72"/>
      <c r="N1079" s="72"/>
      <c r="O1079" s="72"/>
      <c r="P1079" s="72"/>
      <c r="Q1079" s="72"/>
      <c r="R1079" s="124"/>
      <c r="S1079" s="72"/>
      <c r="T1079" s="213"/>
      <c r="U1079" s="148"/>
      <c r="V1079" s="237"/>
      <c r="W1079" s="237"/>
    </row>
    <row r="1080" spans="1:26" ht="39.9" x14ac:dyDescent="0.35">
      <c r="A1080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8"/>
      <c r="S1080" s="127"/>
      <c r="T1080" s="213"/>
      <c r="U1080" s="148"/>
      <c r="V1080" s="238"/>
      <c r="W1080" s="238"/>
    </row>
    <row r="1081" spans="1:26" ht="16.100000000000001" x14ac:dyDescent="0.35">
      <c r="A1081" s="208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 t="str">
        <f>IF((L1082=""),"",((M1081-N1081)/(M1081+N1081))*100)</f>
        <v/>
      </c>
      <c r="Q1081" s="66">
        <v>23</v>
      </c>
      <c r="R1081" s="122" t="str">
        <f>IF(L1082="","",IF(P1082&lt;20,(IF(O1081&gt;1730,IF(O1081&lt;1970,"Pass","Fail"),"Fail"))))</f>
        <v/>
      </c>
      <c r="S1081" s="145"/>
      <c r="T1081" s="212"/>
      <c r="U1081" s="148"/>
      <c r="V1081" s="236">
        <v>1600</v>
      </c>
      <c r="W1081" s="236">
        <v>2000</v>
      </c>
      <c r="X1081" s="240">
        <v>1730</v>
      </c>
      <c r="Y1081" s="240">
        <v>1970</v>
      </c>
      <c r="Z1081" s="240">
        <v>6.2</v>
      </c>
    </row>
    <row r="1082" spans="1:26" ht="16.100000000000001" x14ac:dyDescent="0.35">
      <c r="A1082"/>
      <c r="B1082" s="139"/>
      <c r="C1082" s="68" t="s">
        <v>88</v>
      </c>
      <c r="M1082" s="72"/>
      <c r="N1082" s="72"/>
      <c r="O1082" s="72"/>
      <c r="P1082" s="72"/>
      <c r="Q1082" s="72"/>
      <c r="R1082" s="124"/>
      <c r="S1082" s="72"/>
      <c r="T1082" s="213"/>
      <c r="U1082" s="148"/>
      <c r="V1082" s="237"/>
      <c r="W1082" s="237"/>
    </row>
    <row r="1083" spans="1:26" ht="39.9" x14ac:dyDescent="0.35">
      <c r="A1083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8"/>
      <c r="S1083" s="127"/>
      <c r="T1083" s="213"/>
      <c r="U1083" s="148"/>
      <c r="V1083" s="238"/>
      <c r="W1083" s="238"/>
    </row>
    <row r="1084" spans="1:26" ht="16.100000000000001" x14ac:dyDescent="0.35">
      <c r="A1084" s="208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 t="str">
        <f>IF((L1085=""),"",((M1084-N1084)/(M1084+N1084))*100)</f>
        <v/>
      </c>
      <c r="Q1084" s="66">
        <v>23</v>
      </c>
      <c r="R1084" s="122" t="str">
        <f>IF(L1085="","",IF(P1085&lt;20,(IF(O1084&gt;1730,IF(O1084&lt;1970,"Pass","Fail"),"Fail"))))</f>
        <v/>
      </c>
      <c r="S1084" s="145"/>
      <c r="T1084" s="212"/>
      <c r="U1084" s="148"/>
      <c r="V1084" s="236">
        <v>1600</v>
      </c>
      <c r="W1084" s="236">
        <v>2000</v>
      </c>
      <c r="X1084" s="240">
        <v>1730</v>
      </c>
      <c r="Y1084" s="240">
        <v>1970</v>
      </c>
      <c r="Z1084" s="240">
        <v>6.2</v>
      </c>
    </row>
    <row r="1085" spans="1:26" ht="16.100000000000001" x14ac:dyDescent="0.35">
      <c r="A1085"/>
      <c r="B1085" s="139"/>
      <c r="C1085" s="68" t="s">
        <v>88</v>
      </c>
      <c r="M1085" s="72"/>
      <c r="N1085" s="72"/>
      <c r="O1085" s="72"/>
      <c r="P1085" s="72"/>
      <c r="Q1085" s="72"/>
      <c r="R1085" s="124"/>
      <c r="S1085" s="72"/>
      <c r="T1085" s="213"/>
      <c r="U1085" s="148"/>
      <c r="V1085" s="237"/>
      <c r="W1085" s="237"/>
    </row>
    <row r="1086" spans="1:26" ht="39.9" x14ac:dyDescent="0.35">
      <c r="A1086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8"/>
      <c r="S1086" s="127"/>
      <c r="T1086" s="213"/>
      <c r="U1086" s="148"/>
      <c r="V1086" s="238"/>
      <c r="W1086" s="238"/>
    </row>
    <row r="1087" spans="1:26" ht="16.100000000000001" x14ac:dyDescent="0.35">
      <c r="A1087" s="208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 t="str">
        <f>IF((L1088=""),"",((M1087-N1087)/(M1087+N1087))*100)</f>
        <v/>
      </c>
      <c r="Q1087" s="66">
        <v>23</v>
      </c>
      <c r="R1087" s="122" t="str">
        <f>IF(L1088="","",IF(P1088&lt;20,(IF(O1087&gt;1730,IF(O1087&lt;1970,"Pass","Fail"),"Fail"))))</f>
        <v/>
      </c>
      <c r="S1087" s="145"/>
      <c r="T1087" s="212"/>
      <c r="U1087" s="148"/>
      <c r="V1087" s="236">
        <v>1600</v>
      </c>
      <c r="W1087" s="236">
        <v>2000</v>
      </c>
      <c r="X1087" s="240">
        <v>1730</v>
      </c>
      <c r="Y1087" s="240">
        <v>1970</v>
      </c>
      <c r="Z1087" s="240">
        <v>6.2</v>
      </c>
    </row>
    <row r="1088" spans="1:26" ht="16.100000000000001" x14ac:dyDescent="0.35">
      <c r="A1088"/>
      <c r="B1088" s="139"/>
      <c r="C1088" s="68" t="s">
        <v>88</v>
      </c>
      <c r="M1088" s="72"/>
      <c r="N1088" s="72"/>
      <c r="O1088" s="72"/>
      <c r="P1088" s="72"/>
      <c r="Q1088" s="72"/>
      <c r="R1088" s="124"/>
      <c r="S1088" s="72"/>
      <c r="T1088" s="213"/>
      <c r="U1088" s="148"/>
      <c r="V1088" s="237"/>
      <c r="W1088" s="237"/>
    </row>
    <row r="1089" spans="1:26" ht="39.9" x14ac:dyDescent="0.35">
      <c r="A1089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8"/>
      <c r="S1089" s="127"/>
      <c r="T1089" s="213"/>
      <c r="U1089" s="148"/>
      <c r="V1089" s="238"/>
      <c r="W1089" s="238"/>
    </row>
    <row r="1090" spans="1:26" ht="16.100000000000001" x14ac:dyDescent="0.35">
      <c r="A1090" s="208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 t="str">
        <f>IF((L1091=""),"",((M1090-N1090)/(M1090+N1090))*100)</f>
        <v/>
      </c>
      <c r="Q1090" s="66">
        <v>23</v>
      </c>
      <c r="R1090" s="122" t="str">
        <f>IF(L1091="","",IF(P1091&lt;20,(IF(O1090&gt;1730,IF(O1090&lt;1970,"Pass","Fail"),"Fail"))))</f>
        <v/>
      </c>
      <c r="S1090" s="145"/>
      <c r="T1090" s="212"/>
      <c r="U1090" s="148"/>
      <c r="V1090" s="236">
        <v>1600</v>
      </c>
      <c r="W1090" s="236">
        <v>2000</v>
      </c>
      <c r="X1090" s="240">
        <v>1730</v>
      </c>
      <c r="Y1090" s="240">
        <v>1970</v>
      </c>
      <c r="Z1090" s="240">
        <v>6.2</v>
      </c>
    </row>
    <row r="1091" spans="1:26" ht="16.100000000000001" x14ac:dyDescent="0.35">
      <c r="A1091"/>
      <c r="B1091" s="139"/>
      <c r="C1091" s="68" t="s">
        <v>88</v>
      </c>
      <c r="M1091" s="72"/>
      <c r="N1091" s="72"/>
      <c r="O1091" s="72"/>
      <c r="P1091" s="72"/>
      <c r="Q1091" s="72"/>
      <c r="R1091" s="124"/>
      <c r="S1091" s="72"/>
      <c r="T1091" s="213"/>
      <c r="U1091" s="148"/>
      <c r="V1091" s="237"/>
      <c r="W1091" s="237"/>
    </row>
    <row r="1092" spans="1:26" ht="39.9" x14ac:dyDescent="0.35">
      <c r="A1092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8"/>
      <c r="S1092" s="127"/>
      <c r="T1092" s="213"/>
      <c r="U1092" s="148"/>
      <c r="V1092" s="238"/>
      <c r="W1092" s="238"/>
    </row>
    <row r="1093" spans="1:26" ht="16.100000000000001" x14ac:dyDescent="0.35">
      <c r="A1093" s="208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 t="str">
        <f>IF((L1094=""),"",((M1093-N1093)/(M1093+N1093))*100)</f>
        <v/>
      </c>
      <c r="Q1093" s="66">
        <v>23</v>
      </c>
      <c r="R1093" s="122" t="str">
        <f>IF(L1094="","",IF(P1094&lt;20,(IF(O1093&gt;1730,IF(O1093&lt;1970,"Pass","Fail"),"Fail"))))</f>
        <v/>
      </c>
      <c r="S1093" s="145"/>
      <c r="T1093" s="212"/>
      <c r="U1093" s="148"/>
      <c r="V1093" s="236">
        <v>1600</v>
      </c>
      <c r="W1093" s="236">
        <v>2000</v>
      </c>
      <c r="X1093" s="240">
        <v>1730</v>
      </c>
      <c r="Y1093" s="240">
        <v>1970</v>
      </c>
      <c r="Z1093" s="240">
        <v>6.2</v>
      </c>
    </row>
    <row r="1094" spans="1:26" ht="16.100000000000001" x14ac:dyDescent="0.35">
      <c r="A1094"/>
      <c r="B1094" s="139"/>
      <c r="C1094" s="68" t="s">
        <v>88</v>
      </c>
      <c r="M1094" s="72"/>
      <c r="N1094" s="72"/>
      <c r="O1094" s="72"/>
      <c r="P1094" s="72"/>
      <c r="Q1094" s="72"/>
      <c r="R1094" s="124"/>
      <c r="S1094" s="72"/>
      <c r="T1094" s="213"/>
      <c r="U1094" s="148"/>
      <c r="V1094" s="237"/>
      <c r="W1094" s="237"/>
    </row>
    <row r="1095" spans="1:26" ht="39.9" x14ac:dyDescent="0.35">
      <c r="A1095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8"/>
      <c r="S1095" s="127"/>
      <c r="T1095" s="213"/>
      <c r="U1095" s="148"/>
      <c r="V1095" s="238"/>
      <c r="W1095" s="238"/>
    </row>
    <row r="1096" spans="1:26" ht="16.100000000000001" x14ac:dyDescent="0.35">
      <c r="A1096" s="208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 t="str">
        <f>IF((L1097=""),"",((M1096-N1096)/(M1096+N1096))*100)</f>
        <v/>
      </c>
      <c r="Q1096" s="66">
        <v>23</v>
      </c>
      <c r="R1096" s="122" t="str">
        <f>IF(L1097="","",IF(P1097&lt;20,(IF(O1096&gt;1730,IF(O1096&lt;1970,"Pass","Fail"),"Fail"))))</f>
        <v/>
      </c>
      <c r="S1096" s="145"/>
      <c r="T1096" s="212"/>
      <c r="U1096" s="148"/>
      <c r="V1096" s="236">
        <v>1600</v>
      </c>
      <c r="W1096" s="236">
        <v>2000</v>
      </c>
      <c r="X1096" s="240">
        <v>1730</v>
      </c>
      <c r="Y1096" s="240">
        <v>1970</v>
      </c>
      <c r="Z1096" s="240">
        <v>6.2</v>
      </c>
    </row>
    <row r="1097" spans="1:26" ht="16.100000000000001" x14ac:dyDescent="0.35">
      <c r="A1097"/>
      <c r="B1097" s="139"/>
      <c r="C1097" s="68" t="s">
        <v>88</v>
      </c>
      <c r="M1097" s="72"/>
      <c r="N1097" s="72"/>
      <c r="O1097" s="72"/>
      <c r="P1097" s="72"/>
      <c r="Q1097" s="72"/>
      <c r="R1097" s="124"/>
      <c r="S1097" s="72"/>
      <c r="T1097" s="213"/>
      <c r="U1097" s="148"/>
      <c r="V1097" s="237"/>
      <c r="W1097" s="237"/>
    </row>
    <row r="1098" spans="1:26" ht="39.9" x14ac:dyDescent="0.35">
      <c r="A109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8"/>
      <c r="S1098" s="127"/>
      <c r="T1098" s="213"/>
      <c r="U1098" s="148"/>
      <c r="V1098" s="238"/>
      <c r="W1098" s="238"/>
    </row>
    <row r="1099" spans="1:26" ht="16.100000000000001" x14ac:dyDescent="0.35">
      <c r="A1099" s="208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 t="str">
        <f>IF((L1100=""),"",((M1099-N1099)/(M1099+N1099))*100)</f>
        <v/>
      </c>
      <c r="Q1099" s="66">
        <v>23</v>
      </c>
      <c r="R1099" s="122" t="str">
        <f>IF(L1100="","",IF(P1100&lt;20,(IF(O1099&gt;1730,IF(O1099&lt;1970,"Pass","Fail"),"Fail"))))</f>
        <v/>
      </c>
      <c r="S1099" s="145"/>
      <c r="T1099" s="212"/>
      <c r="U1099" s="148"/>
      <c r="V1099" s="236">
        <v>1600</v>
      </c>
      <c r="W1099" s="236">
        <v>2000</v>
      </c>
      <c r="X1099" s="240">
        <v>1730</v>
      </c>
      <c r="Y1099" s="240">
        <v>1970</v>
      </c>
      <c r="Z1099" s="240">
        <v>6.2</v>
      </c>
    </row>
    <row r="1100" spans="1:26" ht="16.100000000000001" x14ac:dyDescent="0.35">
      <c r="A1100"/>
      <c r="B1100" s="139"/>
      <c r="C1100" s="68" t="s">
        <v>88</v>
      </c>
      <c r="M1100" s="72"/>
      <c r="N1100" s="72"/>
      <c r="O1100" s="72"/>
      <c r="P1100" s="72"/>
      <c r="Q1100" s="72"/>
      <c r="R1100" s="124"/>
      <c r="S1100" s="72"/>
      <c r="T1100" s="213"/>
      <c r="U1100" s="148"/>
      <c r="V1100" s="237"/>
      <c r="W1100" s="237"/>
    </row>
    <row r="1101" spans="1:26" ht="39.9" x14ac:dyDescent="0.35">
      <c r="A1101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8"/>
      <c r="S1101" s="127"/>
      <c r="T1101" s="213"/>
      <c r="U1101" s="148"/>
      <c r="V1101" s="238"/>
      <c r="W1101" s="238"/>
    </row>
    <row r="1102" spans="1:26" ht="16.100000000000001" x14ac:dyDescent="0.35">
      <c r="A1102" s="208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 t="str">
        <f>IF((L1103=""),"",((M1102-N1102)/(M1102+N1102))*100)</f>
        <v/>
      </c>
      <c r="Q1102" s="66">
        <v>23</v>
      </c>
      <c r="R1102" s="122" t="str">
        <f>IF(L1103="","",IF(P1103&lt;20,(IF(O1102&gt;1730,IF(O1102&lt;1970,"Pass","Fail"),"Fail"))))</f>
        <v/>
      </c>
      <c r="S1102" s="145"/>
      <c r="T1102" s="212"/>
      <c r="U1102" s="148"/>
      <c r="V1102" s="236">
        <v>1600</v>
      </c>
      <c r="W1102" s="236">
        <v>2000</v>
      </c>
      <c r="X1102" s="240">
        <v>1730</v>
      </c>
      <c r="Y1102" s="240">
        <v>1970</v>
      </c>
      <c r="Z1102" s="240">
        <v>6.2</v>
      </c>
    </row>
    <row r="1103" spans="1:26" ht="16.100000000000001" x14ac:dyDescent="0.35">
      <c r="A1103"/>
      <c r="B1103" s="139"/>
      <c r="C1103" s="68" t="s">
        <v>88</v>
      </c>
      <c r="M1103" s="72"/>
      <c r="N1103" s="72"/>
      <c r="O1103" s="72"/>
      <c r="P1103" s="72"/>
      <c r="Q1103" s="72"/>
      <c r="R1103" s="124"/>
      <c r="S1103" s="72"/>
      <c r="T1103" s="213"/>
      <c r="U1103" s="148"/>
      <c r="V1103" s="237"/>
      <c r="W1103" s="237"/>
    </row>
    <row r="1104" spans="1:26" ht="39.9" x14ac:dyDescent="0.35">
      <c r="A1104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8"/>
      <c r="S1104" s="127"/>
      <c r="T1104" s="213"/>
      <c r="U1104" s="148"/>
      <c r="V1104" s="238"/>
      <c r="W1104" s="238"/>
    </row>
    <row r="1105" spans="1:26" ht="16.100000000000001" x14ac:dyDescent="0.35">
      <c r="A1105" s="208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 t="str">
        <f>IF((L1106=""),"",((M1105-N1105)/(M1105+N1105))*100)</f>
        <v/>
      </c>
      <c r="Q1105" s="66">
        <v>23</v>
      </c>
      <c r="R1105" s="122" t="str">
        <f>IF(L1106="","",IF(P1106&lt;20,(IF(O1105&gt;1730,IF(O1105&lt;1970,"Pass","Fail"),"Fail"))))</f>
        <v/>
      </c>
      <c r="S1105" s="145"/>
      <c r="T1105" s="212"/>
      <c r="U1105" s="148"/>
      <c r="V1105" s="236">
        <v>1600</v>
      </c>
      <c r="W1105" s="236">
        <v>2000</v>
      </c>
      <c r="X1105" s="240">
        <v>1730</v>
      </c>
      <c r="Y1105" s="240">
        <v>1970</v>
      </c>
      <c r="Z1105" s="240">
        <v>6.2</v>
      </c>
    </row>
    <row r="1106" spans="1:26" ht="16.100000000000001" x14ac:dyDescent="0.35">
      <c r="A1106"/>
      <c r="B1106" s="139"/>
      <c r="C1106" s="68" t="s">
        <v>88</v>
      </c>
      <c r="M1106" s="72"/>
      <c r="N1106" s="72"/>
      <c r="O1106" s="72"/>
      <c r="P1106" s="72"/>
      <c r="Q1106" s="72"/>
      <c r="R1106" s="124"/>
      <c r="S1106" s="72"/>
      <c r="T1106" s="213"/>
      <c r="U1106" s="148"/>
      <c r="V1106" s="237"/>
      <c r="W1106" s="237"/>
    </row>
    <row r="1107" spans="1:26" ht="39.9" x14ac:dyDescent="0.35">
      <c r="A1107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8"/>
      <c r="S1107" s="127"/>
      <c r="T1107" s="213"/>
      <c r="U1107" s="148"/>
      <c r="V1107" s="238"/>
      <c r="W1107" s="238"/>
    </row>
    <row r="1108" spans="1:26" ht="16.100000000000001" x14ac:dyDescent="0.35">
      <c r="A1108" s="208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 t="str">
        <f>IF((L1109=""),"",((M1108-N1108)/(M1108+N1108))*100)</f>
        <v/>
      </c>
      <c r="Q1108" s="66">
        <v>23</v>
      </c>
      <c r="R1108" s="122" t="str">
        <f>IF(L1109="","",IF(P1109&lt;20,(IF(O1108&gt;1730,IF(O1108&lt;1970,"Pass","Fail"),"Fail"))))</f>
        <v/>
      </c>
      <c r="S1108" s="145"/>
      <c r="T1108" s="212"/>
      <c r="U1108" s="148"/>
      <c r="V1108" s="236">
        <v>1600</v>
      </c>
      <c r="W1108" s="236">
        <v>2000</v>
      </c>
      <c r="X1108" s="240">
        <v>1730</v>
      </c>
      <c r="Y1108" s="240">
        <v>1970</v>
      </c>
      <c r="Z1108" s="240">
        <v>6.2</v>
      </c>
    </row>
    <row r="1109" spans="1:26" ht="16.100000000000001" x14ac:dyDescent="0.35">
      <c r="A1109"/>
      <c r="B1109" s="139"/>
      <c r="C1109" s="68" t="s">
        <v>88</v>
      </c>
      <c r="M1109" s="72"/>
      <c r="N1109" s="72"/>
      <c r="O1109" s="72"/>
      <c r="P1109" s="72"/>
      <c r="Q1109" s="72"/>
      <c r="R1109" s="124"/>
      <c r="S1109" s="72"/>
      <c r="T1109" s="213"/>
      <c r="U1109" s="148"/>
      <c r="V1109" s="237"/>
      <c r="W1109" s="237"/>
    </row>
    <row r="1110" spans="1:26" ht="39.9" x14ac:dyDescent="0.35">
      <c r="A1110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8"/>
      <c r="S1110" s="127"/>
      <c r="T1110" s="213"/>
      <c r="U1110" s="148"/>
      <c r="V1110" s="238"/>
      <c r="W1110" s="238"/>
    </row>
    <row r="1111" spans="1:26" ht="16.100000000000001" x14ac:dyDescent="0.35">
      <c r="A1111" s="208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 t="str">
        <f>IF((L1112=""),"",((M1111-N1111)/(M1111+N1111))*100)</f>
        <v/>
      </c>
      <c r="Q1111" s="66">
        <v>23</v>
      </c>
      <c r="R1111" s="122" t="str">
        <f>IF(L1112="","",IF(P1112&lt;20,(IF(O1111&gt;1730,IF(O1111&lt;1970,"Pass","Fail"),"Fail"))))</f>
        <v/>
      </c>
      <c r="S1111" s="145"/>
      <c r="T1111" s="212"/>
      <c r="U1111" s="148"/>
      <c r="V1111" s="236">
        <v>1600</v>
      </c>
      <c r="W1111" s="236">
        <v>2000</v>
      </c>
      <c r="X1111" s="240">
        <v>1730</v>
      </c>
      <c r="Y1111" s="240">
        <v>1970</v>
      </c>
      <c r="Z1111" s="240">
        <v>6.2</v>
      </c>
    </row>
    <row r="1112" spans="1:26" ht="16.100000000000001" x14ac:dyDescent="0.35">
      <c r="A1112"/>
      <c r="B1112" s="139"/>
      <c r="C1112" s="68" t="s">
        <v>88</v>
      </c>
      <c r="M1112" s="72"/>
      <c r="N1112" s="72"/>
      <c r="O1112" s="72"/>
      <c r="P1112" s="72"/>
      <c r="Q1112" s="72"/>
      <c r="R1112" s="124"/>
      <c r="S1112" s="72"/>
      <c r="T1112" s="213"/>
      <c r="U1112" s="148"/>
      <c r="V1112" s="237"/>
      <c r="W1112" s="237"/>
    </row>
    <row r="1113" spans="1:26" ht="39.9" x14ac:dyDescent="0.35">
      <c r="A1113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8"/>
      <c r="S1113" s="127"/>
      <c r="T1113" s="213"/>
      <c r="U1113" s="148"/>
      <c r="V1113" s="238"/>
      <c r="W1113" s="238"/>
    </row>
    <row r="1114" spans="1:26" ht="16.100000000000001" x14ac:dyDescent="0.35">
      <c r="A1114" s="208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 t="str">
        <f>IF((L1115=""),"",((M1114-N1114)/(M1114+N1114))*100)</f>
        <v/>
      </c>
      <c r="Q1114" s="66">
        <v>23</v>
      </c>
      <c r="R1114" s="122" t="str">
        <f>IF(L1115="","",IF(P1115&lt;20,(IF(O1114&gt;1730,IF(O1114&lt;1970,"Pass","Fail"),"Fail"))))</f>
        <v/>
      </c>
      <c r="S1114" s="145"/>
      <c r="T1114" s="212"/>
      <c r="U1114" s="148"/>
      <c r="V1114" s="236">
        <v>1600</v>
      </c>
      <c r="W1114" s="236">
        <v>2000</v>
      </c>
      <c r="X1114" s="240">
        <v>1730</v>
      </c>
      <c r="Y1114" s="240">
        <v>1970</v>
      </c>
      <c r="Z1114" s="240">
        <v>6.2</v>
      </c>
    </row>
    <row r="1115" spans="1:26" ht="16.100000000000001" x14ac:dyDescent="0.35">
      <c r="A1115"/>
      <c r="B1115" s="139"/>
      <c r="C1115" s="68" t="s">
        <v>88</v>
      </c>
      <c r="M1115" s="72"/>
      <c r="N1115" s="72"/>
      <c r="O1115" s="72"/>
      <c r="P1115" s="72"/>
      <c r="Q1115" s="72"/>
      <c r="R1115" s="124"/>
      <c r="S1115" s="72"/>
      <c r="T1115" s="213"/>
      <c r="U1115" s="148"/>
      <c r="V1115" s="237"/>
      <c r="W1115" s="237"/>
    </row>
    <row r="1116" spans="1:26" ht="39.9" x14ac:dyDescent="0.35">
      <c r="A1116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8"/>
      <c r="S1116" s="127"/>
      <c r="T1116" s="213"/>
      <c r="U1116" s="148"/>
      <c r="V1116" s="238"/>
      <c r="W1116" s="238"/>
    </row>
    <row r="1117" spans="1:26" ht="16.100000000000001" x14ac:dyDescent="0.35">
      <c r="A1117" s="208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 t="str">
        <f>IF((L1118=""),"",((M1117-N1117)/(M1117+N1117))*100)</f>
        <v/>
      </c>
      <c r="Q1117" s="66">
        <v>23</v>
      </c>
      <c r="R1117" s="122" t="str">
        <f>IF(L1118="","",IF(P1118&lt;20,(IF(O1117&gt;1730,IF(O1117&lt;1970,"Pass","Fail"),"Fail"))))</f>
        <v/>
      </c>
      <c r="S1117" s="145"/>
      <c r="T1117" s="212"/>
      <c r="U1117" s="148"/>
      <c r="V1117" s="236">
        <v>1600</v>
      </c>
      <c r="W1117" s="236">
        <v>2000</v>
      </c>
      <c r="X1117" s="240">
        <v>1730</v>
      </c>
      <c r="Y1117" s="240">
        <v>1970</v>
      </c>
      <c r="Z1117" s="240">
        <v>6.2</v>
      </c>
    </row>
    <row r="1118" spans="1:26" ht="16.100000000000001" x14ac:dyDescent="0.35">
      <c r="A1118"/>
      <c r="B1118" s="139"/>
      <c r="C1118" s="68" t="s">
        <v>88</v>
      </c>
      <c r="M1118" s="72"/>
      <c r="N1118" s="72"/>
      <c r="O1118" s="72"/>
      <c r="P1118" s="72"/>
      <c r="Q1118" s="72"/>
      <c r="R1118" s="124"/>
      <c r="S1118" s="72"/>
      <c r="T1118" s="213"/>
      <c r="U1118" s="148"/>
      <c r="V1118" s="237"/>
      <c r="W1118" s="237"/>
    </row>
    <row r="1119" spans="1:26" ht="39.9" x14ac:dyDescent="0.35">
      <c r="A1119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8"/>
      <c r="S1119" s="127"/>
      <c r="T1119" s="213"/>
      <c r="U1119" s="148"/>
      <c r="V1119" s="238"/>
      <c r="W1119" s="238"/>
    </row>
    <row r="1120" spans="1:26" ht="16.100000000000001" x14ac:dyDescent="0.35">
      <c r="A1120" s="208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 t="str">
        <f>IF((L1121=""),"",((M1120-N1120)/(M1120+N1120))*100)</f>
        <v/>
      </c>
      <c r="Q1120" s="66">
        <v>23</v>
      </c>
      <c r="R1120" s="122" t="str">
        <f>IF(L1121="","",IF(P1121&lt;20,(IF(O1120&gt;1730,IF(O1120&lt;1970,"Pass","Fail"),"Fail"))))</f>
        <v/>
      </c>
      <c r="S1120" s="145"/>
      <c r="T1120" s="212"/>
      <c r="U1120" s="148"/>
      <c r="V1120" s="236">
        <v>1600</v>
      </c>
      <c r="W1120" s="236">
        <v>2000</v>
      </c>
      <c r="X1120" s="240">
        <v>1730</v>
      </c>
      <c r="Y1120" s="240">
        <v>1970</v>
      </c>
      <c r="Z1120" s="240">
        <v>6.2</v>
      </c>
    </row>
    <row r="1121" spans="1:26" ht="16.100000000000001" x14ac:dyDescent="0.35">
      <c r="A1121"/>
      <c r="B1121" s="139"/>
      <c r="C1121" s="68" t="s">
        <v>88</v>
      </c>
      <c r="M1121" s="72"/>
      <c r="N1121" s="72"/>
      <c r="O1121" s="72"/>
      <c r="P1121" s="72"/>
      <c r="Q1121" s="72"/>
      <c r="R1121" s="124"/>
      <c r="S1121" s="72"/>
      <c r="T1121" s="213"/>
      <c r="U1121" s="148"/>
      <c r="V1121" s="237"/>
      <c r="W1121" s="237"/>
    </row>
    <row r="1122" spans="1:26" ht="39.9" x14ac:dyDescent="0.35">
      <c r="A1122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8"/>
      <c r="S1122" s="127"/>
      <c r="T1122" s="213"/>
      <c r="U1122" s="148"/>
      <c r="V1122" s="238"/>
      <c r="W1122" s="238"/>
    </row>
    <row r="1123" spans="1:26" ht="16.100000000000001" x14ac:dyDescent="0.35">
      <c r="A1123" s="208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 t="str">
        <f>IF((L1124=""),"",((M1123-N1123)/(M1123+N1123))*100)</f>
        <v/>
      </c>
      <c r="Q1123" s="66">
        <v>23</v>
      </c>
      <c r="R1123" s="122" t="str">
        <f>IF(L1124="","",IF(P1124&lt;20,(IF(O1123&gt;1730,IF(O1123&lt;1970,"Pass","Fail"),"Fail"))))</f>
        <v/>
      </c>
      <c r="S1123" s="145"/>
      <c r="T1123" s="212"/>
      <c r="U1123" s="148"/>
      <c r="V1123" s="236">
        <v>1600</v>
      </c>
      <c r="W1123" s="236">
        <v>2000</v>
      </c>
      <c r="X1123" s="240">
        <v>1730</v>
      </c>
      <c r="Y1123" s="240">
        <v>1970</v>
      </c>
      <c r="Z1123" s="240">
        <v>6.2</v>
      </c>
    </row>
    <row r="1124" spans="1:26" ht="16.100000000000001" x14ac:dyDescent="0.35">
      <c r="A1124"/>
      <c r="B1124" s="139"/>
      <c r="C1124" s="68" t="s">
        <v>88</v>
      </c>
      <c r="M1124" s="72"/>
      <c r="N1124" s="72"/>
      <c r="O1124" s="72"/>
      <c r="P1124" s="72"/>
      <c r="Q1124" s="72"/>
      <c r="R1124" s="124"/>
      <c r="S1124" s="72"/>
      <c r="T1124" s="213"/>
      <c r="U1124" s="148"/>
      <c r="V1124" s="237"/>
      <c r="W1124" s="237"/>
    </row>
    <row r="1125" spans="1:26" ht="39.9" x14ac:dyDescent="0.35">
      <c r="A1125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8"/>
      <c r="S1125" s="127"/>
      <c r="T1125" s="213"/>
      <c r="U1125" s="148"/>
      <c r="V1125" s="238"/>
      <c r="W1125" s="238"/>
    </row>
    <row r="1126" spans="1:26" ht="16.100000000000001" x14ac:dyDescent="0.35">
      <c r="A1126" s="208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 t="str">
        <f>IF((L1127=""),"",((M1126-N1126)/(M1126+N1126))*100)</f>
        <v/>
      </c>
      <c r="Q1126" s="66">
        <v>23</v>
      </c>
      <c r="R1126" s="122" t="str">
        <f>IF(L1127="","",IF(P1127&lt;20,(IF(O1126&gt;1730,IF(O1126&lt;1970,"Pass","Fail"),"Fail"))))</f>
        <v/>
      </c>
      <c r="S1126" s="145"/>
      <c r="T1126" s="212"/>
      <c r="U1126" s="148"/>
      <c r="V1126" s="236">
        <v>1600</v>
      </c>
      <c r="W1126" s="236">
        <v>2000</v>
      </c>
      <c r="X1126" s="240">
        <v>1730</v>
      </c>
      <c r="Y1126" s="240">
        <v>1970</v>
      </c>
      <c r="Z1126" s="240">
        <v>6.2</v>
      </c>
    </row>
    <row r="1127" spans="1:26" ht="16.100000000000001" x14ac:dyDescent="0.35">
      <c r="A1127"/>
      <c r="B1127" s="139"/>
      <c r="C1127" s="68" t="s">
        <v>88</v>
      </c>
      <c r="M1127" s="72"/>
      <c r="N1127" s="72"/>
      <c r="O1127" s="72"/>
      <c r="P1127" s="72"/>
      <c r="Q1127" s="72"/>
      <c r="R1127" s="124"/>
      <c r="S1127" s="72"/>
      <c r="T1127" s="213"/>
      <c r="U1127" s="148"/>
      <c r="V1127" s="237"/>
      <c r="W1127" s="237"/>
    </row>
    <row r="1128" spans="1:26" ht="39.9" x14ac:dyDescent="0.35">
      <c r="A112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8"/>
      <c r="S1128" s="127"/>
      <c r="T1128" s="213"/>
      <c r="U1128" s="148"/>
      <c r="V1128" s="238"/>
      <c r="W1128" s="238"/>
    </row>
    <row r="1129" spans="1:26" ht="16.100000000000001" x14ac:dyDescent="0.35">
      <c r="A1129" s="208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 t="str">
        <f>IF((L1130=""),"",((M1129-N1129)/(M1129+N1129))*100)</f>
        <v/>
      </c>
      <c r="Q1129" s="66">
        <v>23</v>
      </c>
      <c r="R1129" s="122" t="str">
        <f>IF(L1130="","",IF(P1130&lt;20,(IF(O1129&gt;1730,IF(O1129&lt;1970,"Pass","Fail"),"Fail"))))</f>
        <v/>
      </c>
      <c r="S1129" s="145"/>
      <c r="T1129" s="212"/>
      <c r="U1129" s="148"/>
      <c r="V1129" s="236">
        <v>1600</v>
      </c>
      <c r="W1129" s="236">
        <v>2000</v>
      </c>
      <c r="X1129" s="240">
        <v>1730</v>
      </c>
      <c r="Y1129" s="240">
        <v>1970</v>
      </c>
      <c r="Z1129" s="240">
        <v>6.2</v>
      </c>
    </row>
    <row r="1130" spans="1:26" ht="16.100000000000001" x14ac:dyDescent="0.35">
      <c r="A1130"/>
      <c r="B1130" s="139"/>
      <c r="C1130" s="68" t="s">
        <v>88</v>
      </c>
      <c r="M1130" s="72"/>
      <c r="N1130" s="72"/>
      <c r="O1130" s="72"/>
      <c r="P1130" s="72"/>
      <c r="Q1130" s="72"/>
      <c r="R1130" s="124"/>
      <c r="S1130" s="72"/>
      <c r="T1130" s="213"/>
      <c r="U1130" s="148"/>
      <c r="V1130" s="237"/>
      <c r="W1130" s="237"/>
    </row>
    <row r="1131" spans="1:26" ht="39.9" x14ac:dyDescent="0.35">
      <c r="A1131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8"/>
      <c r="S1131" s="127"/>
      <c r="T1131" s="213"/>
      <c r="U1131" s="148"/>
      <c r="V1131" s="238"/>
      <c r="W1131" s="238"/>
    </row>
    <row r="1132" spans="1:26" ht="16.100000000000001" x14ac:dyDescent="0.35">
      <c r="A1132" s="208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 t="str">
        <f>IF((L1133=""),"",((M1132-N1132)/(M1132+N1132))*100)</f>
        <v/>
      </c>
      <c r="Q1132" s="66">
        <v>23</v>
      </c>
      <c r="R1132" s="122" t="str">
        <f>IF(L1133="","",IF(P1133&lt;20,(IF(O1132&gt;1730,IF(O1132&lt;1970,"Pass","Fail"),"Fail"))))</f>
        <v/>
      </c>
      <c r="S1132" s="145"/>
      <c r="T1132" s="212"/>
      <c r="U1132" s="148"/>
      <c r="V1132" s="236">
        <v>1600</v>
      </c>
      <c r="W1132" s="236">
        <v>2000</v>
      </c>
      <c r="X1132" s="240">
        <v>1730</v>
      </c>
      <c r="Y1132" s="240">
        <v>1970</v>
      </c>
      <c r="Z1132" s="240">
        <v>6.2</v>
      </c>
    </row>
    <row r="1133" spans="1:26" ht="16.100000000000001" x14ac:dyDescent="0.35">
      <c r="A1133"/>
      <c r="B1133" s="139"/>
      <c r="C1133" s="68" t="s">
        <v>88</v>
      </c>
      <c r="M1133" s="72"/>
      <c r="N1133" s="72"/>
      <c r="O1133" s="72"/>
      <c r="P1133" s="72"/>
      <c r="Q1133" s="72"/>
      <c r="R1133" s="124"/>
      <c r="S1133" s="72"/>
      <c r="T1133" s="213"/>
      <c r="U1133" s="148"/>
      <c r="V1133" s="237"/>
      <c r="W1133" s="237"/>
    </row>
    <row r="1134" spans="1:26" ht="39.9" x14ac:dyDescent="0.35">
      <c r="A1134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8"/>
      <c r="S1134" s="127"/>
      <c r="T1134" s="213"/>
      <c r="U1134" s="148"/>
      <c r="V1134" s="238"/>
      <c r="W1134" s="238"/>
    </row>
    <row r="1135" spans="1:26" ht="16.100000000000001" x14ac:dyDescent="0.35">
      <c r="A1135" s="208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 t="str">
        <f>IF((L1136=""),"",((M1135-N1135)/(M1135+N1135))*100)</f>
        <v/>
      </c>
      <c r="Q1135" s="66">
        <v>23</v>
      </c>
      <c r="R1135" s="122" t="str">
        <f>IF(L1136="","",IF(P1136&lt;20,(IF(O1135&gt;1730,IF(O1135&lt;1970,"Pass","Fail"),"Fail"))))</f>
        <v/>
      </c>
      <c r="S1135" s="145"/>
      <c r="T1135" s="212"/>
      <c r="U1135" s="148"/>
      <c r="V1135" s="236">
        <v>1600</v>
      </c>
      <c r="W1135" s="236">
        <v>2000</v>
      </c>
      <c r="X1135" s="240">
        <v>1730</v>
      </c>
      <c r="Y1135" s="240">
        <v>1970</v>
      </c>
      <c r="Z1135" s="240">
        <v>6.2</v>
      </c>
    </row>
    <row r="1136" spans="1:26" ht="16.100000000000001" x14ac:dyDescent="0.35">
      <c r="A1136"/>
      <c r="B1136" s="139"/>
      <c r="C1136" s="68" t="s">
        <v>88</v>
      </c>
      <c r="M1136" s="72"/>
      <c r="N1136" s="72"/>
      <c r="O1136" s="72"/>
      <c r="P1136" s="72"/>
      <c r="Q1136" s="72"/>
      <c r="R1136" s="124"/>
      <c r="S1136" s="72"/>
      <c r="T1136" s="213"/>
      <c r="U1136" s="148"/>
      <c r="V1136" s="237"/>
      <c r="W1136" s="237"/>
    </row>
    <row r="1137" spans="1:26" ht="39.9" x14ac:dyDescent="0.35">
      <c r="A1137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8"/>
      <c r="S1137" s="127"/>
      <c r="T1137" s="213"/>
      <c r="U1137" s="148"/>
      <c r="V1137" s="238"/>
      <c r="W1137" s="238"/>
    </row>
    <row r="1138" spans="1:26" ht="16.100000000000001" x14ac:dyDescent="0.35">
      <c r="A1138" s="208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 t="str">
        <f>IF((L1139=""),"",((M1138-N1138)/(M1138+N1138))*100)</f>
        <v/>
      </c>
      <c r="Q1138" s="66">
        <v>23</v>
      </c>
      <c r="R1138" s="122" t="str">
        <f>IF(L1139="","",IF(P1139&lt;20,(IF(O1138&gt;1730,IF(O1138&lt;1970,"Pass","Fail"),"Fail"))))</f>
        <v/>
      </c>
      <c r="S1138" s="145"/>
      <c r="T1138" s="212"/>
      <c r="U1138" s="148"/>
      <c r="V1138" s="236">
        <v>1600</v>
      </c>
      <c r="W1138" s="236">
        <v>2000</v>
      </c>
      <c r="X1138" s="240">
        <v>1730</v>
      </c>
      <c r="Y1138" s="240">
        <v>1970</v>
      </c>
      <c r="Z1138" s="240">
        <v>6.2</v>
      </c>
    </row>
    <row r="1139" spans="1:26" ht="16.100000000000001" x14ac:dyDescent="0.35">
      <c r="A1139"/>
      <c r="B1139" s="139"/>
      <c r="C1139" s="68" t="s">
        <v>88</v>
      </c>
      <c r="M1139" s="72"/>
      <c r="N1139" s="72"/>
      <c r="O1139" s="72"/>
      <c r="P1139" s="72"/>
      <c r="Q1139" s="72"/>
      <c r="R1139" s="124"/>
      <c r="S1139" s="72"/>
      <c r="T1139" s="213"/>
      <c r="U1139" s="148"/>
      <c r="V1139" s="237"/>
      <c r="W1139" s="237"/>
    </row>
    <row r="1140" spans="1:26" ht="39.9" x14ac:dyDescent="0.35">
      <c r="A1140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8"/>
      <c r="S1140" s="127"/>
      <c r="T1140" s="213"/>
      <c r="U1140" s="148"/>
      <c r="V1140" s="238"/>
      <c r="W1140" s="238"/>
    </row>
    <row r="1141" spans="1:26" ht="16.100000000000001" x14ac:dyDescent="0.35">
      <c r="A1141" s="208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 t="str">
        <f>IF((L1142=""),"",((M1141-N1141)/(M1141+N1141))*100)</f>
        <v/>
      </c>
      <c r="Q1141" s="66">
        <v>23</v>
      </c>
      <c r="R1141" s="122" t="str">
        <f>IF(L1142="","",IF(P1142&lt;20,(IF(O1141&gt;1730,IF(O1141&lt;1970,"Pass","Fail"),"Fail"))))</f>
        <v/>
      </c>
      <c r="S1141" s="145"/>
      <c r="T1141" s="212"/>
      <c r="U1141" s="148"/>
      <c r="V1141" s="236">
        <v>1600</v>
      </c>
      <c r="W1141" s="236">
        <v>2000</v>
      </c>
      <c r="X1141" s="240">
        <v>1730</v>
      </c>
      <c r="Y1141" s="240">
        <v>1970</v>
      </c>
      <c r="Z1141" s="240">
        <v>6.2</v>
      </c>
    </row>
    <row r="1142" spans="1:26" ht="16.100000000000001" x14ac:dyDescent="0.35">
      <c r="A1142"/>
      <c r="B1142" s="139"/>
      <c r="C1142" s="68" t="s">
        <v>88</v>
      </c>
      <c r="M1142" s="72"/>
      <c r="N1142" s="72"/>
      <c r="O1142" s="72"/>
      <c r="P1142" s="72"/>
      <c r="Q1142" s="72"/>
      <c r="R1142" s="124"/>
      <c r="S1142" s="72"/>
      <c r="T1142" s="213"/>
      <c r="U1142" s="148"/>
      <c r="V1142" s="237"/>
      <c r="W1142" s="237"/>
    </row>
    <row r="1143" spans="1:26" ht="39.9" x14ac:dyDescent="0.35">
      <c r="A1143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8"/>
      <c r="S1143" s="127"/>
      <c r="T1143" s="213"/>
      <c r="U1143" s="148"/>
      <c r="V1143" s="238"/>
      <c r="W1143" s="238"/>
    </row>
    <row r="1144" spans="1:26" ht="16.100000000000001" x14ac:dyDescent="0.35">
      <c r="A1144" s="208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 t="str">
        <f>IF((L1145=""),"",((M1144-N1144)/(M1144+N1144))*100)</f>
        <v/>
      </c>
      <c r="Q1144" s="66">
        <v>23</v>
      </c>
      <c r="R1144" s="122" t="str">
        <f>IF(L1145="","",IF(P1145&lt;20,(IF(O1144&gt;1730,IF(O1144&lt;1970,"Pass","Fail"),"Fail"))))</f>
        <v/>
      </c>
      <c r="S1144" s="145"/>
      <c r="T1144" s="212"/>
      <c r="U1144" s="148"/>
      <c r="V1144" s="236">
        <v>1600</v>
      </c>
      <c r="W1144" s="236">
        <v>2000</v>
      </c>
      <c r="X1144" s="240">
        <v>1730</v>
      </c>
      <c r="Y1144" s="240">
        <v>1970</v>
      </c>
      <c r="Z1144" s="240">
        <v>6.2</v>
      </c>
    </row>
    <row r="1145" spans="1:26" ht="16.100000000000001" x14ac:dyDescent="0.35">
      <c r="A1145"/>
      <c r="B1145" s="139"/>
      <c r="C1145" s="68" t="s">
        <v>88</v>
      </c>
      <c r="M1145" s="72"/>
      <c r="N1145" s="72"/>
      <c r="O1145" s="72"/>
      <c r="P1145" s="72"/>
      <c r="Q1145" s="72"/>
      <c r="R1145" s="124"/>
      <c r="S1145" s="72"/>
      <c r="T1145" s="213"/>
      <c r="U1145" s="148"/>
      <c r="V1145" s="237"/>
      <c r="W1145" s="237"/>
    </row>
    <row r="1146" spans="1:26" ht="39.9" x14ac:dyDescent="0.35">
      <c r="A1146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8"/>
      <c r="S1146" s="127"/>
      <c r="T1146" s="213"/>
      <c r="U1146" s="148"/>
      <c r="V1146" s="238"/>
      <c r="W1146" s="238"/>
    </row>
    <row r="1147" spans="1:26" ht="16.100000000000001" x14ac:dyDescent="0.35">
      <c r="A1147" s="208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 t="str">
        <f>IF((L1148=""),"",((M1147-N1147)/(M1147+N1147))*100)</f>
        <v/>
      </c>
      <c r="Q1147" s="66">
        <v>23</v>
      </c>
      <c r="R1147" s="122" t="str">
        <f>IF(L1148="","",IF(P1148&lt;20,(IF(O1147&gt;1730,IF(O1147&lt;1970,"Pass","Fail"),"Fail"))))</f>
        <v/>
      </c>
      <c r="S1147" s="145"/>
      <c r="T1147" s="212"/>
      <c r="U1147" s="148"/>
      <c r="V1147" s="236">
        <v>1600</v>
      </c>
      <c r="W1147" s="236">
        <v>2000</v>
      </c>
      <c r="X1147" s="240">
        <v>1730</v>
      </c>
      <c r="Y1147" s="240">
        <v>1970</v>
      </c>
      <c r="Z1147" s="240">
        <v>6.2</v>
      </c>
    </row>
    <row r="1148" spans="1:26" ht="16.100000000000001" x14ac:dyDescent="0.35">
      <c r="A1148"/>
      <c r="B1148" s="139"/>
      <c r="C1148" s="68" t="s">
        <v>88</v>
      </c>
      <c r="M1148" s="72"/>
      <c r="N1148" s="72"/>
      <c r="O1148" s="72"/>
      <c r="P1148" s="72"/>
      <c r="Q1148" s="72"/>
      <c r="R1148" s="124"/>
      <c r="S1148" s="72"/>
      <c r="T1148" s="213"/>
      <c r="U1148" s="148"/>
      <c r="V1148" s="237"/>
      <c r="W1148" s="237"/>
    </row>
    <row r="1149" spans="1:26" ht="39.9" x14ac:dyDescent="0.35">
      <c r="A1149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8"/>
      <c r="S1149" s="127"/>
      <c r="T1149" s="213"/>
      <c r="U1149" s="148"/>
      <c r="V1149" s="238"/>
      <c r="W1149" s="238"/>
    </row>
    <row r="1150" spans="1:26" ht="16.100000000000001" x14ac:dyDescent="0.35">
      <c r="A1150" s="208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 t="str">
        <f>IF((L1151=""),"",((M1150-N1150)/(M1150+N1150))*100)</f>
        <v/>
      </c>
      <c r="Q1150" s="66">
        <v>23</v>
      </c>
      <c r="R1150" s="122" t="str">
        <f>IF(L1151="","",IF(P1151&lt;20,(IF(O1150&gt;1730,IF(O1150&lt;1970,"Pass","Fail"),"Fail"))))</f>
        <v/>
      </c>
      <c r="S1150" s="145"/>
      <c r="T1150" s="212"/>
      <c r="U1150" s="148"/>
      <c r="V1150" s="236">
        <v>1600</v>
      </c>
      <c r="W1150" s="236">
        <v>2000</v>
      </c>
      <c r="X1150" s="240">
        <v>1730</v>
      </c>
      <c r="Y1150" s="240">
        <v>1970</v>
      </c>
      <c r="Z1150" s="240">
        <v>6.2</v>
      </c>
    </row>
    <row r="1151" spans="1:26" ht="16.100000000000001" x14ac:dyDescent="0.35">
      <c r="A1151"/>
      <c r="B1151" s="139"/>
      <c r="C1151" s="68" t="s">
        <v>88</v>
      </c>
      <c r="M1151" s="72"/>
      <c r="N1151" s="72"/>
      <c r="O1151" s="72"/>
      <c r="P1151" s="72"/>
      <c r="Q1151" s="72"/>
      <c r="R1151" s="124"/>
      <c r="S1151" s="72"/>
      <c r="T1151" s="213"/>
      <c r="U1151" s="148"/>
      <c r="V1151" s="237"/>
      <c r="W1151" s="237"/>
    </row>
    <row r="1152" spans="1:26" ht="39.9" x14ac:dyDescent="0.35">
      <c r="A1152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8"/>
      <c r="S1152" s="127"/>
      <c r="T1152" s="213"/>
      <c r="U1152" s="148"/>
      <c r="V1152" s="238"/>
      <c r="W1152" s="238"/>
    </row>
    <row r="1153" spans="1:26" ht="16.100000000000001" x14ac:dyDescent="0.35">
      <c r="A1153" s="208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 t="str">
        <f>IF((L1154=""),"",((M1153-N1153)/(M1153+N1153))*100)</f>
        <v/>
      </c>
      <c r="Q1153" s="66">
        <v>23</v>
      </c>
      <c r="R1153" s="122" t="str">
        <f>IF(L1154="","",IF(P1154&lt;20,(IF(O1153&gt;1730,IF(O1153&lt;1970,"Pass","Fail"),"Fail"))))</f>
        <v/>
      </c>
      <c r="S1153" s="145"/>
      <c r="T1153" s="212"/>
      <c r="U1153" s="148"/>
      <c r="V1153" s="236">
        <v>1600</v>
      </c>
      <c r="W1153" s="236">
        <v>2000</v>
      </c>
      <c r="X1153" s="240">
        <v>1730</v>
      </c>
      <c r="Y1153" s="240">
        <v>1970</v>
      </c>
      <c r="Z1153" s="240">
        <v>6.2</v>
      </c>
    </row>
    <row r="1154" spans="1:26" ht="16.100000000000001" x14ac:dyDescent="0.35">
      <c r="A1154"/>
      <c r="B1154" s="139"/>
      <c r="C1154" s="68" t="s">
        <v>88</v>
      </c>
      <c r="M1154" s="72"/>
      <c r="N1154" s="72"/>
      <c r="O1154" s="72"/>
      <c r="P1154" s="72"/>
      <c r="Q1154" s="72"/>
      <c r="R1154" s="124"/>
      <c r="S1154" s="72"/>
      <c r="T1154" s="213"/>
      <c r="U1154" s="148"/>
      <c r="V1154" s="237"/>
      <c r="W1154" s="237"/>
    </row>
    <row r="1155" spans="1:26" ht="39.9" x14ac:dyDescent="0.35">
      <c r="A1155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8"/>
      <c r="S1155" s="127"/>
      <c r="T1155" s="213"/>
      <c r="U1155" s="148"/>
      <c r="V1155" s="238"/>
      <c r="W1155" s="238"/>
    </row>
    <row r="1156" spans="1:26" ht="16.100000000000001" x14ac:dyDescent="0.35">
      <c r="A1156" s="208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 t="str">
        <f>IF((L1157=""),"",((M1156-N1156)/(M1156+N1156))*100)</f>
        <v/>
      </c>
      <c r="Q1156" s="66">
        <v>23</v>
      </c>
      <c r="R1156" s="122" t="str">
        <f>IF(L1157="","",IF(P1157&lt;20,(IF(O1156&gt;1730,IF(O1156&lt;1970,"Pass","Fail"),"Fail"))))</f>
        <v/>
      </c>
      <c r="S1156" s="145"/>
      <c r="T1156" s="212"/>
      <c r="U1156" s="148"/>
      <c r="V1156" s="236">
        <v>1600</v>
      </c>
      <c r="W1156" s="236">
        <v>2000</v>
      </c>
      <c r="X1156" s="240">
        <v>1730</v>
      </c>
      <c r="Y1156" s="240">
        <v>1970</v>
      </c>
      <c r="Z1156" s="240">
        <v>6.2</v>
      </c>
    </row>
    <row r="1157" spans="1:26" ht="16.100000000000001" x14ac:dyDescent="0.35">
      <c r="A1157"/>
      <c r="B1157" s="139"/>
      <c r="C1157" s="68" t="s">
        <v>88</v>
      </c>
      <c r="M1157" s="72"/>
      <c r="N1157" s="72"/>
      <c r="O1157" s="72"/>
      <c r="P1157" s="72"/>
      <c r="Q1157" s="72"/>
      <c r="R1157" s="124"/>
      <c r="S1157" s="72"/>
      <c r="T1157" s="213"/>
      <c r="U1157" s="148"/>
      <c r="V1157" s="237"/>
      <c r="W1157" s="237"/>
    </row>
    <row r="1158" spans="1:26" ht="39.9" x14ac:dyDescent="0.35">
      <c r="A115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8"/>
      <c r="S1158" s="127"/>
      <c r="T1158" s="213"/>
      <c r="U1158" s="148"/>
      <c r="V1158" s="238"/>
      <c r="W1158" s="238"/>
    </row>
    <row r="1159" spans="1:26" ht="16.100000000000001" x14ac:dyDescent="0.35">
      <c r="A1159" s="208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 t="str">
        <f>IF((L1160=""),"",((M1159-N1159)/(M1159+N1159))*100)</f>
        <v/>
      </c>
      <c r="Q1159" s="66">
        <v>23</v>
      </c>
      <c r="R1159" s="122" t="str">
        <f>IF(L1160="","",IF(P1160&lt;20,(IF(O1159&gt;1730,IF(O1159&lt;1970,"Pass","Fail"),"Fail"))))</f>
        <v/>
      </c>
      <c r="S1159" s="145"/>
      <c r="T1159" s="212"/>
      <c r="U1159" s="148"/>
      <c r="V1159" s="236">
        <v>1600</v>
      </c>
      <c r="W1159" s="236">
        <v>2000</v>
      </c>
      <c r="X1159" s="240">
        <v>1730</v>
      </c>
      <c r="Y1159" s="240">
        <v>1970</v>
      </c>
      <c r="Z1159" s="240">
        <v>6.2</v>
      </c>
    </row>
    <row r="1160" spans="1:26" ht="16.100000000000001" x14ac:dyDescent="0.35">
      <c r="A1160"/>
      <c r="B1160" s="139"/>
      <c r="C1160" s="68" t="s">
        <v>88</v>
      </c>
      <c r="M1160" s="72"/>
      <c r="N1160" s="72"/>
      <c r="O1160" s="72"/>
      <c r="P1160" s="72"/>
      <c r="Q1160" s="72"/>
      <c r="R1160" s="124"/>
      <c r="S1160" s="72"/>
      <c r="T1160" s="213"/>
      <c r="U1160" s="148"/>
      <c r="V1160" s="237"/>
      <c r="W1160" s="237"/>
    </row>
    <row r="1161" spans="1:26" ht="39.9" x14ac:dyDescent="0.35">
      <c r="A1161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8"/>
      <c r="S1161" s="127"/>
      <c r="T1161" s="213"/>
      <c r="U1161" s="148"/>
      <c r="V1161" s="238"/>
      <c r="W1161" s="238"/>
    </row>
    <row r="1162" spans="1:26" ht="16.100000000000001" x14ac:dyDescent="0.35">
      <c r="A1162" s="208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 t="str">
        <f>IF((L1163=""),"",((M1162-N1162)/(M1162+N1162))*100)</f>
        <v/>
      </c>
      <c r="Q1162" s="66">
        <v>23</v>
      </c>
      <c r="R1162" s="122" t="str">
        <f>IF(L1163="","",IF(P1163&lt;20,(IF(O1162&gt;1730,IF(O1162&lt;1970,"Pass","Fail"),"Fail"))))</f>
        <v/>
      </c>
      <c r="S1162" s="145"/>
      <c r="T1162" s="212"/>
      <c r="U1162" s="148"/>
      <c r="V1162" s="236">
        <v>1600</v>
      </c>
      <c r="W1162" s="236">
        <v>2000</v>
      </c>
      <c r="X1162" s="240">
        <v>1730</v>
      </c>
      <c r="Y1162" s="240">
        <v>1970</v>
      </c>
      <c r="Z1162" s="240">
        <v>6.2</v>
      </c>
    </row>
    <row r="1163" spans="1:26" ht="16.100000000000001" x14ac:dyDescent="0.35">
      <c r="A1163"/>
      <c r="B1163" s="139"/>
      <c r="C1163" s="68" t="s">
        <v>88</v>
      </c>
      <c r="M1163" s="72"/>
      <c r="N1163" s="72"/>
      <c r="O1163" s="72"/>
      <c r="P1163" s="72"/>
      <c r="Q1163" s="72"/>
      <c r="R1163" s="124"/>
      <c r="S1163" s="72"/>
      <c r="T1163" s="213"/>
      <c r="U1163" s="148"/>
      <c r="V1163" s="237"/>
      <c r="W1163" s="237"/>
    </row>
    <row r="1164" spans="1:26" ht="39.9" x14ac:dyDescent="0.35">
      <c r="A1164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8"/>
      <c r="S1164" s="127"/>
      <c r="T1164" s="213"/>
      <c r="U1164" s="148"/>
      <c r="V1164" s="238"/>
      <c r="W1164" s="238"/>
    </row>
    <row r="1165" spans="1:26" ht="16.100000000000001" x14ac:dyDescent="0.35">
      <c r="A1165" s="208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 t="str">
        <f>IF((L1166=""),"",((M1165-N1165)/(M1165+N1165))*100)</f>
        <v/>
      </c>
      <c r="Q1165" s="66">
        <v>23</v>
      </c>
      <c r="R1165" s="122" t="str">
        <f>IF(L1166="","",IF(P1166&lt;20,(IF(O1165&gt;1730,IF(O1165&lt;1970,"Pass","Fail"),"Fail"))))</f>
        <v/>
      </c>
      <c r="S1165" s="145"/>
      <c r="T1165" s="212"/>
      <c r="U1165" s="148"/>
      <c r="V1165" s="236">
        <v>1600</v>
      </c>
      <c r="W1165" s="236">
        <v>2000</v>
      </c>
      <c r="X1165" s="240">
        <v>1730</v>
      </c>
      <c r="Y1165" s="240">
        <v>1970</v>
      </c>
      <c r="Z1165" s="240">
        <v>6.2</v>
      </c>
    </row>
    <row r="1166" spans="1:26" ht="16.100000000000001" x14ac:dyDescent="0.35">
      <c r="A1166"/>
      <c r="B1166" s="139"/>
      <c r="C1166" s="68" t="s">
        <v>88</v>
      </c>
      <c r="M1166" s="72"/>
      <c r="N1166" s="72"/>
      <c r="O1166" s="72"/>
      <c r="P1166" s="72"/>
      <c r="Q1166" s="72"/>
      <c r="R1166" s="124"/>
      <c r="S1166" s="72"/>
      <c r="T1166" s="213"/>
      <c r="U1166" s="148"/>
      <c r="V1166" s="237"/>
      <c r="W1166" s="237"/>
    </row>
    <row r="1167" spans="1:26" ht="39.9" x14ac:dyDescent="0.35">
      <c r="A1167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8"/>
      <c r="S1167" s="127"/>
      <c r="T1167" s="213"/>
      <c r="U1167" s="148"/>
      <c r="V1167" s="238"/>
      <c r="W1167" s="238"/>
    </row>
    <row r="1168" spans="1:26" ht="16.100000000000001" x14ac:dyDescent="0.35">
      <c r="A1168" s="208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 t="str">
        <f>IF((L1169=""),"",((M1168-N1168)/(M1168+N1168))*100)</f>
        <v/>
      </c>
      <c r="Q1168" s="66">
        <v>23</v>
      </c>
      <c r="R1168" s="122" t="str">
        <f>IF(L1169="","",IF(P1169&lt;20,(IF(O1168&gt;1730,IF(O1168&lt;1970,"Pass","Fail"),"Fail"))))</f>
        <v/>
      </c>
      <c r="S1168" s="145"/>
      <c r="T1168" s="212"/>
      <c r="U1168" s="148"/>
      <c r="V1168" s="236">
        <v>1600</v>
      </c>
      <c r="W1168" s="236">
        <v>2000</v>
      </c>
      <c r="X1168" s="240">
        <v>1730</v>
      </c>
      <c r="Y1168" s="240">
        <v>1970</v>
      </c>
      <c r="Z1168" s="240">
        <v>6.2</v>
      </c>
    </row>
    <row r="1169" spans="1:26" ht="16.100000000000001" x14ac:dyDescent="0.35">
      <c r="A1169"/>
      <c r="B1169" s="139"/>
      <c r="C1169" s="68" t="s">
        <v>88</v>
      </c>
      <c r="M1169" s="72"/>
      <c r="N1169" s="72"/>
      <c r="O1169" s="72"/>
      <c r="P1169" s="72"/>
      <c r="Q1169" s="72"/>
      <c r="R1169" s="124"/>
      <c r="S1169" s="72"/>
      <c r="T1169" s="213"/>
      <c r="U1169" s="148"/>
      <c r="V1169" s="237"/>
      <c r="W1169" s="237"/>
    </row>
    <row r="1170" spans="1:26" ht="39.9" x14ac:dyDescent="0.35">
      <c r="A1170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8"/>
      <c r="S1170" s="127"/>
      <c r="T1170" s="213"/>
      <c r="U1170" s="148"/>
      <c r="V1170" s="238"/>
      <c r="W1170" s="238"/>
    </row>
    <row r="1171" spans="1:26" ht="16.100000000000001" x14ac:dyDescent="0.35">
      <c r="A1171" s="208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 t="str">
        <f>IF((L1172=""),"",((M1171-N1171)/(M1171+N1171))*100)</f>
        <v/>
      </c>
      <c r="Q1171" s="66">
        <v>23</v>
      </c>
      <c r="R1171" s="122" t="str">
        <f>IF(L1172="","",IF(P1172&lt;20,(IF(O1171&gt;1730,IF(O1171&lt;1970,"Pass","Fail"),"Fail"))))</f>
        <v/>
      </c>
      <c r="S1171" s="145"/>
      <c r="T1171" s="212"/>
      <c r="U1171" s="148"/>
      <c r="V1171" s="236">
        <v>1600</v>
      </c>
      <c r="W1171" s="236">
        <v>2000</v>
      </c>
      <c r="X1171" s="240">
        <v>1730</v>
      </c>
      <c r="Y1171" s="240">
        <v>1970</v>
      </c>
      <c r="Z1171" s="240">
        <v>6.2</v>
      </c>
    </row>
    <row r="1172" spans="1:26" ht="16.100000000000001" x14ac:dyDescent="0.35">
      <c r="A1172"/>
      <c r="B1172" s="139"/>
      <c r="C1172" s="68" t="s">
        <v>88</v>
      </c>
      <c r="M1172" s="72"/>
      <c r="N1172" s="72"/>
      <c r="O1172" s="72"/>
      <c r="P1172" s="72"/>
      <c r="Q1172" s="72"/>
      <c r="R1172" s="124"/>
      <c r="S1172" s="72"/>
      <c r="T1172" s="213"/>
      <c r="U1172" s="148"/>
      <c r="V1172" s="237"/>
      <c r="W1172" s="237"/>
    </row>
    <row r="1173" spans="1:26" ht="39.9" x14ac:dyDescent="0.35">
      <c r="A1173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8"/>
      <c r="S1173" s="127"/>
      <c r="T1173" s="213"/>
      <c r="U1173" s="148"/>
      <c r="V1173" s="238"/>
      <c r="W1173" s="238"/>
    </row>
    <row r="1174" spans="1:26" ht="16.100000000000001" x14ac:dyDescent="0.35">
      <c r="A1174" s="208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 t="str">
        <f>IF((L1175=""),"",((M1174-N1174)/(M1174+N1174))*100)</f>
        <v/>
      </c>
      <c r="Q1174" s="66">
        <v>23</v>
      </c>
      <c r="R1174" s="122" t="str">
        <f>IF(L1175="","",IF(P1175&lt;20,(IF(O1174&gt;1730,IF(O1174&lt;1970,"Pass","Fail"),"Fail"))))</f>
        <v/>
      </c>
      <c r="S1174" s="145"/>
      <c r="T1174" s="212"/>
      <c r="U1174" s="148"/>
      <c r="V1174" s="236">
        <v>1600</v>
      </c>
      <c r="W1174" s="236">
        <v>2000</v>
      </c>
      <c r="X1174" s="240">
        <v>1730</v>
      </c>
      <c r="Y1174" s="240">
        <v>1970</v>
      </c>
      <c r="Z1174" s="240">
        <v>6.2</v>
      </c>
    </row>
    <row r="1175" spans="1:26" ht="16.100000000000001" x14ac:dyDescent="0.35">
      <c r="A1175"/>
      <c r="B1175" s="139"/>
      <c r="C1175" s="68" t="s">
        <v>88</v>
      </c>
      <c r="M1175" s="72"/>
      <c r="N1175" s="72"/>
      <c r="O1175" s="72"/>
      <c r="P1175" s="72"/>
      <c r="Q1175" s="72"/>
      <c r="R1175" s="124"/>
      <c r="S1175" s="72"/>
      <c r="T1175" s="213"/>
      <c r="U1175" s="148"/>
      <c r="V1175" s="237"/>
      <c r="W1175" s="237"/>
    </row>
    <row r="1176" spans="1:26" ht="39.9" x14ac:dyDescent="0.35">
      <c r="A1176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8"/>
      <c r="S1176" s="127"/>
      <c r="T1176" s="213"/>
      <c r="U1176" s="148"/>
      <c r="V1176" s="238"/>
      <c r="W1176" s="238"/>
    </row>
    <row r="1177" spans="1:26" ht="16.100000000000001" x14ac:dyDescent="0.35">
      <c r="A1177" s="208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 t="str">
        <f>IF((L1178=""),"",((M1177-N1177)/(M1177+N1177))*100)</f>
        <v/>
      </c>
      <c r="Q1177" s="66">
        <v>23</v>
      </c>
      <c r="R1177" s="122" t="str">
        <f>IF(L1178="","",IF(P1178&lt;20,(IF(O1177&gt;1730,IF(O1177&lt;1970,"Pass","Fail"),"Fail"))))</f>
        <v/>
      </c>
      <c r="S1177" s="145"/>
      <c r="T1177" s="212"/>
      <c r="U1177" s="148"/>
      <c r="V1177" s="236">
        <v>1600</v>
      </c>
      <c r="W1177" s="236">
        <v>2000</v>
      </c>
      <c r="X1177" s="240">
        <v>1730</v>
      </c>
      <c r="Y1177" s="240">
        <v>1970</v>
      </c>
      <c r="Z1177" s="240">
        <v>6.2</v>
      </c>
    </row>
    <row r="1178" spans="1:26" ht="16.100000000000001" x14ac:dyDescent="0.35">
      <c r="A1178"/>
      <c r="B1178" s="139"/>
      <c r="C1178" s="68" t="s">
        <v>88</v>
      </c>
      <c r="M1178" s="72"/>
      <c r="N1178" s="72"/>
      <c r="O1178" s="72"/>
      <c r="P1178" s="72"/>
      <c r="Q1178" s="72"/>
      <c r="R1178" s="124"/>
      <c r="S1178" s="72"/>
      <c r="T1178" s="213"/>
      <c r="U1178" s="148"/>
      <c r="V1178" s="237"/>
      <c r="W1178" s="237"/>
    </row>
    <row r="1179" spans="1:26" ht="39.9" x14ac:dyDescent="0.35">
      <c r="A1179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8"/>
      <c r="S1179" s="127"/>
      <c r="T1179" s="213"/>
      <c r="U1179" s="148"/>
      <c r="V1179" s="238"/>
      <c r="W1179" s="238"/>
    </row>
    <row r="1180" spans="1:26" ht="16.100000000000001" x14ac:dyDescent="0.35">
      <c r="A1180" s="208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 t="str">
        <f>IF((L1181=""),"",((M1180-N1180)/(M1180+N1180))*100)</f>
        <v/>
      </c>
      <c r="Q1180" s="66">
        <v>23</v>
      </c>
      <c r="R1180" s="122" t="str">
        <f>IF(L1181="","",IF(P1181&lt;20,(IF(O1180&gt;1730,IF(O1180&lt;1970,"Pass","Fail"),"Fail"))))</f>
        <v/>
      </c>
      <c r="S1180" s="145"/>
      <c r="T1180" s="212"/>
      <c r="U1180" s="148"/>
      <c r="V1180" s="236">
        <v>1600</v>
      </c>
      <c r="W1180" s="236">
        <v>2000</v>
      </c>
      <c r="X1180" s="240">
        <v>1730</v>
      </c>
      <c r="Y1180" s="240">
        <v>1970</v>
      </c>
      <c r="Z1180" s="240">
        <v>6.2</v>
      </c>
    </row>
    <row r="1181" spans="1:26" ht="16.100000000000001" x14ac:dyDescent="0.35">
      <c r="A1181"/>
      <c r="B1181" s="139"/>
      <c r="C1181" s="68" t="s">
        <v>88</v>
      </c>
      <c r="M1181" s="72"/>
      <c r="N1181" s="72"/>
      <c r="O1181" s="72"/>
      <c r="P1181" s="72"/>
      <c r="Q1181" s="72"/>
      <c r="R1181" s="124"/>
      <c r="S1181" s="72"/>
      <c r="T1181" s="213"/>
      <c r="U1181" s="148"/>
      <c r="V1181" s="237"/>
      <c r="W1181" s="237"/>
    </row>
    <row r="1182" spans="1:26" ht="39.9" x14ac:dyDescent="0.35">
      <c r="A1182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8"/>
      <c r="S1182" s="127"/>
      <c r="T1182" s="213"/>
      <c r="U1182" s="148"/>
      <c r="V1182" s="238"/>
      <c r="W1182" s="238"/>
    </row>
    <row r="1183" spans="1:26" ht="16.100000000000001" x14ac:dyDescent="0.35">
      <c r="A1183" s="208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 t="str">
        <f>IF((L1184=""),"",((M1183-N1183)/(M1183+N1183))*100)</f>
        <v/>
      </c>
      <c r="Q1183" s="66">
        <v>23</v>
      </c>
      <c r="R1183" s="122" t="str">
        <f>IF(L1184="","",IF(P1184&lt;20,(IF(O1183&gt;1730,IF(O1183&lt;1970,"Pass","Fail"),"Fail"))))</f>
        <v/>
      </c>
      <c r="S1183" s="145"/>
      <c r="T1183" s="212"/>
      <c r="U1183" s="148"/>
      <c r="V1183" s="236">
        <v>1600</v>
      </c>
      <c r="W1183" s="236">
        <v>2000</v>
      </c>
      <c r="X1183" s="240">
        <v>1730</v>
      </c>
      <c r="Y1183" s="240">
        <v>1970</v>
      </c>
      <c r="Z1183" s="240">
        <v>6.2</v>
      </c>
    </row>
    <row r="1184" spans="1:26" ht="16.100000000000001" x14ac:dyDescent="0.35">
      <c r="A1184"/>
      <c r="B1184" s="139"/>
      <c r="C1184" s="68" t="s">
        <v>88</v>
      </c>
      <c r="M1184" s="72"/>
      <c r="N1184" s="72"/>
      <c r="O1184" s="72"/>
      <c r="P1184" s="72"/>
      <c r="Q1184" s="72"/>
      <c r="R1184" s="124"/>
      <c r="S1184" s="72"/>
      <c r="T1184" s="213"/>
      <c r="U1184" s="148"/>
      <c r="V1184" s="237"/>
      <c r="W1184" s="237"/>
    </row>
    <row r="1185" spans="1:26" ht="39.9" x14ac:dyDescent="0.35">
      <c r="A1185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8"/>
      <c r="S1185" s="127"/>
      <c r="T1185" s="213"/>
      <c r="U1185" s="148"/>
      <c r="V1185" s="238"/>
      <c r="W1185" s="238"/>
    </row>
    <row r="1186" spans="1:26" ht="16.100000000000001" x14ac:dyDescent="0.35">
      <c r="A1186" s="208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 t="str">
        <f>IF((L1187=""),"",((M1186-N1186)/(M1186+N1186))*100)</f>
        <v/>
      </c>
      <c r="Q1186" s="66">
        <v>23</v>
      </c>
      <c r="R1186" s="122" t="str">
        <f>IF(L1187="","",IF(P1187&lt;20,(IF(O1186&gt;1730,IF(O1186&lt;1970,"Pass","Fail"),"Fail"))))</f>
        <v/>
      </c>
      <c r="S1186" s="145"/>
      <c r="T1186" s="212"/>
      <c r="U1186" s="148"/>
      <c r="V1186" s="236">
        <v>1600</v>
      </c>
      <c r="W1186" s="236">
        <v>2000</v>
      </c>
      <c r="X1186" s="240">
        <v>1730</v>
      </c>
      <c r="Y1186" s="240">
        <v>1970</v>
      </c>
      <c r="Z1186" s="240">
        <v>6.2</v>
      </c>
    </row>
    <row r="1187" spans="1:26" ht="16.100000000000001" x14ac:dyDescent="0.35">
      <c r="A1187"/>
      <c r="B1187" s="139"/>
      <c r="C1187" s="68" t="s">
        <v>88</v>
      </c>
      <c r="M1187" s="72"/>
      <c r="N1187" s="72"/>
      <c r="O1187" s="72"/>
      <c r="P1187" s="72"/>
      <c r="Q1187" s="72"/>
      <c r="R1187" s="124"/>
      <c r="S1187" s="72"/>
      <c r="T1187" s="213"/>
      <c r="U1187" s="148"/>
      <c r="V1187" s="237"/>
      <c r="W1187" s="237"/>
    </row>
    <row r="1188" spans="1:26" ht="39.9" x14ac:dyDescent="0.35">
      <c r="A118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8"/>
      <c r="S1188" s="127"/>
      <c r="T1188" s="213"/>
      <c r="U1188" s="148"/>
      <c r="V1188" s="238"/>
      <c r="W1188" s="238"/>
    </row>
    <row r="1189" spans="1:26" ht="16.100000000000001" x14ac:dyDescent="0.35">
      <c r="A1189" s="208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 t="str">
        <f>IF((L1190=""),"",((M1189-N1189)/(M1189+N1189))*100)</f>
        <v/>
      </c>
      <c r="Q1189" s="66">
        <v>23</v>
      </c>
      <c r="R1189" s="122" t="str">
        <f>IF(L1190="","",IF(P1190&lt;20,(IF(O1189&gt;1730,IF(O1189&lt;1970,"Pass","Fail"),"Fail"))))</f>
        <v/>
      </c>
      <c r="S1189" s="145"/>
      <c r="T1189" s="212"/>
      <c r="U1189" s="148"/>
      <c r="V1189" s="236">
        <v>1600</v>
      </c>
      <c r="W1189" s="236">
        <v>2000</v>
      </c>
      <c r="X1189" s="240">
        <v>1730</v>
      </c>
      <c r="Y1189" s="240">
        <v>1970</v>
      </c>
      <c r="Z1189" s="240">
        <v>6.2</v>
      </c>
    </row>
    <row r="1190" spans="1:26" ht="16.100000000000001" x14ac:dyDescent="0.35">
      <c r="A1190"/>
      <c r="B1190" s="139"/>
      <c r="C1190" s="68" t="s">
        <v>88</v>
      </c>
      <c r="M1190" s="72"/>
      <c r="N1190" s="72"/>
      <c r="O1190" s="72"/>
      <c r="P1190" s="72"/>
      <c r="Q1190" s="72"/>
      <c r="R1190" s="124"/>
      <c r="S1190" s="72"/>
      <c r="T1190" s="213"/>
      <c r="U1190" s="148"/>
      <c r="V1190" s="237"/>
      <c r="W1190" s="237"/>
    </row>
    <row r="1191" spans="1:26" ht="39.9" x14ac:dyDescent="0.35">
      <c r="A1191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8"/>
      <c r="S1191" s="127"/>
      <c r="T1191" s="213"/>
      <c r="U1191" s="148"/>
      <c r="V1191" s="238"/>
      <c r="W1191" s="238"/>
    </row>
    <row r="1192" spans="1:26" ht="16.100000000000001" x14ac:dyDescent="0.35">
      <c r="A1192" s="208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 t="str">
        <f>IF((L1193=""),"",((M1192-N1192)/(M1192+N1192))*100)</f>
        <v/>
      </c>
      <c r="Q1192" s="66">
        <v>23</v>
      </c>
      <c r="R1192" s="122" t="str">
        <f>IF(L1193="","",IF(P1193&lt;20,(IF(O1192&gt;1730,IF(O1192&lt;1970,"Pass","Fail"),"Fail"))))</f>
        <v/>
      </c>
      <c r="S1192" s="145"/>
      <c r="T1192" s="212"/>
      <c r="U1192" s="148"/>
      <c r="V1192" s="236">
        <v>1600</v>
      </c>
      <c r="W1192" s="236">
        <v>2000</v>
      </c>
      <c r="X1192" s="240">
        <v>1730</v>
      </c>
      <c r="Y1192" s="240">
        <v>1970</v>
      </c>
      <c r="Z1192" s="240">
        <v>6.2</v>
      </c>
    </row>
    <row r="1193" spans="1:26" ht="16.100000000000001" x14ac:dyDescent="0.35">
      <c r="A1193"/>
      <c r="B1193" s="139"/>
      <c r="C1193" s="68" t="s">
        <v>88</v>
      </c>
      <c r="M1193" s="72"/>
      <c r="N1193" s="72"/>
      <c r="O1193" s="72"/>
      <c r="P1193" s="72"/>
      <c r="Q1193" s="72"/>
      <c r="R1193" s="124"/>
      <c r="S1193" s="72"/>
      <c r="T1193" s="213"/>
      <c r="U1193" s="148"/>
      <c r="V1193" s="237"/>
      <c r="W1193" s="237"/>
    </row>
    <row r="1194" spans="1:26" ht="39.9" x14ac:dyDescent="0.35">
      <c r="A1194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8"/>
      <c r="S1194" s="127"/>
      <c r="T1194" s="213"/>
      <c r="U1194" s="148"/>
      <c r="V1194" s="238"/>
      <c r="W1194" s="238"/>
    </row>
    <row r="1195" spans="1:26" ht="16.100000000000001" x14ac:dyDescent="0.35">
      <c r="A1195" s="208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 t="str">
        <f>IF((L1196=""),"",((M1195-N1195)/(M1195+N1195))*100)</f>
        <v/>
      </c>
      <c r="Q1195" s="66">
        <v>23</v>
      </c>
      <c r="R1195" s="122" t="str">
        <f>IF(L1196="","",IF(P1196&lt;20,(IF(O1195&gt;1730,IF(O1195&lt;1970,"Pass","Fail"),"Fail"))))</f>
        <v/>
      </c>
      <c r="S1195" s="145"/>
      <c r="T1195" s="212"/>
      <c r="U1195" s="148"/>
      <c r="V1195" s="236">
        <v>1600</v>
      </c>
      <c r="W1195" s="236">
        <v>2000</v>
      </c>
      <c r="X1195" s="240">
        <v>1730</v>
      </c>
      <c r="Y1195" s="240">
        <v>1970</v>
      </c>
      <c r="Z1195" s="240">
        <v>6.2</v>
      </c>
    </row>
    <row r="1196" spans="1:26" ht="16.100000000000001" x14ac:dyDescent="0.35">
      <c r="A1196"/>
      <c r="B1196" s="139"/>
      <c r="C1196" s="68" t="s">
        <v>88</v>
      </c>
      <c r="M1196" s="72"/>
      <c r="N1196" s="72"/>
      <c r="O1196" s="72"/>
      <c r="P1196" s="72"/>
      <c r="Q1196" s="72"/>
      <c r="R1196" s="124"/>
      <c r="S1196" s="72"/>
      <c r="T1196" s="213"/>
      <c r="U1196" s="148"/>
      <c r="V1196" s="237"/>
      <c r="W1196" s="237"/>
    </row>
    <row r="1197" spans="1:26" ht="39.9" x14ac:dyDescent="0.35">
      <c r="A1197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8"/>
      <c r="S1197" s="127"/>
      <c r="T1197" s="213"/>
      <c r="U1197" s="148"/>
      <c r="V1197" s="238"/>
      <c r="W1197" s="238"/>
    </row>
    <row r="1198" spans="1:26" ht="16.100000000000001" x14ac:dyDescent="0.35">
      <c r="A1198" s="208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 t="str">
        <f>IF((L1199=""),"",((M1198-N1198)/(M1198+N1198))*100)</f>
        <v/>
      </c>
      <c r="Q1198" s="66">
        <v>23</v>
      </c>
      <c r="R1198" s="122" t="str">
        <f>IF(L1199="","",IF(P1199&lt;20,(IF(O1198&gt;1730,IF(O1198&lt;1970,"Pass","Fail"),"Fail"))))</f>
        <v/>
      </c>
      <c r="S1198" s="145"/>
      <c r="T1198" s="212"/>
      <c r="U1198" s="148"/>
      <c r="V1198" s="236">
        <v>1600</v>
      </c>
      <c r="W1198" s="236">
        <v>2000</v>
      </c>
      <c r="X1198" s="240">
        <v>1730</v>
      </c>
      <c r="Y1198" s="240">
        <v>1970</v>
      </c>
      <c r="Z1198" s="240">
        <v>6.2</v>
      </c>
    </row>
    <row r="1199" spans="1:26" ht="16.100000000000001" x14ac:dyDescent="0.35">
      <c r="A1199"/>
      <c r="B1199" s="139"/>
      <c r="C1199" s="68" t="s">
        <v>88</v>
      </c>
      <c r="M1199" s="72"/>
      <c r="N1199" s="72"/>
      <c r="O1199" s="72"/>
      <c r="P1199" s="72"/>
      <c r="Q1199" s="72"/>
      <c r="R1199" s="124"/>
      <c r="S1199" s="72"/>
      <c r="T1199" s="213"/>
      <c r="U1199" s="148"/>
      <c r="V1199" s="237"/>
      <c r="W1199" s="237"/>
    </row>
    <row r="1200" spans="1:26" ht="39.9" x14ac:dyDescent="0.35">
      <c r="A1200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8"/>
      <c r="S1200" s="127"/>
      <c r="T1200" s="213"/>
      <c r="U1200" s="148"/>
      <c r="V1200" s="238"/>
      <c r="W1200" s="238"/>
    </row>
    <row r="1201" spans="1:26" ht="16.100000000000001" x14ac:dyDescent="0.35">
      <c r="A1201" s="208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 t="str">
        <f>IF((L1202=""),"",((M1201-N1201)/(M1201+N1201))*100)</f>
        <v/>
      </c>
      <c r="Q1201" s="66">
        <v>23</v>
      </c>
      <c r="R1201" s="122" t="str">
        <f>IF(L1202="","",IF(P1202&lt;20,(IF(O1201&gt;1730,IF(O1201&lt;1970,"Pass","Fail"),"Fail"))))</f>
        <v/>
      </c>
      <c r="S1201" s="145"/>
      <c r="T1201" s="212"/>
      <c r="U1201" s="148"/>
      <c r="V1201" s="236">
        <v>1600</v>
      </c>
      <c r="W1201" s="236">
        <v>2000</v>
      </c>
      <c r="X1201" s="240">
        <v>1730</v>
      </c>
      <c r="Y1201" s="240">
        <v>1970</v>
      </c>
      <c r="Z1201" s="240">
        <v>6.2</v>
      </c>
    </row>
    <row r="1202" spans="1:26" ht="16.100000000000001" x14ac:dyDescent="0.35">
      <c r="A1202"/>
      <c r="B1202" s="139"/>
      <c r="C1202" s="68" t="s">
        <v>88</v>
      </c>
      <c r="M1202" s="72"/>
      <c r="N1202" s="72"/>
      <c r="O1202" s="72"/>
      <c r="P1202" s="72"/>
      <c r="Q1202" s="72"/>
      <c r="R1202" s="124"/>
      <c r="S1202" s="72"/>
      <c r="T1202" s="213"/>
      <c r="U1202" s="148"/>
      <c r="V1202" s="237"/>
      <c r="W1202" s="237"/>
    </row>
    <row r="1203" spans="1:26" ht="39.9" x14ac:dyDescent="0.35">
      <c r="A1203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8"/>
      <c r="S1203" s="127"/>
      <c r="T1203" s="213"/>
      <c r="U1203" s="148"/>
      <c r="V1203" s="238"/>
      <c r="W1203" s="238"/>
    </row>
    <row r="1204" spans="1:26" ht="16.100000000000001" x14ac:dyDescent="0.35">
      <c r="A1204" s="208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 t="str">
        <f>IF((L1205=""),"",((M1204-N1204)/(M1204+N1204))*100)</f>
        <v/>
      </c>
      <c r="Q1204" s="66">
        <v>23</v>
      </c>
      <c r="R1204" s="122" t="str">
        <f>IF(L1205="","",IF(P1205&lt;20,(IF(O1204&gt;1730,IF(O1204&lt;1970,"Pass","Fail"),"Fail"))))</f>
        <v/>
      </c>
      <c r="S1204" s="145"/>
      <c r="T1204" s="212"/>
      <c r="U1204" s="148"/>
      <c r="V1204" s="236">
        <v>1600</v>
      </c>
      <c r="W1204" s="236">
        <v>2000</v>
      </c>
      <c r="X1204" s="240">
        <v>1730</v>
      </c>
      <c r="Y1204" s="240">
        <v>1970</v>
      </c>
      <c r="Z1204" s="240">
        <v>6.2</v>
      </c>
    </row>
    <row r="1205" spans="1:26" ht="16.100000000000001" x14ac:dyDescent="0.35">
      <c r="A1205"/>
      <c r="B1205" s="139"/>
      <c r="C1205" s="68" t="s">
        <v>88</v>
      </c>
      <c r="M1205" s="72"/>
      <c r="N1205" s="72"/>
      <c r="O1205" s="72"/>
      <c r="P1205" s="72"/>
      <c r="Q1205" s="72"/>
      <c r="R1205" s="124"/>
      <c r="S1205" s="72"/>
      <c r="T1205" s="213"/>
      <c r="U1205" s="148"/>
      <c r="V1205" s="237"/>
      <c r="W1205" s="237"/>
    </row>
    <row r="1206" spans="1:26" ht="39.9" x14ac:dyDescent="0.35">
      <c r="A1206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8"/>
      <c r="S1206" s="127"/>
      <c r="T1206" s="213"/>
      <c r="U1206" s="148"/>
      <c r="V1206" s="238"/>
      <c r="W1206" s="238"/>
    </row>
    <row r="1207" spans="1:26" ht="16.100000000000001" x14ac:dyDescent="0.35">
      <c r="A1207" s="208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 t="str">
        <f>IF((L1208=""),"",((M1207-N1207)/(M1207+N1207))*100)</f>
        <v/>
      </c>
      <c r="Q1207" s="66">
        <v>23</v>
      </c>
      <c r="R1207" s="122" t="str">
        <f>IF(L1208="","",IF(P1208&lt;20,(IF(O1207&gt;1730,IF(O1207&lt;1970,"Pass","Fail"),"Fail"))))</f>
        <v/>
      </c>
      <c r="S1207" s="145"/>
      <c r="T1207" s="212"/>
      <c r="U1207" s="148"/>
      <c r="V1207" s="236">
        <v>1600</v>
      </c>
      <c r="W1207" s="236">
        <v>2000</v>
      </c>
      <c r="X1207" s="240">
        <v>1730</v>
      </c>
      <c r="Y1207" s="240">
        <v>1970</v>
      </c>
      <c r="Z1207" s="240">
        <v>6.2</v>
      </c>
    </row>
    <row r="1208" spans="1:26" ht="16.100000000000001" x14ac:dyDescent="0.35">
      <c r="A1208"/>
      <c r="B1208" s="139"/>
      <c r="C1208" s="68" t="s">
        <v>88</v>
      </c>
      <c r="M1208" s="72"/>
      <c r="N1208" s="72"/>
      <c r="O1208" s="72"/>
      <c r="P1208" s="72"/>
      <c r="Q1208" s="72"/>
      <c r="R1208" s="124"/>
      <c r="S1208" s="72"/>
      <c r="T1208" s="213"/>
      <c r="U1208" s="148"/>
      <c r="V1208" s="237"/>
      <c r="W1208" s="237"/>
    </row>
    <row r="1209" spans="1:26" ht="39.9" x14ac:dyDescent="0.35">
      <c r="A1209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8"/>
      <c r="S1209" s="127"/>
      <c r="T1209" s="213"/>
      <c r="U1209" s="148"/>
      <c r="V1209" s="238"/>
      <c r="W1209" s="238"/>
    </row>
    <row r="1210" spans="1:26" ht="16.100000000000001" x14ac:dyDescent="0.35">
      <c r="A1210" s="208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 t="str">
        <f>IF((L1211=""),"",((M1210-N1210)/(M1210+N1210))*100)</f>
        <v/>
      </c>
      <c r="Q1210" s="66">
        <v>23</v>
      </c>
      <c r="R1210" s="122" t="str">
        <f>IF(L1211="","",IF(P1211&lt;20,(IF(O1210&gt;1730,IF(O1210&lt;1970,"Pass","Fail"),"Fail"))))</f>
        <v/>
      </c>
      <c r="S1210" s="145"/>
      <c r="T1210" s="212"/>
      <c r="U1210" s="148"/>
      <c r="V1210" s="236">
        <v>1600</v>
      </c>
      <c r="W1210" s="236">
        <v>2000</v>
      </c>
      <c r="X1210" s="240">
        <v>1730</v>
      </c>
      <c r="Y1210" s="240">
        <v>1970</v>
      </c>
      <c r="Z1210" s="240">
        <v>6.2</v>
      </c>
    </row>
    <row r="1211" spans="1:26" ht="16.100000000000001" x14ac:dyDescent="0.35">
      <c r="A1211"/>
      <c r="B1211" s="139"/>
      <c r="C1211" s="68" t="s">
        <v>88</v>
      </c>
      <c r="M1211" s="72"/>
      <c r="N1211" s="72"/>
      <c r="O1211" s="72"/>
      <c r="P1211" s="72"/>
      <c r="Q1211" s="72"/>
      <c r="R1211" s="124"/>
      <c r="S1211" s="72"/>
      <c r="T1211" s="213"/>
      <c r="U1211" s="148"/>
      <c r="V1211" s="237"/>
      <c r="W1211" s="237"/>
    </row>
    <row r="1212" spans="1:26" ht="39.9" x14ac:dyDescent="0.35">
      <c r="A1212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8"/>
      <c r="S1212" s="127"/>
      <c r="T1212" s="213"/>
      <c r="U1212" s="148"/>
      <c r="V1212" s="238"/>
      <c r="W1212" s="238"/>
    </row>
    <row r="1213" spans="1:26" ht="16.100000000000001" x14ac:dyDescent="0.35">
      <c r="A1213" s="208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 t="str">
        <f>IF((L1214=""),"",((M1213-N1213)/(M1213+N1213))*100)</f>
        <v/>
      </c>
      <c r="Q1213" s="66">
        <v>23</v>
      </c>
      <c r="R1213" s="122" t="str">
        <f>IF(L1214="","",IF(P1214&lt;20,(IF(O1213&gt;1730,IF(O1213&lt;1970,"Pass","Fail"),"Fail"))))</f>
        <v/>
      </c>
      <c r="S1213" s="145"/>
      <c r="T1213" s="212"/>
      <c r="U1213" s="148"/>
      <c r="V1213" s="236">
        <v>1600</v>
      </c>
      <c r="W1213" s="236">
        <v>2000</v>
      </c>
      <c r="X1213" s="240">
        <v>1730</v>
      </c>
      <c r="Y1213" s="240">
        <v>1970</v>
      </c>
      <c r="Z1213" s="240">
        <v>6.2</v>
      </c>
    </row>
    <row r="1214" spans="1:26" ht="16.100000000000001" x14ac:dyDescent="0.35">
      <c r="A1214"/>
      <c r="B1214" s="139"/>
      <c r="C1214" s="68" t="s">
        <v>88</v>
      </c>
      <c r="M1214" s="72"/>
      <c r="N1214" s="72"/>
      <c r="O1214" s="72"/>
      <c r="P1214" s="72"/>
      <c r="Q1214" s="72"/>
      <c r="R1214" s="124"/>
      <c r="S1214" s="72"/>
      <c r="T1214" s="213"/>
      <c r="U1214" s="148"/>
      <c r="V1214" s="237"/>
      <c r="W1214" s="237"/>
    </row>
    <row r="1215" spans="1:26" ht="39.9" x14ac:dyDescent="0.35">
      <c r="A1215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8"/>
      <c r="S1215" s="127"/>
      <c r="T1215" s="213"/>
      <c r="U1215" s="148"/>
      <c r="V1215" s="238"/>
      <c r="W1215" s="238"/>
    </row>
    <row r="1216" spans="1:26" ht="16.100000000000001" x14ac:dyDescent="0.35">
      <c r="A1216" s="208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 t="str">
        <f>IF((L1217=""),"",((M1216-N1216)/(M1216+N1216))*100)</f>
        <v/>
      </c>
      <c r="Q1216" s="66">
        <v>23</v>
      </c>
      <c r="R1216" s="122" t="str">
        <f>IF(L1217="","",IF(P1217&lt;20,(IF(O1216&gt;1730,IF(O1216&lt;1970,"Pass","Fail"),"Fail"))))</f>
        <v/>
      </c>
      <c r="S1216" s="145"/>
      <c r="T1216" s="212"/>
      <c r="U1216" s="148"/>
      <c r="V1216" s="236">
        <v>1600</v>
      </c>
      <c r="W1216" s="236">
        <v>2000</v>
      </c>
      <c r="X1216" s="240">
        <v>1730</v>
      </c>
      <c r="Y1216" s="240">
        <v>1970</v>
      </c>
      <c r="Z1216" s="240">
        <v>6.2</v>
      </c>
    </row>
    <row r="1217" spans="1:26" ht="16.100000000000001" x14ac:dyDescent="0.35">
      <c r="A1217"/>
      <c r="B1217" s="139"/>
      <c r="C1217" s="68" t="s">
        <v>88</v>
      </c>
      <c r="M1217" s="72"/>
      <c r="N1217" s="72"/>
      <c r="O1217" s="72"/>
      <c r="P1217" s="72"/>
      <c r="Q1217" s="72"/>
      <c r="R1217" s="124"/>
      <c r="S1217" s="72"/>
      <c r="T1217" s="213"/>
      <c r="U1217" s="148"/>
      <c r="V1217" s="237"/>
      <c r="W1217" s="237"/>
    </row>
    <row r="1218" spans="1:26" ht="39.9" x14ac:dyDescent="0.35">
      <c r="A121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8"/>
      <c r="S1218" s="127"/>
      <c r="T1218" s="213"/>
      <c r="U1218" s="148"/>
      <c r="V1218" s="238"/>
      <c r="W1218" s="238"/>
    </row>
    <row r="1219" spans="1:26" ht="16.100000000000001" x14ac:dyDescent="0.35">
      <c r="A1219" s="208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 t="str">
        <f>IF((L1220=""),"",((M1219-N1219)/(M1219+N1219))*100)</f>
        <v/>
      </c>
      <c r="Q1219" s="66">
        <v>23</v>
      </c>
      <c r="R1219" s="122" t="str">
        <f>IF(L1220="","",IF(P1220&lt;20,(IF(O1219&gt;1730,IF(O1219&lt;1970,"Pass","Fail"),"Fail"))))</f>
        <v/>
      </c>
      <c r="S1219" s="145"/>
      <c r="T1219" s="212"/>
      <c r="U1219" s="148"/>
      <c r="V1219" s="236">
        <v>1600</v>
      </c>
      <c r="W1219" s="236">
        <v>2000</v>
      </c>
      <c r="X1219" s="240">
        <v>1730</v>
      </c>
      <c r="Y1219" s="240">
        <v>1970</v>
      </c>
      <c r="Z1219" s="240">
        <v>6.2</v>
      </c>
    </row>
    <row r="1220" spans="1:26" ht="16.100000000000001" x14ac:dyDescent="0.35">
      <c r="A1220"/>
      <c r="B1220" s="139"/>
      <c r="C1220" s="68" t="s">
        <v>88</v>
      </c>
      <c r="M1220" s="72"/>
      <c r="N1220" s="72"/>
      <c r="O1220" s="72"/>
      <c r="P1220" s="72"/>
      <c r="Q1220" s="72"/>
      <c r="R1220" s="124"/>
      <c r="S1220" s="72"/>
      <c r="T1220" s="213"/>
      <c r="U1220" s="148"/>
      <c r="V1220" s="237"/>
      <c r="W1220" s="237"/>
    </row>
    <row r="1221" spans="1:26" ht="39.9" x14ac:dyDescent="0.35">
      <c r="A1221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8"/>
      <c r="S1221" s="127"/>
      <c r="T1221" s="213"/>
      <c r="U1221" s="148"/>
      <c r="V1221" s="238"/>
      <c r="W1221" s="238"/>
    </row>
    <row r="1222" spans="1:26" ht="16.100000000000001" x14ac:dyDescent="0.35">
      <c r="A1222" s="208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 t="str">
        <f>IF((L1223=""),"",((M1222-N1222)/(M1222+N1222))*100)</f>
        <v/>
      </c>
      <c r="Q1222" s="66">
        <v>23</v>
      </c>
      <c r="R1222" s="122" t="str">
        <f>IF(L1223="","",IF(P1223&lt;20,(IF(O1222&gt;1730,IF(O1222&lt;1970,"Pass","Fail"),"Fail"))))</f>
        <v/>
      </c>
      <c r="S1222" s="145"/>
      <c r="T1222" s="212"/>
      <c r="U1222" s="148"/>
      <c r="V1222" s="236">
        <v>1600</v>
      </c>
      <c r="W1222" s="236">
        <v>2000</v>
      </c>
      <c r="X1222" s="240">
        <v>1730</v>
      </c>
      <c r="Y1222" s="240">
        <v>1970</v>
      </c>
      <c r="Z1222" s="240">
        <v>6.2</v>
      </c>
    </row>
    <row r="1223" spans="1:26" ht="16.100000000000001" x14ac:dyDescent="0.35">
      <c r="A1223"/>
      <c r="B1223" s="139"/>
      <c r="C1223" s="68" t="s">
        <v>88</v>
      </c>
      <c r="M1223" s="72"/>
      <c r="N1223" s="72"/>
      <c r="O1223" s="72"/>
      <c r="P1223" s="72"/>
      <c r="Q1223" s="72"/>
      <c r="R1223" s="124"/>
      <c r="S1223" s="72"/>
      <c r="T1223" s="213"/>
      <c r="U1223" s="148"/>
      <c r="V1223" s="237"/>
      <c r="W1223" s="237"/>
    </row>
    <row r="1224" spans="1:26" ht="39.9" x14ac:dyDescent="0.35">
      <c r="A1224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8"/>
      <c r="S1224" s="127"/>
      <c r="T1224" s="213"/>
      <c r="U1224" s="148"/>
      <c r="V1224" s="238"/>
      <c r="W1224" s="238"/>
    </row>
    <row r="1225" spans="1:26" ht="16.100000000000001" x14ac:dyDescent="0.35">
      <c r="A1225" s="208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 t="str">
        <f>IF((L1226=""),"",((M1225-N1225)/(M1225+N1225))*100)</f>
        <v/>
      </c>
      <c r="Q1225" s="66">
        <v>23</v>
      </c>
      <c r="R1225" s="122" t="str">
        <f>IF(L1226="","",IF(P1226&lt;20,(IF(O1225&gt;1730,IF(O1225&lt;1970,"Pass","Fail"),"Fail"))))</f>
        <v/>
      </c>
      <c r="S1225" s="145"/>
      <c r="T1225" s="212"/>
      <c r="U1225" s="148"/>
      <c r="V1225" s="236">
        <v>1600</v>
      </c>
      <c r="W1225" s="236">
        <v>2000</v>
      </c>
      <c r="X1225" s="240">
        <v>1730</v>
      </c>
      <c r="Y1225" s="240">
        <v>1970</v>
      </c>
      <c r="Z1225" s="240">
        <v>6.2</v>
      </c>
    </row>
    <row r="1226" spans="1:26" ht="16.100000000000001" x14ac:dyDescent="0.35">
      <c r="A1226"/>
      <c r="B1226" s="139"/>
      <c r="C1226" s="68" t="s">
        <v>88</v>
      </c>
      <c r="M1226" s="72"/>
      <c r="N1226" s="72"/>
      <c r="O1226" s="72"/>
      <c r="P1226" s="72"/>
      <c r="Q1226" s="72"/>
      <c r="R1226" s="124"/>
      <c r="S1226" s="72"/>
      <c r="T1226" s="213"/>
      <c r="U1226" s="148"/>
      <c r="V1226" s="237"/>
      <c r="W1226" s="237"/>
    </row>
    <row r="1227" spans="1:26" ht="39.9" x14ac:dyDescent="0.35">
      <c r="A1227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8"/>
      <c r="S1227" s="127"/>
      <c r="T1227" s="213"/>
      <c r="U1227" s="148"/>
      <c r="V1227" s="238"/>
      <c r="W1227" s="238"/>
    </row>
    <row r="1228" spans="1:26" ht="16.100000000000001" x14ac:dyDescent="0.35">
      <c r="A1228" s="208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 t="str">
        <f>IF((L1229=""),"",((M1228-N1228)/(M1228+N1228))*100)</f>
        <v/>
      </c>
      <c r="Q1228" s="66">
        <v>23</v>
      </c>
      <c r="R1228" s="122" t="str">
        <f>IF(L1229="","",IF(P1229&lt;20,(IF(O1228&gt;1730,IF(O1228&lt;1970,"Pass","Fail"),"Fail"))))</f>
        <v/>
      </c>
      <c r="S1228" s="145"/>
      <c r="T1228" s="212"/>
      <c r="U1228" s="148"/>
      <c r="V1228" s="236">
        <v>1600</v>
      </c>
      <c r="W1228" s="236">
        <v>2000</v>
      </c>
      <c r="X1228" s="240">
        <v>1730</v>
      </c>
      <c r="Y1228" s="240">
        <v>1970</v>
      </c>
      <c r="Z1228" s="240">
        <v>6.2</v>
      </c>
    </row>
    <row r="1229" spans="1:26" ht="16.100000000000001" x14ac:dyDescent="0.35">
      <c r="A1229"/>
      <c r="B1229" s="139"/>
      <c r="C1229" s="68" t="s">
        <v>88</v>
      </c>
      <c r="M1229" s="72"/>
      <c r="N1229" s="72"/>
      <c r="O1229" s="72"/>
      <c r="P1229" s="72"/>
      <c r="Q1229" s="72"/>
      <c r="R1229" s="124"/>
      <c r="S1229" s="72"/>
      <c r="T1229" s="213"/>
      <c r="U1229" s="148"/>
      <c r="V1229" s="237"/>
      <c r="W1229" s="237"/>
    </row>
    <row r="1230" spans="1:26" x14ac:dyDescent="0.3">
      <c r="U1230" s="148"/>
    </row>
    <row r="1231" spans="1:26" x14ac:dyDescent="0.3">
      <c r="U1231" s="148"/>
    </row>
    <row r="1232" spans="1:26" x14ac:dyDescent="0.3">
      <c r="U1232" s="148"/>
    </row>
    <row r="1233" spans="21:21" x14ac:dyDescent="0.3">
      <c r="U1233" s="148"/>
    </row>
    <row r="1234" spans="21:21" x14ac:dyDescent="0.3">
      <c r="U1234" s="148"/>
    </row>
    <row r="1235" spans="21:21" x14ac:dyDescent="0.3">
      <c r="U1235" s="148"/>
    </row>
    <row r="1236" spans="21:21" x14ac:dyDescent="0.3">
      <c r="U1236" s="148"/>
    </row>
    <row r="1237" spans="21:21" x14ac:dyDescent="0.3">
      <c r="U1237" s="265"/>
    </row>
    <row r="1238" spans="21:21" x14ac:dyDescent="0.3">
      <c r="U1238" s="265"/>
    </row>
    <row r="1239" spans="21:21" x14ac:dyDescent="0.3">
      <c r="U1239" s="265"/>
    </row>
    <row r="1240" spans="21:21" x14ac:dyDescent="0.3">
      <c r="U1240" s="265"/>
    </row>
    <row r="1241" spans="21:21" x14ac:dyDescent="0.3">
      <c r="U1241" s="265"/>
    </row>
    <row r="1242" spans="21:21" x14ac:dyDescent="0.3">
      <c r="U1242" s="265"/>
    </row>
    <row r="1243" spans="21:21" x14ac:dyDescent="0.3">
      <c r="U1243" s="265"/>
    </row>
    <row r="1244" spans="21:21" x14ac:dyDescent="0.3">
      <c r="U1244" s="265"/>
    </row>
    <row r="1245" spans="21:21" x14ac:dyDescent="0.3">
      <c r="U1245" s="265"/>
    </row>
    <row r="1246" spans="21:21" x14ac:dyDescent="0.3">
      <c r="U1246" s="265"/>
    </row>
    <row r="1247" spans="21:21" x14ac:dyDescent="0.3">
      <c r="U1247" s="265"/>
    </row>
    <row r="1248" spans="21:21" x14ac:dyDescent="0.3">
      <c r="U1248" s="265"/>
    </row>
    <row r="1249" spans="21:21" x14ac:dyDescent="0.3">
      <c r="U1249" s="265"/>
    </row>
    <row r="1250" spans="21:21" x14ac:dyDescent="0.3">
      <c r="U1250" s="265"/>
    </row>
    <row r="1251" spans="21:21" x14ac:dyDescent="0.3">
      <c r="U1251" s="265"/>
    </row>
    <row r="1252" spans="21:21" x14ac:dyDescent="0.3">
      <c r="U1252" s="265"/>
    </row>
    <row r="1253" spans="21:21" x14ac:dyDescent="0.3">
      <c r="U1253" s="265"/>
    </row>
    <row r="1254" spans="21:21" x14ac:dyDescent="0.3">
      <c r="U1254" s="265"/>
    </row>
    <row r="1255" spans="21:21" x14ac:dyDescent="0.3">
      <c r="U1255" s="265"/>
    </row>
    <row r="1256" spans="21:21" x14ac:dyDescent="0.3">
      <c r="U1256" s="265"/>
    </row>
    <row r="1257" spans="21:21" x14ac:dyDescent="0.3">
      <c r="U1257" s="265"/>
    </row>
    <row r="1258" spans="21:21" x14ac:dyDescent="0.3">
      <c r="U1258" s="265"/>
    </row>
    <row r="1259" spans="21:21" x14ac:dyDescent="0.3">
      <c r="U1259" s="265"/>
    </row>
    <row r="1260" spans="21:21" x14ac:dyDescent="0.3">
      <c r="U1260" s="265"/>
    </row>
    <row r="1261" spans="21:21" x14ac:dyDescent="0.3">
      <c r="U1261" s="265"/>
    </row>
    <row r="1262" spans="21:21" x14ac:dyDescent="0.3">
      <c r="U1262" s="265"/>
    </row>
    <row r="1263" spans="21:21" x14ac:dyDescent="0.3">
      <c r="U1263" s="265"/>
    </row>
    <row r="1264" spans="21:21" x14ac:dyDescent="0.3">
      <c r="U1264" s="265"/>
    </row>
    <row r="1265" spans="21:21" x14ac:dyDescent="0.3">
      <c r="U1265" s="265"/>
    </row>
    <row r="1266" spans="21:21" x14ac:dyDescent="0.3">
      <c r="U1266" s="265"/>
    </row>
    <row r="1267" spans="21:21" x14ac:dyDescent="0.3">
      <c r="U1267" s="265"/>
    </row>
    <row r="1268" spans="21:21" x14ac:dyDescent="0.3">
      <c r="U1268" s="265"/>
    </row>
    <row r="1269" spans="21:21" x14ac:dyDescent="0.3">
      <c r="U1269" s="265"/>
    </row>
    <row r="1270" spans="21:21" x14ac:dyDescent="0.3">
      <c r="U1270" s="265"/>
    </row>
    <row r="1271" spans="21:21" x14ac:dyDescent="0.3">
      <c r="U1271" s="265"/>
    </row>
    <row r="1272" spans="21:21" x14ac:dyDescent="0.3">
      <c r="U1272" s="265"/>
    </row>
    <row r="1273" spans="21:21" x14ac:dyDescent="0.3">
      <c r="U1273" s="265"/>
    </row>
    <row r="1274" spans="21:21" x14ac:dyDescent="0.3">
      <c r="U1274" s="265"/>
    </row>
    <row r="1275" spans="21:21" x14ac:dyDescent="0.3">
      <c r="U1275" s="265"/>
    </row>
    <row r="1276" spans="21:21" x14ac:dyDescent="0.3">
      <c r="U1276" s="265"/>
    </row>
    <row r="1277" spans="21:21" x14ac:dyDescent="0.3">
      <c r="U1277" s="265"/>
    </row>
    <row r="1278" spans="21:21" x14ac:dyDescent="0.3">
      <c r="U1278" s="265"/>
    </row>
    <row r="1279" spans="21:21" x14ac:dyDescent="0.3">
      <c r="U1279" s="265"/>
    </row>
    <row r="1280" spans="21:21" x14ac:dyDescent="0.3">
      <c r="U1280" s="265"/>
    </row>
    <row r="1281" spans="21:21" x14ac:dyDescent="0.3">
      <c r="U1281" s="265"/>
    </row>
    <row r="1282" spans="21:21" x14ac:dyDescent="0.3">
      <c r="U1282" s="265"/>
    </row>
    <row r="1283" spans="21:21" x14ac:dyDescent="0.3">
      <c r="U1283" s="265"/>
    </row>
    <row r="1284" spans="21:21" x14ac:dyDescent="0.3">
      <c r="U1284" s="265"/>
    </row>
    <row r="1285" spans="21:21" x14ac:dyDescent="0.3">
      <c r="U1285" s="265"/>
    </row>
    <row r="1286" spans="21:21" x14ac:dyDescent="0.3">
      <c r="U1286" s="265"/>
    </row>
    <row r="1287" spans="21:21" x14ac:dyDescent="0.3">
      <c r="U1287" s="265"/>
    </row>
    <row r="1288" spans="21:21" x14ac:dyDescent="0.3">
      <c r="U1288" s="265"/>
    </row>
    <row r="1289" spans="21:21" x14ac:dyDescent="0.3">
      <c r="U1289" s="265"/>
    </row>
    <row r="1290" spans="21:21" x14ac:dyDescent="0.3">
      <c r="U1290" s="265"/>
    </row>
  </sheetData>
  <autoFilter ref="A9:Z1229"/>
  <mergeCells count="55">
    <mergeCell ref="U1255:U1257"/>
    <mergeCell ref="U1258:U1260"/>
    <mergeCell ref="U1261:U1263"/>
    <mergeCell ref="D8:L8"/>
    <mergeCell ref="U1285:U1287"/>
    <mergeCell ref="U1264:U1266"/>
    <mergeCell ref="U1237:U1239"/>
    <mergeCell ref="U1240:U1242"/>
    <mergeCell ref="U1243:U1245"/>
    <mergeCell ref="U1246:U1248"/>
    <mergeCell ref="U1249:U1251"/>
    <mergeCell ref="U1252:U1254"/>
    <mergeCell ref="T697:T699"/>
    <mergeCell ref="T700:T702"/>
    <mergeCell ref="T703:T705"/>
    <mergeCell ref="T706:T708"/>
    <mergeCell ref="U1288:U1290"/>
    <mergeCell ref="U1267:U1269"/>
    <mergeCell ref="U1270:U1272"/>
    <mergeCell ref="U1273:U1275"/>
    <mergeCell ref="U1276:U1278"/>
    <mergeCell ref="U1279:U1281"/>
    <mergeCell ref="U1282:U1284"/>
    <mergeCell ref="T709:T711"/>
    <mergeCell ref="T712:T714"/>
    <mergeCell ref="T715:T717"/>
    <mergeCell ref="T718:T720"/>
    <mergeCell ref="T721:T723"/>
    <mergeCell ref="T724:T726"/>
    <mergeCell ref="T727:T729"/>
    <mergeCell ref="T730:T732"/>
    <mergeCell ref="T733:T735"/>
    <mergeCell ref="T736:T738"/>
    <mergeCell ref="T739:T741"/>
    <mergeCell ref="T742:T744"/>
    <mergeCell ref="T745:T747"/>
    <mergeCell ref="T748:T750"/>
    <mergeCell ref="T751:T753"/>
    <mergeCell ref="T754:T756"/>
    <mergeCell ref="T757:T759"/>
    <mergeCell ref="T760:T762"/>
    <mergeCell ref="T763:T765"/>
    <mergeCell ref="T766:T768"/>
    <mergeCell ref="T769:T771"/>
    <mergeCell ref="T772:T774"/>
    <mergeCell ref="T775:T777"/>
    <mergeCell ref="T778:T780"/>
    <mergeCell ref="T781:T783"/>
    <mergeCell ref="T799:T801"/>
    <mergeCell ref="T802:T804"/>
    <mergeCell ref="T784:T786"/>
    <mergeCell ref="T787:T789"/>
    <mergeCell ref="T790:T792"/>
    <mergeCell ref="T793:T795"/>
    <mergeCell ref="T796:T798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 I700:L701 I706:L707 I712:L713 I718:L719 I724:L725 I730:L731 I736:L737 I742:L743 I748:L749 I754:L755 I760:L761 I766:L767 I772:L773 I778:L779 I784:L785 I790:L791 I802:L803 I703:L704 I709:L710 I715:L716 I721:L722 I727:L728 I733:L734 I739:L740 I745:L746 I751:L752 I757:L758 I763:L764 I769:L770 I775:L776 I781:L782 I787:L788 I793:L794 I799:L800 I697:L698 I796:L797">
    <cfRule type="cellIs" dxfId="90" priority="179" stopIfTrue="1" operator="equal">
      <formula>"Pass"</formula>
    </cfRule>
    <cfRule type="cellIs" dxfId="89" priority="180" stopIfTrue="1" operator="equal">
      <formula>"Fail"</formula>
    </cfRule>
  </conditionalFormatting>
  <conditionalFormatting sqref="S22:T24 Y87 Y89:Y90 Y92 Q480 Q483 Q486 R10:R479 R481:R482 R484:R485 U583:U585 R487:R1229">
    <cfRule type="cellIs" dxfId="88" priority="177" stopIfTrue="1" operator="equal">
      <formula>"Fail"</formula>
    </cfRule>
    <cfRule type="cellIs" dxfId="87" priority="17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480"/>
  <sheetViews>
    <sheetView zoomScale="85" zoomScaleNormal="85" workbookViewId="0">
      <pane ySplit="9" topLeftCell="A475" activePane="bottomLeft" state="frozen"/>
      <selection pane="bottomLeft" activeCell="G494" sqref="G494"/>
    </sheetView>
  </sheetViews>
  <sheetFormatPr defaultRowHeight="13.3" x14ac:dyDescent="0.3"/>
  <cols>
    <col min="1" max="1" width="12.08984375" style="60" customWidth="1"/>
    <col min="2" max="2" width="12.08984375" style="54" customWidth="1"/>
    <col min="3" max="3" width="13.26953125" style="54" bestFit="1" customWidth="1"/>
    <col min="4" max="14" width="8.90625" style="54" bestFit="1" customWidth="1"/>
    <col min="15" max="15" width="9.453125" style="54" bestFit="1" customWidth="1"/>
    <col min="16" max="16" width="10.453125" style="54" bestFit="1" customWidth="1"/>
    <col min="17" max="17" width="8.7265625" style="54"/>
    <col min="18" max="18" width="8.90625" style="54" bestFit="1" customWidth="1"/>
    <col min="19" max="19" width="13.7265625" style="54" customWidth="1"/>
    <col min="20" max="20" width="27.26953125" style="54" customWidth="1"/>
    <col min="21" max="25" width="8.90625" style="54" bestFit="1" customWidth="1"/>
    <col min="26" max="26" width="12.7265625" style="54" bestFit="1" customWidth="1"/>
    <col min="27" max="256" width="8.7265625" style="54"/>
    <col min="257" max="258" width="12.08984375" style="54" customWidth="1"/>
    <col min="259" max="259" width="13.26953125" style="54" bestFit="1" customWidth="1"/>
    <col min="260" max="271" width="8.7265625" style="54"/>
    <col min="272" max="272" width="10.36328125" style="54" bestFit="1" customWidth="1"/>
    <col min="273" max="274" width="8.7265625" style="54"/>
    <col min="275" max="275" width="13.7265625" style="54" customWidth="1"/>
    <col min="276" max="281" width="8.7265625" style="54"/>
    <col min="282" max="282" width="12.6328125" style="54" bestFit="1" customWidth="1"/>
    <col min="283" max="512" width="8.7265625" style="54"/>
    <col min="513" max="514" width="12.08984375" style="54" customWidth="1"/>
    <col min="515" max="515" width="13.26953125" style="54" bestFit="1" customWidth="1"/>
    <col min="516" max="527" width="8.7265625" style="54"/>
    <col min="528" max="528" width="10.36328125" style="54" bestFit="1" customWidth="1"/>
    <col min="529" max="530" width="8.7265625" style="54"/>
    <col min="531" max="531" width="13.7265625" style="54" customWidth="1"/>
    <col min="532" max="537" width="8.7265625" style="54"/>
    <col min="538" max="538" width="12.6328125" style="54" bestFit="1" customWidth="1"/>
    <col min="539" max="768" width="8.7265625" style="54"/>
    <col min="769" max="770" width="12.08984375" style="54" customWidth="1"/>
    <col min="771" max="771" width="13.26953125" style="54" bestFit="1" customWidth="1"/>
    <col min="772" max="783" width="8.7265625" style="54"/>
    <col min="784" max="784" width="10.36328125" style="54" bestFit="1" customWidth="1"/>
    <col min="785" max="786" width="8.7265625" style="54"/>
    <col min="787" max="787" width="13.7265625" style="54" customWidth="1"/>
    <col min="788" max="793" width="8.7265625" style="54"/>
    <col min="794" max="794" width="12.6328125" style="54" bestFit="1" customWidth="1"/>
    <col min="795" max="1024" width="8.7265625" style="54"/>
    <col min="1025" max="1026" width="12.08984375" style="54" customWidth="1"/>
    <col min="1027" max="1027" width="13.26953125" style="54" bestFit="1" customWidth="1"/>
    <col min="1028" max="1039" width="8.7265625" style="54"/>
    <col min="1040" max="1040" width="10.36328125" style="54" bestFit="1" customWidth="1"/>
    <col min="1041" max="1042" width="8.7265625" style="54"/>
    <col min="1043" max="1043" width="13.7265625" style="54" customWidth="1"/>
    <col min="1044" max="1049" width="8.7265625" style="54"/>
    <col min="1050" max="1050" width="12.6328125" style="54" bestFit="1" customWidth="1"/>
    <col min="1051" max="1280" width="8.7265625" style="54"/>
    <col min="1281" max="1282" width="12.08984375" style="54" customWidth="1"/>
    <col min="1283" max="1283" width="13.26953125" style="54" bestFit="1" customWidth="1"/>
    <col min="1284" max="1295" width="8.7265625" style="54"/>
    <col min="1296" max="1296" width="10.36328125" style="54" bestFit="1" customWidth="1"/>
    <col min="1297" max="1298" width="8.7265625" style="54"/>
    <col min="1299" max="1299" width="13.7265625" style="54" customWidth="1"/>
    <col min="1300" max="1305" width="8.7265625" style="54"/>
    <col min="1306" max="1306" width="12.6328125" style="54" bestFit="1" customWidth="1"/>
    <col min="1307" max="1536" width="8.7265625" style="54"/>
    <col min="1537" max="1538" width="12.08984375" style="54" customWidth="1"/>
    <col min="1539" max="1539" width="13.26953125" style="54" bestFit="1" customWidth="1"/>
    <col min="1540" max="1551" width="8.7265625" style="54"/>
    <col min="1552" max="1552" width="10.36328125" style="54" bestFit="1" customWidth="1"/>
    <col min="1553" max="1554" width="8.7265625" style="54"/>
    <col min="1555" max="1555" width="13.7265625" style="54" customWidth="1"/>
    <col min="1556" max="1561" width="8.7265625" style="54"/>
    <col min="1562" max="1562" width="12.6328125" style="54" bestFit="1" customWidth="1"/>
    <col min="1563" max="1792" width="8.7265625" style="54"/>
    <col min="1793" max="1794" width="12.08984375" style="54" customWidth="1"/>
    <col min="1795" max="1795" width="13.26953125" style="54" bestFit="1" customWidth="1"/>
    <col min="1796" max="1807" width="8.7265625" style="54"/>
    <col min="1808" max="1808" width="10.36328125" style="54" bestFit="1" customWidth="1"/>
    <col min="1809" max="1810" width="8.7265625" style="54"/>
    <col min="1811" max="1811" width="13.7265625" style="54" customWidth="1"/>
    <col min="1812" max="1817" width="8.7265625" style="54"/>
    <col min="1818" max="1818" width="12.6328125" style="54" bestFit="1" customWidth="1"/>
    <col min="1819" max="2048" width="8.7265625" style="54"/>
    <col min="2049" max="2050" width="12.08984375" style="54" customWidth="1"/>
    <col min="2051" max="2051" width="13.26953125" style="54" bestFit="1" customWidth="1"/>
    <col min="2052" max="2063" width="8.7265625" style="54"/>
    <col min="2064" max="2064" width="10.36328125" style="54" bestFit="1" customWidth="1"/>
    <col min="2065" max="2066" width="8.7265625" style="54"/>
    <col min="2067" max="2067" width="13.7265625" style="54" customWidth="1"/>
    <col min="2068" max="2073" width="8.7265625" style="54"/>
    <col min="2074" max="2074" width="12.6328125" style="54" bestFit="1" customWidth="1"/>
    <col min="2075" max="2304" width="8.7265625" style="54"/>
    <col min="2305" max="2306" width="12.08984375" style="54" customWidth="1"/>
    <col min="2307" max="2307" width="13.26953125" style="54" bestFit="1" customWidth="1"/>
    <col min="2308" max="2319" width="8.7265625" style="54"/>
    <col min="2320" max="2320" width="10.36328125" style="54" bestFit="1" customWidth="1"/>
    <col min="2321" max="2322" width="8.7265625" style="54"/>
    <col min="2323" max="2323" width="13.7265625" style="54" customWidth="1"/>
    <col min="2324" max="2329" width="8.7265625" style="54"/>
    <col min="2330" max="2330" width="12.6328125" style="54" bestFit="1" customWidth="1"/>
    <col min="2331" max="2560" width="8.7265625" style="54"/>
    <col min="2561" max="2562" width="12.08984375" style="54" customWidth="1"/>
    <col min="2563" max="2563" width="13.26953125" style="54" bestFit="1" customWidth="1"/>
    <col min="2564" max="2575" width="8.7265625" style="54"/>
    <col min="2576" max="2576" width="10.36328125" style="54" bestFit="1" customWidth="1"/>
    <col min="2577" max="2578" width="8.7265625" style="54"/>
    <col min="2579" max="2579" width="13.7265625" style="54" customWidth="1"/>
    <col min="2580" max="2585" width="8.7265625" style="54"/>
    <col min="2586" max="2586" width="12.6328125" style="54" bestFit="1" customWidth="1"/>
    <col min="2587" max="2816" width="8.7265625" style="54"/>
    <col min="2817" max="2818" width="12.08984375" style="54" customWidth="1"/>
    <col min="2819" max="2819" width="13.26953125" style="54" bestFit="1" customWidth="1"/>
    <col min="2820" max="2831" width="8.7265625" style="54"/>
    <col min="2832" max="2832" width="10.36328125" style="54" bestFit="1" customWidth="1"/>
    <col min="2833" max="2834" width="8.7265625" style="54"/>
    <col min="2835" max="2835" width="13.7265625" style="54" customWidth="1"/>
    <col min="2836" max="2841" width="8.7265625" style="54"/>
    <col min="2842" max="2842" width="12.6328125" style="54" bestFit="1" customWidth="1"/>
    <col min="2843" max="3072" width="8.7265625" style="54"/>
    <col min="3073" max="3074" width="12.08984375" style="54" customWidth="1"/>
    <col min="3075" max="3075" width="13.26953125" style="54" bestFit="1" customWidth="1"/>
    <col min="3076" max="3087" width="8.7265625" style="54"/>
    <col min="3088" max="3088" width="10.36328125" style="54" bestFit="1" customWidth="1"/>
    <col min="3089" max="3090" width="8.7265625" style="54"/>
    <col min="3091" max="3091" width="13.7265625" style="54" customWidth="1"/>
    <col min="3092" max="3097" width="8.7265625" style="54"/>
    <col min="3098" max="3098" width="12.6328125" style="54" bestFit="1" customWidth="1"/>
    <col min="3099" max="3328" width="8.7265625" style="54"/>
    <col min="3329" max="3330" width="12.08984375" style="54" customWidth="1"/>
    <col min="3331" max="3331" width="13.26953125" style="54" bestFit="1" customWidth="1"/>
    <col min="3332" max="3343" width="8.7265625" style="54"/>
    <col min="3344" max="3344" width="10.36328125" style="54" bestFit="1" customWidth="1"/>
    <col min="3345" max="3346" width="8.7265625" style="54"/>
    <col min="3347" max="3347" width="13.7265625" style="54" customWidth="1"/>
    <col min="3348" max="3353" width="8.7265625" style="54"/>
    <col min="3354" max="3354" width="12.6328125" style="54" bestFit="1" customWidth="1"/>
    <col min="3355" max="3584" width="8.7265625" style="54"/>
    <col min="3585" max="3586" width="12.08984375" style="54" customWidth="1"/>
    <col min="3587" max="3587" width="13.26953125" style="54" bestFit="1" customWidth="1"/>
    <col min="3588" max="3599" width="8.7265625" style="54"/>
    <col min="3600" max="3600" width="10.36328125" style="54" bestFit="1" customWidth="1"/>
    <col min="3601" max="3602" width="8.7265625" style="54"/>
    <col min="3603" max="3603" width="13.7265625" style="54" customWidth="1"/>
    <col min="3604" max="3609" width="8.7265625" style="54"/>
    <col min="3610" max="3610" width="12.6328125" style="54" bestFit="1" customWidth="1"/>
    <col min="3611" max="3840" width="8.7265625" style="54"/>
    <col min="3841" max="3842" width="12.08984375" style="54" customWidth="1"/>
    <col min="3843" max="3843" width="13.26953125" style="54" bestFit="1" customWidth="1"/>
    <col min="3844" max="3855" width="8.7265625" style="54"/>
    <col min="3856" max="3856" width="10.36328125" style="54" bestFit="1" customWidth="1"/>
    <col min="3857" max="3858" width="8.7265625" style="54"/>
    <col min="3859" max="3859" width="13.7265625" style="54" customWidth="1"/>
    <col min="3860" max="3865" width="8.7265625" style="54"/>
    <col min="3866" max="3866" width="12.6328125" style="54" bestFit="1" customWidth="1"/>
    <col min="3867" max="4096" width="8.7265625" style="54"/>
    <col min="4097" max="4098" width="12.08984375" style="54" customWidth="1"/>
    <col min="4099" max="4099" width="13.26953125" style="54" bestFit="1" customWidth="1"/>
    <col min="4100" max="4111" width="8.7265625" style="54"/>
    <col min="4112" max="4112" width="10.36328125" style="54" bestFit="1" customWidth="1"/>
    <col min="4113" max="4114" width="8.7265625" style="54"/>
    <col min="4115" max="4115" width="13.7265625" style="54" customWidth="1"/>
    <col min="4116" max="4121" width="8.7265625" style="54"/>
    <col min="4122" max="4122" width="12.6328125" style="54" bestFit="1" customWidth="1"/>
    <col min="4123" max="4352" width="8.7265625" style="54"/>
    <col min="4353" max="4354" width="12.08984375" style="54" customWidth="1"/>
    <col min="4355" max="4355" width="13.26953125" style="54" bestFit="1" customWidth="1"/>
    <col min="4356" max="4367" width="8.7265625" style="54"/>
    <col min="4368" max="4368" width="10.36328125" style="54" bestFit="1" customWidth="1"/>
    <col min="4369" max="4370" width="8.7265625" style="54"/>
    <col min="4371" max="4371" width="13.7265625" style="54" customWidth="1"/>
    <col min="4372" max="4377" width="8.7265625" style="54"/>
    <col min="4378" max="4378" width="12.6328125" style="54" bestFit="1" customWidth="1"/>
    <col min="4379" max="4608" width="8.7265625" style="54"/>
    <col min="4609" max="4610" width="12.08984375" style="54" customWidth="1"/>
    <col min="4611" max="4611" width="13.26953125" style="54" bestFit="1" customWidth="1"/>
    <col min="4612" max="4623" width="8.7265625" style="54"/>
    <col min="4624" max="4624" width="10.36328125" style="54" bestFit="1" customWidth="1"/>
    <col min="4625" max="4626" width="8.7265625" style="54"/>
    <col min="4627" max="4627" width="13.7265625" style="54" customWidth="1"/>
    <col min="4628" max="4633" width="8.7265625" style="54"/>
    <col min="4634" max="4634" width="12.6328125" style="54" bestFit="1" customWidth="1"/>
    <col min="4635" max="4864" width="8.7265625" style="54"/>
    <col min="4865" max="4866" width="12.08984375" style="54" customWidth="1"/>
    <col min="4867" max="4867" width="13.26953125" style="54" bestFit="1" customWidth="1"/>
    <col min="4868" max="4879" width="8.7265625" style="54"/>
    <col min="4880" max="4880" width="10.36328125" style="54" bestFit="1" customWidth="1"/>
    <col min="4881" max="4882" width="8.7265625" style="54"/>
    <col min="4883" max="4883" width="13.7265625" style="54" customWidth="1"/>
    <col min="4884" max="4889" width="8.7265625" style="54"/>
    <col min="4890" max="4890" width="12.6328125" style="54" bestFit="1" customWidth="1"/>
    <col min="4891" max="5120" width="8.7265625" style="54"/>
    <col min="5121" max="5122" width="12.08984375" style="54" customWidth="1"/>
    <col min="5123" max="5123" width="13.26953125" style="54" bestFit="1" customWidth="1"/>
    <col min="5124" max="5135" width="8.7265625" style="54"/>
    <col min="5136" max="5136" width="10.36328125" style="54" bestFit="1" customWidth="1"/>
    <col min="5137" max="5138" width="8.7265625" style="54"/>
    <col min="5139" max="5139" width="13.7265625" style="54" customWidth="1"/>
    <col min="5140" max="5145" width="8.7265625" style="54"/>
    <col min="5146" max="5146" width="12.6328125" style="54" bestFit="1" customWidth="1"/>
    <col min="5147" max="5376" width="8.7265625" style="54"/>
    <col min="5377" max="5378" width="12.08984375" style="54" customWidth="1"/>
    <col min="5379" max="5379" width="13.26953125" style="54" bestFit="1" customWidth="1"/>
    <col min="5380" max="5391" width="8.7265625" style="54"/>
    <col min="5392" max="5392" width="10.36328125" style="54" bestFit="1" customWidth="1"/>
    <col min="5393" max="5394" width="8.7265625" style="54"/>
    <col min="5395" max="5395" width="13.7265625" style="54" customWidth="1"/>
    <col min="5396" max="5401" width="8.7265625" style="54"/>
    <col min="5402" max="5402" width="12.6328125" style="54" bestFit="1" customWidth="1"/>
    <col min="5403" max="5632" width="8.7265625" style="54"/>
    <col min="5633" max="5634" width="12.08984375" style="54" customWidth="1"/>
    <col min="5635" max="5635" width="13.26953125" style="54" bestFit="1" customWidth="1"/>
    <col min="5636" max="5647" width="8.7265625" style="54"/>
    <col min="5648" max="5648" width="10.36328125" style="54" bestFit="1" customWidth="1"/>
    <col min="5649" max="5650" width="8.7265625" style="54"/>
    <col min="5651" max="5651" width="13.7265625" style="54" customWidth="1"/>
    <col min="5652" max="5657" width="8.7265625" style="54"/>
    <col min="5658" max="5658" width="12.6328125" style="54" bestFit="1" customWidth="1"/>
    <col min="5659" max="5888" width="8.7265625" style="54"/>
    <col min="5889" max="5890" width="12.08984375" style="54" customWidth="1"/>
    <col min="5891" max="5891" width="13.26953125" style="54" bestFit="1" customWidth="1"/>
    <col min="5892" max="5903" width="8.7265625" style="54"/>
    <col min="5904" max="5904" width="10.36328125" style="54" bestFit="1" customWidth="1"/>
    <col min="5905" max="5906" width="8.7265625" style="54"/>
    <col min="5907" max="5907" width="13.7265625" style="54" customWidth="1"/>
    <col min="5908" max="5913" width="8.7265625" style="54"/>
    <col min="5914" max="5914" width="12.6328125" style="54" bestFit="1" customWidth="1"/>
    <col min="5915" max="6144" width="8.7265625" style="54"/>
    <col min="6145" max="6146" width="12.08984375" style="54" customWidth="1"/>
    <col min="6147" max="6147" width="13.26953125" style="54" bestFit="1" customWidth="1"/>
    <col min="6148" max="6159" width="8.7265625" style="54"/>
    <col min="6160" max="6160" width="10.36328125" style="54" bestFit="1" customWidth="1"/>
    <col min="6161" max="6162" width="8.7265625" style="54"/>
    <col min="6163" max="6163" width="13.7265625" style="54" customWidth="1"/>
    <col min="6164" max="6169" width="8.7265625" style="54"/>
    <col min="6170" max="6170" width="12.6328125" style="54" bestFit="1" customWidth="1"/>
    <col min="6171" max="6400" width="8.7265625" style="54"/>
    <col min="6401" max="6402" width="12.08984375" style="54" customWidth="1"/>
    <col min="6403" max="6403" width="13.26953125" style="54" bestFit="1" customWidth="1"/>
    <col min="6404" max="6415" width="8.7265625" style="54"/>
    <col min="6416" max="6416" width="10.36328125" style="54" bestFit="1" customWidth="1"/>
    <col min="6417" max="6418" width="8.7265625" style="54"/>
    <col min="6419" max="6419" width="13.7265625" style="54" customWidth="1"/>
    <col min="6420" max="6425" width="8.7265625" style="54"/>
    <col min="6426" max="6426" width="12.6328125" style="54" bestFit="1" customWidth="1"/>
    <col min="6427" max="6656" width="8.7265625" style="54"/>
    <col min="6657" max="6658" width="12.08984375" style="54" customWidth="1"/>
    <col min="6659" max="6659" width="13.26953125" style="54" bestFit="1" customWidth="1"/>
    <col min="6660" max="6671" width="8.7265625" style="54"/>
    <col min="6672" max="6672" width="10.36328125" style="54" bestFit="1" customWidth="1"/>
    <col min="6673" max="6674" width="8.7265625" style="54"/>
    <col min="6675" max="6675" width="13.7265625" style="54" customWidth="1"/>
    <col min="6676" max="6681" width="8.7265625" style="54"/>
    <col min="6682" max="6682" width="12.6328125" style="54" bestFit="1" customWidth="1"/>
    <col min="6683" max="6912" width="8.7265625" style="54"/>
    <col min="6913" max="6914" width="12.08984375" style="54" customWidth="1"/>
    <col min="6915" max="6915" width="13.26953125" style="54" bestFit="1" customWidth="1"/>
    <col min="6916" max="6927" width="8.7265625" style="54"/>
    <col min="6928" max="6928" width="10.36328125" style="54" bestFit="1" customWidth="1"/>
    <col min="6929" max="6930" width="8.7265625" style="54"/>
    <col min="6931" max="6931" width="13.7265625" style="54" customWidth="1"/>
    <col min="6932" max="6937" width="8.7265625" style="54"/>
    <col min="6938" max="6938" width="12.6328125" style="54" bestFit="1" customWidth="1"/>
    <col min="6939" max="7168" width="8.7265625" style="54"/>
    <col min="7169" max="7170" width="12.08984375" style="54" customWidth="1"/>
    <col min="7171" max="7171" width="13.26953125" style="54" bestFit="1" customWidth="1"/>
    <col min="7172" max="7183" width="8.7265625" style="54"/>
    <col min="7184" max="7184" width="10.36328125" style="54" bestFit="1" customWidth="1"/>
    <col min="7185" max="7186" width="8.7265625" style="54"/>
    <col min="7187" max="7187" width="13.7265625" style="54" customWidth="1"/>
    <col min="7188" max="7193" width="8.7265625" style="54"/>
    <col min="7194" max="7194" width="12.6328125" style="54" bestFit="1" customWidth="1"/>
    <col min="7195" max="7424" width="8.7265625" style="54"/>
    <col min="7425" max="7426" width="12.08984375" style="54" customWidth="1"/>
    <col min="7427" max="7427" width="13.26953125" style="54" bestFit="1" customWidth="1"/>
    <col min="7428" max="7439" width="8.7265625" style="54"/>
    <col min="7440" max="7440" width="10.36328125" style="54" bestFit="1" customWidth="1"/>
    <col min="7441" max="7442" width="8.7265625" style="54"/>
    <col min="7443" max="7443" width="13.7265625" style="54" customWidth="1"/>
    <col min="7444" max="7449" width="8.7265625" style="54"/>
    <col min="7450" max="7450" width="12.6328125" style="54" bestFit="1" customWidth="1"/>
    <col min="7451" max="7680" width="8.7265625" style="54"/>
    <col min="7681" max="7682" width="12.08984375" style="54" customWidth="1"/>
    <col min="7683" max="7683" width="13.26953125" style="54" bestFit="1" customWidth="1"/>
    <col min="7684" max="7695" width="8.7265625" style="54"/>
    <col min="7696" max="7696" width="10.36328125" style="54" bestFit="1" customWidth="1"/>
    <col min="7697" max="7698" width="8.7265625" style="54"/>
    <col min="7699" max="7699" width="13.7265625" style="54" customWidth="1"/>
    <col min="7700" max="7705" width="8.7265625" style="54"/>
    <col min="7706" max="7706" width="12.6328125" style="54" bestFit="1" customWidth="1"/>
    <col min="7707" max="7936" width="8.7265625" style="54"/>
    <col min="7937" max="7938" width="12.08984375" style="54" customWidth="1"/>
    <col min="7939" max="7939" width="13.26953125" style="54" bestFit="1" customWidth="1"/>
    <col min="7940" max="7951" width="8.7265625" style="54"/>
    <col min="7952" max="7952" width="10.36328125" style="54" bestFit="1" customWidth="1"/>
    <col min="7953" max="7954" width="8.7265625" style="54"/>
    <col min="7955" max="7955" width="13.7265625" style="54" customWidth="1"/>
    <col min="7956" max="7961" width="8.7265625" style="54"/>
    <col min="7962" max="7962" width="12.6328125" style="54" bestFit="1" customWidth="1"/>
    <col min="7963" max="8192" width="8.7265625" style="54"/>
    <col min="8193" max="8194" width="12.08984375" style="54" customWidth="1"/>
    <col min="8195" max="8195" width="13.26953125" style="54" bestFit="1" customWidth="1"/>
    <col min="8196" max="8207" width="8.7265625" style="54"/>
    <col min="8208" max="8208" width="10.36328125" style="54" bestFit="1" customWidth="1"/>
    <col min="8209" max="8210" width="8.7265625" style="54"/>
    <col min="8211" max="8211" width="13.7265625" style="54" customWidth="1"/>
    <col min="8212" max="8217" width="8.7265625" style="54"/>
    <col min="8218" max="8218" width="12.6328125" style="54" bestFit="1" customWidth="1"/>
    <col min="8219" max="8448" width="8.7265625" style="54"/>
    <col min="8449" max="8450" width="12.08984375" style="54" customWidth="1"/>
    <col min="8451" max="8451" width="13.26953125" style="54" bestFit="1" customWidth="1"/>
    <col min="8452" max="8463" width="8.7265625" style="54"/>
    <col min="8464" max="8464" width="10.36328125" style="54" bestFit="1" customWidth="1"/>
    <col min="8465" max="8466" width="8.7265625" style="54"/>
    <col min="8467" max="8467" width="13.7265625" style="54" customWidth="1"/>
    <col min="8468" max="8473" width="8.7265625" style="54"/>
    <col min="8474" max="8474" width="12.6328125" style="54" bestFit="1" customWidth="1"/>
    <col min="8475" max="8704" width="8.7265625" style="54"/>
    <col min="8705" max="8706" width="12.08984375" style="54" customWidth="1"/>
    <col min="8707" max="8707" width="13.26953125" style="54" bestFit="1" customWidth="1"/>
    <col min="8708" max="8719" width="8.7265625" style="54"/>
    <col min="8720" max="8720" width="10.36328125" style="54" bestFit="1" customWidth="1"/>
    <col min="8721" max="8722" width="8.7265625" style="54"/>
    <col min="8723" max="8723" width="13.7265625" style="54" customWidth="1"/>
    <col min="8724" max="8729" width="8.7265625" style="54"/>
    <col min="8730" max="8730" width="12.6328125" style="54" bestFit="1" customWidth="1"/>
    <col min="8731" max="8960" width="8.7265625" style="54"/>
    <col min="8961" max="8962" width="12.08984375" style="54" customWidth="1"/>
    <col min="8963" max="8963" width="13.26953125" style="54" bestFit="1" customWidth="1"/>
    <col min="8964" max="8975" width="8.7265625" style="54"/>
    <col min="8976" max="8976" width="10.36328125" style="54" bestFit="1" customWidth="1"/>
    <col min="8977" max="8978" width="8.7265625" style="54"/>
    <col min="8979" max="8979" width="13.7265625" style="54" customWidth="1"/>
    <col min="8980" max="8985" width="8.7265625" style="54"/>
    <col min="8986" max="8986" width="12.6328125" style="54" bestFit="1" customWidth="1"/>
    <col min="8987" max="9216" width="8.7265625" style="54"/>
    <col min="9217" max="9218" width="12.08984375" style="54" customWidth="1"/>
    <col min="9219" max="9219" width="13.26953125" style="54" bestFit="1" customWidth="1"/>
    <col min="9220" max="9231" width="8.7265625" style="54"/>
    <col min="9232" max="9232" width="10.36328125" style="54" bestFit="1" customWidth="1"/>
    <col min="9233" max="9234" width="8.7265625" style="54"/>
    <col min="9235" max="9235" width="13.7265625" style="54" customWidth="1"/>
    <col min="9236" max="9241" width="8.7265625" style="54"/>
    <col min="9242" max="9242" width="12.6328125" style="54" bestFit="1" customWidth="1"/>
    <col min="9243" max="9472" width="8.7265625" style="54"/>
    <col min="9473" max="9474" width="12.08984375" style="54" customWidth="1"/>
    <col min="9475" max="9475" width="13.26953125" style="54" bestFit="1" customWidth="1"/>
    <col min="9476" max="9487" width="8.7265625" style="54"/>
    <col min="9488" max="9488" width="10.36328125" style="54" bestFit="1" customWidth="1"/>
    <col min="9489" max="9490" width="8.7265625" style="54"/>
    <col min="9491" max="9491" width="13.7265625" style="54" customWidth="1"/>
    <col min="9492" max="9497" width="8.7265625" style="54"/>
    <col min="9498" max="9498" width="12.6328125" style="54" bestFit="1" customWidth="1"/>
    <col min="9499" max="9728" width="8.7265625" style="54"/>
    <col min="9729" max="9730" width="12.08984375" style="54" customWidth="1"/>
    <col min="9731" max="9731" width="13.26953125" style="54" bestFit="1" customWidth="1"/>
    <col min="9732" max="9743" width="8.7265625" style="54"/>
    <col min="9744" max="9744" width="10.36328125" style="54" bestFit="1" customWidth="1"/>
    <col min="9745" max="9746" width="8.7265625" style="54"/>
    <col min="9747" max="9747" width="13.7265625" style="54" customWidth="1"/>
    <col min="9748" max="9753" width="8.7265625" style="54"/>
    <col min="9754" max="9754" width="12.6328125" style="54" bestFit="1" customWidth="1"/>
    <col min="9755" max="9984" width="8.7265625" style="54"/>
    <col min="9985" max="9986" width="12.08984375" style="54" customWidth="1"/>
    <col min="9987" max="9987" width="13.26953125" style="54" bestFit="1" customWidth="1"/>
    <col min="9988" max="9999" width="8.7265625" style="54"/>
    <col min="10000" max="10000" width="10.36328125" style="54" bestFit="1" customWidth="1"/>
    <col min="10001" max="10002" width="8.7265625" style="54"/>
    <col min="10003" max="10003" width="13.7265625" style="54" customWidth="1"/>
    <col min="10004" max="10009" width="8.7265625" style="54"/>
    <col min="10010" max="10010" width="12.6328125" style="54" bestFit="1" customWidth="1"/>
    <col min="10011" max="10240" width="8.7265625" style="54"/>
    <col min="10241" max="10242" width="12.08984375" style="54" customWidth="1"/>
    <col min="10243" max="10243" width="13.26953125" style="54" bestFit="1" customWidth="1"/>
    <col min="10244" max="10255" width="8.7265625" style="54"/>
    <col min="10256" max="10256" width="10.36328125" style="54" bestFit="1" customWidth="1"/>
    <col min="10257" max="10258" width="8.7265625" style="54"/>
    <col min="10259" max="10259" width="13.7265625" style="54" customWidth="1"/>
    <col min="10260" max="10265" width="8.7265625" style="54"/>
    <col min="10266" max="10266" width="12.6328125" style="54" bestFit="1" customWidth="1"/>
    <col min="10267" max="10496" width="8.7265625" style="54"/>
    <col min="10497" max="10498" width="12.08984375" style="54" customWidth="1"/>
    <col min="10499" max="10499" width="13.26953125" style="54" bestFit="1" customWidth="1"/>
    <col min="10500" max="10511" width="8.7265625" style="54"/>
    <col min="10512" max="10512" width="10.36328125" style="54" bestFit="1" customWidth="1"/>
    <col min="10513" max="10514" width="8.7265625" style="54"/>
    <col min="10515" max="10515" width="13.7265625" style="54" customWidth="1"/>
    <col min="10516" max="10521" width="8.7265625" style="54"/>
    <col min="10522" max="10522" width="12.6328125" style="54" bestFit="1" customWidth="1"/>
    <col min="10523" max="10752" width="8.7265625" style="54"/>
    <col min="10753" max="10754" width="12.08984375" style="54" customWidth="1"/>
    <col min="10755" max="10755" width="13.26953125" style="54" bestFit="1" customWidth="1"/>
    <col min="10756" max="10767" width="8.7265625" style="54"/>
    <col min="10768" max="10768" width="10.36328125" style="54" bestFit="1" customWidth="1"/>
    <col min="10769" max="10770" width="8.7265625" style="54"/>
    <col min="10771" max="10771" width="13.7265625" style="54" customWidth="1"/>
    <col min="10772" max="10777" width="8.7265625" style="54"/>
    <col min="10778" max="10778" width="12.6328125" style="54" bestFit="1" customWidth="1"/>
    <col min="10779" max="11008" width="8.7265625" style="54"/>
    <col min="11009" max="11010" width="12.08984375" style="54" customWidth="1"/>
    <col min="11011" max="11011" width="13.26953125" style="54" bestFit="1" customWidth="1"/>
    <col min="11012" max="11023" width="8.7265625" style="54"/>
    <col min="11024" max="11024" width="10.36328125" style="54" bestFit="1" customWidth="1"/>
    <col min="11025" max="11026" width="8.7265625" style="54"/>
    <col min="11027" max="11027" width="13.7265625" style="54" customWidth="1"/>
    <col min="11028" max="11033" width="8.7265625" style="54"/>
    <col min="11034" max="11034" width="12.6328125" style="54" bestFit="1" customWidth="1"/>
    <col min="11035" max="11264" width="8.7265625" style="54"/>
    <col min="11265" max="11266" width="12.08984375" style="54" customWidth="1"/>
    <col min="11267" max="11267" width="13.26953125" style="54" bestFit="1" customWidth="1"/>
    <col min="11268" max="11279" width="8.7265625" style="54"/>
    <col min="11280" max="11280" width="10.36328125" style="54" bestFit="1" customWidth="1"/>
    <col min="11281" max="11282" width="8.7265625" style="54"/>
    <col min="11283" max="11283" width="13.7265625" style="54" customWidth="1"/>
    <col min="11284" max="11289" width="8.7265625" style="54"/>
    <col min="11290" max="11290" width="12.6328125" style="54" bestFit="1" customWidth="1"/>
    <col min="11291" max="11520" width="8.7265625" style="54"/>
    <col min="11521" max="11522" width="12.08984375" style="54" customWidth="1"/>
    <col min="11523" max="11523" width="13.26953125" style="54" bestFit="1" customWidth="1"/>
    <col min="11524" max="11535" width="8.7265625" style="54"/>
    <col min="11536" max="11536" width="10.36328125" style="54" bestFit="1" customWidth="1"/>
    <col min="11537" max="11538" width="8.7265625" style="54"/>
    <col min="11539" max="11539" width="13.7265625" style="54" customWidth="1"/>
    <col min="11540" max="11545" width="8.7265625" style="54"/>
    <col min="11546" max="11546" width="12.6328125" style="54" bestFit="1" customWidth="1"/>
    <col min="11547" max="11776" width="8.7265625" style="54"/>
    <col min="11777" max="11778" width="12.08984375" style="54" customWidth="1"/>
    <col min="11779" max="11779" width="13.26953125" style="54" bestFit="1" customWidth="1"/>
    <col min="11780" max="11791" width="8.7265625" style="54"/>
    <col min="11792" max="11792" width="10.36328125" style="54" bestFit="1" customWidth="1"/>
    <col min="11793" max="11794" width="8.7265625" style="54"/>
    <col min="11795" max="11795" width="13.7265625" style="54" customWidth="1"/>
    <col min="11796" max="11801" width="8.7265625" style="54"/>
    <col min="11802" max="11802" width="12.6328125" style="54" bestFit="1" customWidth="1"/>
    <col min="11803" max="12032" width="8.7265625" style="54"/>
    <col min="12033" max="12034" width="12.08984375" style="54" customWidth="1"/>
    <col min="12035" max="12035" width="13.26953125" style="54" bestFit="1" customWidth="1"/>
    <col min="12036" max="12047" width="8.7265625" style="54"/>
    <col min="12048" max="12048" width="10.36328125" style="54" bestFit="1" customWidth="1"/>
    <col min="12049" max="12050" width="8.7265625" style="54"/>
    <col min="12051" max="12051" width="13.7265625" style="54" customWidth="1"/>
    <col min="12052" max="12057" width="8.7265625" style="54"/>
    <col min="12058" max="12058" width="12.6328125" style="54" bestFit="1" customWidth="1"/>
    <col min="12059" max="12288" width="8.7265625" style="54"/>
    <col min="12289" max="12290" width="12.08984375" style="54" customWidth="1"/>
    <col min="12291" max="12291" width="13.26953125" style="54" bestFit="1" customWidth="1"/>
    <col min="12292" max="12303" width="8.7265625" style="54"/>
    <col min="12304" max="12304" width="10.36328125" style="54" bestFit="1" customWidth="1"/>
    <col min="12305" max="12306" width="8.7265625" style="54"/>
    <col min="12307" max="12307" width="13.7265625" style="54" customWidth="1"/>
    <col min="12308" max="12313" width="8.7265625" style="54"/>
    <col min="12314" max="12314" width="12.6328125" style="54" bestFit="1" customWidth="1"/>
    <col min="12315" max="12544" width="8.7265625" style="54"/>
    <col min="12545" max="12546" width="12.08984375" style="54" customWidth="1"/>
    <col min="12547" max="12547" width="13.26953125" style="54" bestFit="1" customWidth="1"/>
    <col min="12548" max="12559" width="8.7265625" style="54"/>
    <col min="12560" max="12560" width="10.36328125" style="54" bestFit="1" customWidth="1"/>
    <col min="12561" max="12562" width="8.7265625" style="54"/>
    <col min="12563" max="12563" width="13.7265625" style="54" customWidth="1"/>
    <col min="12564" max="12569" width="8.7265625" style="54"/>
    <col min="12570" max="12570" width="12.6328125" style="54" bestFit="1" customWidth="1"/>
    <col min="12571" max="12800" width="8.7265625" style="54"/>
    <col min="12801" max="12802" width="12.08984375" style="54" customWidth="1"/>
    <col min="12803" max="12803" width="13.26953125" style="54" bestFit="1" customWidth="1"/>
    <col min="12804" max="12815" width="8.7265625" style="54"/>
    <col min="12816" max="12816" width="10.36328125" style="54" bestFit="1" customWidth="1"/>
    <col min="12817" max="12818" width="8.7265625" style="54"/>
    <col min="12819" max="12819" width="13.7265625" style="54" customWidth="1"/>
    <col min="12820" max="12825" width="8.7265625" style="54"/>
    <col min="12826" max="12826" width="12.6328125" style="54" bestFit="1" customWidth="1"/>
    <col min="12827" max="13056" width="8.7265625" style="54"/>
    <col min="13057" max="13058" width="12.08984375" style="54" customWidth="1"/>
    <col min="13059" max="13059" width="13.26953125" style="54" bestFit="1" customWidth="1"/>
    <col min="13060" max="13071" width="8.7265625" style="54"/>
    <col min="13072" max="13072" width="10.36328125" style="54" bestFit="1" customWidth="1"/>
    <col min="13073" max="13074" width="8.7265625" style="54"/>
    <col min="13075" max="13075" width="13.7265625" style="54" customWidth="1"/>
    <col min="13076" max="13081" width="8.7265625" style="54"/>
    <col min="13082" max="13082" width="12.6328125" style="54" bestFit="1" customWidth="1"/>
    <col min="13083" max="13312" width="8.7265625" style="54"/>
    <col min="13313" max="13314" width="12.08984375" style="54" customWidth="1"/>
    <col min="13315" max="13315" width="13.26953125" style="54" bestFit="1" customWidth="1"/>
    <col min="13316" max="13327" width="8.7265625" style="54"/>
    <col min="13328" max="13328" width="10.36328125" style="54" bestFit="1" customWidth="1"/>
    <col min="13329" max="13330" width="8.7265625" style="54"/>
    <col min="13331" max="13331" width="13.7265625" style="54" customWidth="1"/>
    <col min="13332" max="13337" width="8.7265625" style="54"/>
    <col min="13338" max="13338" width="12.6328125" style="54" bestFit="1" customWidth="1"/>
    <col min="13339" max="13568" width="8.7265625" style="54"/>
    <col min="13569" max="13570" width="12.08984375" style="54" customWidth="1"/>
    <col min="13571" max="13571" width="13.26953125" style="54" bestFit="1" customWidth="1"/>
    <col min="13572" max="13583" width="8.7265625" style="54"/>
    <col min="13584" max="13584" width="10.36328125" style="54" bestFit="1" customWidth="1"/>
    <col min="13585" max="13586" width="8.7265625" style="54"/>
    <col min="13587" max="13587" width="13.7265625" style="54" customWidth="1"/>
    <col min="13588" max="13593" width="8.7265625" style="54"/>
    <col min="13594" max="13594" width="12.6328125" style="54" bestFit="1" customWidth="1"/>
    <col min="13595" max="13824" width="8.7265625" style="54"/>
    <col min="13825" max="13826" width="12.08984375" style="54" customWidth="1"/>
    <col min="13827" max="13827" width="13.26953125" style="54" bestFit="1" customWidth="1"/>
    <col min="13828" max="13839" width="8.7265625" style="54"/>
    <col min="13840" max="13840" width="10.36328125" style="54" bestFit="1" customWidth="1"/>
    <col min="13841" max="13842" width="8.7265625" style="54"/>
    <col min="13843" max="13843" width="13.7265625" style="54" customWidth="1"/>
    <col min="13844" max="13849" width="8.7265625" style="54"/>
    <col min="13850" max="13850" width="12.6328125" style="54" bestFit="1" customWidth="1"/>
    <col min="13851" max="14080" width="8.7265625" style="54"/>
    <col min="14081" max="14082" width="12.08984375" style="54" customWidth="1"/>
    <col min="14083" max="14083" width="13.26953125" style="54" bestFit="1" customWidth="1"/>
    <col min="14084" max="14095" width="8.7265625" style="54"/>
    <col min="14096" max="14096" width="10.36328125" style="54" bestFit="1" customWidth="1"/>
    <col min="14097" max="14098" width="8.7265625" style="54"/>
    <col min="14099" max="14099" width="13.7265625" style="54" customWidth="1"/>
    <col min="14100" max="14105" width="8.7265625" style="54"/>
    <col min="14106" max="14106" width="12.6328125" style="54" bestFit="1" customWidth="1"/>
    <col min="14107" max="14336" width="8.7265625" style="54"/>
    <col min="14337" max="14338" width="12.08984375" style="54" customWidth="1"/>
    <col min="14339" max="14339" width="13.26953125" style="54" bestFit="1" customWidth="1"/>
    <col min="14340" max="14351" width="8.7265625" style="54"/>
    <col min="14352" max="14352" width="10.36328125" style="54" bestFit="1" customWidth="1"/>
    <col min="14353" max="14354" width="8.7265625" style="54"/>
    <col min="14355" max="14355" width="13.7265625" style="54" customWidth="1"/>
    <col min="14356" max="14361" width="8.7265625" style="54"/>
    <col min="14362" max="14362" width="12.6328125" style="54" bestFit="1" customWidth="1"/>
    <col min="14363" max="14592" width="8.7265625" style="54"/>
    <col min="14593" max="14594" width="12.08984375" style="54" customWidth="1"/>
    <col min="14595" max="14595" width="13.26953125" style="54" bestFit="1" customWidth="1"/>
    <col min="14596" max="14607" width="8.7265625" style="54"/>
    <col min="14608" max="14608" width="10.36328125" style="54" bestFit="1" customWidth="1"/>
    <col min="14609" max="14610" width="8.7265625" style="54"/>
    <col min="14611" max="14611" width="13.7265625" style="54" customWidth="1"/>
    <col min="14612" max="14617" width="8.7265625" style="54"/>
    <col min="14618" max="14618" width="12.6328125" style="54" bestFit="1" customWidth="1"/>
    <col min="14619" max="14848" width="8.7265625" style="54"/>
    <col min="14849" max="14850" width="12.08984375" style="54" customWidth="1"/>
    <col min="14851" max="14851" width="13.26953125" style="54" bestFit="1" customWidth="1"/>
    <col min="14852" max="14863" width="8.7265625" style="54"/>
    <col min="14864" max="14864" width="10.36328125" style="54" bestFit="1" customWidth="1"/>
    <col min="14865" max="14866" width="8.7265625" style="54"/>
    <col min="14867" max="14867" width="13.7265625" style="54" customWidth="1"/>
    <col min="14868" max="14873" width="8.7265625" style="54"/>
    <col min="14874" max="14874" width="12.6328125" style="54" bestFit="1" customWidth="1"/>
    <col min="14875" max="15104" width="8.7265625" style="54"/>
    <col min="15105" max="15106" width="12.08984375" style="54" customWidth="1"/>
    <col min="15107" max="15107" width="13.26953125" style="54" bestFit="1" customWidth="1"/>
    <col min="15108" max="15119" width="8.7265625" style="54"/>
    <col min="15120" max="15120" width="10.36328125" style="54" bestFit="1" customWidth="1"/>
    <col min="15121" max="15122" width="8.7265625" style="54"/>
    <col min="15123" max="15123" width="13.7265625" style="54" customWidth="1"/>
    <col min="15124" max="15129" width="8.7265625" style="54"/>
    <col min="15130" max="15130" width="12.6328125" style="54" bestFit="1" customWidth="1"/>
    <col min="15131" max="15360" width="8.7265625" style="54"/>
    <col min="15361" max="15362" width="12.08984375" style="54" customWidth="1"/>
    <col min="15363" max="15363" width="13.26953125" style="54" bestFit="1" customWidth="1"/>
    <col min="15364" max="15375" width="8.7265625" style="54"/>
    <col min="15376" max="15376" width="10.36328125" style="54" bestFit="1" customWidth="1"/>
    <col min="15377" max="15378" width="8.7265625" style="54"/>
    <col min="15379" max="15379" width="13.7265625" style="54" customWidth="1"/>
    <col min="15380" max="15385" width="8.7265625" style="54"/>
    <col min="15386" max="15386" width="12.6328125" style="54" bestFit="1" customWidth="1"/>
    <col min="15387" max="15616" width="8.7265625" style="54"/>
    <col min="15617" max="15618" width="12.08984375" style="54" customWidth="1"/>
    <col min="15619" max="15619" width="13.26953125" style="54" bestFit="1" customWidth="1"/>
    <col min="15620" max="15631" width="8.7265625" style="54"/>
    <col min="15632" max="15632" width="10.36328125" style="54" bestFit="1" customWidth="1"/>
    <col min="15633" max="15634" width="8.7265625" style="54"/>
    <col min="15635" max="15635" width="13.7265625" style="54" customWidth="1"/>
    <col min="15636" max="15641" width="8.7265625" style="54"/>
    <col min="15642" max="15642" width="12.6328125" style="54" bestFit="1" customWidth="1"/>
    <col min="15643" max="15872" width="8.7265625" style="54"/>
    <col min="15873" max="15874" width="12.08984375" style="54" customWidth="1"/>
    <col min="15875" max="15875" width="13.26953125" style="54" bestFit="1" customWidth="1"/>
    <col min="15876" max="15887" width="8.7265625" style="54"/>
    <col min="15888" max="15888" width="10.36328125" style="54" bestFit="1" customWidth="1"/>
    <col min="15889" max="15890" width="8.7265625" style="54"/>
    <col min="15891" max="15891" width="13.7265625" style="54" customWidth="1"/>
    <col min="15892" max="15897" width="8.7265625" style="54"/>
    <col min="15898" max="15898" width="12.6328125" style="54" bestFit="1" customWidth="1"/>
    <col min="15899" max="16128" width="8.7265625" style="54"/>
    <col min="16129" max="16130" width="12.08984375" style="54" customWidth="1"/>
    <col min="16131" max="16131" width="13.26953125" style="54" bestFit="1" customWidth="1"/>
    <col min="16132" max="16143" width="8.7265625" style="54"/>
    <col min="16144" max="16144" width="10.36328125" style="54" bestFit="1" customWidth="1"/>
    <col min="16145" max="16146" width="8.7265625" style="54"/>
    <col min="16147" max="16147" width="13.7265625" style="54" customWidth="1"/>
    <col min="16148" max="16153" width="8.7265625" style="54"/>
    <col min="16154" max="16154" width="12.6328125" style="54" bestFit="1" customWidth="1"/>
    <col min="16155" max="16384" width="8.7265625" style="54"/>
  </cols>
  <sheetData>
    <row r="1" spans="1:25" s="33" customFormat="1" ht="12.75" customHeight="1" x14ac:dyDescent="0.3">
      <c r="A1" s="111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 x14ac:dyDescent="0.3">
      <c r="A2" s="111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 x14ac:dyDescent="0.3">
      <c r="A4" s="111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 x14ac:dyDescent="0.3">
      <c r="A5" s="111" t="s">
        <v>200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 x14ac:dyDescent="0.3">
      <c r="A6" s="111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5"/>
      <c r="T6" s="50"/>
      <c r="U6" s="50"/>
      <c r="V6" s="50"/>
      <c r="W6" s="50"/>
      <c r="X6" s="50"/>
    </row>
    <row r="7" spans="1:25" ht="12.75" customHeight="1" x14ac:dyDescent="0.3">
      <c r="A7" s="214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40.450000000000003" thickBot="1" x14ac:dyDescent="0.35">
      <c r="A8" s="215"/>
      <c r="B8" s="168"/>
      <c r="C8" s="169"/>
      <c r="D8" s="203" t="s">
        <v>201</v>
      </c>
      <c r="E8" s="170"/>
      <c r="F8" s="170"/>
      <c r="G8" s="170"/>
      <c r="H8" s="170"/>
      <c r="I8" s="170"/>
      <c r="J8" s="170"/>
      <c r="K8" s="170"/>
      <c r="L8" s="171"/>
      <c r="M8" s="169"/>
      <c r="N8" s="169"/>
      <c r="O8" s="170"/>
      <c r="P8" s="170"/>
      <c r="Q8" s="170"/>
      <c r="R8" s="170"/>
      <c r="S8" s="170"/>
      <c r="T8" s="172"/>
      <c r="U8" s="170"/>
      <c r="V8" s="170"/>
      <c r="W8" s="170"/>
      <c r="X8" s="170"/>
      <c r="Y8" s="173"/>
    </row>
    <row r="9" spans="1:25" s="88" customFormat="1" ht="30.6" customHeight="1" thickBot="1" x14ac:dyDescent="0.4">
      <c r="A9" s="93" t="s">
        <v>71</v>
      </c>
      <c r="B9" s="151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146</v>
      </c>
      <c r="P9" s="94" t="s">
        <v>223</v>
      </c>
      <c r="Q9" s="95" t="s">
        <v>29</v>
      </c>
      <c r="R9" s="94" t="s">
        <v>116</v>
      </c>
      <c r="S9" s="95" t="s">
        <v>222</v>
      </c>
      <c r="T9" s="152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67" t="s">
        <v>152</v>
      </c>
    </row>
    <row r="10" spans="1:25" ht="16.2" customHeight="1" x14ac:dyDescent="0.3">
      <c r="A10" s="216">
        <v>42966</v>
      </c>
      <c r="B10" s="282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77">
        <f>IF((L11=""),"",MAX(D12:L12))</f>
        <v>44105.13</v>
      </c>
      <c r="N10" s="277">
        <f>IF(L11="","",MIN(D12:L12))</f>
        <v>33697.319999999992</v>
      </c>
      <c r="O10" s="277">
        <f>IF((L12=""),"",AVERAGE(D12:L12))</f>
        <v>40231.113333333327</v>
      </c>
      <c r="P10" s="277">
        <f>IF((L11=""),"",((M10-N10)/(M10+N10))*100)</f>
        <v>13.377226552634278</v>
      </c>
      <c r="Q10" s="280" t="str">
        <f>IF(L11="","",IF(P12&lt;20,(IF(O10&gt;33000,IF(O10&lt;44000,"Pass","Fail"),"Fail"))))</f>
        <v>Pass</v>
      </c>
      <c r="R10" s="277">
        <v>121</v>
      </c>
      <c r="S10" s="159"/>
      <c r="T10" s="159"/>
      <c r="U10" s="159">
        <v>19000</v>
      </c>
      <c r="V10" s="159">
        <v>49000</v>
      </c>
      <c r="W10" s="159">
        <v>33000</v>
      </c>
      <c r="X10" s="159">
        <v>44000</v>
      </c>
      <c r="Y10" s="162">
        <v>20</v>
      </c>
    </row>
    <row r="11" spans="1:25" ht="16.100000000000001" x14ac:dyDescent="0.35">
      <c r="A11"/>
      <c r="B11" s="282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77"/>
      <c r="N11" s="277"/>
      <c r="O11" s="277"/>
      <c r="P11" s="277"/>
      <c r="Q11" s="280"/>
      <c r="R11" s="277"/>
      <c r="S11" s="159"/>
      <c r="T11" s="159"/>
      <c r="U11" s="159"/>
      <c r="V11" s="159"/>
      <c r="W11" s="159"/>
      <c r="X11" s="159"/>
      <c r="Y11" s="162"/>
    </row>
    <row r="12" spans="1:25" ht="28.4" customHeight="1" x14ac:dyDescent="0.35">
      <c r="A12"/>
      <c r="B12" s="283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78"/>
      <c r="N12" s="278"/>
      <c r="O12" s="278"/>
      <c r="P12" s="278"/>
      <c r="Q12" s="281"/>
      <c r="R12" s="278"/>
      <c r="S12" s="160"/>
      <c r="T12" s="160"/>
      <c r="U12" s="160"/>
      <c r="V12" s="160"/>
      <c r="W12" s="160"/>
      <c r="X12" s="160"/>
      <c r="Y12" s="162"/>
    </row>
    <row r="13" spans="1:25" x14ac:dyDescent="0.3">
      <c r="A13" s="217">
        <v>42969</v>
      </c>
      <c r="B13" s="276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76">
        <f>IF((L14=""),"",MAX(D15:L15))</f>
        <v>44038.74</v>
      </c>
      <c r="N13" s="276">
        <f>IF(L14="","",MIN(D15:L15))</f>
        <v>34063.17</v>
      </c>
      <c r="O13" s="276">
        <f>IF((L15=""),"",AVERAGE(D15:L15))</f>
        <v>40786.239999999998</v>
      </c>
      <c r="P13" s="276">
        <f>IF((L14=""),"",((M13-N13)/(M13+N13))*100)</f>
        <v>12.772504539261586</v>
      </c>
      <c r="Q13" s="279" t="str">
        <f>IF(L14="","",IF(P15&lt;20,(IF(O13&gt;33000,IF(O13&lt;44000,"Pass","Fail"),"Fail"))))</f>
        <v>Pass</v>
      </c>
      <c r="R13" s="276">
        <v>1428</v>
      </c>
      <c r="S13" s="158" t="s">
        <v>153</v>
      </c>
      <c r="T13" s="158"/>
      <c r="U13" s="158">
        <v>19000</v>
      </c>
      <c r="V13" s="158">
        <v>49000</v>
      </c>
      <c r="W13" s="158">
        <v>33000</v>
      </c>
      <c r="X13" s="164">
        <v>44000</v>
      </c>
      <c r="Y13" s="161">
        <v>20</v>
      </c>
    </row>
    <row r="14" spans="1:25" ht="16.100000000000001" x14ac:dyDescent="0.35">
      <c r="A14"/>
      <c r="B14" s="277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77"/>
      <c r="N14" s="277"/>
      <c r="O14" s="277"/>
      <c r="P14" s="277"/>
      <c r="Q14" s="280"/>
      <c r="R14" s="277"/>
      <c r="S14" s="159"/>
      <c r="T14" s="159"/>
      <c r="U14" s="159"/>
      <c r="V14" s="159"/>
      <c r="W14" s="159"/>
      <c r="X14" s="165"/>
      <c r="Y14" s="162"/>
    </row>
    <row r="15" spans="1:25" ht="30.6" customHeight="1" x14ac:dyDescent="0.35">
      <c r="A15"/>
      <c r="B15" s="278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78"/>
      <c r="N15" s="278"/>
      <c r="O15" s="278"/>
      <c r="P15" s="278"/>
      <c r="Q15" s="281"/>
      <c r="R15" s="278"/>
      <c r="S15" s="160"/>
      <c r="T15" s="160"/>
      <c r="U15" s="160"/>
      <c r="V15" s="160"/>
      <c r="W15" s="160"/>
      <c r="X15" s="166"/>
      <c r="Y15" s="163"/>
    </row>
    <row r="16" spans="1:25" x14ac:dyDescent="0.3">
      <c r="A16" s="217">
        <v>42974</v>
      </c>
      <c r="B16" s="276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76">
        <f>IF((L17=""),"",MAX(D18:L18))</f>
        <v>42573.78</v>
      </c>
      <c r="N16" s="276">
        <f>IF(L17="","",MIN(D18:L18))</f>
        <v>33271.649999999994</v>
      </c>
      <c r="O16" s="276">
        <f>IF((L18=""),"",AVERAGE(D18:L18))</f>
        <v>39340.07666666666</v>
      </c>
      <c r="P16" s="276">
        <f>IF((L17=""),"",((M16-N16)/(M16+N16))*100)</f>
        <v>12.264588650891696</v>
      </c>
      <c r="Q16" s="279" t="str">
        <f>IF(L17="","",IF(P18&lt;20,(IF(O16&gt;33000,IF(O16&lt;44000,"Pass","Fail"),"Fail"))))</f>
        <v>Pass</v>
      </c>
      <c r="R16" s="276">
        <v>121</v>
      </c>
      <c r="S16" s="158"/>
      <c r="T16" s="158"/>
      <c r="U16" s="158">
        <v>19000</v>
      </c>
      <c r="V16" s="158">
        <v>49000</v>
      </c>
      <c r="W16" s="158">
        <v>33000</v>
      </c>
      <c r="X16" s="158">
        <v>44000</v>
      </c>
      <c r="Y16" s="161">
        <v>20</v>
      </c>
    </row>
    <row r="17" spans="1:25" ht="12.75" customHeight="1" x14ac:dyDescent="0.35">
      <c r="A17"/>
      <c r="B17" s="277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77"/>
      <c r="N17" s="277"/>
      <c r="O17" s="277"/>
      <c r="P17" s="277"/>
      <c r="Q17" s="280"/>
      <c r="R17" s="277"/>
      <c r="S17" s="159"/>
      <c r="T17" s="159"/>
      <c r="U17" s="159"/>
      <c r="V17" s="159"/>
      <c r="W17" s="159"/>
      <c r="X17" s="159"/>
      <c r="Y17" s="162"/>
    </row>
    <row r="18" spans="1:25" ht="31.15" customHeight="1" x14ac:dyDescent="0.35">
      <c r="A18"/>
      <c r="B18" s="278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78"/>
      <c r="N18" s="278"/>
      <c r="O18" s="278"/>
      <c r="P18" s="278"/>
      <c r="Q18" s="281"/>
      <c r="R18" s="278"/>
      <c r="S18" s="160"/>
      <c r="T18" s="160"/>
      <c r="U18" s="160"/>
      <c r="V18" s="160"/>
      <c r="W18" s="160"/>
      <c r="X18" s="160"/>
      <c r="Y18" s="162"/>
    </row>
    <row r="19" spans="1:25" x14ac:dyDescent="0.3">
      <c r="A19" s="217">
        <v>42977</v>
      </c>
      <c r="B19" s="276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76">
        <f>IF((L20=""),"",MAX(D21:L21))</f>
        <v>45028.380000000005</v>
      </c>
      <c r="N19" s="276">
        <f>IF(L20="","",MIN(D21:L21))</f>
        <v>34876.14</v>
      </c>
      <c r="O19" s="276">
        <f>IF((L21=""),"",AVERAGE(D21:L21))</f>
        <v>40471.25</v>
      </c>
      <c r="P19" s="276">
        <f>IF((L20=""),"",((M19-N19)/(M19+N19))*100)</f>
        <v>12.705463971249692</v>
      </c>
      <c r="Q19" s="279" t="str">
        <f>IF(L20="","",IF(P21&lt;20,(IF(O19&gt;33000,IF(O19&lt;44000,"Pass","Fail"),"Fail"))))</f>
        <v>Pass</v>
      </c>
      <c r="R19" s="276">
        <v>1428</v>
      </c>
      <c r="S19" s="158"/>
      <c r="T19" s="158"/>
      <c r="U19" s="158">
        <v>19000</v>
      </c>
      <c r="V19" s="158">
        <v>49000</v>
      </c>
      <c r="W19" s="158">
        <v>33000</v>
      </c>
      <c r="X19" s="164">
        <v>44000</v>
      </c>
      <c r="Y19" s="161">
        <v>20</v>
      </c>
    </row>
    <row r="20" spans="1:25" ht="16.100000000000001" x14ac:dyDescent="0.35">
      <c r="A20"/>
      <c r="B20" s="277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77"/>
      <c r="N20" s="277"/>
      <c r="O20" s="277"/>
      <c r="P20" s="277"/>
      <c r="Q20" s="280"/>
      <c r="R20" s="277"/>
      <c r="S20" s="159"/>
      <c r="T20" s="159"/>
      <c r="U20" s="159"/>
      <c r="V20" s="159"/>
      <c r="W20" s="159"/>
      <c r="X20" s="165"/>
      <c r="Y20" s="162"/>
    </row>
    <row r="21" spans="1:25" ht="28.55" customHeight="1" x14ac:dyDescent="0.35">
      <c r="A21"/>
      <c r="B21" s="278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78"/>
      <c r="N21" s="278"/>
      <c r="O21" s="278"/>
      <c r="P21" s="278"/>
      <c r="Q21" s="281"/>
      <c r="R21" s="278"/>
      <c r="S21" s="160"/>
      <c r="T21" s="160"/>
      <c r="U21" s="160"/>
      <c r="V21" s="160"/>
      <c r="W21" s="160"/>
      <c r="X21" s="166"/>
      <c r="Y21" s="163"/>
    </row>
    <row r="22" spans="1:25" x14ac:dyDescent="0.3">
      <c r="A22" s="217">
        <v>42981</v>
      </c>
      <c r="B22" s="276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76">
        <f>IF((L23=""),"",MAX(D24:L24))</f>
        <v>43626</v>
      </c>
      <c r="N22" s="276">
        <f>IF(L23="","",MIN(D24:L24))</f>
        <v>33228</v>
      </c>
      <c r="O22" s="276">
        <f>IF((L24=""),"",AVERAGE(D24:L24))</f>
        <v>39396.666666666664</v>
      </c>
      <c r="P22" s="276">
        <f>IF((L23=""),"",((M22-N22)/(M22+N22))*100)</f>
        <v>13.529549535482863</v>
      </c>
      <c r="Q22" s="279" t="str">
        <f>IF(L23="","",IF(P24&lt;20,(IF(O22&gt;33000,IF(O22&lt;44000,"Pass","Fail"),"Fail"))))</f>
        <v>Pass</v>
      </c>
      <c r="R22" s="276">
        <v>1335</v>
      </c>
      <c r="S22" s="158" t="s">
        <v>154</v>
      </c>
      <c r="T22" s="158"/>
      <c r="U22" s="158">
        <v>19000</v>
      </c>
      <c r="V22" s="158">
        <v>49000</v>
      </c>
      <c r="W22" s="158">
        <v>33000</v>
      </c>
      <c r="X22" s="158">
        <v>44000</v>
      </c>
      <c r="Y22" s="161">
        <v>20</v>
      </c>
    </row>
    <row r="23" spans="1:25" ht="16.100000000000001" x14ac:dyDescent="0.35">
      <c r="A23"/>
      <c r="B23" s="277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77"/>
      <c r="N23" s="277"/>
      <c r="O23" s="277"/>
      <c r="P23" s="277"/>
      <c r="Q23" s="280"/>
      <c r="R23" s="277"/>
      <c r="S23" s="159"/>
      <c r="T23" s="159"/>
      <c r="U23" s="159"/>
      <c r="V23" s="159"/>
      <c r="W23" s="159"/>
      <c r="X23" s="159"/>
      <c r="Y23" s="162"/>
    </row>
    <row r="24" spans="1:25" ht="29.5" customHeight="1" x14ac:dyDescent="0.35">
      <c r="A24"/>
      <c r="B24" s="278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78"/>
      <c r="N24" s="278"/>
      <c r="O24" s="278"/>
      <c r="P24" s="278"/>
      <c r="Q24" s="281"/>
      <c r="R24" s="278"/>
      <c r="S24" s="160"/>
      <c r="T24" s="160"/>
      <c r="U24" s="160"/>
      <c r="V24" s="160"/>
      <c r="W24" s="160"/>
      <c r="X24" s="160"/>
      <c r="Y24" s="162"/>
    </row>
    <row r="25" spans="1:25" x14ac:dyDescent="0.3">
      <c r="A25" s="217">
        <v>42989</v>
      </c>
      <c r="B25" s="276" t="s">
        <v>123</v>
      </c>
      <c r="C25" s="68" t="s">
        <v>87</v>
      </c>
      <c r="D25" s="156">
        <v>29410.36</v>
      </c>
      <c r="E25" s="156">
        <v>29258.639999999999</v>
      </c>
      <c r="F25" s="156">
        <v>29256.9</v>
      </c>
      <c r="G25" s="156">
        <v>29262.37</v>
      </c>
      <c r="H25" s="156">
        <v>29518.38</v>
      </c>
      <c r="I25" s="156">
        <v>29433.64</v>
      </c>
      <c r="J25" s="156">
        <v>29217.95</v>
      </c>
      <c r="K25" s="156">
        <v>29285.56</v>
      </c>
      <c r="L25" s="156">
        <v>29501.24</v>
      </c>
      <c r="M25" s="276">
        <f>IF((L26=""),"",MAX(D27:L27))</f>
        <v>44863.11</v>
      </c>
      <c r="N25" s="276">
        <f>IF(L26="","",MIN(D27:L27))</f>
        <v>33854.820000000007</v>
      </c>
      <c r="O25" s="276">
        <f>IF((L27=""),"",AVERAGE(D27:L27))</f>
        <v>40040.786666666667</v>
      </c>
      <c r="P25" s="276">
        <f>IF((L26=""),"",((M25-N25)/(M25+N25))*100)</f>
        <v>13.984475963735319</v>
      </c>
      <c r="Q25" s="279" t="str">
        <f>IF(L26="","",IF(P27&lt;20,(IF(O25&gt;33000,IF(O25&lt;44000,"Pass","Fail"),"Fail"))))</f>
        <v>Pass</v>
      </c>
      <c r="R25" s="276">
        <v>1534</v>
      </c>
      <c r="S25" s="158"/>
      <c r="T25" s="158"/>
      <c r="U25" s="158">
        <v>19000</v>
      </c>
      <c r="V25" s="158">
        <v>49000</v>
      </c>
      <c r="W25" s="158">
        <v>33000</v>
      </c>
      <c r="X25" s="158">
        <v>44000</v>
      </c>
      <c r="Y25" s="161">
        <v>20</v>
      </c>
    </row>
    <row r="26" spans="1:25" ht="16.100000000000001" x14ac:dyDescent="0.35">
      <c r="A26"/>
      <c r="B26" s="277"/>
      <c r="C26" s="68" t="s">
        <v>88</v>
      </c>
      <c r="D26" s="157">
        <v>18125.419999999998</v>
      </c>
      <c r="E26" s="157">
        <v>15973.69</v>
      </c>
      <c r="F26" s="157">
        <v>15684.05</v>
      </c>
      <c r="G26" s="157">
        <v>15455.84</v>
      </c>
      <c r="H26" s="157">
        <v>16726.45</v>
      </c>
      <c r="I26" s="157">
        <v>15832.36</v>
      </c>
      <c r="J26" s="157">
        <v>16045</v>
      </c>
      <c r="K26" s="157">
        <v>15633</v>
      </c>
      <c r="L26" s="157">
        <v>14546.87</v>
      </c>
      <c r="M26" s="277"/>
      <c r="N26" s="277"/>
      <c r="O26" s="277"/>
      <c r="P26" s="277"/>
      <c r="Q26" s="280"/>
      <c r="R26" s="277"/>
      <c r="S26" s="159"/>
      <c r="T26" s="159"/>
      <c r="U26" s="159"/>
      <c r="V26" s="159"/>
      <c r="W26" s="159"/>
      <c r="X26" s="159"/>
      <c r="Y26" s="162"/>
    </row>
    <row r="27" spans="1:25" ht="31.15" customHeight="1" x14ac:dyDescent="0.35">
      <c r="A27"/>
      <c r="B27" s="278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78"/>
      <c r="N27" s="278"/>
      <c r="O27" s="278"/>
      <c r="P27" s="278"/>
      <c r="Q27" s="281"/>
      <c r="R27" s="278"/>
      <c r="S27" s="160"/>
      <c r="T27" s="160"/>
      <c r="U27" s="160"/>
      <c r="V27" s="160"/>
      <c r="W27" s="160"/>
      <c r="X27" s="160"/>
      <c r="Y27" s="162"/>
    </row>
    <row r="28" spans="1:25" x14ac:dyDescent="0.3">
      <c r="A28" s="217">
        <v>42994</v>
      </c>
      <c r="B28" s="276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76">
        <f>IF((L29=""),"",MAX(D30:L30))</f>
        <v>42899.79</v>
      </c>
      <c r="N28" s="276">
        <f>IF(L29="","",MIN(D30:L30))</f>
        <v>33060.33</v>
      </c>
      <c r="O28" s="276">
        <f>IF((L30=""),"",AVERAGE(D30:L30))</f>
        <v>39291.083333333328</v>
      </c>
      <c r="P28" s="276">
        <f>IF((L29=""),"",((M28-N28)/(M28+N28))*100)</f>
        <v>12.953455049834044</v>
      </c>
      <c r="Q28" s="279" t="str">
        <f>IF(L29="","",IF(P30&lt;20,(IF(O28&gt;33000,IF(O28&lt;44000,"Pass","Fail"),"Fail"))))</f>
        <v>Pass</v>
      </c>
      <c r="R28" s="276">
        <v>1159</v>
      </c>
      <c r="S28" s="158" t="s">
        <v>155</v>
      </c>
      <c r="T28" s="158"/>
      <c r="U28" s="158">
        <v>19000</v>
      </c>
      <c r="V28" s="158">
        <v>49000</v>
      </c>
      <c r="W28" s="158">
        <v>33000</v>
      </c>
      <c r="X28" s="164">
        <v>44000</v>
      </c>
      <c r="Y28" s="161">
        <v>20</v>
      </c>
    </row>
    <row r="29" spans="1:25" ht="16.100000000000001" x14ac:dyDescent="0.35">
      <c r="A29"/>
      <c r="B29" s="277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77"/>
      <c r="N29" s="277"/>
      <c r="O29" s="277"/>
      <c r="P29" s="277"/>
      <c r="Q29" s="280"/>
      <c r="R29" s="277"/>
      <c r="S29" s="159"/>
      <c r="T29" s="159"/>
      <c r="U29" s="159"/>
      <c r="V29" s="159"/>
      <c r="W29" s="159"/>
      <c r="X29" s="165"/>
      <c r="Y29" s="162"/>
    </row>
    <row r="30" spans="1:25" ht="30.6" customHeight="1" x14ac:dyDescent="0.35">
      <c r="A30"/>
      <c r="B30" s="278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78"/>
      <c r="N30" s="278"/>
      <c r="O30" s="278"/>
      <c r="P30" s="278"/>
      <c r="Q30" s="281"/>
      <c r="R30" s="278"/>
      <c r="S30" s="160"/>
      <c r="T30" s="160"/>
      <c r="U30" s="160"/>
      <c r="V30" s="160"/>
      <c r="W30" s="160"/>
      <c r="X30" s="166"/>
      <c r="Y30" s="163"/>
    </row>
    <row r="31" spans="1:25" x14ac:dyDescent="0.3">
      <c r="A31" s="217">
        <v>42997</v>
      </c>
      <c r="B31" s="276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76">
        <f>IF((L32=""),"",MAX(D33:L33))</f>
        <v>43060.05</v>
      </c>
      <c r="N31" s="276">
        <f>IF(L32="","",MIN(D33:L33))</f>
        <v>33279.510000000009</v>
      </c>
      <c r="O31" s="276">
        <f>IF((L33=""),"",AVERAGE(D33:L33))</f>
        <v>39479.769999999997</v>
      </c>
      <c r="P31" s="276">
        <f>IF((L32=""),"",((M31-N31)/(M31+N31))*100)</f>
        <v>12.811889405702617</v>
      </c>
      <c r="Q31" s="279" t="str">
        <f>IF(L32="","",IF(P33&lt;20,(IF(O31&gt;33000,IF(O31&lt;44000,"Pass","Fail"),"Fail"))))</f>
        <v>Pass</v>
      </c>
      <c r="R31" s="276">
        <v>1428</v>
      </c>
      <c r="S31" s="158" t="s">
        <v>156</v>
      </c>
      <c r="T31" s="158"/>
      <c r="U31" s="158">
        <v>19000</v>
      </c>
      <c r="V31" s="158">
        <v>49000</v>
      </c>
      <c r="W31" s="158">
        <v>33000</v>
      </c>
      <c r="X31" s="158">
        <v>44000</v>
      </c>
      <c r="Y31" s="161">
        <v>20</v>
      </c>
    </row>
    <row r="32" spans="1:25" ht="16.100000000000001" x14ac:dyDescent="0.35">
      <c r="A32"/>
      <c r="B32" s="277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77"/>
      <c r="N32" s="277"/>
      <c r="O32" s="277"/>
      <c r="P32" s="277"/>
      <c r="Q32" s="280"/>
      <c r="R32" s="277"/>
      <c r="S32" s="159"/>
      <c r="T32" s="159"/>
      <c r="U32" s="159"/>
      <c r="V32" s="159"/>
      <c r="W32" s="159"/>
      <c r="X32" s="159"/>
      <c r="Y32" s="162"/>
    </row>
    <row r="33" spans="1:25" ht="27.15" customHeight="1" x14ac:dyDescent="0.35">
      <c r="A33"/>
      <c r="B33" s="278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78"/>
      <c r="N33" s="278"/>
      <c r="O33" s="278"/>
      <c r="P33" s="278"/>
      <c r="Q33" s="281"/>
      <c r="R33" s="278"/>
      <c r="S33" s="160"/>
      <c r="T33" s="160"/>
      <c r="U33" s="160"/>
      <c r="V33" s="160"/>
      <c r="W33" s="160"/>
      <c r="X33" s="160"/>
      <c r="Y33" s="162"/>
    </row>
    <row r="34" spans="1:25" x14ac:dyDescent="0.3">
      <c r="A34" s="217">
        <v>43000</v>
      </c>
      <c r="B34" s="276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76">
        <f>IF((L35=""),"",MAX(D36:L36))</f>
        <v>42396.57</v>
      </c>
      <c r="N34" s="276">
        <f>IF(L35="","",MIN(D36:L36))</f>
        <v>32872.979999999996</v>
      </c>
      <c r="O34" s="276">
        <f>IF((L36=""),"",AVERAGE(D36:L36))</f>
        <v>39173.076666666668</v>
      </c>
      <c r="P34" s="276">
        <f>IF((L35=""),"",((M34-N34)/(M34+N34))*100)</f>
        <v>12.652646388878377</v>
      </c>
      <c r="Q34" s="279" t="str">
        <f>IF(L35="","",IF(P36&lt;20,(IF(O34&gt;33000,IF(O34&lt;44000,"Pass","Fail"),"Fail"))))</f>
        <v>Pass</v>
      </c>
      <c r="R34" s="276">
        <v>1428</v>
      </c>
      <c r="S34" s="158" t="s">
        <v>157</v>
      </c>
      <c r="T34" s="158"/>
      <c r="U34" s="158">
        <v>19000</v>
      </c>
      <c r="V34" s="158">
        <v>49000</v>
      </c>
      <c r="W34" s="158">
        <v>33000</v>
      </c>
      <c r="X34" s="164">
        <v>44000</v>
      </c>
      <c r="Y34" s="161">
        <v>20</v>
      </c>
    </row>
    <row r="35" spans="1:25" ht="16.100000000000001" x14ac:dyDescent="0.35">
      <c r="A35"/>
      <c r="B35" s="277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77"/>
      <c r="N35" s="277"/>
      <c r="O35" s="277"/>
      <c r="P35" s="277"/>
      <c r="Q35" s="280"/>
      <c r="R35" s="277"/>
      <c r="S35" s="159"/>
      <c r="T35" s="159"/>
      <c r="U35" s="159"/>
      <c r="V35" s="159"/>
      <c r="W35" s="159"/>
      <c r="X35" s="165"/>
      <c r="Y35" s="162"/>
    </row>
    <row r="36" spans="1:25" ht="31.75" customHeight="1" x14ac:dyDescent="0.35">
      <c r="A36"/>
      <c r="B36" s="278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78"/>
      <c r="N36" s="278"/>
      <c r="O36" s="278"/>
      <c r="P36" s="278"/>
      <c r="Q36" s="281"/>
      <c r="R36" s="278"/>
      <c r="S36" s="160"/>
      <c r="T36" s="160"/>
      <c r="U36" s="160"/>
      <c r="V36" s="160"/>
      <c r="W36" s="160"/>
      <c r="X36" s="166"/>
      <c r="Y36" s="163"/>
    </row>
    <row r="37" spans="1:25" x14ac:dyDescent="0.3">
      <c r="A37" s="217">
        <v>43003</v>
      </c>
      <c r="B37" s="276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76">
        <f>IF((L38=""),"",MAX(D39:L39))</f>
        <v>42660.750000000007</v>
      </c>
      <c r="N37" s="276">
        <f>IF(L38="","",MIN(D39:L39))</f>
        <v>32932.17</v>
      </c>
      <c r="O37" s="276">
        <f>IF((L39=""),"",AVERAGE(D39:L39))</f>
        <v>39201.163333333338</v>
      </c>
      <c r="P37" s="276">
        <f>IF((L38=""),"",((M37-N37)/(M37+N37))*100)</f>
        <v>12.869697320860219</v>
      </c>
      <c r="Q37" s="279" t="str">
        <f>IF(L38="","",IF(P39&lt;20,(IF(O37&gt;33000,IF(O37&lt;44000,"Pass","Fail"),"Fail"))))</f>
        <v>Pass</v>
      </c>
      <c r="R37" s="276">
        <v>1159</v>
      </c>
      <c r="S37" s="158" t="s">
        <v>158</v>
      </c>
      <c r="T37" s="158"/>
      <c r="U37" s="158">
        <v>19000</v>
      </c>
      <c r="V37" s="158">
        <v>49000</v>
      </c>
      <c r="W37" s="158">
        <v>33000</v>
      </c>
      <c r="X37" s="158">
        <v>44000</v>
      </c>
      <c r="Y37" s="161">
        <v>20</v>
      </c>
    </row>
    <row r="38" spans="1:25" ht="16.100000000000001" x14ac:dyDescent="0.35">
      <c r="A38"/>
      <c r="B38" s="277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77"/>
      <c r="N38" s="277"/>
      <c r="O38" s="277"/>
      <c r="P38" s="277"/>
      <c r="Q38" s="280"/>
      <c r="R38" s="277"/>
      <c r="S38" s="159"/>
      <c r="T38" s="159"/>
      <c r="U38" s="159"/>
      <c r="V38" s="159"/>
      <c r="W38" s="159"/>
      <c r="X38" s="159"/>
      <c r="Y38" s="162"/>
    </row>
    <row r="39" spans="1:25" ht="31.75" customHeight="1" x14ac:dyDescent="0.35">
      <c r="A39"/>
      <c r="B39" s="278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78"/>
      <c r="N39" s="278"/>
      <c r="O39" s="278"/>
      <c r="P39" s="278"/>
      <c r="Q39" s="281"/>
      <c r="R39" s="278"/>
      <c r="S39" s="160"/>
      <c r="T39" s="160"/>
      <c r="U39" s="160"/>
      <c r="V39" s="160"/>
      <c r="W39" s="160"/>
      <c r="X39" s="160"/>
      <c r="Y39" s="162"/>
    </row>
    <row r="40" spans="1:25" x14ac:dyDescent="0.3">
      <c r="A40" s="217">
        <v>43007</v>
      </c>
      <c r="B40" s="276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76">
        <f>IF((L41=""),"",MAX(D42:L42))</f>
        <v>37667.67</v>
      </c>
      <c r="N40" s="276">
        <f>IF(L41="","",MIN(D42:L42))</f>
        <v>29095.109999999997</v>
      </c>
      <c r="O40" s="276">
        <f>IF((L42=""),"",AVERAGE(D42:L42))</f>
        <v>35096.29</v>
      </c>
      <c r="P40" s="276">
        <f>IF((L41=""),"",((M40-N40)/(M40+N40))*100)</f>
        <v>12.840328098979704</v>
      </c>
      <c r="Q40" s="279" t="str">
        <f>IF(L41="","",IF(P42&lt;20,(IF(O40&gt;33000,IF(O40&lt;44000,"Pass","Fail"),"Fail"))))</f>
        <v>Pass</v>
      </c>
      <c r="R40" s="276">
        <v>1428</v>
      </c>
      <c r="S40" s="158" t="s">
        <v>159</v>
      </c>
      <c r="T40" s="158"/>
      <c r="U40" s="158">
        <v>19000</v>
      </c>
      <c r="V40" s="158">
        <v>49000</v>
      </c>
      <c r="W40" s="158">
        <v>33000</v>
      </c>
      <c r="X40" s="158">
        <v>44000</v>
      </c>
      <c r="Y40" s="161">
        <v>20</v>
      </c>
    </row>
    <row r="41" spans="1:25" ht="16.100000000000001" x14ac:dyDescent="0.35">
      <c r="A41"/>
      <c r="B41" s="277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77"/>
      <c r="N41" s="277"/>
      <c r="O41" s="277"/>
      <c r="P41" s="277"/>
      <c r="Q41" s="280"/>
      <c r="R41" s="277"/>
      <c r="S41" s="159"/>
      <c r="T41" s="159"/>
      <c r="U41" s="159"/>
      <c r="V41" s="159"/>
      <c r="W41" s="159"/>
      <c r="X41" s="159"/>
      <c r="Y41" s="162"/>
    </row>
    <row r="42" spans="1:25" ht="31.15" customHeight="1" x14ac:dyDescent="0.35">
      <c r="A42"/>
      <c r="B42" s="278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78"/>
      <c r="N42" s="278"/>
      <c r="O42" s="278"/>
      <c r="P42" s="278"/>
      <c r="Q42" s="281"/>
      <c r="R42" s="278"/>
      <c r="S42" s="160"/>
      <c r="T42" s="160"/>
      <c r="U42" s="160"/>
      <c r="V42" s="160"/>
      <c r="W42" s="160"/>
      <c r="X42" s="160"/>
      <c r="Y42" s="162"/>
    </row>
    <row r="43" spans="1:25" x14ac:dyDescent="0.3">
      <c r="A43" s="217">
        <v>42804</v>
      </c>
      <c r="B43" s="276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76">
        <f>IF((L44=""),"",MAX(D45:L45))</f>
        <v>39456.510000000009</v>
      </c>
      <c r="N43" s="276">
        <f>IF(L44="","",MIN(D45:L45))</f>
        <v>30725.339999999997</v>
      </c>
      <c r="O43" s="276">
        <f>IF((L45=""),"",AVERAGE(D45:L45))</f>
        <v>36867.94</v>
      </c>
      <c r="P43" s="276">
        <f>IF((L44=""),"",((M43-N43)/(M43+N43))*100)</f>
        <v>12.440780629179784</v>
      </c>
      <c r="Q43" s="279" t="str">
        <f>IF(L44="","",IF(P45&lt;20,(IF(O43&gt;33000,IF(O43&lt;44000,"Pass","Fail"),"Fail"))))</f>
        <v>Pass</v>
      </c>
      <c r="R43" s="276">
        <v>1159</v>
      </c>
      <c r="S43" s="158" t="s">
        <v>160</v>
      </c>
      <c r="T43" s="158"/>
      <c r="U43" s="158">
        <v>19000</v>
      </c>
      <c r="V43" s="158">
        <v>49000</v>
      </c>
      <c r="W43" s="158">
        <v>33000</v>
      </c>
      <c r="X43" s="164">
        <v>44000</v>
      </c>
      <c r="Y43" s="161">
        <v>20</v>
      </c>
    </row>
    <row r="44" spans="1:25" ht="16.100000000000001" x14ac:dyDescent="0.35">
      <c r="A44"/>
      <c r="B44" s="277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77"/>
      <c r="N44" s="277"/>
      <c r="O44" s="277"/>
      <c r="P44" s="277"/>
      <c r="Q44" s="280"/>
      <c r="R44" s="277"/>
      <c r="S44" s="159"/>
      <c r="T44" s="159"/>
      <c r="U44" s="159"/>
      <c r="V44" s="159"/>
      <c r="W44" s="159"/>
      <c r="X44" s="165"/>
      <c r="Y44" s="162"/>
    </row>
    <row r="45" spans="1:25" ht="32.700000000000003" customHeight="1" x14ac:dyDescent="0.35">
      <c r="A45"/>
      <c r="B45" s="278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78"/>
      <c r="N45" s="278"/>
      <c r="O45" s="278"/>
      <c r="P45" s="278"/>
      <c r="Q45" s="281"/>
      <c r="R45" s="278"/>
      <c r="S45" s="160"/>
      <c r="T45" s="160"/>
      <c r="U45" s="160"/>
      <c r="V45" s="160"/>
      <c r="W45" s="160"/>
      <c r="X45" s="166"/>
      <c r="Y45" s="163"/>
    </row>
    <row r="46" spans="1:25" x14ac:dyDescent="0.3">
      <c r="A46" s="218">
        <v>42988</v>
      </c>
      <c r="B46" s="276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76">
        <f>IF((L47=""),"",MAX(D48:L48))</f>
        <v>42634.47</v>
      </c>
      <c r="N46" s="276">
        <f>IF(L47="","",MIN(D48:L48))</f>
        <v>32086.530000000006</v>
      </c>
      <c r="O46" s="276">
        <f>IF((L48=""),"",AVERAGE(D48:L48))</f>
        <v>38952.80333333333</v>
      </c>
      <c r="P46" s="276">
        <f>IF((L47=""),"",((M46-N46)/(M46+N46))*100)</f>
        <v>14.116433131248238</v>
      </c>
      <c r="Q46" s="279" t="str">
        <f>IF(L47="","",IF(P48&lt;20,(IF(O46&gt;33000,IF(O46&lt;44000,"Pass","Fail"),"Fail"))))</f>
        <v>Pass</v>
      </c>
      <c r="R46" s="276">
        <v>1428</v>
      </c>
      <c r="S46" s="158" t="s">
        <v>161</v>
      </c>
      <c r="T46" s="158"/>
      <c r="U46" s="158">
        <v>19000</v>
      </c>
      <c r="V46" s="158">
        <v>49000</v>
      </c>
      <c r="W46" s="158">
        <v>33000</v>
      </c>
      <c r="X46" s="158">
        <v>44000</v>
      </c>
      <c r="Y46" s="161">
        <v>20</v>
      </c>
    </row>
    <row r="47" spans="1:25" ht="16.100000000000001" x14ac:dyDescent="0.35">
      <c r="A47"/>
      <c r="B47" s="277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77"/>
      <c r="N47" s="277"/>
      <c r="O47" s="277"/>
      <c r="P47" s="277"/>
      <c r="Q47" s="280"/>
      <c r="R47" s="277"/>
      <c r="S47" s="159"/>
      <c r="T47" s="159"/>
      <c r="U47" s="159"/>
      <c r="V47" s="159"/>
      <c r="W47" s="159"/>
      <c r="X47" s="159"/>
      <c r="Y47" s="162"/>
    </row>
    <row r="48" spans="1:25" ht="29.5" customHeight="1" x14ac:dyDescent="0.35">
      <c r="A48"/>
      <c r="B48" s="278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78"/>
      <c r="N48" s="278"/>
      <c r="O48" s="278"/>
      <c r="P48" s="278"/>
      <c r="Q48" s="281"/>
      <c r="R48" s="278"/>
      <c r="S48" s="160"/>
      <c r="T48" s="160"/>
      <c r="U48" s="160"/>
      <c r="V48" s="160"/>
      <c r="W48" s="160"/>
      <c r="X48" s="160"/>
      <c r="Y48" s="162"/>
    </row>
    <row r="49" spans="1:25" x14ac:dyDescent="0.3">
      <c r="A49" s="219">
        <v>43079</v>
      </c>
      <c r="B49" s="276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76">
        <f>IF((L50=""),"",MAX(D51:L51))</f>
        <v>41571.39</v>
      </c>
      <c r="N49" s="276">
        <f>IF(L50="","",MIN(D51:L51))</f>
        <v>31884.180000000004</v>
      </c>
      <c r="O49" s="276">
        <f>IF((L51=""),"",AVERAGE(D51:L51))</f>
        <v>38556.076666666675</v>
      </c>
      <c r="P49" s="276">
        <f>IF((L50=""),"",((M49-N49)/(M49+N49))*100)</f>
        <v>13.187849471456003</v>
      </c>
      <c r="Q49" s="279" t="str">
        <f>IF(L50="","",IF(P51&lt;20,(IF(O49&gt;33000,IF(O49&lt;44000,"Pass","Fail"),"Fail"))))</f>
        <v>Pass</v>
      </c>
      <c r="R49" s="276">
        <v>1428</v>
      </c>
      <c r="S49" s="158" t="s">
        <v>162</v>
      </c>
      <c r="T49" s="158"/>
      <c r="U49" s="158">
        <v>19000</v>
      </c>
      <c r="V49" s="158">
        <v>49000</v>
      </c>
      <c r="W49" s="158">
        <v>33000</v>
      </c>
      <c r="X49" s="164">
        <v>44000</v>
      </c>
      <c r="Y49" s="161">
        <v>20</v>
      </c>
    </row>
    <row r="50" spans="1:25" ht="16.100000000000001" x14ac:dyDescent="0.35">
      <c r="A50"/>
      <c r="B50" s="277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77"/>
      <c r="N50" s="277"/>
      <c r="O50" s="277"/>
      <c r="P50" s="277"/>
      <c r="Q50" s="280"/>
      <c r="R50" s="277"/>
      <c r="S50" s="159"/>
      <c r="T50" s="159"/>
      <c r="U50" s="159"/>
      <c r="V50" s="159"/>
      <c r="W50" s="159"/>
      <c r="X50" s="165"/>
      <c r="Y50" s="162"/>
    </row>
    <row r="51" spans="1:25" ht="28.95" customHeight="1" x14ac:dyDescent="0.35">
      <c r="A51"/>
      <c r="B51" s="278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78"/>
      <c r="N51" s="278"/>
      <c r="O51" s="278"/>
      <c r="P51" s="278"/>
      <c r="Q51" s="281"/>
      <c r="R51" s="278"/>
      <c r="S51" s="160"/>
      <c r="T51" s="160"/>
      <c r="U51" s="160"/>
      <c r="V51" s="160"/>
      <c r="W51" s="160"/>
      <c r="X51" s="166"/>
      <c r="Y51" s="163"/>
    </row>
    <row r="52" spans="1:25" x14ac:dyDescent="0.3">
      <c r="A52" s="219">
        <v>43024</v>
      </c>
      <c r="B52" s="276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76">
        <f>IF((L53=""),"",MAX(D54:L54))</f>
        <v>43460.580000000009</v>
      </c>
      <c r="N52" s="276">
        <f>IF(L53="","",MIN(D54:L54))</f>
        <v>33620.550000000003</v>
      </c>
      <c r="O52" s="276">
        <f>IF((L54=""),"",AVERAGE(D54:L54))</f>
        <v>39716.576666666668</v>
      </c>
      <c r="P52" s="276">
        <f>IF((L53=""),"",((M52-N52)/(M52+N52))*100)</f>
        <v>12.765809219454885</v>
      </c>
      <c r="Q52" s="279" t="str">
        <f>IF(L53="","",IF(P54&lt;20,(IF(O52&gt;33000,IF(O52&lt;44000,"Pass","Fail"),"Fail"))))</f>
        <v>Pass</v>
      </c>
      <c r="R52" s="276">
        <v>1335</v>
      </c>
      <c r="S52" s="158" t="s">
        <v>163</v>
      </c>
      <c r="T52" s="158"/>
      <c r="U52" s="158">
        <v>19000</v>
      </c>
      <c r="V52" s="158">
        <v>49000</v>
      </c>
      <c r="W52" s="158">
        <v>33000</v>
      </c>
      <c r="X52" s="158">
        <v>44000</v>
      </c>
      <c r="Y52" s="161">
        <v>20</v>
      </c>
    </row>
    <row r="53" spans="1:25" ht="16.100000000000001" x14ac:dyDescent="0.35">
      <c r="A53"/>
      <c r="B53" s="277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77"/>
      <c r="N53" s="277"/>
      <c r="O53" s="277"/>
      <c r="P53" s="277"/>
      <c r="Q53" s="280"/>
      <c r="R53" s="277"/>
      <c r="S53" s="159"/>
      <c r="T53" s="159"/>
      <c r="U53" s="159"/>
      <c r="V53" s="159"/>
      <c r="W53" s="159"/>
      <c r="X53" s="159"/>
      <c r="Y53" s="162"/>
    </row>
    <row r="54" spans="1:25" ht="31.75" customHeight="1" x14ac:dyDescent="0.35">
      <c r="A54"/>
      <c r="B54" s="278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78"/>
      <c r="N54" s="278"/>
      <c r="O54" s="278"/>
      <c r="P54" s="278"/>
      <c r="Q54" s="281"/>
      <c r="R54" s="278"/>
      <c r="S54" s="160"/>
      <c r="T54" s="160"/>
      <c r="U54" s="160"/>
      <c r="V54" s="160"/>
      <c r="W54" s="160"/>
      <c r="X54" s="160"/>
      <c r="Y54" s="162"/>
    </row>
    <row r="55" spans="1:25" x14ac:dyDescent="0.3">
      <c r="A55" s="219">
        <v>43028</v>
      </c>
      <c r="B55" s="276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76">
        <f>IF((L56=""),"",MAX(D57:L57))</f>
        <v>42966.57</v>
      </c>
      <c r="N55" s="276">
        <f>IF(L56="","",MIN(D57:L57))</f>
        <v>33050.009999999995</v>
      </c>
      <c r="O55" s="276">
        <f>IF((L57=""),"",AVERAGE(D57:L57))</f>
        <v>39201.636666666673</v>
      </c>
      <c r="P55" s="276">
        <f>IF((L56=""),"",((M55-N55)/(M55+N55))*100)</f>
        <v>13.04525933684468</v>
      </c>
      <c r="Q55" s="279" t="str">
        <f>IF(L56="","",IF(P57&lt;20,(IF(O55&gt;33000,IF(O55&lt;44000,"Pass","Fail"),"Fail"))))</f>
        <v>Pass</v>
      </c>
      <c r="R55" s="276">
        <v>1335</v>
      </c>
      <c r="S55" s="158" t="s">
        <v>164</v>
      </c>
      <c r="T55" s="158"/>
      <c r="U55" s="158">
        <v>19000</v>
      </c>
      <c r="V55" s="158">
        <v>49000</v>
      </c>
      <c r="W55" s="158">
        <v>33000</v>
      </c>
      <c r="X55" s="158">
        <v>44000</v>
      </c>
      <c r="Y55" s="161">
        <v>20</v>
      </c>
    </row>
    <row r="56" spans="1:25" ht="16.100000000000001" x14ac:dyDescent="0.35">
      <c r="A56"/>
      <c r="B56" s="277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77"/>
      <c r="N56" s="277"/>
      <c r="O56" s="277"/>
      <c r="P56" s="277"/>
      <c r="Q56" s="280"/>
      <c r="R56" s="277"/>
      <c r="S56" s="159"/>
      <c r="T56" s="159"/>
      <c r="U56" s="159"/>
      <c r="V56" s="159"/>
      <c r="W56" s="159"/>
      <c r="X56" s="159"/>
      <c r="Y56" s="162"/>
    </row>
    <row r="57" spans="1:25" ht="28.95" customHeight="1" x14ac:dyDescent="0.35">
      <c r="A57"/>
      <c r="B57" s="278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78"/>
      <c r="N57" s="278"/>
      <c r="O57" s="278"/>
      <c r="P57" s="278"/>
      <c r="Q57" s="281"/>
      <c r="R57" s="278"/>
      <c r="S57" s="160"/>
      <c r="T57" s="160"/>
      <c r="U57" s="160"/>
      <c r="V57" s="160"/>
      <c r="W57" s="160"/>
      <c r="X57" s="160"/>
      <c r="Y57" s="162"/>
    </row>
    <row r="58" spans="1:25" ht="13.3" customHeight="1" x14ac:dyDescent="0.3">
      <c r="A58" s="217">
        <v>43032</v>
      </c>
      <c r="B58" s="276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76">
        <f>IF((L59=""),"",MAX(D60:L60))</f>
        <v>42838.41</v>
      </c>
      <c r="N58" s="276">
        <f>IF(L59="","",MIN(D60:L60))</f>
        <v>33195.479999999996</v>
      </c>
      <c r="O58" s="276">
        <f>IF((L60=""),"",AVERAGE(D60:L60))</f>
        <v>38409.72</v>
      </c>
      <c r="P58" s="276">
        <f>IF((L59=""),"",((M58-N58)/(M58+N58))*100)</f>
        <v>12.682410435662316</v>
      </c>
      <c r="Q58" s="279" t="str">
        <f>IF(L59="","",IF(P60&lt;20,(IF(O58&gt;33000,IF(O58&lt;44000,"Pass","Fail"),"Fail"))))</f>
        <v>Pass</v>
      </c>
      <c r="R58" s="276" t="s">
        <v>165</v>
      </c>
      <c r="S58" s="158" t="s">
        <v>166</v>
      </c>
      <c r="T58" s="158"/>
      <c r="U58" s="158">
        <v>19000</v>
      </c>
      <c r="V58" s="158">
        <v>49000</v>
      </c>
      <c r="W58" s="158">
        <v>33000</v>
      </c>
      <c r="X58" s="164">
        <v>44000</v>
      </c>
      <c r="Y58" s="161">
        <v>20</v>
      </c>
    </row>
    <row r="59" spans="1:25" ht="16.100000000000001" x14ac:dyDescent="0.35">
      <c r="A59"/>
      <c r="B59" s="277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77"/>
      <c r="N59" s="277"/>
      <c r="O59" s="277"/>
      <c r="P59" s="277"/>
      <c r="Q59" s="280"/>
      <c r="R59" s="277"/>
      <c r="S59" s="159"/>
      <c r="T59" s="159"/>
      <c r="U59" s="159"/>
      <c r="V59" s="159"/>
      <c r="W59" s="159"/>
      <c r="X59" s="165"/>
      <c r="Y59" s="162"/>
    </row>
    <row r="60" spans="1:25" ht="27.7" customHeight="1" x14ac:dyDescent="0.35">
      <c r="A60"/>
      <c r="B60" s="278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78"/>
      <c r="N60" s="278"/>
      <c r="O60" s="278"/>
      <c r="P60" s="278"/>
      <c r="Q60" s="281"/>
      <c r="R60" s="278"/>
      <c r="S60" s="160"/>
      <c r="T60" s="160"/>
      <c r="U60" s="160"/>
      <c r="V60" s="160"/>
      <c r="W60" s="160"/>
      <c r="X60" s="166"/>
      <c r="Y60" s="163"/>
    </row>
    <row r="61" spans="1:25" x14ac:dyDescent="0.3">
      <c r="A61" s="217">
        <v>43035</v>
      </c>
      <c r="B61" s="276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76">
        <f>IF((L62=""),"",MAX(D63:L63))</f>
        <v>50514.69</v>
      </c>
      <c r="N61" s="276">
        <f>IF(L62="","",MIN(D63:L63))</f>
        <v>33290.100000000006</v>
      </c>
      <c r="O61" s="276">
        <f>IF((L63=""),"",AVERAGE(D63:L63))</f>
        <v>39893.936666666676</v>
      </c>
      <c r="P61" s="276">
        <f>IF((L62=""),"",((M61-N61)/(M61+N61))*100)</f>
        <v>20.553228520708654</v>
      </c>
      <c r="Q61" s="279" t="str">
        <f>IF(L62="","",IF(P63&lt;20,(IF(O61&gt;33000,IF(O61&lt;44000,"Pass","Fail"),"Fail"))))</f>
        <v>Pass</v>
      </c>
      <c r="R61" s="276">
        <v>102</v>
      </c>
      <c r="S61" s="158"/>
      <c r="T61" s="158"/>
      <c r="U61" s="158">
        <v>19000</v>
      </c>
      <c r="V61" s="158">
        <v>49000</v>
      </c>
      <c r="W61" s="158">
        <v>33000</v>
      </c>
      <c r="X61" s="158">
        <v>44000</v>
      </c>
      <c r="Y61" s="161">
        <v>20</v>
      </c>
    </row>
    <row r="62" spans="1:25" ht="16.100000000000001" x14ac:dyDescent="0.35">
      <c r="A62"/>
      <c r="B62" s="277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77"/>
      <c r="N62" s="277"/>
      <c r="O62" s="277"/>
      <c r="P62" s="277"/>
      <c r="Q62" s="280"/>
      <c r="R62" s="277"/>
      <c r="S62" s="159"/>
      <c r="T62" s="159"/>
      <c r="U62" s="159"/>
      <c r="V62" s="159"/>
      <c r="W62" s="159"/>
      <c r="X62" s="159"/>
      <c r="Y62" s="162"/>
    </row>
    <row r="63" spans="1:25" ht="29.5" customHeight="1" x14ac:dyDescent="0.35">
      <c r="A63"/>
      <c r="B63" s="278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78"/>
      <c r="N63" s="278"/>
      <c r="O63" s="278"/>
      <c r="P63" s="278"/>
      <c r="Q63" s="281"/>
      <c r="R63" s="278"/>
      <c r="S63" s="160"/>
      <c r="T63" s="160"/>
      <c r="U63" s="160"/>
      <c r="V63" s="160"/>
      <c r="W63" s="160"/>
      <c r="X63" s="160"/>
      <c r="Y63" s="162"/>
    </row>
    <row r="64" spans="1:25" x14ac:dyDescent="0.3">
      <c r="A64" s="217">
        <v>43038</v>
      </c>
      <c r="B64" s="276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76">
        <f>IF((L65=""),"",MAX(D66:L66))</f>
        <v>43785.09</v>
      </c>
      <c r="N64" s="276">
        <f>IF(L65="","",MIN(D66:L66))</f>
        <v>33162.149999999994</v>
      </c>
      <c r="O64" s="276">
        <f>IF((L66=""),"",AVERAGE(D66:L66))</f>
        <v>38818.646666666675</v>
      </c>
      <c r="P64" s="276">
        <f>IF((L65=""),"",((M64-N64)/(M64+N64))*100)</f>
        <v>13.805485420919586</v>
      </c>
      <c r="Q64" s="279" t="str">
        <f>IF(L65="","",IF(P66&lt;20,(IF(O64&gt;33000,IF(O64&lt;44000,"Pass","Fail"),"Fail"))))</f>
        <v>Pass</v>
      </c>
      <c r="R64" s="276">
        <v>102</v>
      </c>
      <c r="S64" s="158" t="s">
        <v>125</v>
      </c>
      <c r="T64" s="158"/>
      <c r="U64" s="158">
        <v>19000</v>
      </c>
      <c r="V64" s="158">
        <v>49000</v>
      </c>
      <c r="W64" s="158">
        <v>33000</v>
      </c>
      <c r="X64" s="164">
        <v>44000</v>
      </c>
      <c r="Y64" s="161">
        <v>20</v>
      </c>
    </row>
    <row r="65" spans="1:25" ht="16.100000000000001" x14ac:dyDescent="0.35">
      <c r="A65"/>
      <c r="B65" s="277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77"/>
      <c r="N65" s="277"/>
      <c r="O65" s="277"/>
      <c r="P65" s="277"/>
      <c r="Q65" s="280"/>
      <c r="R65" s="277"/>
      <c r="S65" s="159"/>
      <c r="T65" s="159"/>
      <c r="U65" s="159"/>
      <c r="V65" s="159"/>
      <c r="W65" s="159"/>
      <c r="X65" s="165"/>
      <c r="Y65" s="162"/>
    </row>
    <row r="66" spans="1:25" ht="27.7" customHeight="1" x14ac:dyDescent="0.35">
      <c r="A66"/>
      <c r="B66" s="278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78"/>
      <c r="N66" s="278"/>
      <c r="O66" s="278"/>
      <c r="P66" s="278"/>
      <c r="Q66" s="281"/>
      <c r="R66" s="278"/>
      <c r="S66" s="160"/>
      <c r="T66" s="160"/>
      <c r="U66" s="160"/>
      <c r="V66" s="160"/>
      <c r="W66" s="160"/>
      <c r="X66" s="166"/>
      <c r="Y66" s="163"/>
    </row>
    <row r="67" spans="1:25" x14ac:dyDescent="0.3">
      <c r="A67" s="217">
        <v>42777</v>
      </c>
      <c r="B67" s="276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76">
        <f>IF((L68=""),"",MAX(D69:L69))</f>
        <v>44209.590000000004</v>
      </c>
      <c r="N67" s="276">
        <f>IF(L68="","",MIN(D69:L69))</f>
        <v>33627.899999999994</v>
      </c>
      <c r="O67" s="276">
        <f>IF((L69=""),"",AVERAGE(D69:L69))</f>
        <v>39297.473333333335</v>
      </c>
      <c r="P67" s="276">
        <f>IF((L68=""),"",((M67-N67)/(M67+N67))*100)</f>
        <v>13.594593042504338</v>
      </c>
      <c r="Q67" s="279" t="str">
        <f>IF(L68="","",IF(P69&lt;20,(IF(O67&gt;33000,IF(O67&lt;44000,"Pass","Fail"),"Fail"))))</f>
        <v>Pass</v>
      </c>
      <c r="R67" s="276">
        <v>1428</v>
      </c>
      <c r="S67" s="158" t="s">
        <v>167</v>
      </c>
      <c r="T67" s="158"/>
      <c r="U67" s="158">
        <v>19000</v>
      </c>
      <c r="V67" s="158">
        <v>49000</v>
      </c>
      <c r="W67" s="158">
        <v>33000</v>
      </c>
      <c r="X67" s="158">
        <v>44000</v>
      </c>
      <c r="Y67" s="161">
        <v>20</v>
      </c>
    </row>
    <row r="68" spans="1:25" ht="16.100000000000001" x14ac:dyDescent="0.35">
      <c r="A68"/>
      <c r="B68" s="277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77"/>
      <c r="N68" s="277"/>
      <c r="O68" s="277"/>
      <c r="P68" s="277"/>
      <c r="Q68" s="280"/>
      <c r="R68" s="277"/>
      <c r="S68" s="159"/>
      <c r="T68" s="159"/>
      <c r="U68" s="159"/>
      <c r="V68" s="159"/>
      <c r="W68" s="159"/>
      <c r="X68" s="159"/>
      <c r="Y68" s="162"/>
    </row>
    <row r="69" spans="1:25" ht="26.45" customHeight="1" x14ac:dyDescent="0.35">
      <c r="A69"/>
      <c r="B69" s="278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78"/>
      <c r="N69" s="278"/>
      <c r="O69" s="278"/>
      <c r="P69" s="278"/>
      <c r="Q69" s="281"/>
      <c r="R69" s="278"/>
      <c r="S69" s="160"/>
      <c r="T69" s="160"/>
      <c r="U69" s="160"/>
      <c r="V69" s="160"/>
      <c r="W69" s="160"/>
      <c r="X69" s="160"/>
      <c r="Y69" s="162"/>
    </row>
    <row r="70" spans="1:25" x14ac:dyDescent="0.3">
      <c r="A70" s="217">
        <v>43045</v>
      </c>
      <c r="B70" s="276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76">
        <f>IF((L71=""),"",MAX(D72:L72))</f>
        <v>43264.950000000004</v>
      </c>
      <c r="N70" s="276">
        <f>IF(L71="","",MIN(D72:L72))</f>
        <v>34849.56</v>
      </c>
      <c r="O70" s="276">
        <f>IF((L72=""),"",AVERAGE(D72:L72))</f>
        <v>39327.853333333347</v>
      </c>
      <c r="P70" s="276">
        <f>IF((L71=""),"",((M70-N70)/(M70+N70))*100)</f>
        <v>10.77314573182371</v>
      </c>
      <c r="Q70" s="279" t="str">
        <f>IF(L71="","",IF(P72&lt;20,(IF(O70&gt;33000,IF(O70&lt;44000,"Pass","Fail"),"Fail"))))</f>
        <v>Pass</v>
      </c>
      <c r="R70" s="276">
        <v>102</v>
      </c>
      <c r="S70" s="158" t="s">
        <v>168</v>
      </c>
      <c r="T70" s="158"/>
      <c r="U70" s="158">
        <v>19000</v>
      </c>
      <c r="V70" s="158">
        <v>49000</v>
      </c>
      <c r="W70" s="158">
        <v>33000</v>
      </c>
      <c r="X70" s="158">
        <v>44000</v>
      </c>
      <c r="Y70" s="161">
        <v>20</v>
      </c>
    </row>
    <row r="71" spans="1:25" ht="16.100000000000001" x14ac:dyDescent="0.35">
      <c r="A71"/>
      <c r="B71" s="277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77"/>
      <c r="N71" s="277"/>
      <c r="O71" s="277"/>
      <c r="P71" s="277"/>
      <c r="Q71" s="280"/>
      <c r="R71" s="277"/>
      <c r="S71" s="159"/>
      <c r="T71" s="159"/>
      <c r="U71" s="159"/>
      <c r="V71" s="159"/>
      <c r="W71" s="159"/>
      <c r="X71" s="159"/>
      <c r="Y71" s="162"/>
    </row>
    <row r="72" spans="1:25" ht="27.7" customHeight="1" x14ac:dyDescent="0.35">
      <c r="A72"/>
      <c r="B72" s="278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78"/>
      <c r="N72" s="278"/>
      <c r="O72" s="278"/>
      <c r="P72" s="278"/>
      <c r="Q72" s="281"/>
      <c r="R72" s="278"/>
      <c r="S72" s="160"/>
      <c r="T72" s="160"/>
      <c r="U72" s="160"/>
      <c r="V72" s="160"/>
      <c r="W72" s="160"/>
      <c r="X72" s="160"/>
      <c r="Y72" s="162"/>
    </row>
    <row r="73" spans="1:25" x14ac:dyDescent="0.3">
      <c r="A73" s="217">
        <v>43048</v>
      </c>
      <c r="B73" s="276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76">
        <f>IF((L74=""),"",MAX(D75:L75))</f>
        <v>43780.800000000003</v>
      </c>
      <c r="N73" s="276">
        <f>IF(L74="","",MIN(D75:L75))</f>
        <v>33446.910000000003</v>
      </c>
      <c r="O73" s="276">
        <f>IF((L75=""),"",AVERAGE(D75:L75))</f>
        <v>39177.586666666662</v>
      </c>
      <c r="P73" s="276">
        <f>IF((L74=""),"",((M73-N73)/(M73+N73))*100)</f>
        <v>13.381064905329964</v>
      </c>
      <c r="Q73" s="279" t="str">
        <f>IF(L74="","",IF(P75&lt;20,(IF(O73&gt;33000,IF(O73&lt;44000,"Pass","Fail"),"Fail"))))</f>
        <v>Pass</v>
      </c>
      <c r="R73" s="276">
        <v>1159</v>
      </c>
      <c r="S73" s="158" t="s">
        <v>169</v>
      </c>
      <c r="T73" s="158"/>
      <c r="U73" s="158">
        <v>19000</v>
      </c>
      <c r="V73" s="158">
        <v>49000</v>
      </c>
      <c r="W73" s="158">
        <v>33000</v>
      </c>
      <c r="X73" s="164">
        <v>44000</v>
      </c>
      <c r="Y73" s="161">
        <v>20</v>
      </c>
    </row>
    <row r="74" spans="1:25" ht="16.100000000000001" x14ac:dyDescent="0.35">
      <c r="A74"/>
      <c r="B74" s="277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77"/>
      <c r="N74" s="277"/>
      <c r="O74" s="277"/>
      <c r="P74" s="277"/>
      <c r="Q74" s="280"/>
      <c r="R74" s="277"/>
      <c r="S74" s="159"/>
      <c r="T74" s="159"/>
      <c r="U74" s="159"/>
      <c r="V74" s="159"/>
      <c r="W74" s="159"/>
      <c r="X74" s="165"/>
      <c r="Y74" s="162"/>
    </row>
    <row r="75" spans="1:25" ht="26.45" customHeight="1" x14ac:dyDescent="0.35">
      <c r="A75"/>
      <c r="B75" s="278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78"/>
      <c r="N75" s="278"/>
      <c r="O75" s="278"/>
      <c r="P75" s="278"/>
      <c r="Q75" s="281"/>
      <c r="R75" s="278"/>
      <c r="S75" s="160"/>
      <c r="T75" s="160"/>
      <c r="U75" s="160"/>
      <c r="V75" s="160"/>
      <c r="W75" s="160"/>
      <c r="X75" s="166"/>
      <c r="Y75" s="163"/>
    </row>
    <row r="76" spans="1:25" x14ac:dyDescent="0.3">
      <c r="A76" s="217">
        <v>43052</v>
      </c>
      <c r="B76" s="276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76">
        <f>IF((L77=""),"",MAX(D78:L78))</f>
        <v>44002.68</v>
      </c>
      <c r="N76" s="276">
        <f>IF(L77="","",MIN(D78:L78))</f>
        <v>36310.260000000009</v>
      </c>
      <c r="O76" s="276">
        <f>IF((L78=""),"",AVERAGE(D78:L78))</f>
        <v>40387.256666666668</v>
      </c>
      <c r="P76" s="276">
        <f>IF((L77=""),"",((M76-N76)/(M76+N76))*100)</f>
        <v>9.5780580314952868</v>
      </c>
      <c r="Q76" s="279" t="str">
        <f>IF(L77="","",IF(P78&lt;20,(IF(O76&gt;33000,IF(O76&lt;44000,"Pass","Fail"),"Fail"))))</f>
        <v>Pass</v>
      </c>
      <c r="R76" s="276">
        <v>1335</v>
      </c>
      <c r="S76" s="158" t="s">
        <v>169</v>
      </c>
      <c r="T76" s="158"/>
      <c r="U76" s="158">
        <v>19000</v>
      </c>
      <c r="V76" s="158">
        <v>49000</v>
      </c>
      <c r="W76" s="158">
        <v>33000</v>
      </c>
      <c r="X76" s="158">
        <v>44000</v>
      </c>
      <c r="Y76" s="161">
        <v>20</v>
      </c>
    </row>
    <row r="77" spans="1:25" ht="16.100000000000001" x14ac:dyDescent="0.35">
      <c r="A77"/>
      <c r="B77" s="277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77"/>
      <c r="N77" s="277"/>
      <c r="O77" s="277"/>
      <c r="P77" s="277"/>
      <c r="Q77" s="280"/>
      <c r="R77" s="277"/>
      <c r="S77" s="159"/>
      <c r="T77" s="159"/>
      <c r="U77" s="159"/>
      <c r="V77" s="159"/>
      <c r="W77" s="159"/>
      <c r="X77" s="159"/>
      <c r="Y77" s="162"/>
    </row>
    <row r="78" spans="1:25" ht="27.15" customHeight="1" x14ac:dyDescent="0.35">
      <c r="A78"/>
      <c r="B78" s="278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78"/>
      <c r="N78" s="278"/>
      <c r="O78" s="278"/>
      <c r="P78" s="278"/>
      <c r="Q78" s="281"/>
      <c r="R78" s="278"/>
      <c r="S78" s="160"/>
      <c r="T78" s="160"/>
      <c r="U78" s="160"/>
      <c r="V78" s="160"/>
      <c r="W78" s="160"/>
      <c r="X78" s="160"/>
      <c r="Y78" s="162"/>
    </row>
    <row r="79" spans="1:25" x14ac:dyDescent="0.3">
      <c r="A79" s="217">
        <v>43055</v>
      </c>
      <c r="B79" s="276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76">
        <f>IF((L80=""),"",MAX(D81:L81))</f>
        <v>42376.38</v>
      </c>
      <c r="N79" s="276">
        <f>IF(L80="","",MIN(D81:L81))</f>
        <v>34414.530000000006</v>
      </c>
      <c r="O79" s="276">
        <f>IF((L81=""),"",AVERAGE(D81:L81))</f>
        <v>39130.99</v>
      </c>
      <c r="P79" s="276">
        <f>IF((L80=""),"",((M79-N79)/(M79+N79))*100)</f>
        <v>10.368219363463711</v>
      </c>
      <c r="Q79" s="279" t="str">
        <f>IF(L80="","",IF(P81&lt;20,(IF(O79&gt;33000,IF(O79&lt;44000,"Pass","Fail"),"Fail"))))</f>
        <v>Pass</v>
      </c>
      <c r="R79" s="276">
        <v>121</v>
      </c>
      <c r="S79" s="158"/>
      <c r="T79" s="158"/>
      <c r="U79" s="158">
        <v>19000</v>
      </c>
      <c r="V79" s="158">
        <v>49000</v>
      </c>
      <c r="W79" s="158">
        <v>33000</v>
      </c>
      <c r="X79" s="164">
        <v>44000</v>
      </c>
      <c r="Y79" s="161">
        <v>20</v>
      </c>
    </row>
    <row r="80" spans="1:25" ht="16.100000000000001" x14ac:dyDescent="0.35">
      <c r="A80"/>
      <c r="B80" s="277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77"/>
      <c r="N80" s="277"/>
      <c r="O80" s="277"/>
      <c r="P80" s="277"/>
      <c r="Q80" s="280"/>
      <c r="R80" s="277"/>
      <c r="S80" s="159"/>
      <c r="T80" s="159"/>
      <c r="U80" s="159"/>
      <c r="V80" s="159"/>
      <c r="W80" s="159"/>
      <c r="X80" s="165"/>
      <c r="Y80" s="162"/>
    </row>
    <row r="81" spans="1:25" ht="27.15" customHeight="1" x14ac:dyDescent="0.35">
      <c r="A81"/>
      <c r="B81" s="278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78"/>
      <c r="N81" s="278"/>
      <c r="O81" s="278"/>
      <c r="P81" s="278"/>
      <c r="Q81" s="281"/>
      <c r="R81" s="278"/>
      <c r="S81" s="160"/>
      <c r="T81" s="160"/>
      <c r="U81" s="160"/>
      <c r="V81" s="160"/>
      <c r="W81" s="160"/>
      <c r="X81" s="166"/>
      <c r="Y81" s="163"/>
    </row>
    <row r="82" spans="1:25" x14ac:dyDescent="0.3">
      <c r="A82" s="217">
        <v>43060</v>
      </c>
      <c r="B82" s="276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76">
        <f>IF((L83=""),"",MAX(D84:L84))</f>
        <v>42878.55</v>
      </c>
      <c r="N82" s="276">
        <f>IF(L83="","",MIN(D84:L84))</f>
        <v>32485.470000000005</v>
      </c>
      <c r="O82" s="276">
        <f>IF((L84=""),"",AVERAGE(D84:L84))</f>
        <v>38642.636666666665</v>
      </c>
      <c r="P82" s="276">
        <f>IF((L83=""),"",((M82-N82)/(M82+N82))*100)</f>
        <v>13.790506398145954</v>
      </c>
      <c r="Q82" s="279" t="str">
        <f>IF(L83="","",IF(P84&lt;20,(IF(O82&gt;33000,IF(O82&lt;44000,"Pass","Fail"),"Fail"))))</f>
        <v>Pass</v>
      </c>
      <c r="R82" s="276">
        <v>121</v>
      </c>
      <c r="S82" s="158"/>
      <c r="T82" s="158"/>
      <c r="U82" s="158">
        <v>19000</v>
      </c>
      <c r="V82" s="158">
        <v>49000</v>
      </c>
      <c r="W82" s="158">
        <v>33000</v>
      </c>
      <c r="X82" s="158">
        <v>44000</v>
      </c>
      <c r="Y82" s="161">
        <v>20</v>
      </c>
    </row>
    <row r="83" spans="1:25" ht="16.100000000000001" x14ac:dyDescent="0.35">
      <c r="A83"/>
      <c r="B83" s="277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77"/>
      <c r="N83" s="277"/>
      <c r="O83" s="277"/>
      <c r="P83" s="277"/>
      <c r="Q83" s="280"/>
      <c r="R83" s="277"/>
      <c r="S83" s="159"/>
      <c r="T83" s="159"/>
      <c r="U83" s="159"/>
      <c r="V83" s="159"/>
      <c r="W83" s="159"/>
      <c r="X83" s="159"/>
      <c r="Y83" s="162"/>
    </row>
    <row r="84" spans="1:25" ht="25.5" customHeight="1" x14ac:dyDescent="0.35">
      <c r="A84"/>
      <c r="B84" s="278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78"/>
      <c r="N84" s="278"/>
      <c r="O84" s="278"/>
      <c r="P84" s="278"/>
      <c r="Q84" s="281"/>
      <c r="R84" s="278"/>
      <c r="S84" s="160"/>
      <c r="T84" s="160"/>
      <c r="U84" s="160"/>
      <c r="V84" s="160"/>
      <c r="W84" s="160"/>
      <c r="X84" s="160"/>
      <c r="Y84" s="162"/>
    </row>
    <row r="85" spans="1:25" x14ac:dyDescent="0.3">
      <c r="A85" s="217">
        <v>43063</v>
      </c>
      <c r="B85" s="276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76">
        <f>IF((L86=""),"",MAX(D87:L87))</f>
        <v>43652.639999999999</v>
      </c>
      <c r="N85" s="276">
        <f>IF(L86="","",MIN(D87:L87))</f>
        <v>33418.080000000002</v>
      </c>
      <c r="O85" s="276">
        <f>IF((L87=""),"",AVERAGE(D87:L87))</f>
        <v>40085.54</v>
      </c>
      <c r="P85" s="276">
        <f>IF((L86=""),"",((M85-N85)/(M85+N85))*100)</f>
        <v>13.279439974091325</v>
      </c>
      <c r="Q85" s="279" t="str">
        <f>IF(L86="","",IF(P87&lt;20,(IF(O85&gt;33000,IF(O85&lt;44000,"Pass","Fail"),"Fail"))))</f>
        <v>Pass</v>
      </c>
      <c r="R85" s="276" t="s">
        <v>126</v>
      </c>
      <c r="S85" s="158" t="s">
        <v>170</v>
      </c>
      <c r="T85" s="158"/>
      <c r="U85" s="158">
        <v>19000</v>
      </c>
      <c r="V85" s="158">
        <v>49000</v>
      </c>
      <c r="W85" s="158">
        <v>33000</v>
      </c>
      <c r="X85" s="158">
        <v>44000</v>
      </c>
      <c r="Y85" s="161">
        <v>20</v>
      </c>
    </row>
    <row r="86" spans="1:25" ht="16.100000000000001" x14ac:dyDescent="0.35">
      <c r="A86"/>
      <c r="B86" s="277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77"/>
      <c r="N86" s="277"/>
      <c r="O86" s="277"/>
      <c r="P86" s="277"/>
      <c r="Q86" s="280"/>
      <c r="R86" s="277"/>
      <c r="S86" s="159"/>
      <c r="T86" s="159"/>
      <c r="U86" s="159"/>
      <c r="V86" s="159"/>
      <c r="W86" s="159"/>
      <c r="X86" s="159"/>
      <c r="Y86" s="162"/>
    </row>
    <row r="87" spans="1:25" ht="27.7" customHeight="1" x14ac:dyDescent="0.35">
      <c r="A87"/>
      <c r="B87" s="278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78"/>
      <c r="N87" s="278"/>
      <c r="O87" s="278"/>
      <c r="P87" s="278"/>
      <c r="Q87" s="281"/>
      <c r="R87" s="278"/>
      <c r="S87" s="160"/>
      <c r="T87" s="160"/>
      <c r="U87" s="160"/>
      <c r="V87" s="160"/>
      <c r="W87" s="160"/>
      <c r="X87" s="160"/>
      <c r="Y87" s="162"/>
    </row>
    <row r="88" spans="1:25" x14ac:dyDescent="0.3">
      <c r="A88" s="217">
        <v>43069</v>
      </c>
      <c r="B88" s="276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76">
        <f>IF((L89=""),"",MAX(D90:L90))</f>
        <v>44046.149999999994</v>
      </c>
      <c r="N88" s="276">
        <f>IF(L89="","",MIN(D90:L90))</f>
        <v>33585.719999999994</v>
      </c>
      <c r="O88" s="276">
        <f>IF((L90=""),"",AVERAGE(D90:L90))</f>
        <v>39763.33666666667</v>
      </c>
      <c r="P88" s="276">
        <f>IF((L89=""),"",((M88-N88)/(M88+N88))*100)</f>
        <v>13.474401685802494</v>
      </c>
      <c r="Q88" s="279" t="str">
        <f>IF(L89="","",IF(P90&lt;20,(IF(O88&gt;33000,IF(O88&lt;44000,"Pass","Fail"),"Fail"))))</f>
        <v>Pass</v>
      </c>
      <c r="R88" s="276">
        <v>1159</v>
      </c>
      <c r="S88" s="158" t="s">
        <v>127</v>
      </c>
      <c r="T88" s="158"/>
      <c r="U88" s="158">
        <v>19000</v>
      </c>
      <c r="V88" s="158">
        <v>49000</v>
      </c>
      <c r="W88" s="158">
        <v>33000</v>
      </c>
      <c r="X88" s="164">
        <v>44000</v>
      </c>
      <c r="Y88" s="161">
        <v>20</v>
      </c>
    </row>
    <row r="89" spans="1:25" ht="16.100000000000001" x14ac:dyDescent="0.35">
      <c r="A89"/>
      <c r="B89" s="277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77"/>
      <c r="N89" s="277"/>
      <c r="O89" s="277"/>
      <c r="P89" s="277"/>
      <c r="Q89" s="280"/>
      <c r="R89" s="277"/>
      <c r="S89" s="159"/>
      <c r="T89" s="159"/>
      <c r="U89" s="159"/>
      <c r="V89" s="159"/>
      <c r="W89" s="159"/>
      <c r="X89" s="165"/>
      <c r="Y89" s="162"/>
    </row>
    <row r="90" spans="1:25" ht="26.45" customHeight="1" x14ac:dyDescent="0.35">
      <c r="A90"/>
      <c r="B90" s="278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78"/>
      <c r="N90" s="278"/>
      <c r="O90" s="278"/>
      <c r="P90" s="278"/>
      <c r="Q90" s="281"/>
      <c r="R90" s="278"/>
      <c r="S90" s="160"/>
      <c r="T90" s="160"/>
      <c r="U90" s="160"/>
      <c r="V90" s="160"/>
      <c r="W90" s="160"/>
      <c r="X90" s="166"/>
      <c r="Y90" s="163"/>
    </row>
    <row r="91" spans="1:25" x14ac:dyDescent="0.3">
      <c r="A91" s="217">
        <v>43073</v>
      </c>
      <c r="B91" s="276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76">
        <f>IF((L92=""),"",MAX(D93:L93))</f>
        <v>44649.39</v>
      </c>
      <c r="N91" s="276">
        <f>IF(L92="","",MIN(D93:L93))</f>
        <v>32920.050000000003</v>
      </c>
      <c r="O91" s="276">
        <f>IF((L93=""),"",AVERAGE(D93:L93))</f>
        <v>40209.826666666668</v>
      </c>
      <c r="P91" s="276">
        <f>IF((L92=""),"",((M91-N91)/(M91+N91))*100)</f>
        <v>15.121083767009273</v>
      </c>
      <c r="Q91" s="279" t="str">
        <f>IF(L92="","",IF(P93&lt;20,(IF(O91&gt;33000,IF(O91&lt;44000,"Pass","Fail"),"Fail"))))</f>
        <v>Pass</v>
      </c>
      <c r="R91" s="276">
        <v>1428</v>
      </c>
      <c r="S91" s="158"/>
      <c r="T91" s="158"/>
      <c r="U91" s="158">
        <v>19000</v>
      </c>
      <c r="V91" s="158">
        <v>49000</v>
      </c>
      <c r="W91" s="158">
        <v>33000</v>
      </c>
      <c r="X91" s="158">
        <v>44000</v>
      </c>
      <c r="Y91" s="161">
        <v>20</v>
      </c>
    </row>
    <row r="92" spans="1:25" ht="16.100000000000001" x14ac:dyDescent="0.35">
      <c r="A92"/>
      <c r="B92" s="277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77"/>
      <c r="N92" s="277"/>
      <c r="O92" s="277"/>
      <c r="P92" s="277"/>
      <c r="Q92" s="280"/>
      <c r="R92" s="277"/>
      <c r="S92" s="159"/>
      <c r="T92" s="159"/>
      <c r="U92" s="159"/>
      <c r="V92" s="159"/>
      <c r="W92" s="159"/>
      <c r="X92" s="159"/>
      <c r="Y92" s="162"/>
    </row>
    <row r="93" spans="1:25" ht="26.45" customHeight="1" x14ac:dyDescent="0.35">
      <c r="A93"/>
      <c r="B93" s="278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78"/>
      <c r="N93" s="278"/>
      <c r="O93" s="278"/>
      <c r="P93" s="278"/>
      <c r="Q93" s="281"/>
      <c r="R93" s="278"/>
      <c r="S93" s="160"/>
      <c r="T93" s="160"/>
      <c r="U93" s="160"/>
      <c r="V93" s="160"/>
      <c r="W93" s="160"/>
      <c r="X93" s="160"/>
      <c r="Y93" s="162"/>
    </row>
    <row r="94" spans="1:25" x14ac:dyDescent="0.3">
      <c r="A94" s="217">
        <v>43077</v>
      </c>
      <c r="B94" s="276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76">
        <f>IF((L95=""),"",MAX(D96:L96))</f>
        <v>43387.020000000004</v>
      </c>
      <c r="N94" s="276">
        <f>IF(L95="","",MIN(D96:L96))</f>
        <v>33858.839999999997</v>
      </c>
      <c r="O94" s="276">
        <f>IF((L96=""),"",AVERAGE(D96:L96))</f>
        <v>39851.08666666667</v>
      </c>
      <c r="P94" s="276">
        <f>IF((L95=""),"",((M94-N94)/(M94+N94))*100)</f>
        <v>12.334874645709178</v>
      </c>
      <c r="Q94" s="279" t="str">
        <f>IF(L95="","",IF(P96&lt;20,(IF(O94&gt;33000,IF(O94&lt;44000,"Pass","Fail"),"Fail"))))</f>
        <v>Pass</v>
      </c>
      <c r="R94" s="276">
        <v>102</v>
      </c>
      <c r="S94" s="158"/>
      <c r="T94" s="158"/>
      <c r="U94" s="158">
        <v>19000</v>
      </c>
      <c r="V94" s="158">
        <v>49000</v>
      </c>
      <c r="W94" s="158">
        <v>33000</v>
      </c>
      <c r="X94" s="164">
        <v>44000</v>
      </c>
      <c r="Y94" s="161">
        <v>20</v>
      </c>
    </row>
    <row r="95" spans="1:25" ht="16.100000000000001" x14ac:dyDescent="0.35">
      <c r="A95"/>
      <c r="B95" s="277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77"/>
      <c r="N95" s="277"/>
      <c r="O95" s="277"/>
      <c r="P95" s="277"/>
      <c r="Q95" s="280"/>
      <c r="R95" s="277"/>
      <c r="S95" s="159"/>
      <c r="T95" s="159"/>
      <c r="U95" s="159"/>
      <c r="V95" s="159"/>
      <c r="W95" s="159"/>
      <c r="X95" s="165"/>
      <c r="Y95" s="162"/>
    </row>
    <row r="96" spans="1:25" ht="26.6" customHeight="1" x14ac:dyDescent="0.35">
      <c r="A96"/>
      <c r="B96" s="278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78"/>
      <c r="N96" s="278"/>
      <c r="O96" s="278"/>
      <c r="P96" s="278"/>
      <c r="Q96" s="281"/>
      <c r="R96" s="278"/>
      <c r="S96" s="160"/>
      <c r="T96" s="160"/>
      <c r="U96" s="160"/>
      <c r="V96" s="160"/>
      <c r="W96" s="160"/>
      <c r="X96" s="166"/>
      <c r="Y96" s="163"/>
    </row>
    <row r="97" spans="1:25" x14ac:dyDescent="0.3">
      <c r="A97" s="217">
        <v>43080</v>
      </c>
      <c r="B97" s="276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76">
        <f>IF((L98=""),"",MAX(D99:L99))</f>
        <v>43695.899999999994</v>
      </c>
      <c r="N97" s="276">
        <f>IF(L98="","",MIN(D99:L99))</f>
        <v>33368.639999999999</v>
      </c>
      <c r="O97" s="276">
        <f>IF((L99=""),"",AVERAGE(D99:L99))</f>
        <v>39411.64</v>
      </c>
      <c r="P97" s="276">
        <f>IF((L98=""),"",((M97-N97)/(M97+N97))*100)</f>
        <v>13.400793672420539</v>
      </c>
      <c r="Q97" s="279" t="str">
        <f>IF(L98="","",IF(P99&lt;20,(IF(O97&gt;33000,IF(O97&lt;44000,"Pass","Fail"),"Fail"))))</f>
        <v>Pass</v>
      </c>
      <c r="R97" s="276">
        <v>1335</v>
      </c>
      <c r="S97" s="158" t="s">
        <v>171</v>
      </c>
      <c r="T97" s="158"/>
      <c r="U97" s="158">
        <v>19000</v>
      </c>
      <c r="V97" s="158">
        <v>49000</v>
      </c>
      <c r="W97" s="158">
        <v>33000</v>
      </c>
      <c r="X97" s="164">
        <v>44000</v>
      </c>
      <c r="Y97" s="161">
        <v>20</v>
      </c>
    </row>
    <row r="98" spans="1:25" ht="16.100000000000001" x14ac:dyDescent="0.35">
      <c r="A98"/>
      <c r="B98" s="277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77"/>
      <c r="N98" s="277"/>
      <c r="O98" s="277"/>
      <c r="P98" s="277"/>
      <c r="Q98" s="280"/>
      <c r="R98" s="277"/>
      <c r="S98" s="159"/>
      <c r="T98" s="159"/>
      <c r="U98" s="159"/>
      <c r="V98" s="159"/>
      <c r="W98" s="159"/>
      <c r="X98" s="165"/>
      <c r="Y98" s="162"/>
    </row>
    <row r="99" spans="1:25" ht="26.6" customHeight="1" x14ac:dyDescent="0.35">
      <c r="A99"/>
      <c r="B99" s="278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78"/>
      <c r="N99" s="278"/>
      <c r="O99" s="278"/>
      <c r="P99" s="278"/>
      <c r="Q99" s="281"/>
      <c r="R99" s="278"/>
      <c r="S99" s="160"/>
      <c r="T99" s="160"/>
      <c r="U99" s="160"/>
      <c r="V99" s="160"/>
      <c r="W99" s="160"/>
      <c r="X99" s="166"/>
      <c r="Y99" s="163"/>
    </row>
    <row r="100" spans="1:25" x14ac:dyDescent="0.3">
      <c r="A100" s="217">
        <v>43084</v>
      </c>
      <c r="B100" s="276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76">
        <f>IF((L101=""),"",MAX(D102:L102))</f>
        <v>41993.31</v>
      </c>
      <c r="N100" s="276">
        <f>IF(L101="","",MIN(D102:L102))</f>
        <v>32434.650000000009</v>
      </c>
      <c r="O100" s="276">
        <f>IF((L102=""),"",AVERAGE(D102:L102))</f>
        <v>38579.49</v>
      </c>
      <c r="P100" s="276">
        <f>IF((L101=""),"",((M100-N100)/(M100+N100))*100)</f>
        <v>12.842834870121376</v>
      </c>
      <c r="Q100" s="279" t="str">
        <f>IF(L101="","",IF(P102&lt;20,(IF(O100&gt;33000,IF(O100&lt;44000,"Pass","Fail"),"Fail"))))</f>
        <v>Pass</v>
      </c>
      <c r="R100" s="276">
        <v>1335</v>
      </c>
      <c r="S100" s="158"/>
      <c r="T100" s="158"/>
      <c r="U100" s="158">
        <v>19000</v>
      </c>
      <c r="V100" s="158">
        <v>49000</v>
      </c>
      <c r="W100" s="158">
        <v>33000</v>
      </c>
      <c r="X100" s="164">
        <v>44000</v>
      </c>
      <c r="Y100" s="161">
        <v>20</v>
      </c>
    </row>
    <row r="101" spans="1:25" ht="16.100000000000001" x14ac:dyDescent="0.35">
      <c r="A101"/>
      <c r="B101" s="277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77"/>
      <c r="N101" s="277"/>
      <c r="O101" s="277"/>
      <c r="P101" s="277"/>
      <c r="Q101" s="280"/>
      <c r="R101" s="277"/>
      <c r="S101" s="159"/>
      <c r="T101" s="159"/>
      <c r="U101" s="159"/>
      <c r="V101" s="159"/>
      <c r="W101" s="159"/>
      <c r="X101" s="165"/>
      <c r="Y101" s="162"/>
    </row>
    <row r="102" spans="1:25" ht="26.6" customHeight="1" x14ac:dyDescent="0.35">
      <c r="A102"/>
      <c r="B102" s="278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78"/>
      <c r="N102" s="278"/>
      <c r="O102" s="278"/>
      <c r="P102" s="278"/>
      <c r="Q102" s="281"/>
      <c r="R102" s="278"/>
      <c r="S102" s="160"/>
      <c r="T102" s="160"/>
      <c r="U102" s="160"/>
      <c r="V102" s="160"/>
      <c r="W102" s="160"/>
      <c r="X102" s="166"/>
      <c r="Y102" s="163"/>
    </row>
    <row r="103" spans="1:25" x14ac:dyDescent="0.3">
      <c r="A103" s="217">
        <v>43088</v>
      </c>
      <c r="B103" s="276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76">
        <f>IF((L104=""),"",MAX(D105:L105))</f>
        <v>42560.28</v>
      </c>
      <c r="N103" s="276">
        <f>IF(L104="","",MIN(D105:L105))</f>
        <v>33356.30999999999</v>
      </c>
      <c r="O103" s="276">
        <f>IF((L105=""),"",AVERAGE(D105:L105))</f>
        <v>39288.160000000003</v>
      </c>
      <c r="P103" s="276">
        <f>IF((L104=""),"",((M103-N103)/(M103+N103))*100)</f>
        <v>12.123792704598573</v>
      </c>
      <c r="Q103" s="279" t="str">
        <f>IF(L104="","",IF(P105&lt;20,(IF(O103&gt;33000,IF(O103&lt;44000,"Pass","Fail"),"Fail"))))</f>
        <v>Pass</v>
      </c>
      <c r="R103" s="276">
        <v>1335</v>
      </c>
      <c r="S103" s="158"/>
      <c r="T103" s="158"/>
      <c r="U103" s="158">
        <v>19000</v>
      </c>
      <c r="V103" s="158">
        <v>49000</v>
      </c>
      <c r="W103" s="158">
        <v>33000</v>
      </c>
      <c r="X103" s="164">
        <v>44000</v>
      </c>
      <c r="Y103" s="161">
        <v>20</v>
      </c>
    </row>
    <row r="104" spans="1:25" ht="16.100000000000001" x14ac:dyDescent="0.35">
      <c r="A104"/>
      <c r="B104" s="277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77"/>
      <c r="N104" s="277"/>
      <c r="O104" s="277"/>
      <c r="P104" s="277"/>
      <c r="Q104" s="280"/>
      <c r="R104" s="277"/>
      <c r="S104" s="159"/>
      <c r="T104" s="159"/>
      <c r="U104" s="159"/>
      <c r="V104" s="159"/>
      <c r="W104" s="159"/>
      <c r="X104" s="165"/>
      <c r="Y104" s="162"/>
    </row>
    <row r="105" spans="1:25" ht="26.6" customHeight="1" x14ac:dyDescent="0.35">
      <c r="A105"/>
      <c r="B105" s="278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78"/>
      <c r="N105" s="278"/>
      <c r="O105" s="278"/>
      <c r="P105" s="278"/>
      <c r="Q105" s="281"/>
      <c r="R105" s="278"/>
      <c r="S105" s="160"/>
      <c r="T105" s="160"/>
      <c r="U105" s="160"/>
      <c r="V105" s="160"/>
      <c r="W105" s="160"/>
      <c r="X105" s="166"/>
      <c r="Y105" s="163"/>
    </row>
    <row r="106" spans="1:25" x14ac:dyDescent="0.3">
      <c r="A106" s="217">
        <v>43091</v>
      </c>
      <c r="B106" s="276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76">
        <f>IF((L107=""),"",MAX(D108:L108))</f>
        <v>41521.079999999994</v>
      </c>
      <c r="N106" s="276">
        <f>IF(L107="","",MIN(D108:L108))</f>
        <v>32808.270000000004</v>
      </c>
      <c r="O106" s="276">
        <f>IF((L108=""),"",AVERAGE(D108:L108))</f>
        <v>38271.373333333337</v>
      </c>
      <c r="P106" s="276">
        <f>IF((L107=""),"",((M106-N106)/(M106+N106))*100)</f>
        <v>11.721897204805355</v>
      </c>
      <c r="Q106" s="279" t="str">
        <f>IF(L107="","",IF(P108&lt;20,(IF(O106&gt;33000,IF(O106&lt;44000,"Pass","Fail"),"Fail"))))</f>
        <v>Pass</v>
      </c>
      <c r="R106" s="276"/>
      <c r="S106" s="158"/>
      <c r="T106" s="158"/>
      <c r="U106" s="158">
        <v>19000</v>
      </c>
      <c r="V106" s="158">
        <v>49000</v>
      </c>
      <c r="W106" s="158">
        <v>33000</v>
      </c>
      <c r="X106" s="164">
        <v>44000</v>
      </c>
      <c r="Y106" s="161">
        <v>20</v>
      </c>
    </row>
    <row r="107" spans="1:25" ht="16.100000000000001" x14ac:dyDescent="0.35">
      <c r="A107"/>
      <c r="B107" s="277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77"/>
      <c r="N107" s="277"/>
      <c r="O107" s="277"/>
      <c r="P107" s="277"/>
      <c r="Q107" s="280"/>
      <c r="R107" s="277"/>
      <c r="S107" s="159"/>
      <c r="T107" s="159"/>
      <c r="U107" s="159"/>
      <c r="V107" s="159"/>
      <c r="W107" s="159"/>
      <c r="X107" s="165"/>
      <c r="Y107" s="162"/>
    </row>
    <row r="108" spans="1:25" ht="26.6" customHeight="1" x14ac:dyDescent="0.35">
      <c r="A108"/>
      <c r="B108" s="278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78"/>
      <c r="N108" s="278"/>
      <c r="O108" s="278"/>
      <c r="P108" s="278"/>
      <c r="Q108" s="281"/>
      <c r="R108" s="278"/>
      <c r="S108" s="160"/>
      <c r="T108" s="160"/>
      <c r="U108" s="160"/>
      <c r="V108" s="160"/>
      <c r="W108" s="160"/>
      <c r="X108" s="166"/>
      <c r="Y108" s="163"/>
    </row>
    <row r="109" spans="1:25" x14ac:dyDescent="0.3">
      <c r="A109" s="217">
        <v>43095</v>
      </c>
      <c r="B109" s="276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76">
        <f>IF((L110=""),"",MAX(D111:L111))</f>
        <v>40908.78</v>
      </c>
      <c r="N109" s="276">
        <f>IF(L110="","",MIN(D111:L111))</f>
        <v>31741.29</v>
      </c>
      <c r="O109" s="276">
        <f>IF((L111=""),"",AVERAGE(D111:L111))</f>
        <v>37107.78666666666</v>
      </c>
      <c r="P109" s="276">
        <f>IF((L110=""),"",((M109-N109)/(M109+N109))*100)</f>
        <v>12.618693966846827</v>
      </c>
      <c r="Q109" s="279" t="str">
        <f>IF(L110="","",IF(P111&lt;20,(IF(O109&gt;33000,IF(O109&lt;44000,"Pass","Fail"),"Fail"))))</f>
        <v>Pass</v>
      </c>
      <c r="R109" s="276"/>
      <c r="S109" s="158"/>
      <c r="T109" s="158"/>
      <c r="U109" s="158">
        <v>19000</v>
      </c>
      <c r="V109" s="158">
        <v>49000</v>
      </c>
      <c r="W109" s="158">
        <v>33000</v>
      </c>
      <c r="X109" s="164">
        <v>44000</v>
      </c>
      <c r="Y109" s="161">
        <v>20</v>
      </c>
    </row>
    <row r="110" spans="1:25" ht="16.100000000000001" x14ac:dyDescent="0.35">
      <c r="A110"/>
      <c r="B110" s="277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77"/>
      <c r="N110" s="277"/>
      <c r="O110" s="277"/>
      <c r="P110" s="277"/>
      <c r="Q110" s="280"/>
      <c r="R110" s="277"/>
      <c r="S110" s="159"/>
      <c r="T110" s="159"/>
      <c r="U110" s="159"/>
      <c r="V110" s="159"/>
      <c r="W110" s="159"/>
      <c r="X110" s="165"/>
      <c r="Y110" s="162"/>
    </row>
    <row r="111" spans="1:25" ht="26.6" customHeight="1" x14ac:dyDescent="0.35">
      <c r="A111"/>
      <c r="B111" s="278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78"/>
      <c r="N111" s="278"/>
      <c r="O111" s="278"/>
      <c r="P111" s="278"/>
      <c r="Q111" s="281"/>
      <c r="R111" s="278"/>
      <c r="S111" s="160"/>
      <c r="T111" s="160"/>
      <c r="U111" s="160"/>
      <c r="V111" s="160"/>
      <c r="W111" s="160"/>
      <c r="X111" s="166"/>
      <c r="Y111" s="163"/>
    </row>
    <row r="112" spans="1:25" x14ac:dyDescent="0.3">
      <c r="A112" s="217">
        <v>43098</v>
      </c>
      <c r="B112" s="276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76">
        <f>IF((L113=""),"",MAX(D114:L114))</f>
        <v>43053.750000000007</v>
      </c>
      <c r="N112" s="276">
        <f>IF(L113="","",MIN(D114:L114))</f>
        <v>33151.229999999996</v>
      </c>
      <c r="O112" s="276">
        <f>IF((L114=""),"",AVERAGE(D114:L114))</f>
        <v>39021.05333333333</v>
      </c>
      <c r="P112" s="276">
        <f>IF((L113=""),"",((M112-N112)/(M112+N112))*100)</f>
        <v>12.994583818537855</v>
      </c>
      <c r="Q112" s="279" t="str">
        <f>IF(L113="","",IF(P114&lt;20,(IF(O112&gt;33000,IF(O112&lt;44000,"Pass","Fail"),"Fail"))))</f>
        <v>Pass</v>
      </c>
      <c r="R112" s="276"/>
      <c r="S112" s="158"/>
      <c r="T112" s="158"/>
      <c r="U112" s="158">
        <v>19000</v>
      </c>
      <c r="V112" s="158">
        <v>49000</v>
      </c>
      <c r="W112" s="158">
        <v>33000</v>
      </c>
      <c r="X112" s="164">
        <v>44000</v>
      </c>
      <c r="Y112" s="161">
        <v>20</v>
      </c>
    </row>
    <row r="113" spans="1:25" ht="16.100000000000001" x14ac:dyDescent="0.35">
      <c r="A113"/>
      <c r="B113" s="277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77"/>
      <c r="N113" s="277"/>
      <c r="O113" s="277"/>
      <c r="P113" s="277"/>
      <c r="Q113" s="280"/>
      <c r="R113" s="277"/>
      <c r="S113" s="159"/>
      <c r="T113" s="159"/>
      <c r="U113" s="159"/>
      <c r="V113" s="159"/>
      <c r="W113" s="159"/>
      <c r="X113" s="165"/>
      <c r="Y113" s="162"/>
    </row>
    <row r="114" spans="1:25" ht="26.6" customHeight="1" x14ac:dyDescent="0.35">
      <c r="A114"/>
      <c r="B114" s="278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78"/>
      <c r="N114" s="278"/>
      <c r="O114" s="278"/>
      <c r="P114" s="278"/>
      <c r="Q114" s="281"/>
      <c r="R114" s="278"/>
      <c r="S114" s="160"/>
      <c r="T114" s="160"/>
      <c r="U114" s="160"/>
      <c r="V114" s="160"/>
      <c r="W114" s="160"/>
      <c r="X114" s="166"/>
      <c r="Y114" s="163"/>
    </row>
    <row r="115" spans="1:25" x14ac:dyDescent="0.3">
      <c r="A115" s="217">
        <v>42736</v>
      </c>
      <c r="B115" s="276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76">
        <f>IF((L116=""),"",MAX(D117:L117))</f>
        <v>41693.070000000007</v>
      </c>
      <c r="N115" s="276">
        <f>IF(L116="","",MIN(D117:L117))</f>
        <v>31999.649999999998</v>
      </c>
      <c r="O115" s="276">
        <f>IF((L117=""),"",AVERAGE(D117:L117))</f>
        <v>37869.18</v>
      </c>
      <c r="P115" s="276">
        <f>IF((L116=""),"",((M115-N115)/(M115+N115))*100)</f>
        <v>13.153836634066444</v>
      </c>
      <c r="Q115" s="279" t="str">
        <f>IF(L116="","",IF(P117&lt;20,(IF(O115&gt;33000,IF(O115&lt;44000,"Pass","Fail"),"Fail"))))</f>
        <v>Pass</v>
      </c>
      <c r="R115" s="276">
        <v>1428</v>
      </c>
      <c r="S115" s="158"/>
      <c r="T115" s="158"/>
      <c r="U115" s="158">
        <v>19000</v>
      </c>
      <c r="V115" s="158">
        <v>49000</v>
      </c>
      <c r="W115" s="158">
        <v>33000</v>
      </c>
      <c r="X115" s="164">
        <v>44000</v>
      </c>
      <c r="Y115" s="161">
        <v>20</v>
      </c>
    </row>
    <row r="116" spans="1:25" ht="16.100000000000001" x14ac:dyDescent="0.35">
      <c r="A116"/>
      <c r="B116" s="277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77"/>
      <c r="N116" s="277"/>
      <c r="O116" s="277"/>
      <c r="P116" s="277"/>
      <c r="Q116" s="280"/>
      <c r="R116" s="277"/>
      <c r="S116" s="159"/>
      <c r="T116" s="159"/>
      <c r="U116" s="159"/>
      <c r="V116" s="159"/>
      <c r="W116" s="159"/>
      <c r="X116" s="165"/>
      <c r="Y116" s="162"/>
    </row>
    <row r="117" spans="1:25" ht="26.6" customHeight="1" x14ac:dyDescent="0.35">
      <c r="A117"/>
      <c r="B117" s="278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78"/>
      <c r="N117" s="278"/>
      <c r="O117" s="278"/>
      <c r="P117" s="278"/>
      <c r="Q117" s="281"/>
      <c r="R117" s="278"/>
      <c r="S117" s="160"/>
      <c r="T117" s="160"/>
      <c r="U117" s="160"/>
      <c r="V117" s="160"/>
      <c r="W117" s="160"/>
      <c r="X117" s="166"/>
      <c r="Y117" s="163"/>
    </row>
    <row r="118" spans="1:25" x14ac:dyDescent="0.3">
      <c r="A118" s="217">
        <v>42739</v>
      </c>
      <c r="B118" s="276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76">
        <f>IF((L119=""),"",MAX(D120:L120))</f>
        <v>41379.450000000004</v>
      </c>
      <c r="N118" s="276">
        <f>IF(L119="","",MIN(D120:L120))</f>
        <v>32885.820000000007</v>
      </c>
      <c r="O118" s="276">
        <f>IF((L120=""),"",AVERAGE(D120:L120))</f>
        <v>36620.753333333334</v>
      </c>
      <c r="P118" s="276">
        <f>IF((L119=""),"",((M118-N118)/(M118+N118))*100)</f>
        <v>11.436880253717511</v>
      </c>
      <c r="Q118" s="279" t="str">
        <f>IF(L119="","",IF(P120&lt;20,(IF(O118&gt;33000,IF(O118&lt;44000,"Pass","Fail"),"Fail"))))</f>
        <v>Pass</v>
      </c>
      <c r="R118" s="276">
        <v>1335</v>
      </c>
      <c r="S118" s="158"/>
      <c r="T118" s="158"/>
      <c r="U118" s="158">
        <v>19000</v>
      </c>
      <c r="V118" s="158">
        <v>49000</v>
      </c>
      <c r="W118" s="158">
        <v>33000</v>
      </c>
      <c r="X118" s="164">
        <v>44000</v>
      </c>
      <c r="Y118" s="161">
        <v>20</v>
      </c>
    </row>
    <row r="119" spans="1:25" ht="16.100000000000001" x14ac:dyDescent="0.35">
      <c r="A119"/>
      <c r="B119" s="277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77"/>
      <c r="N119" s="277"/>
      <c r="O119" s="277"/>
      <c r="P119" s="277"/>
      <c r="Q119" s="280"/>
      <c r="R119" s="277"/>
      <c r="S119" s="159"/>
      <c r="T119" s="159"/>
      <c r="U119" s="159"/>
      <c r="V119" s="159"/>
      <c r="W119" s="159"/>
      <c r="X119" s="165"/>
      <c r="Y119" s="162"/>
    </row>
    <row r="120" spans="1:25" ht="26.6" customHeight="1" x14ac:dyDescent="0.35">
      <c r="A120"/>
      <c r="B120" s="278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78"/>
      <c r="N120" s="278"/>
      <c r="O120" s="278"/>
      <c r="P120" s="278"/>
      <c r="Q120" s="281"/>
      <c r="R120" s="278"/>
      <c r="S120" s="160"/>
      <c r="T120" s="160"/>
      <c r="U120" s="160"/>
      <c r="V120" s="160"/>
      <c r="W120" s="160"/>
      <c r="X120" s="166"/>
      <c r="Y120" s="163"/>
    </row>
    <row r="121" spans="1:25" x14ac:dyDescent="0.3">
      <c r="A121" s="217">
        <v>42743</v>
      </c>
      <c r="B121" s="276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76">
        <f>IF((L122=""),"",MAX(D123:L123))</f>
        <v>41731.26</v>
      </c>
      <c r="N121" s="276">
        <f>IF(L122="","",MIN(D123:L123))</f>
        <v>32992.229999999996</v>
      </c>
      <c r="O121" s="276">
        <f>IF((L123=""),"",AVERAGE(D123:L123))</f>
        <v>38268.886666666665</v>
      </c>
      <c r="P121" s="276">
        <f>IF((L122=""),"",((M121-N121)/(M121+N121))*100)</f>
        <v>11.695157707435785</v>
      </c>
      <c r="Q121" s="279" t="str">
        <f>IF(L122="","",IF(P123&lt;20,(IF(O121&gt;33000,IF(O121&lt;44000,"Pass","Fail"),"Fail"))))</f>
        <v>Pass</v>
      </c>
      <c r="R121" s="276"/>
      <c r="S121" s="158"/>
      <c r="T121" s="158"/>
      <c r="U121" s="158">
        <v>19000</v>
      </c>
      <c r="V121" s="158">
        <v>49000</v>
      </c>
      <c r="W121" s="158">
        <v>33000</v>
      </c>
      <c r="X121" s="164">
        <v>44000</v>
      </c>
      <c r="Y121" s="161">
        <v>20</v>
      </c>
    </row>
    <row r="122" spans="1:25" ht="16.100000000000001" x14ac:dyDescent="0.35">
      <c r="A122"/>
      <c r="B122" s="277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77"/>
      <c r="N122" s="277"/>
      <c r="O122" s="277"/>
      <c r="P122" s="277"/>
      <c r="Q122" s="280"/>
      <c r="R122" s="277"/>
      <c r="S122" s="159"/>
      <c r="T122" s="159"/>
      <c r="U122" s="159"/>
      <c r="V122" s="159"/>
      <c r="W122" s="159"/>
      <c r="X122" s="165"/>
      <c r="Y122" s="162"/>
    </row>
    <row r="123" spans="1:25" ht="26.6" customHeight="1" x14ac:dyDescent="0.35">
      <c r="A123"/>
      <c r="B123" s="278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78"/>
      <c r="N123" s="278"/>
      <c r="O123" s="278"/>
      <c r="P123" s="278"/>
      <c r="Q123" s="281"/>
      <c r="R123" s="278"/>
      <c r="S123" s="160"/>
      <c r="T123" s="160"/>
      <c r="U123" s="160"/>
      <c r="V123" s="160"/>
      <c r="W123" s="160"/>
      <c r="X123" s="166"/>
      <c r="Y123" s="163"/>
    </row>
    <row r="124" spans="1:25" x14ac:dyDescent="0.3">
      <c r="A124" s="217">
        <v>43111</v>
      </c>
      <c r="B124" s="276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76">
        <f>IF((L125=""),"",MAX(D126:L126))</f>
        <v>41832.15</v>
      </c>
      <c r="N124" s="276">
        <f>IF(L125="","",MIN(D126:L126))</f>
        <v>32480.46</v>
      </c>
      <c r="O124" s="276">
        <f>IF((L126=""),"",AVERAGE(D126:L126))</f>
        <v>38425.279999999999</v>
      </c>
      <c r="P124" s="276">
        <f>IF((L125=""),"",((M124-N124)/(M124+N124))*100)</f>
        <v>12.584257234404769</v>
      </c>
      <c r="Q124" s="279" t="str">
        <f>IF(L125="","",IF(P126&lt;20,(IF(O124&gt;33000,IF(O124&lt;44000,"Pass","Fail"),"Fail"))))</f>
        <v>Pass</v>
      </c>
      <c r="R124" s="276">
        <v>1159</v>
      </c>
      <c r="S124" s="158" t="s">
        <v>172</v>
      </c>
      <c r="T124" s="158"/>
      <c r="U124" s="158">
        <v>19000</v>
      </c>
      <c r="V124" s="158">
        <v>49000</v>
      </c>
      <c r="W124" s="158">
        <v>33000</v>
      </c>
      <c r="X124" s="164">
        <v>44000</v>
      </c>
      <c r="Y124" s="161">
        <v>20</v>
      </c>
    </row>
    <row r="125" spans="1:25" ht="16.100000000000001" x14ac:dyDescent="0.35">
      <c r="A125"/>
      <c r="B125" s="277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77"/>
      <c r="N125" s="277"/>
      <c r="O125" s="277"/>
      <c r="P125" s="277"/>
      <c r="Q125" s="280"/>
      <c r="R125" s="277"/>
      <c r="S125" s="159"/>
      <c r="T125" s="159"/>
      <c r="U125" s="159"/>
      <c r="V125" s="159"/>
      <c r="W125" s="159"/>
      <c r="X125" s="165"/>
      <c r="Y125" s="162"/>
    </row>
    <row r="126" spans="1:25" ht="26.6" customHeight="1" x14ac:dyDescent="0.35">
      <c r="A126"/>
      <c r="B126" s="278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78"/>
      <c r="N126" s="278"/>
      <c r="O126" s="278"/>
      <c r="P126" s="278"/>
      <c r="Q126" s="281"/>
      <c r="R126" s="278"/>
      <c r="S126" s="160"/>
      <c r="T126" s="160"/>
      <c r="U126" s="160"/>
      <c r="V126" s="160"/>
      <c r="W126" s="160"/>
      <c r="X126" s="166"/>
      <c r="Y126" s="163"/>
    </row>
    <row r="127" spans="1:25" x14ac:dyDescent="0.3">
      <c r="A127" s="217">
        <v>43118</v>
      </c>
      <c r="B127" s="276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76">
        <f>IF((L128=""),"",MAX(D129:L129))</f>
        <v>42621.09</v>
      </c>
      <c r="N127" s="276">
        <f>IF(L128="","",MIN(D129:L129))</f>
        <v>33489.299999999996</v>
      </c>
      <c r="O127" s="276">
        <f>IF((L129=""),"",AVERAGE(D129:L129))</f>
        <v>39055.126666666671</v>
      </c>
      <c r="P127" s="276">
        <f>IF((L128=""),"",((M127-N127)/(M127+N127))*100)</f>
        <v>11.998085938069694</v>
      </c>
      <c r="Q127" s="279" t="str">
        <f>IF(L128="","",IF(P129&lt;20,(IF(O127&gt;33000,IF(O127&lt;44000,"Pass","Fail"),"Fail"))))</f>
        <v>Pass</v>
      </c>
      <c r="R127" s="276">
        <v>121</v>
      </c>
      <c r="S127" s="158"/>
      <c r="T127" s="158"/>
      <c r="U127" s="158">
        <v>19000</v>
      </c>
      <c r="V127" s="158">
        <v>49000</v>
      </c>
      <c r="W127" s="158">
        <v>33000</v>
      </c>
      <c r="X127" s="164">
        <v>44000</v>
      </c>
      <c r="Y127" s="161">
        <v>20</v>
      </c>
    </row>
    <row r="128" spans="1:25" ht="16.100000000000001" x14ac:dyDescent="0.35">
      <c r="A128"/>
      <c r="B128" s="277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77"/>
      <c r="N128" s="277"/>
      <c r="O128" s="277"/>
      <c r="P128" s="277"/>
      <c r="Q128" s="280"/>
      <c r="R128" s="277"/>
      <c r="S128" s="159"/>
      <c r="T128" s="159"/>
      <c r="U128" s="159"/>
      <c r="V128" s="159"/>
      <c r="W128" s="159"/>
      <c r="X128" s="165"/>
      <c r="Y128" s="162"/>
    </row>
    <row r="129" spans="1:25" ht="26.6" customHeight="1" x14ac:dyDescent="0.35">
      <c r="A129"/>
      <c r="B129" s="278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78"/>
      <c r="N129" s="278"/>
      <c r="O129" s="278"/>
      <c r="P129" s="278"/>
      <c r="Q129" s="281"/>
      <c r="R129" s="278"/>
      <c r="S129" s="160"/>
      <c r="T129" s="160"/>
      <c r="U129" s="160"/>
      <c r="V129" s="160"/>
      <c r="W129" s="160"/>
      <c r="X129" s="166"/>
      <c r="Y129" s="163"/>
    </row>
    <row r="130" spans="1:25" x14ac:dyDescent="0.3">
      <c r="A130" s="217">
        <v>43122</v>
      </c>
      <c r="B130" s="276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76">
        <f>IF((L131=""),"",MAX(D132:L132))</f>
        <v>43505.850000000006</v>
      </c>
      <c r="N130" s="276">
        <f>IF(L131="","",MIN(D132:L132))</f>
        <v>28034.31</v>
      </c>
      <c r="O130" s="276">
        <f>IF((L132=""),"",AVERAGE(D132:L132))</f>
        <v>35633.203333333331</v>
      </c>
      <c r="P130" s="276">
        <f>IF((L131=""),"",((M130-N130)/(M130+N130))*100)</f>
        <v>21.626370419076508</v>
      </c>
      <c r="Q130" s="279" t="str">
        <f>IF(L131="","",IF(P132&lt;20,(IF(O130&gt;33000,IF(O130&lt;44000,"Pass","Fail"),"Fail"))))</f>
        <v>Pass</v>
      </c>
      <c r="R130" s="276">
        <v>1428</v>
      </c>
      <c r="S130" s="158"/>
      <c r="T130" s="158"/>
      <c r="U130" s="158">
        <v>19000</v>
      </c>
      <c r="V130" s="158">
        <v>49000</v>
      </c>
      <c r="W130" s="158">
        <v>33000</v>
      </c>
      <c r="X130" s="164">
        <v>44000</v>
      </c>
      <c r="Y130" s="161">
        <v>20</v>
      </c>
    </row>
    <row r="131" spans="1:25" ht="16.100000000000001" x14ac:dyDescent="0.35">
      <c r="A131"/>
      <c r="B131" s="277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77"/>
      <c r="N131" s="277"/>
      <c r="O131" s="277"/>
      <c r="P131" s="277"/>
      <c r="Q131" s="280"/>
      <c r="R131" s="277"/>
      <c r="S131" s="159"/>
      <c r="T131" s="159"/>
      <c r="U131" s="159"/>
      <c r="V131" s="159"/>
      <c r="W131" s="159"/>
      <c r="X131" s="165"/>
      <c r="Y131" s="162"/>
    </row>
    <row r="132" spans="1:25" ht="26.6" customHeight="1" x14ac:dyDescent="0.35">
      <c r="A132"/>
      <c r="B132" s="278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78"/>
      <c r="N132" s="278"/>
      <c r="O132" s="278"/>
      <c r="P132" s="278"/>
      <c r="Q132" s="281"/>
      <c r="R132" s="278"/>
      <c r="S132" s="160"/>
      <c r="T132" s="160"/>
      <c r="U132" s="160"/>
      <c r="V132" s="160"/>
      <c r="W132" s="160"/>
      <c r="X132" s="166"/>
      <c r="Y132" s="163"/>
    </row>
    <row r="133" spans="1:25" x14ac:dyDescent="0.3">
      <c r="A133" s="217">
        <v>43125</v>
      </c>
      <c r="B133" s="276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76">
        <f>IF((L134=""),"",MAX(D135:L135))</f>
        <v>43051.319999999992</v>
      </c>
      <c r="N133" s="276">
        <f>IF(L134="","",MIN(D135:L135))</f>
        <v>33243.780000000006</v>
      </c>
      <c r="O133" s="276">
        <f>IF((L135=""),"",AVERAGE(D135:L135))</f>
        <v>39034.773333333338</v>
      </c>
      <c r="P133" s="276">
        <f>IF((L134=""),"",((M133-N133)/(M133+N133))*100)</f>
        <v>12.854744275844695</v>
      </c>
      <c r="Q133" s="279" t="str">
        <f>IF(L134="","",IF(P135&lt;20,(IF(O133&gt;33000,IF(O133&lt;44000,"Pass","Fail"),"Fail"))))</f>
        <v>Pass</v>
      </c>
      <c r="R133" s="276">
        <v>1428</v>
      </c>
      <c r="S133" s="158"/>
      <c r="T133" s="158"/>
      <c r="U133" s="158">
        <v>19000</v>
      </c>
      <c r="V133" s="158">
        <v>49000</v>
      </c>
      <c r="W133" s="158">
        <v>33000</v>
      </c>
      <c r="X133" s="164">
        <v>44000</v>
      </c>
      <c r="Y133" s="161">
        <v>20</v>
      </c>
    </row>
    <row r="134" spans="1:25" ht="16.100000000000001" x14ac:dyDescent="0.35">
      <c r="A134"/>
      <c r="B134" s="277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77"/>
      <c r="N134" s="277"/>
      <c r="O134" s="277"/>
      <c r="P134" s="277"/>
      <c r="Q134" s="280"/>
      <c r="R134" s="277"/>
      <c r="S134" s="159"/>
      <c r="T134" s="159"/>
      <c r="U134" s="159"/>
      <c r="V134" s="159"/>
      <c r="W134" s="159"/>
      <c r="X134" s="165"/>
      <c r="Y134" s="162"/>
    </row>
    <row r="135" spans="1:25" ht="26.6" customHeight="1" x14ac:dyDescent="0.35">
      <c r="A135"/>
      <c r="B135" s="278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78"/>
      <c r="N135" s="278"/>
      <c r="O135" s="278"/>
      <c r="P135" s="278"/>
      <c r="Q135" s="281"/>
      <c r="R135" s="278"/>
      <c r="S135" s="160"/>
      <c r="T135" s="160"/>
      <c r="U135" s="160"/>
      <c r="V135" s="160"/>
      <c r="W135" s="160"/>
      <c r="X135" s="166"/>
      <c r="Y135" s="163"/>
    </row>
    <row r="136" spans="1:25" x14ac:dyDescent="0.3">
      <c r="A136" s="217">
        <v>43128</v>
      </c>
      <c r="B136" s="276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76">
        <f>IF((L137=""),"",MAX(D138:L138))</f>
        <v>36323.399999999994</v>
      </c>
      <c r="N136" s="276">
        <f>IF(L137="","",MIN(D138:L138))</f>
        <v>28628.490000000005</v>
      </c>
      <c r="O136" s="276">
        <f>IF((L138=""),"",AVERAGE(D138:L138))</f>
        <v>33003.966666666667</v>
      </c>
      <c r="P136" s="276">
        <f>IF((L137=""),"",((M136-N136)/(M136+N136))*100)</f>
        <v>11.847091747445669</v>
      </c>
      <c r="Q136" s="279" t="str">
        <f>IF(L137="","",IF(P138&lt;20,(IF(O136&gt;33000,IF(O136&lt;44000,"Pass","Fail"),"Fail"))))</f>
        <v>Pass</v>
      </c>
      <c r="R136" s="276">
        <v>1519</v>
      </c>
      <c r="S136" s="158"/>
      <c r="T136" s="158"/>
      <c r="U136" s="158">
        <v>19000</v>
      </c>
      <c r="V136" s="158">
        <v>49000</v>
      </c>
      <c r="W136" s="158">
        <v>33000</v>
      </c>
      <c r="X136" s="164">
        <v>44000</v>
      </c>
      <c r="Y136" s="161">
        <v>20</v>
      </c>
    </row>
    <row r="137" spans="1:25" ht="16.100000000000001" x14ac:dyDescent="0.35">
      <c r="A137"/>
      <c r="B137" s="277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77"/>
      <c r="N137" s="277"/>
      <c r="O137" s="277"/>
      <c r="P137" s="277"/>
      <c r="Q137" s="280"/>
      <c r="R137" s="277"/>
      <c r="S137" s="159"/>
      <c r="T137" s="159"/>
      <c r="U137" s="159"/>
      <c r="V137" s="159"/>
      <c r="W137" s="159"/>
      <c r="X137" s="165"/>
      <c r="Y137" s="162"/>
    </row>
    <row r="138" spans="1:25" ht="26.6" customHeight="1" x14ac:dyDescent="0.35">
      <c r="A138"/>
      <c r="B138" s="278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78"/>
      <c r="N138" s="278"/>
      <c r="O138" s="278"/>
      <c r="P138" s="278"/>
      <c r="Q138" s="281"/>
      <c r="R138" s="278"/>
      <c r="S138" s="160"/>
      <c r="T138" s="160"/>
      <c r="U138" s="160"/>
      <c r="V138" s="160"/>
      <c r="W138" s="160"/>
      <c r="X138" s="166"/>
      <c r="Y138" s="163"/>
    </row>
    <row r="139" spans="1:25" x14ac:dyDescent="0.3">
      <c r="A139" s="217">
        <v>43131</v>
      </c>
      <c r="B139" s="276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76">
        <f>IF((L140=""),"",MAX(D141:L141))</f>
        <v>43135.95</v>
      </c>
      <c r="N139" s="276">
        <f>IF(L140="","",MIN(D141:L141))</f>
        <v>33306.990000000005</v>
      </c>
      <c r="O139" s="276">
        <f>IF((L141=""),"",AVERAGE(D141:L141))</f>
        <v>39146.939999999995</v>
      </c>
      <c r="P139" s="276">
        <f>IF((L140=""),"",((M139-N139)/(M139+N139))*100)</f>
        <v>12.857904209335736</v>
      </c>
      <c r="Q139" s="279" t="str">
        <f>IF(L140="","",IF(P141&lt;20,(IF(O139&gt;33000,IF(O139&lt;44000,"Pass","Fail"),"Fail"))))</f>
        <v>Pass</v>
      </c>
      <c r="R139" s="276">
        <v>1335</v>
      </c>
      <c r="S139" s="158" t="s">
        <v>173</v>
      </c>
      <c r="T139" s="158"/>
      <c r="U139" s="158">
        <v>19000</v>
      </c>
      <c r="V139" s="158">
        <v>49000</v>
      </c>
      <c r="W139" s="158">
        <v>33000</v>
      </c>
      <c r="X139" s="164">
        <v>44000</v>
      </c>
      <c r="Y139" s="161">
        <v>20</v>
      </c>
    </row>
    <row r="140" spans="1:25" ht="16.100000000000001" x14ac:dyDescent="0.35">
      <c r="A140"/>
      <c r="B140" s="277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77"/>
      <c r="N140" s="277"/>
      <c r="O140" s="277"/>
      <c r="P140" s="277"/>
      <c r="Q140" s="280"/>
      <c r="R140" s="277"/>
      <c r="S140" s="159"/>
      <c r="T140" s="159"/>
      <c r="U140" s="159"/>
      <c r="V140" s="159"/>
      <c r="W140" s="159"/>
      <c r="X140" s="165"/>
      <c r="Y140" s="162"/>
    </row>
    <row r="141" spans="1:25" ht="26.6" customHeight="1" x14ac:dyDescent="0.35">
      <c r="A141"/>
      <c r="B141" s="278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78"/>
      <c r="N141" s="278"/>
      <c r="O141" s="278"/>
      <c r="P141" s="278"/>
      <c r="Q141" s="281"/>
      <c r="R141" s="278"/>
      <c r="S141" s="160"/>
      <c r="T141" s="160"/>
      <c r="U141" s="160"/>
      <c r="V141" s="160"/>
      <c r="W141" s="160"/>
      <c r="X141" s="166"/>
      <c r="Y141" s="163"/>
    </row>
    <row r="142" spans="1:25" x14ac:dyDescent="0.3">
      <c r="A142" s="217">
        <v>43134</v>
      </c>
      <c r="B142" s="276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76">
        <f>IF((L143=""),"",MAX(D144:L144))</f>
        <v>42167.31</v>
      </c>
      <c r="N142" s="276">
        <f>IF(L143="","",MIN(D144:L144))</f>
        <v>32835.270000000004</v>
      </c>
      <c r="O142" s="276">
        <f>IF((L144=""),"",AVERAGE(D144:L144))</f>
        <v>38739.286666666667</v>
      </c>
      <c r="P142" s="276">
        <f>IF((L143=""),"",((M142-N142)/(M142+N142))*100)</f>
        <v>12.442291985155702</v>
      </c>
      <c r="Q142" s="279" t="str">
        <f>IF(L143="","",IF(P144&lt;20,(IF(O142&gt;33000,IF(O142&lt;44000,"Pass","Fail"),"Fail"))))</f>
        <v>Pass</v>
      </c>
      <c r="R142" s="276">
        <v>1335</v>
      </c>
      <c r="S142" s="158"/>
      <c r="T142" s="158"/>
      <c r="U142" s="158">
        <v>19000</v>
      </c>
      <c r="V142" s="158">
        <v>49000</v>
      </c>
      <c r="W142" s="158">
        <v>33000</v>
      </c>
      <c r="X142" s="164">
        <v>44000</v>
      </c>
      <c r="Y142" s="161">
        <v>20</v>
      </c>
    </row>
    <row r="143" spans="1:25" ht="16.100000000000001" x14ac:dyDescent="0.35">
      <c r="A143"/>
      <c r="B143" s="277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77"/>
      <c r="N143" s="277"/>
      <c r="O143" s="277"/>
      <c r="P143" s="277"/>
      <c r="Q143" s="280"/>
      <c r="R143" s="277"/>
      <c r="S143" s="159"/>
      <c r="T143" s="159"/>
      <c r="U143" s="159"/>
      <c r="V143" s="159"/>
      <c r="W143" s="159"/>
      <c r="X143" s="165"/>
      <c r="Y143" s="162"/>
    </row>
    <row r="144" spans="1:25" ht="26.6" customHeight="1" x14ac:dyDescent="0.35">
      <c r="A144"/>
      <c r="B144" s="278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78"/>
      <c r="N144" s="278"/>
      <c r="O144" s="278"/>
      <c r="P144" s="278"/>
      <c r="Q144" s="281"/>
      <c r="R144" s="278"/>
      <c r="S144" s="160"/>
      <c r="T144" s="160"/>
      <c r="U144" s="160"/>
      <c r="V144" s="160"/>
      <c r="W144" s="160"/>
      <c r="X144" s="166"/>
      <c r="Y144" s="163"/>
    </row>
    <row r="145" spans="1:25" x14ac:dyDescent="0.3">
      <c r="A145" s="217">
        <v>43137</v>
      </c>
      <c r="B145" s="276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76">
        <f>IF((L146=""),"",MAX(D147:L147))</f>
        <v>42359.49</v>
      </c>
      <c r="N145" s="276">
        <f>IF(L146="","",MIN(D147:L147))</f>
        <v>32621.30999999999</v>
      </c>
      <c r="O145" s="276">
        <f>IF((L147=""),"",AVERAGE(D147:L147))</f>
        <v>38893.376666666663</v>
      </c>
      <c r="P145" s="276">
        <f>IF((L146=""),"",((M145-N145)/(M145+N145))*100)</f>
        <v>12.987564816593061</v>
      </c>
      <c r="Q145" s="279" t="str">
        <f>IF(L146="","",IF(P147&lt;20,(IF(O145&gt;33000,IF(O145&lt;44000,"Pass","Fail"),"Fail"))))</f>
        <v>Pass</v>
      </c>
      <c r="R145" s="276">
        <v>102</v>
      </c>
      <c r="S145" s="158"/>
      <c r="T145" s="158"/>
      <c r="U145" s="158">
        <v>19000</v>
      </c>
      <c r="V145" s="158">
        <v>49000</v>
      </c>
      <c r="W145" s="158">
        <v>33000</v>
      </c>
      <c r="X145" s="164">
        <v>44000</v>
      </c>
      <c r="Y145" s="161">
        <v>20</v>
      </c>
    </row>
    <row r="146" spans="1:25" ht="16.100000000000001" x14ac:dyDescent="0.35">
      <c r="A146"/>
      <c r="B146" s="277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77"/>
      <c r="N146" s="277"/>
      <c r="O146" s="277"/>
      <c r="P146" s="277"/>
      <c r="Q146" s="280"/>
      <c r="R146" s="277"/>
      <c r="S146" s="159"/>
      <c r="T146" s="159"/>
      <c r="U146" s="159"/>
      <c r="V146" s="159"/>
      <c r="W146" s="159"/>
      <c r="X146" s="165"/>
      <c r="Y146" s="162"/>
    </row>
    <row r="147" spans="1:25" ht="26.6" customHeight="1" x14ac:dyDescent="0.35">
      <c r="A147"/>
      <c r="B147" s="278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78"/>
      <c r="N147" s="278"/>
      <c r="O147" s="278"/>
      <c r="P147" s="278"/>
      <c r="Q147" s="281"/>
      <c r="R147" s="278"/>
      <c r="S147" s="160"/>
      <c r="T147" s="160"/>
      <c r="U147" s="160"/>
      <c r="V147" s="160"/>
      <c r="W147" s="160"/>
      <c r="X147" s="166"/>
      <c r="Y147" s="163"/>
    </row>
    <row r="148" spans="1:25" x14ac:dyDescent="0.3">
      <c r="A148" s="217">
        <v>43140</v>
      </c>
      <c r="B148" s="276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76">
        <f>IF((L149=""),"",MAX(D150:L150))</f>
        <v>42970.38</v>
      </c>
      <c r="N148" s="276">
        <f>IF(L149="","",MIN(D150:L150))</f>
        <v>33298.44</v>
      </c>
      <c r="O148" s="276">
        <f>IF((L150=""),"",AVERAGE(D150:L150))</f>
        <v>39217.96</v>
      </c>
      <c r="P148" s="276">
        <f>IF((L149=""),"",((M148-N148)/(M148+N148))*100)</f>
        <v>12.681381460995455</v>
      </c>
      <c r="Q148" s="279" t="str">
        <f>IF(L149="","",IF(P150&lt;20,(IF(O148&gt;33000,IF(O148&lt;44000,"Pass","Fail"),"Fail"))))</f>
        <v>Pass</v>
      </c>
      <c r="R148" s="276"/>
      <c r="S148" s="158"/>
      <c r="T148" s="158"/>
      <c r="U148" s="158">
        <v>19000</v>
      </c>
      <c r="V148" s="158">
        <v>49000</v>
      </c>
      <c r="W148" s="158">
        <v>33000</v>
      </c>
      <c r="X148" s="164">
        <v>44000</v>
      </c>
      <c r="Y148" s="161">
        <v>20</v>
      </c>
    </row>
    <row r="149" spans="1:25" ht="16.100000000000001" x14ac:dyDescent="0.35">
      <c r="A149"/>
      <c r="B149" s="277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77"/>
      <c r="N149" s="277"/>
      <c r="O149" s="277"/>
      <c r="P149" s="277"/>
      <c r="Q149" s="280"/>
      <c r="R149" s="277"/>
      <c r="S149" s="159"/>
      <c r="T149" s="159"/>
      <c r="U149" s="159"/>
      <c r="V149" s="159"/>
      <c r="W149" s="159"/>
      <c r="X149" s="165"/>
      <c r="Y149" s="162"/>
    </row>
    <row r="150" spans="1:25" ht="26.6" customHeight="1" x14ac:dyDescent="0.35">
      <c r="A150"/>
      <c r="B150" s="278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78"/>
      <c r="N150" s="278"/>
      <c r="O150" s="278"/>
      <c r="P150" s="278"/>
      <c r="Q150" s="281"/>
      <c r="R150" s="278"/>
      <c r="S150" s="160"/>
      <c r="T150" s="160"/>
      <c r="U150" s="160"/>
      <c r="V150" s="160"/>
      <c r="W150" s="160"/>
      <c r="X150" s="166"/>
      <c r="Y150" s="163"/>
    </row>
    <row r="151" spans="1:25" x14ac:dyDescent="0.3">
      <c r="A151" s="217">
        <v>43143</v>
      </c>
      <c r="B151" s="276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76">
        <f>IF((L152=""),"",MAX(D153:L153))</f>
        <v>43321.53</v>
      </c>
      <c r="N151" s="276">
        <f>IF(L152="","",MIN(D153:L153))</f>
        <v>33795.150000000009</v>
      </c>
      <c r="O151" s="276">
        <f>IF((L153=""),"",AVERAGE(D153:L153))</f>
        <v>39963.05333333333</v>
      </c>
      <c r="P151" s="276">
        <f>IF((L152=""),"",((M151-N151)/(M151+N151))*100)</f>
        <v>12.353202964650436</v>
      </c>
      <c r="Q151" s="279" t="str">
        <f>IF(L152="","",IF(P153&lt;20,(IF(O151&gt;33000,IF(O151&lt;44000,"Pass","Fail"),"Fail"))))</f>
        <v>Pass</v>
      </c>
      <c r="R151" s="276">
        <v>121</v>
      </c>
      <c r="S151" s="158"/>
      <c r="T151" s="158"/>
      <c r="U151" s="158">
        <v>19000</v>
      </c>
      <c r="V151" s="158">
        <v>49000</v>
      </c>
      <c r="W151" s="158">
        <v>33000</v>
      </c>
      <c r="X151" s="164">
        <v>44000</v>
      </c>
      <c r="Y151" s="161">
        <v>20</v>
      </c>
    </row>
    <row r="152" spans="1:25" ht="16.100000000000001" x14ac:dyDescent="0.35">
      <c r="A152"/>
      <c r="B152" s="277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77"/>
      <c r="N152" s="277"/>
      <c r="O152" s="277"/>
      <c r="P152" s="277"/>
      <c r="Q152" s="280"/>
      <c r="R152" s="277"/>
      <c r="S152" s="159"/>
      <c r="T152" s="159"/>
      <c r="U152" s="159"/>
      <c r="V152" s="159"/>
      <c r="W152" s="159"/>
      <c r="X152" s="165"/>
      <c r="Y152" s="162"/>
    </row>
    <row r="153" spans="1:25" ht="26.6" customHeight="1" x14ac:dyDescent="0.35">
      <c r="A153"/>
      <c r="B153" s="278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78"/>
      <c r="N153" s="278"/>
      <c r="O153" s="278"/>
      <c r="P153" s="278"/>
      <c r="Q153" s="281"/>
      <c r="R153" s="278"/>
      <c r="S153" s="160"/>
      <c r="T153" s="160"/>
      <c r="U153" s="160"/>
      <c r="V153" s="160"/>
      <c r="W153" s="160"/>
      <c r="X153" s="166"/>
      <c r="Y153" s="163"/>
    </row>
    <row r="154" spans="1:25" x14ac:dyDescent="0.3">
      <c r="A154" s="217">
        <v>43146</v>
      </c>
      <c r="B154" s="276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76">
        <f>IF((L155=""),"",MAX(D156:L156))</f>
        <v>43573.05</v>
      </c>
      <c r="N154" s="276">
        <f>IF(L155="","",MIN(D156:L156))</f>
        <v>33767.79</v>
      </c>
      <c r="O154" s="276">
        <f>IF((L156=""),"",AVERAGE(D156:L156))</f>
        <v>39755.279999999999</v>
      </c>
      <c r="P154" s="276">
        <f>IF((L155=""),"",((M154-N154)/(M154+N154))*100)</f>
        <v>12.677984878364395</v>
      </c>
      <c r="Q154" s="279" t="str">
        <f>IF(L155="","",IF(P156&lt;20,(IF(O154&gt;33000,IF(O154&lt;44000,"Pass","Fail"),"Fail"))))</f>
        <v>Pass</v>
      </c>
      <c r="R154" s="276">
        <v>102</v>
      </c>
      <c r="S154" s="158"/>
      <c r="T154" s="158"/>
      <c r="U154" s="158">
        <v>19000</v>
      </c>
      <c r="V154" s="158">
        <v>49000</v>
      </c>
      <c r="W154" s="158">
        <v>33000</v>
      </c>
      <c r="X154" s="164">
        <v>44000</v>
      </c>
      <c r="Y154" s="161">
        <v>20</v>
      </c>
    </row>
    <row r="155" spans="1:25" ht="16.100000000000001" x14ac:dyDescent="0.35">
      <c r="A155"/>
      <c r="B155" s="277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77"/>
      <c r="N155" s="277"/>
      <c r="O155" s="277"/>
      <c r="P155" s="277"/>
      <c r="Q155" s="280"/>
      <c r="R155" s="277"/>
      <c r="S155" s="159"/>
      <c r="T155" s="159"/>
      <c r="U155" s="159"/>
      <c r="V155" s="159"/>
      <c r="W155" s="159"/>
      <c r="X155" s="165"/>
      <c r="Y155" s="162"/>
    </row>
    <row r="156" spans="1:25" ht="26.6" customHeight="1" x14ac:dyDescent="0.35">
      <c r="A156"/>
      <c r="B156" s="278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78"/>
      <c r="N156" s="278"/>
      <c r="O156" s="278"/>
      <c r="P156" s="278"/>
      <c r="Q156" s="281"/>
      <c r="R156" s="278"/>
      <c r="S156" s="160"/>
      <c r="T156" s="160"/>
      <c r="U156" s="160"/>
      <c r="V156" s="160"/>
      <c r="W156" s="160"/>
      <c r="X156" s="166"/>
      <c r="Y156" s="163"/>
    </row>
    <row r="157" spans="1:25" x14ac:dyDescent="0.3">
      <c r="A157" s="217">
        <v>43150</v>
      </c>
      <c r="B157" s="276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76">
        <f>IF((L158=""),"",MAX(D159:L159))</f>
        <v>42907.11</v>
      </c>
      <c r="N157" s="276">
        <f>IF(L158="","",MIN(D159:L159))</f>
        <v>32791.47</v>
      </c>
      <c r="O157" s="276">
        <f>IF((L159=""),"",AVERAGE(D159:L159))</f>
        <v>38189.25</v>
      </c>
      <c r="P157" s="276">
        <f>IF((L158=""),"",((M157-N157)/(M157+N157))*100)</f>
        <v>13.363051195940532</v>
      </c>
      <c r="Q157" s="279" t="str">
        <f>IF(L158="","",IF(P159&lt;20,(IF(O157&gt;33000,IF(O157&lt;44000,"Pass","Fail"),"Fail"))))</f>
        <v>Pass</v>
      </c>
      <c r="R157" s="276"/>
      <c r="S157" s="158"/>
      <c r="T157" s="158"/>
      <c r="U157" s="158">
        <v>19000</v>
      </c>
      <c r="V157" s="158">
        <v>49000</v>
      </c>
      <c r="W157" s="158">
        <v>33000</v>
      </c>
      <c r="X157" s="164">
        <v>44000</v>
      </c>
      <c r="Y157" s="161">
        <v>20</v>
      </c>
    </row>
    <row r="158" spans="1:25" ht="16.100000000000001" x14ac:dyDescent="0.35">
      <c r="A158"/>
      <c r="B158" s="277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77"/>
      <c r="N158" s="277"/>
      <c r="O158" s="277"/>
      <c r="P158" s="277"/>
      <c r="Q158" s="280"/>
      <c r="R158" s="277"/>
      <c r="S158" s="159"/>
      <c r="T158" s="159"/>
      <c r="U158" s="159"/>
      <c r="V158" s="159"/>
      <c r="W158" s="159"/>
      <c r="X158" s="165"/>
      <c r="Y158" s="162"/>
    </row>
    <row r="159" spans="1:25" ht="26.6" customHeight="1" x14ac:dyDescent="0.35">
      <c r="A159"/>
      <c r="B159" s="278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78"/>
      <c r="N159" s="278"/>
      <c r="O159" s="278"/>
      <c r="P159" s="278"/>
      <c r="Q159" s="281"/>
      <c r="R159" s="278"/>
      <c r="S159" s="160"/>
      <c r="T159" s="160"/>
      <c r="U159" s="160"/>
      <c r="V159" s="160"/>
      <c r="W159" s="160"/>
      <c r="X159" s="166"/>
      <c r="Y159" s="163"/>
    </row>
    <row r="160" spans="1:25" x14ac:dyDescent="0.3">
      <c r="A160" s="217">
        <v>43157</v>
      </c>
      <c r="B160" s="276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76">
        <f>IF((L161=""),"",MAX(D162:L162))</f>
        <v>42728.01</v>
      </c>
      <c r="N160" s="276">
        <f>IF(L161="","",MIN(D162:L162))</f>
        <v>34739.31</v>
      </c>
      <c r="O160" s="276">
        <f>IF((L162=""),"",AVERAGE(D162:L162))</f>
        <v>39568.953333333338</v>
      </c>
      <c r="P160" s="276">
        <f>IF((L161=""),"",((M160-N160)/(M160+N160))*100)</f>
        <v>10.312348484496434</v>
      </c>
      <c r="Q160" s="279" t="str">
        <f>IF(L161="","",IF(P162&lt;20,(IF(O160&gt;33000,IF(O160&lt;44000,"Pass","Fail"),"Fail"))))</f>
        <v>Pass</v>
      </c>
      <c r="R160" s="276">
        <v>1159</v>
      </c>
      <c r="S160" s="158" t="s">
        <v>174</v>
      </c>
      <c r="T160" s="158"/>
      <c r="U160" s="158">
        <v>19000</v>
      </c>
      <c r="V160" s="158">
        <v>49000</v>
      </c>
      <c r="W160" s="158">
        <v>33000</v>
      </c>
      <c r="X160" s="164">
        <v>44000</v>
      </c>
      <c r="Y160" s="161">
        <v>20</v>
      </c>
    </row>
    <row r="161" spans="1:26" ht="16.100000000000001" x14ac:dyDescent="0.35">
      <c r="A161"/>
      <c r="B161" s="277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77"/>
      <c r="N161" s="277"/>
      <c r="O161" s="277"/>
      <c r="P161" s="277"/>
      <c r="Q161" s="280"/>
      <c r="R161" s="277"/>
      <c r="S161" s="159"/>
      <c r="T161" s="159"/>
      <c r="U161" s="159"/>
      <c r="V161" s="159"/>
      <c r="W161" s="159"/>
      <c r="X161" s="165"/>
      <c r="Y161" s="162"/>
    </row>
    <row r="162" spans="1:26" ht="26.6" customHeight="1" x14ac:dyDescent="0.35">
      <c r="A162"/>
      <c r="B162" s="278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78"/>
      <c r="N162" s="278"/>
      <c r="O162" s="278"/>
      <c r="P162" s="278"/>
      <c r="Q162" s="281"/>
      <c r="R162" s="278"/>
      <c r="S162" s="160"/>
      <c r="T162" s="160"/>
      <c r="U162" s="160"/>
      <c r="V162" s="160"/>
      <c r="W162" s="160"/>
      <c r="X162" s="166"/>
      <c r="Y162" s="163"/>
    </row>
    <row r="163" spans="1:26" x14ac:dyDescent="0.3">
      <c r="A163" s="217">
        <v>43167</v>
      </c>
      <c r="B163" s="276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76">
        <f>IF((L164=""),"",MAX(D165:L165))</f>
        <v>37815.449999999997</v>
      </c>
      <c r="N163" s="276">
        <f>IF(L164="","",MIN(D165:L165))</f>
        <v>30949.08</v>
      </c>
      <c r="O163" s="276">
        <f>IF((L165=""),"",AVERAGE(D165:L165))</f>
        <v>35314.336666666677</v>
      </c>
      <c r="P163" s="276">
        <f>IF((L164=""),"",((M163-N163)/(M163+N163))*100)</f>
        <v>9.9853369171577189</v>
      </c>
      <c r="Q163" s="279" t="str">
        <f>IF(L164="","",IF(P165&lt;20,(IF(O163&gt;33000,IF(O163&lt;44000,"Pass","Fail"),"Fail"))))</f>
        <v>Pass</v>
      </c>
      <c r="R163" s="276">
        <v>1335</v>
      </c>
      <c r="S163" s="158" t="s">
        <v>175</v>
      </c>
      <c r="T163" s="158"/>
      <c r="U163" s="158">
        <v>19000</v>
      </c>
      <c r="V163" s="158">
        <v>49000</v>
      </c>
      <c r="W163" s="158">
        <v>33000</v>
      </c>
      <c r="X163" s="164">
        <v>44000</v>
      </c>
      <c r="Y163" s="161">
        <v>20</v>
      </c>
      <c r="Z163" s="54">
        <v>1</v>
      </c>
    </row>
    <row r="164" spans="1:26" ht="16.100000000000001" x14ac:dyDescent="0.35">
      <c r="A164"/>
      <c r="B164" s="277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77"/>
      <c r="N164" s="277"/>
      <c r="O164" s="277"/>
      <c r="P164" s="277"/>
      <c r="Q164" s="280"/>
      <c r="R164" s="277"/>
      <c r="S164" s="159"/>
      <c r="T164" s="159"/>
      <c r="U164" s="159"/>
      <c r="V164" s="159"/>
      <c r="W164" s="159"/>
      <c r="X164" s="165"/>
      <c r="Y164" s="162"/>
    </row>
    <row r="165" spans="1:26" ht="26.6" customHeight="1" x14ac:dyDescent="0.35">
      <c r="A165"/>
      <c r="B165" s="278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78"/>
      <c r="N165" s="278"/>
      <c r="O165" s="278"/>
      <c r="P165" s="278"/>
      <c r="Q165" s="281"/>
      <c r="R165" s="278"/>
      <c r="S165" s="160"/>
      <c r="T165" s="160"/>
      <c r="U165" s="160"/>
      <c r="V165" s="160"/>
      <c r="W165" s="160"/>
      <c r="X165" s="166"/>
      <c r="Y165" s="163"/>
    </row>
    <row r="166" spans="1:26" x14ac:dyDescent="0.3">
      <c r="A166" s="217">
        <v>43170</v>
      </c>
      <c r="B166" s="276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76">
        <f>IF((L167=""),"",MAX(D168:L168))</f>
        <v>44455.35</v>
      </c>
      <c r="N166" s="276">
        <f>IF(L167="","",MIN(D168:L168))</f>
        <v>28360.17</v>
      </c>
      <c r="O166" s="276">
        <f>IF((L168=""),"",AVERAGE(D168:L168))</f>
        <v>35656.356666666659</v>
      </c>
      <c r="P166" s="276">
        <f>IF((L167=""),"",((M166-N166)/(M166+N166))*100)</f>
        <v>22.10405144397788</v>
      </c>
      <c r="Q166" s="279" t="str">
        <f>IF(L167="","",IF(P168&lt;20,(IF(O166&gt;33000,IF(O166&lt;44000,"Pass","Fail"),"Fail"))))</f>
        <v>Pass</v>
      </c>
      <c r="R166" s="276">
        <v>1335</v>
      </c>
      <c r="S166" s="158"/>
      <c r="T166" s="158"/>
      <c r="U166" s="158">
        <v>19000</v>
      </c>
      <c r="V166" s="158">
        <v>49000</v>
      </c>
      <c r="W166" s="158">
        <v>33000</v>
      </c>
      <c r="X166" s="164">
        <v>44000</v>
      </c>
      <c r="Y166" s="161">
        <v>20</v>
      </c>
    </row>
    <row r="167" spans="1:26" ht="16.100000000000001" x14ac:dyDescent="0.35">
      <c r="A167"/>
      <c r="B167" s="277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77"/>
      <c r="N167" s="277"/>
      <c r="O167" s="277"/>
      <c r="P167" s="277"/>
      <c r="Q167" s="280"/>
      <c r="R167" s="277"/>
      <c r="S167" s="159"/>
      <c r="T167" s="159"/>
      <c r="U167" s="159"/>
      <c r="V167" s="159"/>
      <c r="W167" s="159"/>
      <c r="X167" s="165"/>
      <c r="Y167" s="162"/>
    </row>
    <row r="168" spans="1:26" ht="26.6" customHeight="1" x14ac:dyDescent="0.35">
      <c r="A168"/>
      <c r="B168" s="278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78"/>
      <c r="N168" s="278"/>
      <c r="O168" s="278"/>
      <c r="P168" s="278"/>
      <c r="Q168" s="281"/>
      <c r="R168" s="278"/>
      <c r="S168" s="160"/>
      <c r="T168" s="160"/>
      <c r="U168" s="160"/>
      <c r="V168" s="160"/>
      <c r="W168" s="160"/>
      <c r="X168" s="166"/>
      <c r="Y168" s="163"/>
    </row>
    <row r="169" spans="1:26" x14ac:dyDescent="0.3">
      <c r="A169" s="217">
        <v>43188</v>
      </c>
      <c r="B169" s="276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76">
        <f>IF((L170=""),"",MAX(D171:L171))</f>
        <v>37618.619999999995</v>
      </c>
      <c r="N169" s="276">
        <f>IF(L170="","",MIN(D171:L171))</f>
        <v>29361</v>
      </c>
      <c r="O169" s="276">
        <f>IF((L171=""),"",AVERAGE(D171:L171))</f>
        <v>34359.016666666663</v>
      </c>
      <c r="P169" s="276">
        <f>IF((L170=""),"",((M169-N169)/(M169+N169))*100)</f>
        <v>12.328556059290865</v>
      </c>
      <c r="Q169" s="279" t="str">
        <f>IF(L170="","",IF(P171&lt;20,(IF(O169&gt;33000,IF(O169&lt;44000,"Pass","Fail"),"Fail"))))</f>
        <v>Pass</v>
      </c>
      <c r="R169" s="276">
        <v>1335</v>
      </c>
      <c r="S169" s="158"/>
      <c r="T169" s="158"/>
      <c r="U169" s="158">
        <v>19000</v>
      </c>
      <c r="V169" s="158">
        <v>49000</v>
      </c>
      <c r="W169" s="158">
        <v>33000</v>
      </c>
      <c r="X169" s="164">
        <v>44000</v>
      </c>
      <c r="Y169" s="161">
        <v>20</v>
      </c>
    </row>
    <row r="170" spans="1:26" ht="16.100000000000001" x14ac:dyDescent="0.35">
      <c r="A170"/>
      <c r="B170" s="277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77"/>
      <c r="N170" s="277"/>
      <c r="O170" s="277"/>
      <c r="P170" s="277"/>
      <c r="Q170" s="280"/>
      <c r="R170" s="277"/>
      <c r="S170" s="159"/>
      <c r="T170" s="159"/>
      <c r="U170" s="159"/>
      <c r="V170" s="159"/>
      <c r="W170" s="159"/>
      <c r="X170" s="165"/>
      <c r="Y170" s="162"/>
    </row>
    <row r="171" spans="1:26" ht="26.6" customHeight="1" x14ac:dyDescent="0.35">
      <c r="A171"/>
      <c r="B171" s="278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78"/>
      <c r="N171" s="278"/>
      <c r="O171" s="278"/>
      <c r="P171" s="278"/>
      <c r="Q171" s="281"/>
      <c r="R171" s="278"/>
      <c r="S171" s="160"/>
      <c r="T171" s="160"/>
      <c r="U171" s="160"/>
      <c r="V171" s="160"/>
      <c r="W171" s="160"/>
      <c r="X171" s="166"/>
      <c r="Y171" s="163"/>
    </row>
    <row r="172" spans="1:26" x14ac:dyDescent="0.3">
      <c r="A172" s="217">
        <v>43193</v>
      </c>
      <c r="B172" s="276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76">
        <f>IF((L173=""),"",MAX(D174:L174))</f>
        <v>43370.01</v>
      </c>
      <c r="N172" s="276">
        <f>IF(L173="","",MIN(D174:L174))</f>
        <v>32278.92</v>
      </c>
      <c r="O172" s="276">
        <f>IF((L174=""),"",AVERAGE(D174:L174))</f>
        <v>38598.660000000003</v>
      </c>
      <c r="P172" s="276">
        <f>IF((L173=""),"",((M172-N172)/(M172+N172))*100)</f>
        <v>14.661264871823047</v>
      </c>
      <c r="Q172" s="279" t="str">
        <f>IF(L173="","",IF(P174&lt;20,(IF(O172&gt;33000,IF(O172&lt;44000,"Pass","Fail"),"Fail"))))</f>
        <v>Pass</v>
      </c>
      <c r="R172" s="276">
        <v>1335</v>
      </c>
      <c r="S172" s="158"/>
      <c r="T172" s="158"/>
      <c r="U172" s="158">
        <v>19000</v>
      </c>
      <c r="V172" s="158">
        <v>49000</v>
      </c>
      <c r="W172" s="158">
        <v>33000</v>
      </c>
      <c r="X172" s="164">
        <v>44000</v>
      </c>
      <c r="Y172" s="161">
        <v>20</v>
      </c>
    </row>
    <row r="173" spans="1:26" ht="16.100000000000001" x14ac:dyDescent="0.35">
      <c r="A173"/>
      <c r="B173" s="277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77"/>
      <c r="N173" s="277"/>
      <c r="O173" s="277"/>
      <c r="P173" s="277"/>
      <c r="Q173" s="280"/>
      <c r="R173" s="277"/>
      <c r="S173" s="159"/>
      <c r="T173" s="159"/>
      <c r="U173" s="159"/>
      <c r="V173" s="159"/>
      <c r="W173" s="159"/>
      <c r="X173" s="165"/>
      <c r="Y173" s="162"/>
    </row>
    <row r="174" spans="1:26" ht="26.6" customHeight="1" x14ac:dyDescent="0.35">
      <c r="A174"/>
      <c r="B174" s="278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78"/>
      <c r="N174" s="278"/>
      <c r="O174" s="278"/>
      <c r="P174" s="278"/>
      <c r="Q174" s="281"/>
      <c r="R174" s="278"/>
      <c r="S174" s="160"/>
      <c r="T174" s="160"/>
      <c r="U174" s="160"/>
      <c r="V174" s="160"/>
      <c r="W174" s="160"/>
      <c r="X174" s="166"/>
      <c r="Y174" s="163"/>
    </row>
    <row r="175" spans="1:26" x14ac:dyDescent="0.3">
      <c r="A175" s="217">
        <v>43195</v>
      </c>
      <c r="B175" s="276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76">
        <f>IF((L176=""),"",MAX(D177:L177))</f>
        <v>45479.340000000004</v>
      </c>
      <c r="N175" s="276">
        <f>IF(L176="","",MIN(D177:L177))</f>
        <v>33224.969999999994</v>
      </c>
      <c r="O175" s="276">
        <f>IF((L177=""),"",AVERAGE(D177:L177))</f>
        <v>39422.356666666659</v>
      </c>
      <c r="P175" s="276">
        <f>IF((L176=""),"",((M175-N175)/(M175+N175))*100)</f>
        <v>15.570138407922018</v>
      </c>
      <c r="Q175" s="279" t="str">
        <f>IF(L176="","",IF(P177&lt;20,(IF(O175&gt;33000,IF(O175&lt;44000,"Pass","Fail"),"Fail"))))</f>
        <v>Pass</v>
      </c>
      <c r="R175" s="276">
        <v>102</v>
      </c>
      <c r="S175" s="158"/>
      <c r="T175" s="158"/>
      <c r="U175" s="158">
        <v>19000</v>
      </c>
      <c r="V175" s="158">
        <v>49000</v>
      </c>
      <c r="W175" s="158">
        <v>33000</v>
      </c>
      <c r="X175" s="164">
        <v>44000</v>
      </c>
      <c r="Y175" s="161">
        <v>20</v>
      </c>
    </row>
    <row r="176" spans="1:26" ht="16.100000000000001" x14ac:dyDescent="0.35">
      <c r="A176"/>
      <c r="B176" s="277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77"/>
      <c r="N176" s="277"/>
      <c r="O176" s="277"/>
      <c r="P176" s="277"/>
      <c r="Q176" s="280"/>
      <c r="R176" s="277"/>
      <c r="S176" s="159"/>
      <c r="T176" s="159"/>
      <c r="U176" s="159"/>
      <c r="V176" s="159"/>
      <c r="W176" s="159"/>
      <c r="X176" s="165"/>
      <c r="Y176" s="162"/>
    </row>
    <row r="177" spans="1:25" ht="26.6" customHeight="1" x14ac:dyDescent="0.35">
      <c r="A177"/>
      <c r="B177" s="278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78"/>
      <c r="N177" s="278"/>
      <c r="O177" s="278"/>
      <c r="P177" s="278"/>
      <c r="Q177" s="281"/>
      <c r="R177" s="278"/>
      <c r="S177" s="160"/>
      <c r="T177" s="160"/>
      <c r="U177" s="160"/>
      <c r="V177" s="160"/>
      <c r="W177" s="160"/>
      <c r="X177" s="166"/>
      <c r="Y177" s="163"/>
    </row>
    <row r="178" spans="1:25" x14ac:dyDescent="0.3">
      <c r="A178" s="217">
        <v>43201</v>
      </c>
      <c r="B178" s="276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76">
        <f>IF((L179=""),"",MAX(D180:L180))</f>
        <v>41824.169999999991</v>
      </c>
      <c r="N178" s="276">
        <f>IF(L179="","",MIN(D180:L180))</f>
        <v>32484.840000000007</v>
      </c>
      <c r="O178" s="276">
        <f>IF((L180=""),"",AVERAGE(D180:L180))</f>
        <v>39287.896666666667</v>
      </c>
      <c r="P178" s="276">
        <f>IF((L179=""),"",((M178-N178)/(M178+N178))*100)</f>
        <v>12.568233650266617</v>
      </c>
      <c r="Q178" s="279" t="str">
        <f>IF(L179="","",IF(P180&lt;20,(IF(O178&gt;33000,IF(O178&lt;44000,"Pass","Fail"),"Fail"))))</f>
        <v>Pass</v>
      </c>
      <c r="R178" s="276">
        <v>74</v>
      </c>
      <c r="S178" s="158" t="s">
        <v>128</v>
      </c>
      <c r="T178" s="158"/>
      <c r="U178" s="158">
        <v>19000</v>
      </c>
      <c r="V178" s="158">
        <v>49000</v>
      </c>
      <c r="W178" s="158">
        <v>33000</v>
      </c>
      <c r="X178" s="164">
        <v>44000</v>
      </c>
      <c r="Y178" s="161">
        <v>20</v>
      </c>
    </row>
    <row r="179" spans="1:25" ht="16.100000000000001" x14ac:dyDescent="0.35">
      <c r="A179"/>
      <c r="B179" s="277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77"/>
      <c r="N179" s="277"/>
      <c r="O179" s="277"/>
      <c r="P179" s="277"/>
      <c r="Q179" s="280"/>
      <c r="R179" s="277"/>
      <c r="S179" s="159"/>
      <c r="T179" s="159"/>
      <c r="U179" s="159"/>
      <c r="V179" s="159"/>
      <c r="W179" s="159"/>
      <c r="X179" s="165"/>
      <c r="Y179" s="162"/>
    </row>
    <row r="180" spans="1:25" ht="26.6" customHeight="1" x14ac:dyDescent="0.35">
      <c r="A180"/>
      <c r="B180" s="278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78"/>
      <c r="N180" s="278"/>
      <c r="O180" s="278"/>
      <c r="P180" s="278"/>
      <c r="Q180" s="281"/>
      <c r="R180" s="278"/>
      <c r="S180" s="160"/>
      <c r="T180" s="160"/>
      <c r="U180" s="160"/>
      <c r="V180" s="160"/>
      <c r="W180" s="160"/>
      <c r="X180" s="166"/>
      <c r="Y180" s="163"/>
    </row>
    <row r="181" spans="1:25" x14ac:dyDescent="0.3">
      <c r="A181" s="217">
        <v>43210</v>
      </c>
      <c r="B181" s="276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76">
        <f>IF((L182=""),"",MAX(D183:L183))</f>
        <v>41229.69</v>
      </c>
      <c r="N181" s="276">
        <f>IF(L182="","",MIN(D183:L183))</f>
        <v>32409.48</v>
      </c>
      <c r="O181" s="276">
        <f>IF((L183=""),"",AVERAGE(D183:L183))</f>
        <v>38298.229999999996</v>
      </c>
      <c r="P181" s="276">
        <f>IF((L182=""),"",((M181-N181)/(M181+N181))*100)</f>
        <v>11.977606483071446</v>
      </c>
      <c r="Q181" s="279" t="str">
        <f>IF(L182="","",IF(P183&lt;20,(IF(O181&gt;33000,IF(O181&lt;44000,"Pass","Fail"),"Fail"))))</f>
        <v>Pass</v>
      </c>
      <c r="R181" s="276">
        <v>102</v>
      </c>
      <c r="S181" s="158"/>
      <c r="T181" s="158"/>
      <c r="U181" s="158">
        <v>19000</v>
      </c>
      <c r="V181" s="158">
        <v>49000</v>
      </c>
      <c r="W181" s="158">
        <v>33000</v>
      </c>
      <c r="X181" s="164">
        <v>44000</v>
      </c>
      <c r="Y181" s="161">
        <v>20</v>
      </c>
    </row>
    <row r="182" spans="1:25" ht="16.100000000000001" x14ac:dyDescent="0.35">
      <c r="A182"/>
      <c r="B182" s="277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77"/>
      <c r="N182" s="277"/>
      <c r="O182" s="277"/>
      <c r="P182" s="277"/>
      <c r="Q182" s="280"/>
      <c r="R182" s="277"/>
      <c r="S182" s="159"/>
      <c r="T182" s="159"/>
      <c r="U182" s="159"/>
      <c r="V182" s="159"/>
      <c r="W182" s="159"/>
      <c r="X182" s="165"/>
      <c r="Y182" s="162"/>
    </row>
    <row r="183" spans="1:25" ht="26.6" customHeight="1" x14ac:dyDescent="0.35">
      <c r="A183"/>
      <c r="B183" s="278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78"/>
      <c r="N183" s="278"/>
      <c r="O183" s="278"/>
      <c r="P183" s="278"/>
      <c r="Q183" s="281"/>
      <c r="R183" s="278"/>
      <c r="S183" s="160"/>
      <c r="T183" s="160"/>
      <c r="U183" s="160"/>
      <c r="V183" s="160"/>
      <c r="W183" s="160"/>
      <c r="X183" s="166"/>
      <c r="Y183" s="163"/>
    </row>
    <row r="184" spans="1:25" x14ac:dyDescent="0.3">
      <c r="A184" s="217">
        <v>43214</v>
      </c>
      <c r="B184" s="276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76">
        <f>IF((L185=""),"",MAX(D186:L186))</f>
        <v>42672.72</v>
      </c>
      <c r="N184" s="276">
        <f>IF(L185="","",MIN(D186:L186))</f>
        <v>33150.900000000009</v>
      </c>
      <c r="O184" s="276">
        <f>IF((L186=""),"",AVERAGE(D186:L186))</f>
        <v>39071.189999999995</v>
      </c>
      <c r="P184" s="276">
        <f>IF((L185=""),"",((M184-N184)/(M184+N184))*100)</f>
        <v>12.557854663230259</v>
      </c>
      <c r="Q184" s="279" t="str">
        <f>IF(L185="","",IF(P186&lt;20,(IF(O184&gt;33000,IF(O184&lt;44000,"Pass","Fail"),"Fail"))))</f>
        <v>Pass</v>
      </c>
      <c r="R184" s="276">
        <v>102</v>
      </c>
      <c r="S184" s="158"/>
      <c r="T184" s="158"/>
      <c r="U184" s="158">
        <v>19000</v>
      </c>
      <c r="V184" s="158">
        <v>49000</v>
      </c>
      <c r="W184" s="158">
        <v>33000</v>
      </c>
      <c r="X184" s="164">
        <v>44000</v>
      </c>
      <c r="Y184" s="161">
        <v>20</v>
      </c>
    </row>
    <row r="185" spans="1:25" ht="16.100000000000001" x14ac:dyDescent="0.35">
      <c r="A185"/>
      <c r="B185" s="277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77"/>
      <c r="N185" s="277"/>
      <c r="O185" s="277"/>
      <c r="P185" s="277"/>
      <c r="Q185" s="280"/>
      <c r="R185" s="277"/>
      <c r="S185" s="159"/>
      <c r="T185" s="159"/>
      <c r="U185" s="159"/>
      <c r="V185" s="159"/>
      <c r="W185" s="159"/>
      <c r="X185" s="165"/>
      <c r="Y185" s="162"/>
    </row>
    <row r="186" spans="1:25" ht="26.6" customHeight="1" x14ac:dyDescent="0.35">
      <c r="A186"/>
      <c r="B186" s="278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78"/>
      <c r="N186" s="278"/>
      <c r="O186" s="278"/>
      <c r="P186" s="278"/>
      <c r="Q186" s="281"/>
      <c r="R186" s="278"/>
      <c r="S186" s="160"/>
      <c r="T186" s="160"/>
      <c r="U186" s="160"/>
      <c r="V186" s="160"/>
      <c r="W186" s="160"/>
      <c r="X186" s="166"/>
      <c r="Y186" s="163"/>
    </row>
    <row r="187" spans="1:25" x14ac:dyDescent="0.3">
      <c r="A187" s="217">
        <v>43220</v>
      </c>
      <c r="B187" s="276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76">
        <f>IF((L188=""),"",MAX(D189:L189))</f>
        <v>42372.81</v>
      </c>
      <c r="N187" s="276">
        <f>IF(L188="","",MIN(D189:L189))</f>
        <v>33323.19</v>
      </c>
      <c r="O187" s="276">
        <f>IF((L189=""),"",AVERAGE(D189:L189))</f>
        <v>38542.689999999995</v>
      </c>
      <c r="P187" s="276">
        <f>IF((L188=""),"",((M187-N187)/(M187+N187))*100)</f>
        <v>11.955215599239056</v>
      </c>
      <c r="Q187" s="279" t="str">
        <f>IF(L188="","",IF(P189&lt;20,(IF(O187&gt;33000,IF(O187&lt;44000,"Pass","Fail"),"Fail"))))</f>
        <v>Pass</v>
      </c>
      <c r="R187" s="276"/>
      <c r="S187" s="158"/>
      <c r="T187" s="158"/>
      <c r="U187" s="158">
        <v>19000</v>
      </c>
      <c r="V187" s="158">
        <v>49000</v>
      </c>
      <c r="W187" s="158">
        <v>33000</v>
      </c>
      <c r="X187" s="164">
        <v>44000</v>
      </c>
      <c r="Y187" s="161">
        <v>20</v>
      </c>
    </row>
    <row r="188" spans="1:25" ht="16.100000000000001" x14ac:dyDescent="0.35">
      <c r="A188"/>
      <c r="B188" s="277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77"/>
      <c r="N188" s="277"/>
      <c r="O188" s="277"/>
      <c r="P188" s="277"/>
      <c r="Q188" s="280"/>
      <c r="R188" s="277"/>
      <c r="S188" s="159"/>
      <c r="T188" s="159"/>
      <c r="U188" s="159"/>
      <c r="V188" s="159"/>
      <c r="W188" s="159"/>
      <c r="X188" s="165"/>
      <c r="Y188" s="162"/>
    </row>
    <row r="189" spans="1:25" ht="26.6" customHeight="1" x14ac:dyDescent="0.35">
      <c r="A189"/>
      <c r="B189" s="278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78"/>
      <c r="N189" s="278"/>
      <c r="O189" s="278"/>
      <c r="P189" s="278"/>
      <c r="Q189" s="281"/>
      <c r="R189" s="278"/>
      <c r="S189" s="160"/>
      <c r="T189" s="160"/>
      <c r="U189" s="160"/>
      <c r="V189" s="160"/>
      <c r="W189" s="160"/>
      <c r="X189" s="166"/>
      <c r="Y189" s="163"/>
    </row>
    <row r="190" spans="1:25" x14ac:dyDescent="0.3">
      <c r="A190" s="217">
        <v>43223</v>
      </c>
      <c r="B190" s="276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76">
        <f>IF((L191=""),"",MAX(D192:L192))</f>
        <v>41463.18</v>
      </c>
      <c r="N190" s="276">
        <f>IF(L191="","",MIN(D192:L192))</f>
        <v>31328.25</v>
      </c>
      <c r="O190" s="276">
        <f>IF((L192=""),"",AVERAGE(D192:L192))</f>
        <v>38679.056666666671</v>
      </c>
      <c r="P190" s="276">
        <f>IF((L191=""),"",((M190-N190)/(M190+N190))*100)</f>
        <v>13.923246184337913</v>
      </c>
      <c r="Q190" s="279" t="str">
        <f>IF(L191="","",IF(P192&lt;20,(IF(O190&gt;33000,IF(O190&lt;44000,"Pass","Fail"),"Fail"))))</f>
        <v>Pass</v>
      </c>
      <c r="R190" s="276">
        <v>1159</v>
      </c>
      <c r="S190" s="158" t="s">
        <v>176</v>
      </c>
      <c r="T190" s="158"/>
      <c r="U190" s="158">
        <v>19000</v>
      </c>
      <c r="V190" s="158">
        <v>49000</v>
      </c>
      <c r="W190" s="158">
        <v>33000</v>
      </c>
      <c r="X190" s="164">
        <v>44000</v>
      </c>
      <c r="Y190" s="161">
        <v>20</v>
      </c>
    </row>
    <row r="191" spans="1:25" ht="16.100000000000001" x14ac:dyDescent="0.35">
      <c r="A191"/>
      <c r="B191" s="277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77"/>
      <c r="N191" s="277"/>
      <c r="O191" s="277"/>
      <c r="P191" s="277"/>
      <c r="Q191" s="280"/>
      <c r="R191" s="277"/>
      <c r="S191" s="159"/>
      <c r="T191" s="159"/>
      <c r="U191" s="159"/>
      <c r="V191" s="159"/>
      <c r="W191" s="159"/>
      <c r="X191" s="165"/>
      <c r="Y191" s="162"/>
    </row>
    <row r="192" spans="1:25" ht="26.6" customHeight="1" x14ac:dyDescent="0.35">
      <c r="A192"/>
      <c r="B192" s="278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78"/>
      <c r="N192" s="278"/>
      <c r="O192" s="278"/>
      <c r="P192" s="278"/>
      <c r="Q192" s="281"/>
      <c r="R192" s="278"/>
      <c r="S192" s="160"/>
      <c r="T192" s="160"/>
      <c r="U192" s="160"/>
      <c r="V192" s="160"/>
      <c r="W192" s="160"/>
      <c r="X192" s="166"/>
      <c r="Y192" s="163"/>
    </row>
    <row r="193" spans="1:25" x14ac:dyDescent="0.3">
      <c r="A193" s="217">
        <v>43226</v>
      </c>
      <c r="B193" s="276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76">
        <f>IF((L194=""),"",MAX(D195:L195))</f>
        <v>36540.720000000001</v>
      </c>
      <c r="N193" s="276">
        <f>IF(L194="","",MIN(D195:L195))</f>
        <v>28438.680000000004</v>
      </c>
      <c r="O193" s="276">
        <f>IF((L195=""),"",AVERAGE(D195:L195))</f>
        <v>33106.466666666667</v>
      </c>
      <c r="P193" s="276">
        <f>IF((L194=""),"",((M193-N193)/(M193+N193))*100)</f>
        <v>12.468628519192231</v>
      </c>
      <c r="Q193" s="279" t="str">
        <f>IF(L194="","",IF(P195&lt;20,(IF(O193&gt;19000,IF(O193&lt;49000,"Pass","Fail"),"Fail"))))</f>
        <v>Pass</v>
      </c>
      <c r="R193" s="276">
        <v>64</v>
      </c>
      <c r="S193" s="158"/>
      <c r="T193" s="158"/>
      <c r="U193" s="158">
        <v>19000</v>
      </c>
      <c r="V193" s="158">
        <v>49000</v>
      </c>
      <c r="W193" s="158">
        <v>33000</v>
      </c>
      <c r="X193" s="164">
        <v>44000</v>
      </c>
      <c r="Y193" s="161">
        <v>20</v>
      </c>
    </row>
    <row r="194" spans="1:25" ht="16.100000000000001" x14ac:dyDescent="0.35">
      <c r="A194"/>
      <c r="B194" s="277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77"/>
      <c r="N194" s="277"/>
      <c r="O194" s="277"/>
      <c r="P194" s="277"/>
      <c r="Q194" s="280"/>
      <c r="R194" s="277"/>
      <c r="S194" s="159"/>
      <c r="T194" s="159"/>
      <c r="U194" s="159"/>
      <c r="V194" s="159"/>
      <c r="W194" s="159"/>
      <c r="X194" s="165"/>
      <c r="Y194" s="162"/>
    </row>
    <row r="195" spans="1:25" ht="26.6" customHeight="1" x14ac:dyDescent="0.35">
      <c r="A195"/>
      <c r="B195" s="278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78"/>
      <c r="N195" s="278"/>
      <c r="O195" s="278"/>
      <c r="P195" s="278"/>
      <c r="Q195" s="281"/>
      <c r="R195" s="278"/>
      <c r="S195" s="160"/>
      <c r="T195" s="160"/>
      <c r="U195" s="160"/>
      <c r="V195" s="160"/>
      <c r="W195" s="160"/>
      <c r="X195" s="166"/>
      <c r="Y195" s="163"/>
    </row>
    <row r="196" spans="1:25" x14ac:dyDescent="0.3">
      <c r="A196" s="217">
        <v>43229</v>
      </c>
      <c r="B196" s="276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76">
        <f>IF((L197=""),"",MAX(D198:L198))</f>
        <v>42206.909999999996</v>
      </c>
      <c r="N196" s="276">
        <f>IF(L197="","",MIN(D198:L198))</f>
        <v>32855.700000000004</v>
      </c>
      <c r="O196" s="276">
        <f>IF((L198=""),"",AVERAGE(D198:L198))</f>
        <v>39621.926666666666</v>
      </c>
      <c r="P196" s="276">
        <f>IF((L197=""),"",((M196-N196)/(M196+N196))*100)</f>
        <v>12.45788016164105</v>
      </c>
      <c r="Q196" s="279" t="str">
        <f>IF(L197="","",IF(P198&lt;20,(IF(O196&gt;19000,IF(O196&lt;49000,"Pass","Fail"),"Fail"))))</f>
        <v>Pass</v>
      </c>
      <c r="R196" s="276">
        <v>1159</v>
      </c>
      <c r="S196" s="158" t="s">
        <v>177</v>
      </c>
      <c r="T196" s="158"/>
      <c r="U196" s="158">
        <v>19000</v>
      </c>
      <c r="V196" s="158">
        <v>49000</v>
      </c>
      <c r="W196" s="158">
        <v>33000</v>
      </c>
      <c r="X196" s="164">
        <v>44000</v>
      </c>
      <c r="Y196" s="161">
        <v>20</v>
      </c>
    </row>
    <row r="197" spans="1:25" ht="16.100000000000001" x14ac:dyDescent="0.35">
      <c r="A197"/>
      <c r="B197" s="277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77"/>
      <c r="N197" s="277"/>
      <c r="O197" s="277"/>
      <c r="P197" s="277"/>
      <c r="Q197" s="280"/>
      <c r="R197" s="277"/>
      <c r="S197" s="159"/>
      <c r="T197" s="159"/>
      <c r="U197" s="159"/>
      <c r="V197" s="159"/>
      <c r="W197" s="159"/>
      <c r="X197" s="165"/>
      <c r="Y197" s="162"/>
    </row>
    <row r="198" spans="1:25" ht="26.6" customHeight="1" x14ac:dyDescent="0.35">
      <c r="A198"/>
      <c r="B198" s="278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78"/>
      <c r="N198" s="278"/>
      <c r="O198" s="278"/>
      <c r="P198" s="278"/>
      <c r="Q198" s="281"/>
      <c r="R198" s="278"/>
      <c r="S198" s="160"/>
      <c r="T198" s="160"/>
      <c r="U198" s="160"/>
      <c r="V198" s="160"/>
      <c r="W198" s="160"/>
      <c r="X198" s="166"/>
      <c r="Y198" s="163"/>
    </row>
    <row r="199" spans="1:25" x14ac:dyDescent="0.3">
      <c r="A199" s="217">
        <v>43233</v>
      </c>
      <c r="B199" s="276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76">
        <f>IF((L200=""),"",MAX(D201:L201))</f>
        <v>43524.84</v>
      </c>
      <c r="N199" s="276">
        <f>IF(L200="","",MIN(D201:L201))</f>
        <v>34447.440000000002</v>
      </c>
      <c r="O199" s="276">
        <f>IF((L201=""),"",AVERAGE(D201:L201))</f>
        <v>40204.03666666666</v>
      </c>
      <c r="P199" s="276">
        <f>IF((L200=""),"",((M199-N199)/(M199+N199))*100)</f>
        <v>11.641829634839452</v>
      </c>
      <c r="Q199" s="279" t="str">
        <f>IF(L200="","",IF(P201&lt;20,(IF(O199&gt;19000,IF(O199&lt;49000,"Pass","Fail"),"Fail"))))</f>
        <v>Pass</v>
      </c>
      <c r="R199" s="276">
        <v>74</v>
      </c>
      <c r="S199" s="158"/>
      <c r="T199" s="158"/>
      <c r="U199" s="158">
        <v>19000</v>
      </c>
      <c r="V199" s="158">
        <v>49000</v>
      </c>
      <c r="W199" s="158">
        <v>33000</v>
      </c>
      <c r="X199" s="164">
        <v>44000</v>
      </c>
      <c r="Y199" s="161">
        <v>20</v>
      </c>
    </row>
    <row r="200" spans="1:25" ht="16.100000000000001" x14ac:dyDescent="0.35">
      <c r="A200"/>
      <c r="B200" s="277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77"/>
      <c r="N200" s="277"/>
      <c r="O200" s="277"/>
      <c r="P200" s="277"/>
      <c r="Q200" s="280"/>
      <c r="R200" s="277"/>
      <c r="S200" s="159"/>
      <c r="T200" s="159"/>
      <c r="U200" s="159"/>
      <c r="V200" s="159"/>
      <c r="W200" s="159"/>
      <c r="X200" s="165"/>
      <c r="Y200" s="162"/>
    </row>
    <row r="201" spans="1:25" ht="26.6" customHeight="1" x14ac:dyDescent="0.35">
      <c r="A201"/>
      <c r="B201" s="278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78"/>
      <c r="N201" s="278"/>
      <c r="O201" s="278"/>
      <c r="P201" s="278"/>
      <c r="Q201" s="281"/>
      <c r="R201" s="278"/>
      <c r="S201" s="160"/>
      <c r="T201" s="160"/>
      <c r="U201" s="160"/>
      <c r="V201" s="160"/>
      <c r="W201" s="160"/>
      <c r="X201" s="166"/>
      <c r="Y201" s="163"/>
    </row>
    <row r="202" spans="1:25" x14ac:dyDescent="0.3">
      <c r="A202" s="217">
        <v>43236</v>
      </c>
      <c r="B202" s="276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76">
        <f>IF((L203=""),"",MAX(D204:L204))</f>
        <v>41943</v>
      </c>
      <c r="N202" s="276">
        <f>IF(L203="","",MIN(D204:L204))</f>
        <v>33504</v>
      </c>
      <c r="O202" s="276">
        <f>IF((L204=""),"",AVERAGE(D204:L204))</f>
        <v>39426.333333333336</v>
      </c>
      <c r="P202" s="276">
        <f>IF((L203=""),"",((M202-N202)/(M202+N202))*100)</f>
        <v>11.185335401009981</v>
      </c>
      <c r="Q202" s="279" t="str">
        <f>IF(L203="","",IF(P204&lt;20,(IF(O202&gt;19000,IF(O202&lt;49000,"Pass","Fail"),"Fail"))))</f>
        <v>Pass</v>
      </c>
      <c r="R202" s="276">
        <v>1335</v>
      </c>
      <c r="S202" s="158" t="s">
        <v>178</v>
      </c>
      <c r="T202" s="158"/>
      <c r="U202" s="158">
        <v>19000</v>
      </c>
      <c r="V202" s="158">
        <v>49000</v>
      </c>
      <c r="W202" s="158">
        <v>33000</v>
      </c>
      <c r="X202" s="164">
        <v>44000</v>
      </c>
      <c r="Y202" s="161">
        <v>20</v>
      </c>
    </row>
    <row r="203" spans="1:25" ht="16.100000000000001" x14ac:dyDescent="0.35">
      <c r="A203"/>
      <c r="B203" s="277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77"/>
      <c r="N203" s="277"/>
      <c r="O203" s="277"/>
      <c r="P203" s="277"/>
      <c r="Q203" s="280"/>
      <c r="R203" s="277"/>
      <c r="S203" s="159"/>
      <c r="T203" s="159"/>
      <c r="U203" s="159"/>
      <c r="V203" s="159"/>
      <c r="W203" s="159"/>
      <c r="X203" s="165"/>
      <c r="Y203" s="162"/>
    </row>
    <row r="204" spans="1:25" ht="26.6" customHeight="1" x14ac:dyDescent="0.35">
      <c r="A204"/>
      <c r="B204" s="278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78"/>
      <c r="N204" s="278"/>
      <c r="O204" s="278"/>
      <c r="P204" s="278"/>
      <c r="Q204" s="281"/>
      <c r="R204" s="278"/>
      <c r="S204" s="160"/>
      <c r="T204" s="160"/>
      <c r="U204" s="160"/>
      <c r="V204" s="160"/>
      <c r="W204" s="160"/>
      <c r="X204" s="166"/>
      <c r="Y204" s="163"/>
    </row>
    <row r="205" spans="1:25" x14ac:dyDescent="0.3">
      <c r="A205" s="217">
        <v>43239</v>
      </c>
      <c r="B205" s="276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76">
        <f>IF((L206=""),"",MAX(D207:L207))</f>
        <v>42330</v>
      </c>
      <c r="N205" s="276">
        <f>IF(L206="","",MIN(D207:L207))</f>
        <v>33315</v>
      </c>
      <c r="O205" s="276">
        <f>IF((L207=""),"",AVERAGE(D207:L207))</f>
        <v>39253.666666666664</v>
      </c>
      <c r="P205" s="276">
        <f>IF((L206=""),"",((M205-N205)/(M205+N205))*100)</f>
        <v>11.917509418996628</v>
      </c>
      <c r="Q205" s="279" t="str">
        <f>IF(L206="","",IF(P207&lt;20,(IF(O205&gt;19000,IF(O205&lt;49000,"Pass","Fail"),"Fail"))))</f>
        <v>Pass</v>
      </c>
      <c r="R205" s="276">
        <v>1159</v>
      </c>
      <c r="S205" s="158" t="s">
        <v>179</v>
      </c>
      <c r="T205" s="158"/>
      <c r="U205" s="158">
        <v>19000</v>
      </c>
      <c r="V205" s="158">
        <v>49000</v>
      </c>
      <c r="W205" s="158">
        <v>33000</v>
      </c>
      <c r="X205" s="164">
        <v>44000</v>
      </c>
      <c r="Y205" s="161">
        <v>20</v>
      </c>
    </row>
    <row r="206" spans="1:25" ht="16.100000000000001" x14ac:dyDescent="0.35">
      <c r="A206"/>
      <c r="B206" s="277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77"/>
      <c r="N206" s="277"/>
      <c r="O206" s="277"/>
      <c r="P206" s="277"/>
      <c r="Q206" s="280"/>
      <c r="R206" s="277"/>
      <c r="S206" s="159"/>
      <c r="T206" s="159"/>
      <c r="U206" s="159"/>
      <c r="V206" s="159"/>
      <c r="W206" s="159"/>
      <c r="X206" s="165"/>
      <c r="Y206" s="162"/>
    </row>
    <row r="207" spans="1:25" ht="26.6" customHeight="1" x14ac:dyDescent="0.35">
      <c r="A207"/>
      <c r="B207" s="278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78"/>
      <c r="N207" s="278"/>
      <c r="O207" s="278"/>
      <c r="P207" s="278"/>
      <c r="Q207" s="281"/>
      <c r="R207" s="278"/>
      <c r="S207" s="160"/>
      <c r="T207" s="160"/>
      <c r="U207" s="160"/>
      <c r="V207" s="160"/>
      <c r="W207" s="160"/>
      <c r="X207" s="166"/>
      <c r="Y207" s="163"/>
    </row>
    <row r="208" spans="1:25" x14ac:dyDescent="0.3">
      <c r="A208" s="217">
        <v>43242</v>
      </c>
      <c r="B208" s="276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76">
        <f>IF((L209=""),"",MAX(D210:L210))</f>
        <v>43768.35</v>
      </c>
      <c r="N208" s="276">
        <f>IF(L209="","",MIN(D210:L210))</f>
        <v>33453.360000000008</v>
      </c>
      <c r="O208" s="276">
        <f>IF((L210=""),"",AVERAGE(D210:L210))</f>
        <v>39742.386666666665</v>
      </c>
      <c r="P208" s="276">
        <f>IF((L209=""),"",((M208-N208)/(M208+N208))*100)</f>
        <v>13.357629609600707</v>
      </c>
      <c r="Q208" s="279" t="str">
        <f>IF(L209="","",IF(P210&lt;20,(IF(O208&gt;19000,IF(O208&lt;49000,"Pass","Fail"),"Fail"))))</f>
        <v>Pass</v>
      </c>
      <c r="R208" s="276">
        <v>1428</v>
      </c>
      <c r="S208" s="158" t="s">
        <v>180</v>
      </c>
      <c r="T208" s="158"/>
      <c r="U208" s="158">
        <v>19000</v>
      </c>
      <c r="V208" s="158">
        <v>49000</v>
      </c>
      <c r="W208" s="158">
        <v>33000</v>
      </c>
      <c r="X208" s="164">
        <v>44000</v>
      </c>
      <c r="Y208" s="161">
        <v>20</v>
      </c>
    </row>
    <row r="209" spans="1:25" ht="16.100000000000001" x14ac:dyDescent="0.35">
      <c r="A209"/>
      <c r="B209" s="277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77"/>
      <c r="N209" s="277"/>
      <c r="O209" s="277"/>
      <c r="P209" s="277"/>
      <c r="Q209" s="280"/>
      <c r="R209" s="277"/>
      <c r="S209" s="159"/>
      <c r="T209" s="159"/>
      <c r="U209" s="159"/>
      <c r="V209" s="159"/>
      <c r="W209" s="159"/>
      <c r="X209" s="165"/>
      <c r="Y209" s="162"/>
    </row>
    <row r="210" spans="1:25" ht="26.6" customHeight="1" x14ac:dyDescent="0.35">
      <c r="A210"/>
      <c r="B210" s="278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78"/>
      <c r="N210" s="278"/>
      <c r="O210" s="278"/>
      <c r="P210" s="278"/>
      <c r="Q210" s="281"/>
      <c r="R210" s="278"/>
      <c r="S210" s="160"/>
      <c r="T210" s="160"/>
      <c r="U210" s="160"/>
      <c r="V210" s="160"/>
      <c r="W210" s="160"/>
      <c r="X210" s="166"/>
      <c r="Y210" s="163"/>
    </row>
    <row r="211" spans="1:25" x14ac:dyDescent="0.3">
      <c r="A211" s="217">
        <v>43246</v>
      </c>
      <c r="B211" s="276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76">
        <f>IF((L212=""),"",MAX(D213:L213))</f>
        <v>40946.97</v>
      </c>
      <c r="N211" s="276">
        <f>IF(L212="","",MIN(D213:L213))</f>
        <v>32124.600000000002</v>
      </c>
      <c r="O211" s="276">
        <f>IF((L213=""),"",AVERAGE(D213:L213))</f>
        <v>38048.466666666674</v>
      </c>
      <c r="P211" s="276">
        <f>IF((L212=""),"",((M211-N211)/(M211+N211))*100)</f>
        <v>12.07360126517057</v>
      </c>
      <c r="Q211" s="279" t="str">
        <f>IF(L212="","",IF(P213&lt;20,(IF(O211&gt;19000,IF(O211&lt;49000,"Pass","Fail"),"Fail"))))</f>
        <v>Pass</v>
      </c>
      <c r="R211" s="276">
        <v>102</v>
      </c>
      <c r="S211" s="158"/>
      <c r="T211" s="158"/>
      <c r="U211" s="158">
        <v>19000</v>
      </c>
      <c r="V211" s="158">
        <v>49000</v>
      </c>
      <c r="W211" s="158">
        <v>33000</v>
      </c>
      <c r="X211" s="164">
        <v>44000</v>
      </c>
      <c r="Y211" s="161">
        <v>20</v>
      </c>
    </row>
    <row r="212" spans="1:25" ht="16.100000000000001" x14ac:dyDescent="0.35">
      <c r="A212"/>
      <c r="B212" s="277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77"/>
      <c r="N212" s="277"/>
      <c r="O212" s="277"/>
      <c r="P212" s="277"/>
      <c r="Q212" s="280"/>
      <c r="R212" s="277"/>
      <c r="S212" s="159"/>
      <c r="T212" s="159"/>
      <c r="U212" s="159"/>
      <c r="V212" s="159"/>
      <c r="W212" s="159"/>
      <c r="X212" s="165"/>
      <c r="Y212" s="162"/>
    </row>
    <row r="213" spans="1:25" ht="26.6" customHeight="1" x14ac:dyDescent="0.35">
      <c r="A213"/>
      <c r="B213" s="278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78"/>
      <c r="N213" s="278"/>
      <c r="O213" s="278"/>
      <c r="P213" s="278"/>
      <c r="Q213" s="281"/>
      <c r="R213" s="278"/>
      <c r="S213" s="160"/>
      <c r="T213" s="160"/>
      <c r="U213" s="160"/>
      <c r="V213" s="160"/>
      <c r="W213" s="160"/>
      <c r="X213" s="166"/>
      <c r="Y213" s="163"/>
    </row>
    <row r="214" spans="1:25" x14ac:dyDescent="0.3">
      <c r="A214" s="217">
        <v>43249</v>
      </c>
      <c r="B214" s="276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76">
        <f>IF((L215=""),"",MAX(D216:L216))</f>
        <v>42768.989999999991</v>
      </c>
      <c r="N214" s="276">
        <f>IF(L215="","",MIN(D216:L216))</f>
        <v>33294.299999999996</v>
      </c>
      <c r="O214" s="276">
        <f>IF((L216=""),"",AVERAGE(D216:L216))</f>
        <v>39474.833333333336</v>
      </c>
      <c r="P214" s="276">
        <f>IF((L215=""),"",((M214-N214)/(M214+N214))*100)</f>
        <v>12.456324200544044</v>
      </c>
      <c r="Q214" s="279" t="str">
        <f>IF(L215="","",IF(P216&lt;20,(IF(O214&gt;19000,IF(O214&lt;49000,"Pass","Fail"),"Fail"))))</f>
        <v>Pass</v>
      </c>
      <c r="R214" s="276">
        <v>1428</v>
      </c>
      <c r="S214" s="158" t="s">
        <v>181</v>
      </c>
      <c r="T214" s="158"/>
      <c r="U214" s="158">
        <v>19000</v>
      </c>
      <c r="V214" s="158">
        <v>49000</v>
      </c>
      <c r="W214" s="158">
        <v>33000</v>
      </c>
      <c r="X214" s="164">
        <v>44000</v>
      </c>
      <c r="Y214" s="161">
        <v>20</v>
      </c>
    </row>
    <row r="215" spans="1:25" ht="16.100000000000001" x14ac:dyDescent="0.35">
      <c r="A215"/>
      <c r="B215" s="277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77"/>
      <c r="N215" s="277"/>
      <c r="O215" s="277"/>
      <c r="P215" s="277"/>
      <c r="Q215" s="280"/>
      <c r="R215" s="277"/>
      <c r="S215" s="159"/>
      <c r="T215" s="159"/>
      <c r="U215" s="159"/>
      <c r="V215" s="159"/>
      <c r="W215" s="159"/>
      <c r="X215" s="165"/>
      <c r="Y215" s="162"/>
    </row>
    <row r="216" spans="1:25" ht="26.6" customHeight="1" x14ac:dyDescent="0.35">
      <c r="A216"/>
      <c r="B216" s="278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78"/>
      <c r="N216" s="278"/>
      <c r="O216" s="278"/>
      <c r="P216" s="278"/>
      <c r="Q216" s="281"/>
      <c r="R216" s="278"/>
      <c r="S216" s="160"/>
      <c r="T216" s="160"/>
      <c r="U216" s="160"/>
      <c r="V216" s="160"/>
      <c r="W216" s="160"/>
      <c r="X216" s="166"/>
      <c r="Y216" s="163"/>
    </row>
    <row r="217" spans="1:25" x14ac:dyDescent="0.3">
      <c r="A217" s="217">
        <v>43252</v>
      </c>
      <c r="B217" s="276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76">
        <f>IF((L218=""),"",MAX(D219:L219))</f>
        <v>39871.08</v>
      </c>
      <c r="N217" s="276">
        <f>IF(L218="","",MIN(D219:L219))</f>
        <v>31675.77</v>
      </c>
      <c r="O217" s="276">
        <f>IF((L219=""),"",AVERAGE(D219:L219))</f>
        <v>36873.363333333327</v>
      </c>
      <c r="P217" s="276">
        <f>IF((L218=""),"",((M217-N217)/(M217+N217))*100)</f>
        <v>11.454466548841774</v>
      </c>
      <c r="Q217" s="279" t="str">
        <f>IF(L218="","",IF(P219&lt;20,(IF(O217&gt;19000,IF(O217&lt;49000,"Pass","Fail"),"Fail"))))</f>
        <v>Pass</v>
      </c>
      <c r="R217" s="276">
        <v>121</v>
      </c>
      <c r="S217" s="158"/>
      <c r="T217" s="158"/>
      <c r="U217" s="158">
        <v>19000</v>
      </c>
      <c r="V217" s="158">
        <v>49000</v>
      </c>
      <c r="W217" s="158">
        <v>33000</v>
      </c>
      <c r="X217" s="164">
        <v>44000</v>
      </c>
      <c r="Y217" s="161">
        <v>20</v>
      </c>
    </row>
    <row r="218" spans="1:25" ht="16.100000000000001" x14ac:dyDescent="0.35">
      <c r="A218"/>
      <c r="B218" s="277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77"/>
      <c r="N218" s="277"/>
      <c r="O218" s="277"/>
      <c r="P218" s="277"/>
      <c r="Q218" s="280"/>
      <c r="R218" s="277"/>
      <c r="S218" s="159"/>
      <c r="T218" s="159"/>
      <c r="U218" s="159"/>
      <c r="V218" s="159"/>
      <c r="W218" s="159"/>
      <c r="X218" s="165"/>
      <c r="Y218" s="162"/>
    </row>
    <row r="219" spans="1:25" ht="26.6" customHeight="1" x14ac:dyDescent="0.35">
      <c r="A219"/>
      <c r="B219" s="278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78"/>
      <c r="N219" s="278"/>
      <c r="O219" s="278"/>
      <c r="P219" s="278"/>
      <c r="Q219" s="281"/>
      <c r="R219" s="278"/>
      <c r="S219" s="160"/>
      <c r="T219" s="160"/>
      <c r="U219" s="160"/>
      <c r="V219" s="160"/>
      <c r="W219" s="160"/>
      <c r="X219" s="166"/>
      <c r="Y219" s="163"/>
    </row>
    <row r="220" spans="1:25" x14ac:dyDescent="0.3">
      <c r="A220" s="217">
        <v>43255</v>
      </c>
      <c r="B220" s="276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76">
        <f>IF((L221=""),"",MAX(D222:L222))</f>
        <v>40736.85</v>
      </c>
      <c r="N220" s="276">
        <f>IF(L221="","",MIN(D222:L222))</f>
        <v>32933.520000000004</v>
      </c>
      <c r="O220" s="276">
        <f>IF((L222=""),"",AVERAGE(D222:L222))</f>
        <v>37515.11</v>
      </c>
      <c r="P220" s="276">
        <f>IF((L221=""),"",((M220-N220)/(M220+N220))*100)</f>
        <v>10.592223169233431</v>
      </c>
      <c r="Q220" s="279" t="str">
        <f>IF(L221="","",IF(P222&lt;20,(IF(O220&gt;19000,IF(O220&lt;49000,"Pass","Fail"),"Fail"))))</f>
        <v>Pass</v>
      </c>
      <c r="R220" s="276"/>
      <c r="S220" s="158"/>
      <c r="T220" s="158"/>
      <c r="U220" s="158">
        <v>19000</v>
      </c>
      <c r="V220" s="158">
        <v>49000</v>
      </c>
      <c r="W220" s="158">
        <v>33000</v>
      </c>
      <c r="X220" s="164">
        <v>44000</v>
      </c>
      <c r="Y220" s="161">
        <v>20</v>
      </c>
    </row>
    <row r="221" spans="1:25" ht="16.100000000000001" x14ac:dyDescent="0.35">
      <c r="A221"/>
      <c r="B221" s="277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77"/>
      <c r="N221" s="277"/>
      <c r="O221" s="277"/>
      <c r="P221" s="277"/>
      <c r="Q221" s="280"/>
      <c r="R221" s="277"/>
      <c r="S221" s="159"/>
      <c r="T221" s="159"/>
      <c r="U221" s="159"/>
      <c r="V221" s="159"/>
      <c r="W221" s="159"/>
      <c r="X221" s="165"/>
      <c r="Y221" s="162"/>
    </row>
    <row r="222" spans="1:25" ht="26.6" customHeight="1" x14ac:dyDescent="0.35">
      <c r="A222"/>
      <c r="B222" s="278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78"/>
      <c r="N222" s="278"/>
      <c r="O222" s="278"/>
      <c r="P222" s="278"/>
      <c r="Q222" s="281"/>
      <c r="R222" s="278"/>
      <c r="S222" s="160"/>
      <c r="T222" s="160"/>
      <c r="U222" s="160"/>
      <c r="V222" s="160"/>
      <c r="W222" s="160"/>
      <c r="X222" s="166"/>
      <c r="Y222" s="163"/>
    </row>
    <row r="223" spans="1:25" x14ac:dyDescent="0.3">
      <c r="A223" s="217">
        <v>43260</v>
      </c>
      <c r="B223" s="276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76">
        <f>IF((L224=""),"",MAX(D225:L225))</f>
        <v>42803.13</v>
      </c>
      <c r="N223" s="276">
        <f>IF(L224="","",MIN(D225:L225))</f>
        <v>33912.630000000005</v>
      </c>
      <c r="O223" s="276">
        <f>IF((L225=""),"",AVERAGE(D225:L225))</f>
        <v>39077.776666666672</v>
      </c>
      <c r="P223" s="276">
        <f>IF((L224=""),"",((M223-N223)/(M223+N223))*100)</f>
        <v>11.588883431513931</v>
      </c>
      <c r="Q223" s="279" t="str">
        <f>IF(L224="","",IF(P225&lt;20,(IF(O223&gt;19000,IF(O223&lt;49000,"Pass","Fail"),"Fail"))))</f>
        <v>Pass</v>
      </c>
      <c r="R223" s="276">
        <v>121</v>
      </c>
      <c r="S223" s="158"/>
      <c r="T223" s="158"/>
      <c r="U223" s="158">
        <v>19000</v>
      </c>
      <c r="V223" s="158">
        <v>49000</v>
      </c>
      <c r="W223" s="158">
        <v>33000</v>
      </c>
      <c r="X223" s="164">
        <v>44000</v>
      </c>
      <c r="Y223" s="161">
        <v>20</v>
      </c>
    </row>
    <row r="224" spans="1:25" ht="16.100000000000001" x14ac:dyDescent="0.35">
      <c r="A224"/>
      <c r="B224" s="277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77"/>
      <c r="N224" s="277"/>
      <c r="O224" s="277"/>
      <c r="P224" s="277"/>
      <c r="Q224" s="280"/>
      <c r="R224" s="277"/>
      <c r="S224" s="159"/>
      <c r="T224" s="159"/>
      <c r="U224" s="159"/>
      <c r="V224" s="159"/>
      <c r="W224" s="159"/>
      <c r="X224" s="165"/>
      <c r="Y224" s="162"/>
    </row>
    <row r="225" spans="1:25" ht="26.6" customHeight="1" x14ac:dyDescent="0.35">
      <c r="A225"/>
      <c r="B225" s="278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78"/>
      <c r="N225" s="278"/>
      <c r="O225" s="278"/>
      <c r="P225" s="278"/>
      <c r="Q225" s="281"/>
      <c r="R225" s="278"/>
      <c r="S225" s="160"/>
      <c r="T225" s="160"/>
      <c r="U225" s="160"/>
      <c r="V225" s="160"/>
      <c r="W225" s="160"/>
      <c r="X225" s="166"/>
      <c r="Y225" s="163"/>
    </row>
    <row r="226" spans="1:25" x14ac:dyDescent="0.3">
      <c r="A226" s="217">
        <v>43264</v>
      </c>
      <c r="B226" s="276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76">
        <f>IF((L227=""),"",MAX(D228:L228))</f>
        <v>33819</v>
      </c>
      <c r="N226" s="276">
        <f>IF(L227="","",MIN(D228:L228))</f>
        <v>23619</v>
      </c>
      <c r="O226" s="276">
        <f>IF((L228=""),"",AVERAGE(D228:L228))</f>
        <v>29931.666666666668</v>
      </c>
      <c r="P226" s="276">
        <f>IF((L227=""),"",((M226-N226)/(M226+N226))*100)</f>
        <v>17.758278491590936</v>
      </c>
      <c r="Q226" s="279" t="str">
        <f>IF(L227="","",IF(P228&lt;20,(IF(O226&gt;19000,IF(O226&lt;49000,"Pass","Fail"),"Fail"))))</f>
        <v>Pass</v>
      </c>
      <c r="R226" s="276">
        <v>1159</v>
      </c>
      <c r="S226" s="158" t="s">
        <v>182</v>
      </c>
      <c r="T226" s="158"/>
      <c r="U226" s="158">
        <v>19000</v>
      </c>
      <c r="V226" s="158">
        <v>49000</v>
      </c>
      <c r="W226" s="158">
        <v>33000</v>
      </c>
      <c r="X226" s="164">
        <v>44000</v>
      </c>
      <c r="Y226" s="161">
        <v>20</v>
      </c>
    </row>
    <row r="227" spans="1:25" ht="16.100000000000001" x14ac:dyDescent="0.35">
      <c r="A227"/>
      <c r="B227" s="277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77"/>
      <c r="N227" s="277"/>
      <c r="O227" s="277"/>
      <c r="P227" s="277"/>
      <c r="Q227" s="280"/>
      <c r="R227" s="277"/>
      <c r="S227" s="159"/>
      <c r="T227" s="159"/>
      <c r="U227" s="159"/>
      <c r="V227" s="159"/>
      <c r="W227" s="159"/>
      <c r="X227" s="165"/>
      <c r="Y227" s="162"/>
    </row>
    <row r="228" spans="1:25" ht="26.6" customHeight="1" x14ac:dyDescent="0.35">
      <c r="A228"/>
      <c r="B228" s="278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78"/>
      <c r="N228" s="278"/>
      <c r="O228" s="278"/>
      <c r="P228" s="278"/>
      <c r="Q228" s="281"/>
      <c r="R228" s="278"/>
      <c r="S228" s="160"/>
      <c r="T228" s="160"/>
      <c r="U228" s="160"/>
      <c r="V228" s="160"/>
      <c r="W228" s="160"/>
      <c r="X228" s="166"/>
      <c r="Y228" s="163"/>
    </row>
    <row r="229" spans="1:25" x14ac:dyDescent="0.3">
      <c r="A229" s="217">
        <v>43269</v>
      </c>
      <c r="B229" s="276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76">
        <f>IF((L230=""),"",MAX(D231:L231))</f>
        <v>39897.93</v>
      </c>
      <c r="N229" s="276">
        <f>IF(L230="","",MIN(D231:L231))</f>
        <v>34975.739999999991</v>
      </c>
      <c r="O229" s="276">
        <f>IF((L231=""),"",AVERAGE(D231:L231))</f>
        <v>38440.523333333345</v>
      </c>
      <c r="P229" s="276">
        <f>IF((L230=""),"",((M229-N229)/(M229+N229))*100)</f>
        <v>6.5739932342037068</v>
      </c>
      <c r="Q229" s="279" t="str">
        <f>IF(L230="","",IF(P231&lt;20,(IF(O229&gt;19000,IF(O229&lt;49000,"Pass","Fail"),"Fail"))))</f>
        <v>Pass</v>
      </c>
      <c r="R229" s="276">
        <v>1159</v>
      </c>
      <c r="S229" s="158" t="s">
        <v>183</v>
      </c>
      <c r="T229" s="158"/>
      <c r="U229" s="158">
        <v>19000</v>
      </c>
      <c r="V229" s="158">
        <v>49000</v>
      </c>
      <c r="W229" s="158">
        <v>33000</v>
      </c>
      <c r="X229" s="164">
        <v>44000</v>
      </c>
      <c r="Y229" s="161">
        <v>20</v>
      </c>
    </row>
    <row r="230" spans="1:25" ht="16.100000000000001" x14ac:dyDescent="0.35">
      <c r="A230"/>
      <c r="B230" s="277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77"/>
      <c r="N230" s="277"/>
      <c r="O230" s="277"/>
      <c r="P230" s="277"/>
      <c r="Q230" s="280"/>
      <c r="R230" s="277"/>
      <c r="S230" s="159"/>
      <c r="T230" s="159"/>
      <c r="U230" s="159"/>
      <c r="V230" s="159"/>
      <c r="W230" s="159"/>
      <c r="X230" s="165"/>
      <c r="Y230" s="162"/>
    </row>
    <row r="231" spans="1:25" ht="26.6" customHeight="1" x14ac:dyDescent="0.35">
      <c r="A231"/>
      <c r="B231" s="278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78"/>
      <c r="N231" s="278"/>
      <c r="O231" s="278"/>
      <c r="P231" s="278"/>
      <c r="Q231" s="281"/>
      <c r="R231" s="278"/>
      <c r="S231" s="160"/>
      <c r="T231" s="160"/>
      <c r="U231" s="160"/>
      <c r="V231" s="160"/>
      <c r="W231" s="160"/>
      <c r="X231" s="166"/>
      <c r="Y231" s="163"/>
    </row>
    <row r="232" spans="1:25" x14ac:dyDescent="0.3">
      <c r="A232" s="217">
        <v>43276</v>
      </c>
      <c r="B232" s="276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76">
        <f>IF((L233=""),"",MAX(D234:L234))</f>
        <v>40397.009999999995</v>
      </c>
      <c r="N232" s="276">
        <f>IF(L233="","",MIN(D234:L234))</f>
        <v>34549.5</v>
      </c>
      <c r="O232" s="276">
        <f>IF((L234=""),"",AVERAGE(D234:L234))</f>
        <v>38605.923333333325</v>
      </c>
      <c r="P232" s="276">
        <f>IF((L233=""),"",((M232-N232)/(M232+N232))*100)</f>
        <v>7.802244560820772</v>
      </c>
      <c r="Q232" s="279" t="str">
        <f>IF(L233="","",IF(P234&lt;20,(IF(O232&gt;19000,IF(O232&lt;49000,"Pass","Fail"),"Fail"))))</f>
        <v>Pass</v>
      </c>
      <c r="R232" s="276">
        <v>1335</v>
      </c>
      <c r="S232" s="158" t="s">
        <v>184</v>
      </c>
      <c r="T232" s="158"/>
      <c r="U232" s="158">
        <v>19000</v>
      </c>
      <c r="V232" s="158">
        <v>49000</v>
      </c>
      <c r="W232" s="158">
        <v>33000</v>
      </c>
      <c r="X232" s="164">
        <v>44000</v>
      </c>
      <c r="Y232" s="161">
        <v>20</v>
      </c>
    </row>
    <row r="233" spans="1:25" ht="16.100000000000001" x14ac:dyDescent="0.35">
      <c r="A233"/>
      <c r="B233" s="277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77"/>
      <c r="N233" s="277"/>
      <c r="O233" s="277"/>
      <c r="P233" s="277"/>
      <c r="Q233" s="280"/>
      <c r="R233" s="277"/>
      <c r="S233" s="159"/>
      <c r="T233" s="159"/>
      <c r="U233" s="159"/>
      <c r="V233" s="159"/>
      <c r="W233" s="159"/>
      <c r="X233" s="165"/>
      <c r="Y233" s="162"/>
    </row>
    <row r="234" spans="1:25" ht="26.6" customHeight="1" x14ac:dyDescent="0.35">
      <c r="A234"/>
      <c r="B234" s="278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78"/>
      <c r="N234" s="278"/>
      <c r="O234" s="278"/>
      <c r="P234" s="278"/>
      <c r="Q234" s="281"/>
      <c r="R234" s="278"/>
      <c r="S234" s="160"/>
      <c r="T234" s="160"/>
      <c r="U234" s="160"/>
      <c r="V234" s="160"/>
      <c r="W234" s="160"/>
      <c r="X234" s="166"/>
      <c r="Y234" s="163"/>
    </row>
    <row r="235" spans="1:25" x14ac:dyDescent="0.3">
      <c r="A235" s="217">
        <v>43279</v>
      </c>
      <c r="B235" s="276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76">
        <f>IF((L236=""),"",MAX(D237:L237))</f>
        <v>39380.61</v>
      </c>
      <c r="N235" s="276">
        <f>IF(L236="","",MIN(D237:L237))</f>
        <v>33595.680000000008</v>
      </c>
      <c r="O235" s="276">
        <f>IF((L237=""),"",AVERAGE(D237:L237))</f>
        <v>37501.78</v>
      </c>
      <c r="P235" s="276">
        <f>IF((L236=""),"",((M235-N235)/(M235+N235))*100)</f>
        <v>7.9271363342806174</v>
      </c>
      <c r="Q235" s="279" t="str">
        <f>IF(L236="","",IF(P237&lt;20,(IF(O235&gt;19000,IF(O235&lt;49000,"Pass","Fail"),"Fail"))))</f>
        <v>Pass</v>
      </c>
      <c r="R235" s="276">
        <v>1159</v>
      </c>
      <c r="S235" s="158" t="s">
        <v>185</v>
      </c>
      <c r="T235" s="158"/>
      <c r="U235" s="158">
        <v>19000</v>
      </c>
      <c r="V235" s="158">
        <v>49000</v>
      </c>
      <c r="W235" s="158">
        <v>33000</v>
      </c>
      <c r="X235" s="164">
        <v>44000</v>
      </c>
      <c r="Y235" s="161">
        <v>20</v>
      </c>
    </row>
    <row r="236" spans="1:25" ht="16.100000000000001" x14ac:dyDescent="0.35">
      <c r="A236"/>
      <c r="B236" s="277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77"/>
      <c r="N236" s="277"/>
      <c r="O236" s="277"/>
      <c r="P236" s="277"/>
      <c r="Q236" s="280"/>
      <c r="R236" s="277"/>
      <c r="S236" s="159"/>
      <c r="T236" s="159"/>
      <c r="U236" s="159"/>
      <c r="V236" s="159"/>
      <c r="W236" s="159"/>
      <c r="X236" s="165"/>
      <c r="Y236" s="162"/>
    </row>
    <row r="237" spans="1:25" ht="26.6" customHeight="1" x14ac:dyDescent="0.35">
      <c r="A237"/>
      <c r="B237" s="278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78"/>
      <c r="N237" s="278"/>
      <c r="O237" s="278"/>
      <c r="P237" s="278"/>
      <c r="Q237" s="281"/>
      <c r="R237" s="278"/>
      <c r="S237" s="160"/>
      <c r="T237" s="160"/>
      <c r="U237" s="160"/>
      <c r="V237" s="160"/>
      <c r="W237" s="160"/>
      <c r="X237" s="166"/>
      <c r="Y237" s="163"/>
    </row>
    <row r="238" spans="1:25" x14ac:dyDescent="0.3">
      <c r="A238" s="217">
        <v>43283</v>
      </c>
      <c r="B238" s="276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76">
        <f>IF((L239=""),"",MAX(D240:L240))</f>
        <v>40748.129999999997</v>
      </c>
      <c r="N238" s="276">
        <f>IF(L239="","",MIN(D240:L240))</f>
        <v>34449.839999999997</v>
      </c>
      <c r="O238" s="276">
        <f>IF((L240=""),"",AVERAGE(D240:L240))</f>
        <v>38762.076666666668</v>
      </c>
      <c r="P238" s="276">
        <f>IF((L239=""),"",((M238-N238)/(M238+N238))*100)</f>
        <v>8.3756117352636004</v>
      </c>
      <c r="Q238" s="279" t="str">
        <f>IF(L239="","",IF(P240&lt;20,(IF(O238&gt;19000,IF(O238&lt;49000,"Pass","Fail"),"Fail"))))</f>
        <v>Pass</v>
      </c>
      <c r="R238" s="276">
        <v>1159</v>
      </c>
      <c r="S238" s="158" t="s">
        <v>186</v>
      </c>
      <c r="T238" s="158"/>
      <c r="U238" s="158">
        <v>19000</v>
      </c>
      <c r="V238" s="158">
        <v>49000</v>
      </c>
      <c r="W238" s="158">
        <v>33000</v>
      </c>
      <c r="X238" s="164">
        <v>44000</v>
      </c>
      <c r="Y238" s="161">
        <v>20</v>
      </c>
    </row>
    <row r="239" spans="1:25" ht="16.100000000000001" x14ac:dyDescent="0.35">
      <c r="A239"/>
      <c r="B239" s="277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77"/>
      <c r="N239" s="277"/>
      <c r="O239" s="277"/>
      <c r="P239" s="277"/>
      <c r="Q239" s="280"/>
      <c r="R239" s="277"/>
      <c r="S239" s="159"/>
      <c r="T239" s="159"/>
      <c r="U239" s="159"/>
      <c r="V239" s="159"/>
      <c r="W239" s="159"/>
      <c r="X239" s="165"/>
      <c r="Y239" s="162"/>
    </row>
    <row r="240" spans="1:25" ht="26.6" customHeight="1" x14ac:dyDescent="0.35">
      <c r="A240"/>
      <c r="B240" s="278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78"/>
      <c r="N240" s="278"/>
      <c r="O240" s="278"/>
      <c r="P240" s="278"/>
      <c r="Q240" s="281"/>
      <c r="R240" s="278"/>
      <c r="S240" s="160"/>
      <c r="T240" s="160"/>
      <c r="U240" s="160"/>
      <c r="V240" s="160"/>
      <c r="W240" s="160"/>
      <c r="X240" s="166"/>
      <c r="Y240" s="163"/>
    </row>
    <row r="241" spans="1:25" x14ac:dyDescent="0.3">
      <c r="A241" s="217">
        <v>43286</v>
      </c>
      <c r="B241" s="276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76">
        <f>IF((L242=""),"",MAX(D243:L243))</f>
        <v>40990.800000000003</v>
      </c>
      <c r="N241" s="276">
        <f>IF(L242="","",MIN(D243:L243))</f>
        <v>34911.179999999993</v>
      </c>
      <c r="O241" s="276">
        <f>IF((L243=""),"",AVERAGE(D243:L243))</f>
        <v>38945.78</v>
      </c>
      <c r="P241" s="276">
        <f>IF((L242=""),"",((M241-N241)/(M241+N241))*100)</f>
        <v>8.0098305735897934</v>
      </c>
      <c r="Q241" s="279" t="str">
        <f>IF(L242="","",IF(P243&lt;20,(IF(O241&gt;19000,IF(O241&lt;49000,"Pass","Fail"),"Fail"))))</f>
        <v>Pass</v>
      </c>
      <c r="R241" s="276">
        <v>1159</v>
      </c>
      <c r="S241" s="158" t="s">
        <v>187</v>
      </c>
      <c r="T241" s="158"/>
      <c r="U241" s="158">
        <v>19000</v>
      </c>
      <c r="V241" s="158">
        <v>49000</v>
      </c>
      <c r="W241" s="158">
        <v>33000</v>
      </c>
      <c r="X241" s="164">
        <v>44000</v>
      </c>
      <c r="Y241" s="161">
        <v>20</v>
      </c>
    </row>
    <row r="242" spans="1:25" ht="16.100000000000001" x14ac:dyDescent="0.35">
      <c r="A242"/>
      <c r="B242" s="277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77"/>
      <c r="N242" s="277"/>
      <c r="O242" s="277"/>
      <c r="P242" s="277"/>
      <c r="Q242" s="280"/>
      <c r="R242" s="277"/>
      <c r="S242" s="159"/>
      <c r="T242" s="159"/>
      <c r="U242" s="159"/>
      <c r="V242" s="159"/>
      <c r="W242" s="159"/>
      <c r="X242" s="165"/>
      <c r="Y242" s="162"/>
    </row>
    <row r="243" spans="1:25" ht="26.6" customHeight="1" x14ac:dyDescent="0.35">
      <c r="A243"/>
      <c r="B243" s="278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78"/>
      <c r="N243" s="278"/>
      <c r="O243" s="278"/>
      <c r="P243" s="278"/>
      <c r="Q243" s="281"/>
      <c r="R243" s="278"/>
      <c r="S243" s="160"/>
      <c r="T243" s="160"/>
      <c r="U243" s="160"/>
      <c r="V243" s="160"/>
      <c r="W243" s="160"/>
      <c r="X243" s="166"/>
      <c r="Y243" s="163"/>
    </row>
    <row r="244" spans="1:25" x14ac:dyDescent="0.3">
      <c r="A244" s="217">
        <v>43289</v>
      </c>
      <c r="B244" s="276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76">
        <f>IF((L245=""),"",MAX(D246:L246))</f>
        <v>40920</v>
      </c>
      <c r="N244" s="276">
        <f>IF(L245="","",MIN(D246:L246))</f>
        <v>35700</v>
      </c>
      <c r="O244" s="276">
        <f>IF((L246=""),"",AVERAGE(D246:L246))</f>
        <v>39499.333333333336</v>
      </c>
      <c r="P244" s="276">
        <f>IF((L245=""),"",((M244-N244)/(M244+N244))*100)</f>
        <v>6.8128425998433828</v>
      </c>
      <c r="Q244" s="279" t="str">
        <f>IF(L245="","",IF(P246&lt;20,(IF(O244&gt;19000,IF(O244&lt;49000,"Pass","Fail"),"Fail"))))</f>
        <v>Pass</v>
      </c>
      <c r="R244" s="276">
        <v>1159</v>
      </c>
      <c r="S244" s="158" t="s">
        <v>188</v>
      </c>
      <c r="T244" s="158"/>
      <c r="U244" s="158">
        <v>19000</v>
      </c>
      <c r="V244" s="158">
        <v>49000</v>
      </c>
      <c r="W244" s="158">
        <v>33000</v>
      </c>
      <c r="X244" s="164">
        <v>44000</v>
      </c>
      <c r="Y244" s="161">
        <v>20</v>
      </c>
    </row>
    <row r="245" spans="1:25" ht="16.100000000000001" x14ac:dyDescent="0.35">
      <c r="A245"/>
      <c r="B245" s="277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77"/>
      <c r="N245" s="277"/>
      <c r="O245" s="277"/>
      <c r="P245" s="277"/>
      <c r="Q245" s="280"/>
      <c r="R245" s="277"/>
      <c r="S245" s="159"/>
      <c r="T245" s="159"/>
      <c r="U245" s="159"/>
      <c r="V245" s="159"/>
      <c r="W245" s="159"/>
      <c r="X245" s="165"/>
      <c r="Y245" s="162"/>
    </row>
    <row r="246" spans="1:25" ht="26.6" customHeight="1" x14ac:dyDescent="0.35">
      <c r="A246"/>
      <c r="B246" s="278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78"/>
      <c r="N246" s="278"/>
      <c r="O246" s="278"/>
      <c r="P246" s="278"/>
      <c r="Q246" s="281"/>
      <c r="R246" s="278"/>
      <c r="S246" s="160"/>
      <c r="T246" s="160"/>
      <c r="U246" s="160"/>
      <c r="V246" s="160"/>
      <c r="W246" s="160"/>
      <c r="X246" s="166"/>
      <c r="Y246" s="163"/>
    </row>
    <row r="247" spans="1:25" x14ac:dyDescent="0.3">
      <c r="A247" s="217">
        <v>43292</v>
      </c>
      <c r="B247" s="276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76">
        <f>IF((L248=""),"",MAX(D249:L249))</f>
        <v>40260.9</v>
      </c>
      <c r="N247" s="276">
        <f>IF(L248="","",MIN(D249:L249))</f>
        <v>32842.200000000004</v>
      </c>
      <c r="O247" s="276">
        <f>IF((L249=""),"",AVERAGE(D249:L249))</f>
        <v>37725.303333333337</v>
      </c>
      <c r="P247" s="276">
        <f>IF((L248=""),"",((M247-N247)/(M247+N247))*100)</f>
        <v>10.148270046003516</v>
      </c>
      <c r="Q247" s="279" t="str">
        <f>IF(L248="","",IF(P249&lt;20,(IF(O247&gt;19000,IF(O247&lt;49000,"Pass","Fail"),"Fail"))))</f>
        <v>Pass</v>
      </c>
      <c r="R247" s="276">
        <v>121</v>
      </c>
      <c r="S247" s="158"/>
      <c r="T247" s="158"/>
      <c r="U247" s="158">
        <v>19000</v>
      </c>
      <c r="V247" s="158">
        <v>49000</v>
      </c>
      <c r="W247" s="158">
        <v>33000</v>
      </c>
      <c r="X247" s="164">
        <v>44000</v>
      </c>
      <c r="Y247" s="161">
        <v>20</v>
      </c>
    </row>
    <row r="248" spans="1:25" ht="16.100000000000001" x14ac:dyDescent="0.35">
      <c r="A248"/>
      <c r="B248" s="277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77"/>
      <c r="N248" s="277"/>
      <c r="O248" s="277"/>
      <c r="P248" s="277"/>
      <c r="Q248" s="280"/>
      <c r="R248" s="277"/>
      <c r="S248" s="159"/>
      <c r="T248" s="159"/>
      <c r="U248" s="159"/>
      <c r="V248" s="159"/>
      <c r="W248" s="159"/>
      <c r="X248" s="165"/>
      <c r="Y248" s="162"/>
    </row>
    <row r="249" spans="1:25" ht="26.6" customHeight="1" x14ac:dyDescent="0.35">
      <c r="A249"/>
      <c r="B249" s="278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78"/>
      <c r="N249" s="278"/>
      <c r="O249" s="278"/>
      <c r="P249" s="278"/>
      <c r="Q249" s="281"/>
      <c r="R249" s="278"/>
      <c r="S249" s="160"/>
      <c r="T249" s="160"/>
      <c r="U249" s="160"/>
      <c r="V249" s="160"/>
      <c r="W249" s="160"/>
      <c r="X249" s="166"/>
      <c r="Y249" s="163"/>
    </row>
    <row r="250" spans="1:25" x14ac:dyDescent="0.3">
      <c r="A250" s="217">
        <v>43296</v>
      </c>
      <c r="B250" s="276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76">
        <f>IF((L251=""),"",MAX(D252:L252))</f>
        <v>37624.5</v>
      </c>
      <c r="N250" s="276">
        <f>IF(L251="","",MIN(D252:L252))</f>
        <v>31315.050000000007</v>
      </c>
      <c r="O250" s="276">
        <f>IF((L252=""),"",AVERAGE(D252:L252))</f>
        <v>35373.916666666664</v>
      </c>
      <c r="P250" s="276">
        <f>IF((L251=""),"",((M250-N250)/(M250+N250))*100)</f>
        <v>9.1521485127187407</v>
      </c>
      <c r="Q250" s="279" t="str">
        <f>IF(L251="","",IF(P252&lt;20,(IF(O250&gt;19000,IF(O250&lt;49000,"Pass","Fail"),"Fail"))))</f>
        <v>Pass</v>
      </c>
      <c r="R250" s="276">
        <v>1335</v>
      </c>
      <c r="S250" s="158" t="s">
        <v>189</v>
      </c>
      <c r="T250" s="158"/>
      <c r="U250" s="158">
        <v>19000</v>
      </c>
      <c r="V250" s="158">
        <v>49000</v>
      </c>
      <c r="W250" s="158">
        <v>33000</v>
      </c>
      <c r="X250" s="164">
        <v>44000</v>
      </c>
      <c r="Y250" s="161">
        <v>20</v>
      </c>
    </row>
    <row r="251" spans="1:25" ht="16.100000000000001" x14ac:dyDescent="0.35">
      <c r="A251"/>
      <c r="B251" s="277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77"/>
      <c r="N251" s="277"/>
      <c r="O251" s="277"/>
      <c r="P251" s="277"/>
      <c r="Q251" s="280"/>
      <c r="R251" s="277"/>
      <c r="S251" s="159"/>
      <c r="T251" s="159"/>
      <c r="U251" s="159"/>
      <c r="V251" s="159"/>
      <c r="W251" s="159"/>
      <c r="X251" s="165"/>
      <c r="Y251" s="162"/>
    </row>
    <row r="252" spans="1:25" ht="26.6" customHeight="1" x14ac:dyDescent="0.35">
      <c r="A252"/>
      <c r="B252" s="278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78"/>
      <c r="N252" s="278"/>
      <c r="O252" s="278"/>
      <c r="P252" s="278"/>
      <c r="Q252" s="281"/>
      <c r="R252" s="278"/>
      <c r="S252" s="160"/>
      <c r="T252" s="160"/>
      <c r="U252" s="160"/>
      <c r="V252" s="160"/>
      <c r="W252" s="160"/>
      <c r="X252" s="166"/>
      <c r="Y252" s="163"/>
    </row>
    <row r="253" spans="1:25" x14ac:dyDescent="0.3">
      <c r="A253" s="217">
        <v>43300</v>
      </c>
      <c r="B253" s="276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76">
        <f>IF((L254=""),"",MAX(D255:L255))</f>
        <v>40637.19</v>
      </c>
      <c r="N253" s="276">
        <f>IF(L254="","",MIN(D255:L255))</f>
        <v>36089.160000000003</v>
      </c>
      <c r="O253" s="276">
        <f>IF((L255=""),"",AVERAGE(D255:L255))</f>
        <v>39353.893333333333</v>
      </c>
      <c r="P253" s="276">
        <f>IF((L254=""),"",((M253-N253)/(M253+N253))*100)</f>
        <v>5.9275985368781372</v>
      </c>
      <c r="Q253" s="279" t="str">
        <f>IF(L254="","",IF(P255&lt;20,(IF(O253&gt;19000,IF(O253&lt;49000,"Pass","Fail"),"Fail"))))</f>
        <v>Pass</v>
      </c>
      <c r="R253" s="276">
        <v>121</v>
      </c>
      <c r="S253" s="158" t="s">
        <v>190</v>
      </c>
      <c r="T253" s="158"/>
      <c r="U253" s="158">
        <v>19000</v>
      </c>
      <c r="V253" s="158">
        <v>49000</v>
      </c>
      <c r="W253" s="158">
        <v>33000</v>
      </c>
      <c r="X253" s="164">
        <v>44000</v>
      </c>
      <c r="Y253" s="161">
        <v>20</v>
      </c>
    </row>
    <row r="254" spans="1:25" ht="16.100000000000001" x14ac:dyDescent="0.35">
      <c r="A254"/>
      <c r="B254" s="277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77"/>
      <c r="N254" s="277"/>
      <c r="O254" s="277"/>
      <c r="P254" s="277"/>
      <c r="Q254" s="280"/>
      <c r="R254" s="277"/>
      <c r="S254" s="159"/>
      <c r="T254" s="159"/>
      <c r="U254" s="159"/>
      <c r="V254" s="159"/>
      <c r="W254" s="159"/>
      <c r="X254" s="165"/>
      <c r="Y254" s="162"/>
    </row>
    <row r="255" spans="1:25" ht="26.6" customHeight="1" x14ac:dyDescent="0.35">
      <c r="A255"/>
      <c r="B255" s="278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78"/>
      <c r="N255" s="278"/>
      <c r="O255" s="278"/>
      <c r="P255" s="278"/>
      <c r="Q255" s="281"/>
      <c r="R255" s="278"/>
      <c r="S255" s="160"/>
      <c r="T255" s="160"/>
      <c r="U255" s="160"/>
      <c r="V255" s="160"/>
      <c r="W255" s="160"/>
      <c r="X255" s="166"/>
      <c r="Y255" s="163"/>
    </row>
    <row r="256" spans="1:25" x14ac:dyDescent="0.3">
      <c r="A256" s="217">
        <v>43304</v>
      </c>
      <c r="B256" s="276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76">
        <f>IF((L257=""),"",MAX(D258:L258))</f>
        <v>41033.22</v>
      </c>
      <c r="N256" s="276">
        <f>IF(L257="","",MIN(D258:L258))</f>
        <v>35262.81</v>
      </c>
      <c r="O256" s="276">
        <f>IF((L258=""),"",AVERAGE(D258:L258))</f>
        <v>39039.763333333336</v>
      </c>
      <c r="P256" s="276">
        <f>IF((L257=""),"",((M256-N256)/(M256+N256))*100)</f>
        <v>7.5631851355830753</v>
      </c>
      <c r="Q256" s="279" t="str">
        <f>IF(L257="","",IF(P258&lt;20,(IF(O256&gt;19000,IF(O256&lt;49000,"Pass","Fail"),"Fail"))))</f>
        <v>Pass</v>
      </c>
      <c r="R256" s="276">
        <v>121</v>
      </c>
      <c r="S256" s="158" t="s">
        <v>190</v>
      </c>
      <c r="T256" s="158"/>
      <c r="U256" s="158">
        <v>19000</v>
      </c>
      <c r="V256" s="158">
        <v>49000</v>
      </c>
      <c r="W256" s="158">
        <v>33000</v>
      </c>
      <c r="X256" s="164">
        <v>44000</v>
      </c>
      <c r="Y256" s="161">
        <v>20</v>
      </c>
    </row>
    <row r="257" spans="1:25" ht="16.100000000000001" x14ac:dyDescent="0.35">
      <c r="A257"/>
      <c r="B257" s="277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77"/>
      <c r="N257" s="277"/>
      <c r="O257" s="277"/>
      <c r="P257" s="277"/>
      <c r="Q257" s="280"/>
      <c r="R257" s="277"/>
      <c r="S257" s="159"/>
      <c r="T257" s="159"/>
      <c r="U257" s="159"/>
      <c r="V257" s="159"/>
      <c r="W257" s="159"/>
      <c r="X257" s="165"/>
      <c r="Y257" s="162"/>
    </row>
    <row r="258" spans="1:25" ht="26.6" customHeight="1" x14ac:dyDescent="0.35">
      <c r="A258"/>
      <c r="B258" s="278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78"/>
      <c r="N258" s="278"/>
      <c r="O258" s="278"/>
      <c r="P258" s="278"/>
      <c r="Q258" s="281"/>
      <c r="R258" s="278"/>
      <c r="S258" s="160"/>
      <c r="T258" s="160"/>
      <c r="U258" s="160"/>
      <c r="V258" s="160"/>
      <c r="W258" s="160"/>
      <c r="X258" s="166"/>
      <c r="Y258" s="163"/>
    </row>
    <row r="259" spans="1:25" x14ac:dyDescent="0.3">
      <c r="A259" s="217">
        <v>43308</v>
      </c>
      <c r="B259" s="276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76">
        <f>IF((L260=""),"",MAX(D261:L261))</f>
        <v>41313.42</v>
      </c>
      <c r="N259" s="276">
        <f>IF(L260="","",MIN(D261:L261))</f>
        <v>35647.920000000013</v>
      </c>
      <c r="O259" s="276">
        <f>IF((L261=""),"",AVERAGE(D261:L261))</f>
        <v>39617.769999999997</v>
      </c>
      <c r="P259" s="276">
        <f>IF((L260=""),"",((M259-N259)/(M259+N259))*100)</f>
        <v>7.3614882485154034</v>
      </c>
      <c r="Q259" s="279" t="str">
        <f>IF(L260="","",IF(P261&lt;20,(IF(O259&gt;19000,IF(O259&lt;49000,"Pass","Fail"),"Fail"))))</f>
        <v>Pass</v>
      </c>
      <c r="R259" s="276">
        <v>121</v>
      </c>
      <c r="S259" s="158" t="s">
        <v>190</v>
      </c>
      <c r="T259" s="158"/>
      <c r="U259" s="158">
        <v>19000</v>
      </c>
      <c r="V259" s="158">
        <v>49000</v>
      </c>
      <c r="W259" s="158">
        <v>33000</v>
      </c>
      <c r="X259" s="164">
        <v>44000</v>
      </c>
      <c r="Y259" s="161">
        <v>20</v>
      </c>
    </row>
    <row r="260" spans="1:25" ht="16.100000000000001" x14ac:dyDescent="0.35">
      <c r="A260"/>
      <c r="B260" s="277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77"/>
      <c r="N260" s="277"/>
      <c r="O260" s="277"/>
      <c r="P260" s="277"/>
      <c r="Q260" s="280"/>
      <c r="R260" s="277"/>
      <c r="S260" s="159"/>
      <c r="T260" s="159"/>
      <c r="U260" s="159"/>
      <c r="V260" s="159"/>
      <c r="W260" s="159"/>
      <c r="X260" s="165"/>
      <c r="Y260" s="162"/>
    </row>
    <row r="261" spans="1:25" ht="26.6" customHeight="1" x14ac:dyDescent="0.35">
      <c r="A261"/>
      <c r="B261" s="278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78"/>
      <c r="N261" s="278"/>
      <c r="O261" s="278"/>
      <c r="P261" s="278"/>
      <c r="Q261" s="281"/>
      <c r="R261" s="278"/>
      <c r="S261" s="160"/>
      <c r="T261" s="160"/>
      <c r="U261" s="160"/>
      <c r="V261" s="160"/>
      <c r="W261" s="160"/>
      <c r="X261" s="166"/>
      <c r="Y261" s="163"/>
    </row>
    <row r="262" spans="1:25" x14ac:dyDescent="0.3">
      <c r="A262" s="217">
        <v>43311</v>
      </c>
      <c r="B262" s="276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76">
        <f>IF((L263=""),"",MAX(D264:L264))</f>
        <v>41523</v>
      </c>
      <c r="N262" s="276">
        <f>IF(L263="","",MIN(D264:L264))</f>
        <v>32430</v>
      </c>
      <c r="O262" s="276">
        <f>IF((L264=""),"",AVERAGE(D264:L264))</f>
        <v>38945</v>
      </c>
      <c r="P262" s="276">
        <f>IF((L263=""),"",((M262-N262)/(M262+N262))*100)</f>
        <v>12.295647235406273</v>
      </c>
      <c r="Q262" s="279" t="str">
        <f>IF(L263="","",IF(P264&lt;20,(IF(O262&gt;19000,IF(O262&lt;49000,"Pass","Fail"),"Fail"))))</f>
        <v>Pass</v>
      </c>
      <c r="R262" s="276">
        <v>121</v>
      </c>
      <c r="S262" s="158" t="s">
        <v>190</v>
      </c>
      <c r="T262" s="158"/>
      <c r="U262" s="158">
        <v>19000</v>
      </c>
      <c r="V262" s="158">
        <v>49000</v>
      </c>
      <c r="W262" s="158">
        <v>33000</v>
      </c>
      <c r="X262" s="164">
        <v>44000</v>
      </c>
      <c r="Y262" s="161">
        <v>20</v>
      </c>
    </row>
    <row r="263" spans="1:25" ht="16.100000000000001" x14ac:dyDescent="0.35">
      <c r="A263"/>
      <c r="B263" s="277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77"/>
      <c r="N263" s="277"/>
      <c r="O263" s="277"/>
      <c r="P263" s="277"/>
      <c r="Q263" s="280"/>
      <c r="R263" s="277"/>
      <c r="S263" s="159"/>
      <c r="T263" s="159"/>
      <c r="U263" s="159"/>
      <c r="V263" s="159"/>
      <c r="W263" s="159"/>
      <c r="X263" s="165"/>
      <c r="Y263" s="162"/>
    </row>
    <row r="264" spans="1:25" ht="26.6" customHeight="1" x14ac:dyDescent="0.35">
      <c r="A264"/>
      <c r="B264" s="278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78"/>
      <c r="N264" s="278"/>
      <c r="O264" s="278"/>
      <c r="P264" s="278"/>
      <c r="Q264" s="281"/>
      <c r="R264" s="278"/>
      <c r="S264" s="160"/>
      <c r="T264" s="160"/>
      <c r="U264" s="160"/>
      <c r="V264" s="160"/>
      <c r="W264" s="160"/>
      <c r="X264" s="166"/>
      <c r="Y264" s="163"/>
    </row>
    <row r="265" spans="1:25" x14ac:dyDescent="0.3">
      <c r="A265" s="217">
        <v>43314</v>
      </c>
      <c r="B265" s="276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76">
        <f>IF((L266=""),"",MAX(D267:L267))</f>
        <v>42741.72</v>
      </c>
      <c r="N265" s="276">
        <f>IF(L266="","",MIN(D267:L267))</f>
        <v>37336.740000000005</v>
      </c>
      <c r="O265" s="276">
        <f>IF((L267=""),"",AVERAGE(D267:L267))</f>
        <v>41038.950000000004</v>
      </c>
      <c r="P265" s="276">
        <f>IF((L266=""),"",((M265-N265)/(M265+N265))*100)</f>
        <v>6.7496053245779146</v>
      </c>
      <c r="Q265" s="279" t="str">
        <f>IF(L266="","",IF(P267&lt;20,(IF(O265&gt;19000,IF(O265&lt;49000,"Pass","Fail"),"Fail"))))</f>
        <v>Pass</v>
      </c>
      <c r="R265" s="276">
        <v>121</v>
      </c>
      <c r="S265" s="158" t="s">
        <v>190</v>
      </c>
      <c r="T265" s="158"/>
      <c r="U265" s="158">
        <v>19000</v>
      </c>
      <c r="V265" s="158">
        <v>49000</v>
      </c>
      <c r="W265" s="158">
        <v>33000</v>
      </c>
      <c r="X265" s="164">
        <v>44000</v>
      </c>
      <c r="Y265" s="161">
        <v>20</v>
      </c>
    </row>
    <row r="266" spans="1:25" ht="16.100000000000001" x14ac:dyDescent="0.35">
      <c r="A266"/>
      <c r="B266" s="277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77"/>
      <c r="N266" s="277"/>
      <c r="O266" s="277"/>
      <c r="P266" s="277"/>
      <c r="Q266" s="280"/>
      <c r="R266" s="277"/>
      <c r="S266" s="159"/>
      <c r="T266" s="159"/>
      <c r="U266" s="159"/>
      <c r="V266" s="159"/>
      <c r="W266" s="159"/>
      <c r="X266" s="165"/>
      <c r="Y266" s="162"/>
    </row>
    <row r="267" spans="1:25" ht="26.6" customHeight="1" x14ac:dyDescent="0.35">
      <c r="A267"/>
      <c r="B267" s="278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78"/>
      <c r="N267" s="278"/>
      <c r="O267" s="278"/>
      <c r="P267" s="278"/>
      <c r="Q267" s="281"/>
      <c r="R267" s="278"/>
      <c r="S267" s="160"/>
      <c r="T267" s="160"/>
      <c r="U267" s="160"/>
      <c r="V267" s="160"/>
      <c r="W267" s="160"/>
      <c r="X267" s="166"/>
      <c r="Y267" s="163"/>
    </row>
    <row r="268" spans="1:25" x14ac:dyDescent="0.3">
      <c r="A268" s="217">
        <v>43317</v>
      </c>
      <c r="B268" s="276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76">
        <f>IF((L269=""),"",MAX(D270:L270))</f>
        <v>41215.649999999994</v>
      </c>
      <c r="N268" s="276">
        <f>IF(L269="","",MIN(D270:L270))</f>
        <v>36298.5</v>
      </c>
      <c r="O268" s="276">
        <f>IF((L270=""),"",AVERAGE(D270:L270))</f>
        <v>39770.046666666662</v>
      </c>
      <c r="P268" s="276">
        <f>IF((L269=""),"",((M268-N268)/(M268+N268))*100)</f>
        <v>6.3435514676997613</v>
      </c>
      <c r="Q268" s="279" t="str">
        <f>IF(L269="","",IF(P270&lt;20,(IF(O268&gt;19000,IF(O268&lt;49000,"Pass","Fail"),"Fail"))))</f>
        <v>Pass</v>
      </c>
      <c r="R268" s="276">
        <v>121</v>
      </c>
      <c r="S268" s="158" t="s">
        <v>190</v>
      </c>
      <c r="T268" s="158"/>
      <c r="U268" s="158">
        <v>19000</v>
      </c>
      <c r="V268" s="158">
        <v>49000</v>
      </c>
      <c r="W268" s="158">
        <v>33000</v>
      </c>
      <c r="X268" s="164">
        <v>44000</v>
      </c>
      <c r="Y268" s="161">
        <v>20</v>
      </c>
    </row>
    <row r="269" spans="1:25" ht="16.100000000000001" x14ac:dyDescent="0.35">
      <c r="A269"/>
      <c r="B269" s="277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77"/>
      <c r="N269" s="277"/>
      <c r="O269" s="277"/>
      <c r="P269" s="277"/>
      <c r="Q269" s="280"/>
      <c r="R269" s="277"/>
      <c r="S269" s="159"/>
      <c r="T269" s="159"/>
      <c r="U269" s="159"/>
      <c r="V269" s="159"/>
      <c r="W269" s="159"/>
      <c r="X269" s="165"/>
      <c r="Y269" s="162"/>
    </row>
    <row r="270" spans="1:25" ht="26.6" customHeight="1" x14ac:dyDescent="0.35">
      <c r="A270"/>
      <c r="B270" s="278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78"/>
      <c r="N270" s="278"/>
      <c r="O270" s="278"/>
      <c r="P270" s="278"/>
      <c r="Q270" s="281"/>
      <c r="R270" s="278"/>
      <c r="S270" s="160"/>
      <c r="T270" s="160"/>
      <c r="U270" s="160"/>
      <c r="V270" s="160"/>
      <c r="W270" s="160"/>
      <c r="X270" s="166"/>
      <c r="Y270" s="163"/>
    </row>
    <row r="271" spans="1:25" x14ac:dyDescent="0.3">
      <c r="A271" s="217">
        <v>43320</v>
      </c>
      <c r="B271" s="276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76">
        <f>IF((L272=""),"",MAX(D273:L273))</f>
        <v>41021.340000000004</v>
      </c>
      <c r="N271" s="276">
        <f>IF(L272="","",MIN(D273:L273))</f>
        <v>36050.25</v>
      </c>
      <c r="O271" s="276">
        <f>IF((L273=""),"",AVERAGE(D273:L273))</f>
        <v>39571.636666666665</v>
      </c>
      <c r="P271" s="276">
        <f>IF((L272=""),"",((M271-N271)/(M271+N271))*100)</f>
        <v>6.4499642475262338</v>
      </c>
      <c r="Q271" s="279" t="str">
        <f>IF(L272="","",IF(P273&lt;20,(IF(O271&gt;19000,IF(O271&lt;49000,"Pass","Fail"),"Fail"))))</f>
        <v>Pass</v>
      </c>
      <c r="R271" s="276">
        <v>1428</v>
      </c>
      <c r="S271" s="158" t="s">
        <v>191</v>
      </c>
      <c r="T271" s="158"/>
      <c r="U271" s="158">
        <v>19000</v>
      </c>
      <c r="V271" s="158">
        <v>49000</v>
      </c>
      <c r="W271" s="158">
        <v>33000</v>
      </c>
      <c r="X271" s="164">
        <v>44000</v>
      </c>
      <c r="Y271" s="161">
        <v>20</v>
      </c>
    </row>
    <row r="272" spans="1:25" ht="16.100000000000001" x14ac:dyDescent="0.35">
      <c r="A272"/>
      <c r="B272" s="277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77"/>
      <c r="N272" s="277"/>
      <c r="O272" s="277"/>
      <c r="P272" s="277"/>
      <c r="Q272" s="280"/>
      <c r="R272" s="277"/>
      <c r="S272" s="159"/>
      <c r="T272" s="159"/>
      <c r="U272" s="159"/>
      <c r="V272" s="159"/>
      <c r="W272" s="159"/>
      <c r="X272" s="165"/>
      <c r="Y272" s="162"/>
    </row>
    <row r="273" spans="1:25" ht="26.6" customHeight="1" x14ac:dyDescent="0.35">
      <c r="A273"/>
      <c r="B273" s="278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78"/>
      <c r="N273" s="278"/>
      <c r="O273" s="278"/>
      <c r="P273" s="278"/>
      <c r="Q273" s="281"/>
      <c r="R273" s="278"/>
      <c r="S273" s="160"/>
      <c r="T273" s="160"/>
      <c r="U273" s="160"/>
      <c r="V273" s="160"/>
      <c r="W273" s="160"/>
      <c r="X273" s="166"/>
      <c r="Y273" s="163"/>
    </row>
    <row r="274" spans="1:25" x14ac:dyDescent="0.3">
      <c r="A274" s="217">
        <v>43324</v>
      </c>
      <c r="B274" s="276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76">
        <f>IF((L275=""),"",MAX(D276:L276))</f>
        <v>41237.999999999993</v>
      </c>
      <c r="N274" s="276">
        <f>IF(L275="","",MIN(D276:L276))</f>
        <v>35657.58</v>
      </c>
      <c r="O274" s="276">
        <f>IF((L276=""),"",AVERAGE(D276:L276))</f>
        <v>39448.23333333333</v>
      </c>
      <c r="P274" s="276">
        <f>IF((L275=""),"",((M274-N274)/(M274+N274))*100)</f>
        <v>7.2571401373134741</v>
      </c>
      <c r="Q274" s="279" t="str">
        <f>IF(L275="","",IF(P276&lt;20,(IF(O274&gt;19000,IF(O274&lt;49000,"Pass","Fail"),"Fail"))))</f>
        <v>Pass</v>
      </c>
      <c r="R274" s="276">
        <v>74</v>
      </c>
      <c r="S274" s="158"/>
      <c r="T274" s="158"/>
      <c r="U274" s="158">
        <v>19000</v>
      </c>
      <c r="V274" s="158">
        <v>49000</v>
      </c>
      <c r="W274" s="158">
        <v>33000</v>
      </c>
      <c r="X274" s="164">
        <v>44000</v>
      </c>
      <c r="Y274" s="161">
        <v>20</v>
      </c>
    </row>
    <row r="275" spans="1:25" ht="16.100000000000001" x14ac:dyDescent="0.35">
      <c r="A275"/>
      <c r="B275" s="277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77"/>
      <c r="N275" s="277"/>
      <c r="O275" s="277"/>
      <c r="P275" s="277"/>
      <c r="Q275" s="280"/>
      <c r="R275" s="277"/>
      <c r="S275" s="159"/>
      <c r="T275" s="159"/>
      <c r="U275" s="159"/>
      <c r="V275" s="159"/>
      <c r="W275" s="159"/>
      <c r="X275" s="165"/>
      <c r="Y275" s="162"/>
    </row>
    <row r="276" spans="1:25" ht="26.6" customHeight="1" x14ac:dyDescent="0.35">
      <c r="A276"/>
      <c r="B276" s="278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78"/>
      <c r="N276" s="278"/>
      <c r="O276" s="278"/>
      <c r="P276" s="278"/>
      <c r="Q276" s="281"/>
      <c r="R276" s="278"/>
      <c r="S276" s="160"/>
      <c r="T276" s="160"/>
      <c r="U276" s="160"/>
      <c r="V276" s="160"/>
      <c r="W276" s="160"/>
      <c r="X276" s="166"/>
      <c r="Y276" s="163"/>
    </row>
    <row r="277" spans="1:25" x14ac:dyDescent="0.3">
      <c r="A277" s="217">
        <v>43328</v>
      </c>
      <c r="B277" s="276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76">
        <f>IF((L278=""),"",MAX(D279:L279))</f>
        <v>40242.899999999994</v>
      </c>
      <c r="N277" s="276">
        <f>IF(L278="","",MIN(D279:L279))</f>
        <v>35156.340000000011</v>
      </c>
      <c r="O277" s="276">
        <f>IF((L279=""),"",AVERAGE(D279:L279))</f>
        <v>38770.293333333335</v>
      </c>
      <c r="P277" s="276">
        <f>IF((L278=""),"",((M277-N277)/(M277+N277))*100)</f>
        <v>6.7461687942742961</v>
      </c>
      <c r="Q277" s="279" t="str">
        <f>IF(L278="","",IF(P279&lt;20,(IF(O277&gt;19000,IF(O277&lt;49000,"Pass","Fail"),"Fail"))))</f>
        <v>Pass</v>
      </c>
      <c r="R277" s="276">
        <v>1335</v>
      </c>
      <c r="S277" s="158" t="s">
        <v>192</v>
      </c>
      <c r="T277" s="158"/>
      <c r="U277" s="158">
        <v>19000</v>
      </c>
      <c r="V277" s="158">
        <v>49000</v>
      </c>
      <c r="W277" s="158">
        <v>33000</v>
      </c>
      <c r="X277" s="164">
        <v>44000</v>
      </c>
      <c r="Y277" s="161">
        <v>20</v>
      </c>
    </row>
    <row r="278" spans="1:25" ht="16.100000000000001" x14ac:dyDescent="0.35">
      <c r="A278"/>
      <c r="B278" s="277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77"/>
      <c r="N278" s="277"/>
      <c r="O278" s="277"/>
      <c r="P278" s="277"/>
      <c r="Q278" s="280"/>
      <c r="R278" s="277"/>
      <c r="S278" s="159"/>
      <c r="T278" s="159"/>
      <c r="U278" s="159"/>
      <c r="V278" s="159"/>
      <c r="W278" s="159"/>
      <c r="X278" s="165"/>
      <c r="Y278" s="162"/>
    </row>
    <row r="279" spans="1:25" ht="26.6" customHeight="1" x14ac:dyDescent="0.35">
      <c r="A279"/>
      <c r="B279" s="278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78"/>
      <c r="N279" s="278"/>
      <c r="O279" s="278"/>
      <c r="P279" s="278"/>
      <c r="Q279" s="281"/>
      <c r="R279" s="278"/>
      <c r="S279" s="160"/>
      <c r="T279" s="160"/>
      <c r="U279" s="160"/>
      <c r="V279" s="160"/>
      <c r="W279" s="160"/>
      <c r="X279" s="166"/>
      <c r="Y279" s="163"/>
    </row>
    <row r="280" spans="1:25" x14ac:dyDescent="0.3">
      <c r="A280" s="217">
        <v>43332</v>
      </c>
      <c r="B280" s="276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76">
        <f>IF((L281=""),"",MAX(D282:L282))</f>
        <v>41362.229999999996</v>
      </c>
      <c r="N280" s="276">
        <f>IF(L281="","",MIN(D282:L282))</f>
        <v>35241.719999999994</v>
      </c>
      <c r="O280" s="276">
        <f>IF((L282=""),"",AVERAGE(D282:L282))</f>
        <v>39365.729999999996</v>
      </c>
      <c r="P280" s="276">
        <f>IF((L281=""),"",((M280-N280)/(M280+N280))*100)</f>
        <v>7.9898099249451278</v>
      </c>
      <c r="Q280" s="279" t="str">
        <f>IF(L281="","",IF(P282&lt;20,(IF(O280&gt;19000,IF(O280&lt;49000,"Pass","Fail"),"Fail"))))</f>
        <v>Pass</v>
      </c>
      <c r="R280" s="276">
        <v>1340</v>
      </c>
      <c r="S280" s="158" t="s">
        <v>192</v>
      </c>
      <c r="T280" s="158"/>
      <c r="U280" s="158">
        <v>19000</v>
      </c>
      <c r="V280" s="158">
        <v>49000</v>
      </c>
      <c r="W280" s="158">
        <v>33000</v>
      </c>
      <c r="X280" s="164">
        <v>44000</v>
      </c>
      <c r="Y280" s="161">
        <v>20</v>
      </c>
    </row>
    <row r="281" spans="1:25" ht="16.100000000000001" x14ac:dyDescent="0.35">
      <c r="A281"/>
      <c r="B281" s="277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77"/>
      <c r="N281" s="277"/>
      <c r="O281" s="277"/>
      <c r="P281" s="277"/>
      <c r="Q281" s="280"/>
      <c r="R281" s="277"/>
      <c r="S281" s="159"/>
      <c r="T281" s="159"/>
      <c r="U281" s="159"/>
      <c r="V281" s="159"/>
      <c r="W281" s="159"/>
      <c r="X281" s="165"/>
      <c r="Y281" s="162"/>
    </row>
    <row r="282" spans="1:25" ht="26.6" customHeight="1" x14ac:dyDescent="0.35">
      <c r="A282"/>
      <c r="B282" s="278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78"/>
      <c r="N282" s="278"/>
      <c r="O282" s="278"/>
      <c r="P282" s="278"/>
      <c r="Q282" s="281"/>
      <c r="R282" s="278"/>
      <c r="S282" s="160"/>
      <c r="T282" s="160"/>
      <c r="U282" s="160"/>
      <c r="V282" s="160"/>
      <c r="W282" s="160"/>
      <c r="X282" s="166"/>
      <c r="Y282" s="163"/>
    </row>
    <row r="283" spans="1:25" x14ac:dyDescent="0.3">
      <c r="A283" s="217">
        <v>43335</v>
      </c>
      <c r="B283" s="276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76">
        <f>IF((L284=""),"",MAX(D285:L285))</f>
        <v>41361</v>
      </c>
      <c r="N283" s="276">
        <f>IF(L284="","",MIN(D285:L285))</f>
        <v>36378</v>
      </c>
      <c r="O283" s="276">
        <f>IF((L285=""),"",AVERAGE(D285:L285))</f>
        <v>39809.333333333336</v>
      </c>
      <c r="P283" s="276">
        <f>IF((L284=""),"",((M283-N283)/(M283+N283))*100)</f>
        <v>6.4099100837417513</v>
      </c>
      <c r="Q283" s="279" t="str">
        <f>IF(L284="","",IF(P285&lt;20,(IF(O283&gt;19000,IF(O283&lt;49000,"Pass","Fail"),"Fail"))))</f>
        <v>Pass</v>
      </c>
      <c r="R283" s="276">
        <v>1340</v>
      </c>
      <c r="S283" s="158"/>
      <c r="T283" s="158"/>
      <c r="U283" s="158">
        <v>19000</v>
      </c>
      <c r="V283" s="158">
        <v>49000</v>
      </c>
      <c r="W283" s="158">
        <v>33000</v>
      </c>
      <c r="X283" s="164">
        <v>44000</v>
      </c>
      <c r="Y283" s="161">
        <v>20</v>
      </c>
    </row>
    <row r="284" spans="1:25" ht="16.100000000000001" x14ac:dyDescent="0.35">
      <c r="A284"/>
      <c r="B284" s="277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77"/>
      <c r="N284" s="277"/>
      <c r="O284" s="277"/>
      <c r="P284" s="277"/>
      <c r="Q284" s="280"/>
      <c r="R284" s="277"/>
      <c r="S284" s="159"/>
      <c r="T284" s="159"/>
      <c r="U284" s="159"/>
      <c r="V284" s="159"/>
      <c r="W284" s="159"/>
      <c r="X284" s="165"/>
      <c r="Y284" s="162"/>
    </row>
    <row r="285" spans="1:25" ht="26.6" customHeight="1" x14ac:dyDescent="0.35">
      <c r="A285"/>
      <c r="B285" s="278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78"/>
      <c r="N285" s="278"/>
      <c r="O285" s="278"/>
      <c r="P285" s="278"/>
      <c r="Q285" s="281"/>
      <c r="R285" s="278"/>
      <c r="S285" s="160"/>
      <c r="T285" s="160"/>
      <c r="U285" s="160"/>
      <c r="V285" s="160"/>
      <c r="W285" s="160"/>
      <c r="X285" s="166"/>
      <c r="Y285" s="163"/>
    </row>
    <row r="286" spans="1:25" x14ac:dyDescent="0.3">
      <c r="A286" s="217">
        <v>43339</v>
      </c>
      <c r="B286" s="276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76">
        <f>IF((L287=""),"",MAX(D288:L288))</f>
        <v>40476.420000000006</v>
      </c>
      <c r="N286" s="276">
        <f>IF(L287="","",MIN(D288:L288))</f>
        <v>35570.760000000009</v>
      </c>
      <c r="O286" s="276">
        <f>IF((L288=""),"",AVERAGE(D288:L288))</f>
        <v>38937.776666666665</v>
      </c>
      <c r="P286" s="276">
        <f>IF((L287=""),"",((M286-N286)/(M286+N286))*100)</f>
        <v>6.4508111937878487</v>
      </c>
      <c r="Q286" s="279" t="str">
        <f>IF(L287="","",IF(P288&lt;20,(IF(O286&gt;19000,IF(O286&lt;49000,"Pass","Fail"),"Fail"))))</f>
        <v>Pass</v>
      </c>
      <c r="R286" s="276">
        <v>1335</v>
      </c>
      <c r="S286" s="158" t="s">
        <v>193</v>
      </c>
      <c r="T286" s="158"/>
      <c r="U286" s="158">
        <v>19000</v>
      </c>
      <c r="V286" s="158">
        <v>49000</v>
      </c>
      <c r="W286" s="158">
        <v>33000</v>
      </c>
      <c r="X286" s="164">
        <v>44000</v>
      </c>
      <c r="Y286" s="161">
        <v>20</v>
      </c>
    </row>
    <row r="287" spans="1:25" ht="16.100000000000001" x14ac:dyDescent="0.35">
      <c r="A287"/>
      <c r="B287" s="277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77"/>
      <c r="N287" s="277"/>
      <c r="O287" s="277"/>
      <c r="P287" s="277"/>
      <c r="Q287" s="280"/>
      <c r="R287" s="277"/>
      <c r="S287" s="159"/>
      <c r="T287" s="159"/>
      <c r="U287" s="159"/>
      <c r="V287" s="159"/>
      <c r="W287" s="159"/>
      <c r="X287" s="165"/>
      <c r="Y287" s="162"/>
    </row>
    <row r="288" spans="1:25" ht="26.6" customHeight="1" x14ac:dyDescent="0.35">
      <c r="A288"/>
      <c r="B288" s="278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78"/>
      <c r="N288" s="278"/>
      <c r="O288" s="278"/>
      <c r="P288" s="278"/>
      <c r="Q288" s="281"/>
      <c r="R288" s="278"/>
      <c r="S288" s="160"/>
      <c r="T288" s="160"/>
      <c r="U288" s="160"/>
      <c r="V288" s="160"/>
      <c r="W288" s="160"/>
      <c r="X288" s="166"/>
      <c r="Y288" s="163"/>
    </row>
    <row r="289" spans="1:25" x14ac:dyDescent="0.3">
      <c r="A289" s="217">
        <v>43342</v>
      </c>
      <c r="B289" s="276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76">
        <f>IF((L290=""),"",MAX(D291:L291))</f>
        <v>41899.770000000004</v>
      </c>
      <c r="N289" s="276">
        <f>IF(L290="","",MIN(D291:L291))</f>
        <v>36018.570000000007</v>
      </c>
      <c r="O289" s="276">
        <f>IF((L291=""),"",AVERAGE(D291:L291))</f>
        <v>40059.146666666675</v>
      </c>
      <c r="P289" s="276">
        <f>IF((L290=""),"",((M289-N289)/(M289+N289))*100)</f>
        <v>7.5479020728624304</v>
      </c>
      <c r="Q289" s="279" t="str">
        <f>IF(L290="","",IF(P291&lt;20,(IF(O289&gt;19000,IF(O289&lt;49000,"Pass","Fail"),"Fail"))))</f>
        <v>Pass</v>
      </c>
      <c r="R289" s="276">
        <v>121</v>
      </c>
      <c r="S289" s="158" t="s">
        <v>194</v>
      </c>
      <c r="T289" s="158"/>
      <c r="U289" s="158">
        <v>19000</v>
      </c>
      <c r="V289" s="158">
        <v>49000</v>
      </c>
      <c r="W289" s="158">
        <v>33000</v>
      </c>
      <c r="X289" s="164">
        <v>44000</v>
      </c>
      <c r="Y289" s="161">
        <v>20</v>
      </c>
    </row>
    <row r="290" spans="1:25" ht="16.100000000000001" x14ac:dyDescent="0.35">
      <c r="A290"/>
      <c r="B290" s="277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77"/>
      <c r="N290" s="277"/>
      <c r="O290" s="277"/>
      <c r="P290" s="277"/>
      <c r="Q290" s="280"/>
      <c r="R290" s="277"/>
      <c r="S290" s="159"/>
      <c r="T290" s="159"/>
      <c r="U290" s="159"/>
      <c r="V290" s="159"/>
      <c r="W290" s="159"/>
      <c r="X290" s="165"/>
      <c r="Y290" s="162"/>
    </row>
    <row r="291" spans="1:25" ht="26.6" customHeight="1" x14ac:dyDescent="0.35">
      <c r="A291"/>
      <c r="B291" s="278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78"/>
      <c r="N291" s="278"/>
      <c r="O291" s="278"/>
      <c r="P291" s="278"/>
      <c r="Q291" s="281"/>
      <c r="R291" s="278"/>
      <c r="S291" s="160"/>
      <c r="T291" s="160"/>
      <c r="U291" s="160"/>
      <c r="V291" s="160"/>
      <c r="W291" s="160"/>
      <c r="X291" s="166"/>
      <c r="Y291" s="163"/>
    </row>
    <row r="292" spans="1:25" x14ac:dyDescent="0.3">
      <c r="A292" s="217">
        <v>43344</v>
      </c>
      <c r="B292" s="276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76">
        <f>IF((L293=""),"",MAX(D294:L294))</f>
        <v>40655.909999999989</v>
      </c>
      <c r="N292" s="276">
        <f>IF(L293="","",MIN(D294:L294))</f>
        <v>35358.569999999992</v>
      </c>
      <c r="O292" s="276">
        <f>IF((L294=""),"",AVERAGE(D294:L294))</f>
        <v>39028.116666666669</v>
      </c>
      <c r="P292" s="276">
        <f>IF((L293=""),"",((M292-N292)/(M292+N292))*100)</f>
        <v>6.9688564599797278</v>
      </c>
      <c r="Q292" s="279" t="str">
        <f>IF(L293="","",IF(P294&lt;20,(IF(O292&gt;19000,IF(O292&lt;49000,"Pass","Fail"),"Fail"))))</f>
        <v>Pass</v>
      </c>
      <c r="R292" s="276">
        <v>1428</v>
      </c>
      <c r="S292" s="158" t="s">
        <v>195</v>
      </c>
      <c r="T292" s="158"/>
      <c r="U292" s="158">
        <v>19000</v>
      </c>
      <c r="V292" s="158">
        <v>49000</v>
      </c>
      <c r="W292" s="158">
        <v>33000</v>
      </c>
      <c r="X292" s="164">
        <v>44000</v>
      </c>
      <c r="Y292" s="161">
        <v>20</v>
      </c>
    </row>
    <row r="293" spans="1:25" ht="16.100000000000001" x14ac:dyDescent="0.35">
      <c r="A293"/>
      <c r="B293" s="277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77"/>
      <c r="N293" s="277"/>
      <c r="O293" s="277"/>
      <c r="P293" s="277"/>
      <c r="Q293" s="280"/>
      <c r="R293" s="277"/>
      <c r="S293" s="159"/>
      <c r="T293" s="159"/>
      <c r="U293" s="159"/>
      <c r="V293" s="159"/>
      <c r="W293" s="159"/>
      <c r="X293" s="165"/>
      <c r="Y293" s="162"/>
    </row>
    <row r="294" spans="1:25" ht="26.6" customHeight="1" x14ac:dyDescent="0.35">
      <c r="A294"/>
      <c r="B294" s="278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78"/>
      <c r="N294" s="278"/>
      <c r="O294" s="278"/>
      <c r="P294" s="278"/>
      <c r="Q294" s="281"/>
      <c r="R294" s="278"/>
      <c r="S294" s="160"/>
      <c r="T294" s="160"/>
      <c r="U294" s="160"/>
      <c r="V294" s="160"/>
      <c r="W294" s="160"/>
      <c r="X294" s="166"/>
      <c r="Y294" s="163"/>
    </row>
    <row r="295" spans="1:25" x14ac:dyDescent="0.3">
      <c r="A295" s="217">
        <v>43348</v>
      </c>
      <c r="B295" s="276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76">
        <f>IF((L296=""),"",MAX(D297:L297))</f>
        <v>34654.350000000006</v>
      </c>
      <c r="N295" s="276">
        <f>IF(L296="","",MIN(D297:L297))</f>
        <v>30928.83</v>
      </c>
      <c r="O295" s="276">
        <f>IF((L297=""),"",AVERAGE(D297:L297))</f>
        <v>33577.063333333332</v>
      </c>
      <c r="P295" s="276">
        <f>IF((L296=""),"",((M295-N295)/(M295+N295))*100)</f>
        <v>5.6806028618923383</v>
      </c>
      <c r="Q295" s="279" t="str">
        <f>IF(L296="","",IF(P297&lt;20,(IF(O295&gt;19000,IF(O295&lt;49000,"Pass","Fail"),"Fail"))))</f>
        <v>Pass</v>
      </c>
      <c r="R295" s="276">
        <v>1428</v>
      </c>
      <c r="S295" s="158"/>
      <c r="T295" s="158"/>
      <c r="U295" s="158">
        <v>19000</v>
      </c>
      <c r="V295" s="158">
        <v>49000</v>
      </c>
      <c r="W295" s="158">
        <v>33000</v>
      </c>
      <c r="X295" s="164">
        <v>44000</v>
      </c>
      <c r="Y295" s="161">
        <v>20</v>
      </c>
    </row>
    <row r="296" spans="1:25" ht="16.100000000000001" x14ac:dyDescent="0.35">
      <c r="A296"/>
      <c r="B296" s="277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77"/>
      <c r="N296" s="277"/>
      <c r="O296" s="277"/>
      <c r="P296" s="277"/>
      <c r="Q296" s="280"/>
      <c r="R296" s="277"/>
      <c r="S296" s="159"/>
      <c r="T296" s="159"/>
      <c r="U296" s="159"/>
      <c r="V296" s="159"/>
      <c r="W296" s="159"/>
      <c r="X296" s="165"/>
      <c r="Y296" s="162"/>
    </row>
    <row r="297" spans="1:25" ht="26.6" customHeight="1" x14ac:dyDescent="0.35">
      <c r="A297"/>
      <c r="B297" s="278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78"/>
      <c r="N297" s="278"/>
      <c r="O297" s="278"/>
      <c r="P297" s="278"/>
      <c r="Q297" s="281"/>
      <c r="R297" s="278"/>
      <c r="S297" s="160"/>
      <c r="T297" s="160"/>
      <c r="U297" s="160"/>
      <c r="V297" s="160"/>
      <c r="W297" s="160"/>
      <c r="X297" s="166"/>
      <c r="Y297" s="163"/>
    </row>
    <row r="298" spans="1:25" x14ac:dyDescent="0.3">
      <c r="A298" s="217">
        <v>43352</v>
      </c>
      <c r="B298" s="276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76">
        <f>IF((L299=""),"",MAX(D300:L300))</f>
        <v>82879.259999999995</v>
      </c>
      <c r="N298" s="276">
        <f>IF(L299="","",MIN(D300:L300))</f>
        <v>37537.440000000002</v>
      </c>
      <c r="O298" s="276">
        <f>IF((L300=""),"",AVERAGE(D300:L300))</f>
        <v>44287.326666666668</v>
      </c>
      <c r="P298" s="276">
        <f>IF((L299=""),"",((M298-N298)/(M298+N298))*100)</f>
        <v>37.654096151115247</v>
      </c>
      <c r="Q298" s="279" t="str">
        <f>IF(L299="","",IF(P300&lt;20,(IF(O298&gt;19000,IF(O298&lt;49000,"Pass","Fail"),"Fail"))))</f>
        <v>Pass</v>
      </c>
      <c r="R298" s="276">
        <v>74</v>
      </c>
      <c r="S298" s="158"/>
      <c r="T298" s="158"/>
      <c r="U298" s="158">
        <v>19000</v>
      </c>
      <c r="V298" s="158">
        <v>49000</v>
      </c>
      <c r="W298" s="158">
        <v>33000</v>
      </c>
      <c r="X298" s="164">
        <v>44000</v>
      </c>
      <c r="Y298" s="161">
        <v>20</v>
      </c>
    </row>
    <row r="299" spans="1:25" ht="16.100000000000001" x14ac:dyDescent="0.35">
      <c r="A299"/>
      <c r="B299" s="277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77"/>
      <c r="N299" s="277"/>
      <c r="O299" s="277"/>
      <c r="P299" s="277"/>
      <c r="Q299" s="280"/>
      <c r="R299" s="277"/>
      <c r="S299" s="159"/>
      <c r="T299" s="159"/>
      <c r="U299" s="159"/>
      <c r="V299" s="159"/>
      <c r="W299" s="159"/>
      <c r="X299" s="165"/>
      <c r="Y299" s="162"/>
    </row>
    <row r="300" spans="1:25" ht="26.6" customHeight="1" x14ac:dyDescent="0.35">
      <c r="A300"/>
      <c r="B300" s="278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78"/>
      <c r="N300" s="278"/>
      <c r="O300" s="278"/>
      <c r="P300" s="278"/>
      <c r="Q300" s="281"/>
      <c r="R300" s="278"/>
      <c r="S300" s="160"/>
      <c r="T300" s="160"/>
      <c r="U300" s="160"/>
      <c r="V300" s="160"/>
      <c r="W300" s="160"/>
      <c r="X300" s="166"/>
      <c r="Y300" s="163"/>
    </row>
    <row r="301" spans="1:25" x14ac:dyDescent="0.3">
      <c r="A301" s="217">
        <v>43355</v>
      </c>
      <c r="B301" s="276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76">
        <f>IF((L302=""),"",MAX(D303:L303))</f>
        <v>42183.990000000005</v>
      </c>
      <c r="N301" s="276">
        <f>IF(L302="","",MIN(D303:L303))</f>
        <v>36697.17</v>
      </c>
      <c r="O301" s="276">
        <f>IF((L303=""),"",AVERAGE(D303:L303))</f>
        <v>40496.579999999994</v>
      </c>
      <c r="P301" s="276">
        <f>IF((L302=""),"",((M301-N301)/(M301+N301))*100)</f>
        <v>6.9558054166546315</v>
      </c>
      <c r="Q301" s="279" t="str">
        <f>IF(L302="","",IF(P303&lt;20,(IF(O301&gt;19000,IF(O301&lt;49000,"Pass","Fail"),"Fail"))))</f>
        <v>Pass</v>
      </c>
      <c r="R301" s="276">
        <v>74</v>
      </c>
      <c r="S301" s="158"/>
      <c r="T301" s="158"/>
      <c r="U301" s="158">
        <v>19000</v>
      </c>
      <c r="V301" s="158">
        <v>49000</v>
      </c>
      <c r="W301" s="158">
        <v>33000</v>
      </c>
      <c r="X301" s="164">
        <v>44000</v>
      </c>
      <c r="Y301" s="161">
        <v>20</v>
      </c>
    </row>
    <row r="302" spans="1:25" ht="16.100000000000001" x14ac:dyDescent="0.35">
      <c r="A302"/>
      <c r="B302" s="277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77"/>
      <c r="N302" s="277"/>
      <c r="O302" s="277"/>
      <c r="P302" s="277"/>
      <c r="Q302" s="280"/>
      <c r="R302" s="277"/>
      <c r="S302" s="159"/>
      <c r="T302" s="159"/>
      <c r="U302" s="159"/>
      <c r="V302" s="159"/>
      <c r="W302" s="159"/>
      <c r="X302" s="165"/>
      <c r="Y302" s="162"/>
    </row>
    <row r="303" spans="1:25" ht="26.6" customHeight="1" x14ac:dyDescent="0.35">
      <c r="A303"/>
      <c r="B303" s="278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78"/>
      <c r="N303" s="278"/>
      <c r="O303" s="278"/>
      <c r="P303" s="278"/>
      <c r="Q303" s="281"/>
      <c r="R303" s="278"/>
      <c r="S303" s="160"/>
      <c r="T303" s="160"/>
      <c r="U303" s="160"/>
      <c r="V303" s="160"/>
      <c r="W303" s="160"/>
      <c r="X303" s="166"/>
      <c r="Y303" s="163"/>
    </row>
    <row r="304" spans="1:25" x14ac:dyDescent="0.3">
      <c r="A304" s="217">
        <v>43358</v>
      </c>
      <c r="B304" s="276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76">
        <f>IF((L305=""),"",MAX(D306:L306))</f>
        <v>40932.629999999997</v>
      </c>
      <c r="N304" s="276">
        <f>IF(L305="","",MIN(D306:L306))</f>
        <v>35248.410000000003</v>
      </c>
      <c r="O304" s="276">
        <f>IF((L306=""),"",AVERAGE(D306:L306))</f>
        <v>38934.636666666673</v>
      </c>
      <c r="P304" s="276">
        <f>IF((L305=""),"",((M304-N304)/(M304+N304))*100)</f>
        <v>7.4614628521742334</v>
      </c>
      <c r="Q304" s="279" t="str">
        <f>IF(L305="","",IF(P306&lt;20,(IF(O304&gt;19000,IF(O304&lt;49000,"Pass","Fail"),"Fail"))))</f>
        <v>Pass</v>
      </c>
      <c r="R304" s="276" t="s">
        <v>66</v>
      </c>
      <c r="S304" s="158" t="s">
        <v>196</v>
      </c>
      <c r="T304" s="158"/>
      <c r="U304" s="158">
        <v>19000</v>
      </c>
      <c r="V304" s="158">
        <v>49000</v>
      </c>
      <c r="W304" s="158">
        <v>33000</v>
      </c>
      <c r="X304" s="164">
        <v>44000</v>
      </c>
      <c r="Y304" s="161">
        <v>20</v>
      </c>
    </row>
    <row r="305" spans="1:25" ht="16.100000000000001" x14ac:dyDescent="0.35">
      <c r="A305"/>
      <c r="B305" s="277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77"/>
      <c r="N305" s="277"/>
      <c r="O305" s="277"/>
      <c r="P305" s="277"/>
      <c r="Q305" s="280"/>
      <c r="R305" s="277"/>
      <c r="S305" s="159"/>
      <c r="T305" s="159"/>
      <c r="U305" s="159"/>
      <c r="V305" s="159"/>
      <c r="W305" s="159"/>
      <c r="X305" s="165"/>
      <c r="Y305" s="162"/>
    </row>
    <row r="306" spans="1:25" ht="26.6" customHeight="1" x14ac:dyDescent="0.35">
      <c r="A306"/>
      <c r="B306" s="278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78"/>
      <c r="N306" s="278"/>
      <c r="O306" s="278"/>
      <c r="P306" s="278"/>
      <c r="Q306" s="281"/>
      <c r="R306" s="278"/>
      <c r="S306" s="160"/>
      <c r="T306" s="160"/>
      <c r="U306" s="160"/>
      <c r="V306" s="160"/>
      <c r="W306" s="160"/>
      <c r="X306" s="166"/>
      <c r="Y306" s="163"/>
    </row>
    <row r="307" spans="1:25" x14ac:dyDescent="0.3">
      <c r="A307" s="217">
        <v>43361</v>
      </c>
      <c r="B307" s="276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76">
        <f>IF((L308=""),"",MAX(D309:L309))</f>
        <v>41232.089999999997</v>
      </c>
      <c r="N307" s="276">
        <f>IF(L308="","",MIN(D309:L309))</f>
        <v>36190.110000000008</v>
      </c>
      <c r="O307" s="276">
        <f>IF((L309=""),"",AVERAGE(D309:L309))</f>
        <v>39719.68</v>
      </c>
      <c r="P307" s="276">
        <f>IF((L308=""),"",((M307-N307)/(M307+N307))*100)</f>
        <v>6.5123181723071522</v>
      </c>
      <c r="Q307" s="279" t="str">
        <f>IF(L308="","",IF(P309&lt;20,(IF(O307&gt;19000,IF(O307&lt;49000,"Pass","Fail"),"Fail"))))</f>
        <v>Pass</v>
      </c>
      <c r="R307" s="276">
        <v>1159</v>
      </c>
      <c r="S307" s="158" t="s">
        <v>197</v>
      </c>
      <c r="T307" s="158"/>
      <c r="U307" s="158">
        <v>19000</v>
      </c>
      <c r="V307" s="158">
        <v>49000</v>
      </c>
      <c r="W307" s="158">
        <v>33000</v>
      </c>
      <c r="X307" s="164">
        <v>44000</v>
      </c>
      <c r="Y307" s="161">
        <v>20</v>
      </c>
    </row>
    <row r="308" spans="1:25" ht="16.100000000000001" x14ac:dyDescent="0.35">
      <c r="A308"/>
      <c r="B308" s="277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77"/>
      <c r="N308" s="277"/>
      <c r="O308" s="277"/>
      <c r="P308" s="277"/>
      <c r="Q308" s="280"/>
      <c r="R308" s="277"/>
      <c r="S308" s="159"/>
      <c r="T308" s="159"/>
      <c r="U308" s="159"/>
      <c r="V308" s="159"/>
      <c r="W308" s="159"/>
      <c r="X308" s="165"/>
      <c r="Y308" s="162"/>
    </row>
    <row r="309" spans="1:25" ht="26.6" customHeight="1" x14ac:dyDescent="0.35">
      <c r="A309"/>
      <c r="B309" s="278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78"/>
      <c r="N309" s="278"/>
      <c r="O309" s="278"/>
      <c r="P309" s="278"/>
      <c r="Q309" s="281"/>
      <c r="R309" s="278"/>
      <c r="S309" s="160"/>
      <c r="T309" s="160"/>
      <c r="U309" s="160"/>
      <c r="V309" s="160"/>
      <c r="W309" s="160"/>
      <c r="X309" s="166"/>
      <c r="Y309" s="163"/>
    </row>
    <row r="310" spans="1:25" x14ac:dyDescent="0.3">
      <c r="A310" s="217">
        <v>43367</v>
      </c>
      <c r="B310" s="276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76">
        <f>IF((L311=""),"",MAX(D312:L312))</f>
        <v>35340.299999999996</v>
      </c>
      <c r="N310" s="276">
        <f>IF(L311="","",MIN(D312:L312))</f>
        <v>31992.629999999997</v>
      </c>
      <c r="O310" s="276">
        <f>IF((L312=""),"",AVERAGE(D312:L312))</f>
        <v>34320.746666666673</v>
      </c>
      <c r="P310" s="276">
        <f>IF((L311=""),"",((M310-N310)/(M310+N310))*100)</f>
        <v>4.9718169103884211</v>
      </c>
      <c r="Q310" s="279" t="str">
        <f>IF(L311="","",IF(P312&lt;20,(IF(O310&gt;19000,IF(O310&lt;49000,"Pass","Fail"),"Fail"))))</f>
        <v>Pass</v>
      </c>
      <c r="R310" s="276">
        <v>1340</v>
      </c>
      <c r="S310" s="158"/>
      <c r="T310" s="158"/>
      <c r="U310" s="158">
        <v>19000</v>
      </c>
      <c r="V310" s="158">
        <v>49000</v>
      </c>
      <c r="W310" s="158">
        <v>33000</v>
      </c>
      <c r="X310" s="164">
        <v>44000</v>
      </c>
      <c r="Y310" s="161">
        <v>20</v>
      </c>
    </row>
    <row r="311" spans="1:25" ht="16.100000000000001" x14ac:dyDescent="0.35">
      <c r="A311"/>
      <c r="B311" s="277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77"/>
      <c r="N311" s="277"/>
      <c r="O311" s="277"/>
      <c r="P311" s="277"/>
      <c r="Q311" s="280"/>
      <c r="R311" s="277"/>
      <c r="S311" s="159"/>
      <c r="T311" s="159"/>
      <c r="U311" s="159"/>
      <c r="V311" s="159"/>
      <c r="W311" s="159"/>
      <c r="X311" s="165"/>
      <c r="Y311" s="162"/>
    </row>
    <row r="312" spans="1:25" ht="26.6" customHeight="1" x14ac:dyDescent="0.35">
      <c r="A312"/>
      <c r="B312" s="278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78"/>
      <c r="N312" s="278"/>
      <c r="O312" s="278"/>
      <c r="P312" s="278"/>
      <c r="Q312" s="281"/>
      <c r="R312" s="278"/>
      <c r="S312" s="160"/>
      <c r="T312" s="160"/>
      <c r="U312" s="160"/>
      <c r="V312" s="160"/>
      <c r="W312" s="160"/>
      <c r="X312" s="166"/>
      <c r="Y312" s="163"/>
    </row>
    <row r="313" spans="1:25" x14ac:dyDescent="0.3">
      <c r="A313" s="217">
        <v>43369</v>
      </c>
      <c r="B313" s="276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76">
        <f>IF((L314=""),"",MAX(D315:L315))</f>
        <v>40670.700000000004</v>
      </c>
      <c r="N313" s="276">
        <f>IF(L314="","",MIN(D315:L315))</f>
        <v>35986.29</v>
      </c>
      <c r="O313" s="276">
        <f>IF((L315=""),"",AVERAGE(D315:L315))</f>
        <v>39291.730000000003</v>
      </c>
      <c r="P313" s="276">
        <f>IF((L314=""),"",((M313-N313)/(M313+N313))*100)</f>
        <v>6.1108712982338638</v>
      </c>
      <c r="Q313" s="279" t="str">
        <f>IF(L314="","",IF(P315&lt;20,(IF(O313&gt;19000,IF(O313&lt;49000,"Pass","Fail"),"Fail"))))</f>
        <v>Pass</v>
      </c>
      <c r="R313" s="276">
        <v>102</v>
      </c>
      <c r="S313" s="158"/>
      <c r="T313" s="158"/>
      <c r="U313" s="158">
        <v>19000</v>
      </c>
      <c r="V313" s="158">
        <v>49000</v>
      </c>
      <c r="W313" s="158">
        <v>33000</v>
      </c>
      <c r="X313" s="164">
        <v>44000</v>
      </c>
      <c r="Y313" s="161">
        <v>20</v>
      </c>
    </row>
    <row r="314" spans="1:25" ht="16.100000000000001" x14ac:dyDescent="0.35">
      <c r="A314"/>
      <c r="B314" s="277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77"/>
      <c r="N314" s="277"/>
      <c r="O314" s="277"/>
      <c r="P314" s="277"/>
      <c r="Q314" s="280"/>
      <c r="R314" s="277"/>
      <c r="S314" s="159"/>
      <c r="T314" s="159"/>
      <c r="U314" s="159"/>
      <c r="V314" s="159"/>
      <c r="W314" s="159"/>
      <c r="X314" s="165"/>
      <c r="Y314" s="162"/>
    </row>
    <row r="315" spans="1:25" ht="26.6" customHeight="1" x14ac:dyDescent="0.35">
      <c r="A315"/>
      <c r="B315" s="278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78"/>
      <c r="N315" s="278"/>
      <c r="O315" s="278"/>
      <c r="P315" s="278"/>
      <c r="Q315" s="281"/>
      <c r="R315" s="278"/>
      <c r="S315" s="160"/>
      <c r="T315" s="160"/>
      <c r="U315" s="160"/>
      <c r="V315" s="160"/>
      <c r="W315" s="160"/>
      <c r="X315" s="166"/>
      <c r="Y315" s="163"/>
    </row>
    <row r="316" spans="1:25" x14ac:dyDescent="0.3">
      <c r="A316" s="217">
        <v>43373</v>
      </c>
      <c r="B316" s="276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76">
        <f>IF((L317=""),"",MAX(D318:L318))</f>
        <v>37983.54</v>
      </c>
      <c r="N316" s="276">
        <f>IF(L317="","",MIN(D318:L318))</f>
        <v>32440.740000000005</v>
      </c>
      <c r="O316" s="276">
        <f>IF((L318=""),"",AVERAGE(D318:L318))</f>
        <v>36615.53</v>
      </c>
      <c r="P316" s="276">
        <f>IF((L317=""),"",((M316-N316)/(M316+N316))*100)</f>
        <v>7.8705809984851758</v>
      </c>
      <c r="Q316" s="279" t="str">
        <f>IF(L317="","",IF(P318&lt;20,(IF(O316&gt;19000,IF(O316&lt;49000,"Pass","Fail"),"Fail"))))</f>
        <v>Pass</v>
      </c>
      <c r="R316" s="276">
        <v>1340</v>
      </c>
      <c r="S316" s="158"/>
      <c r="T316" s="158"/>
      <c r="U316" s="158">
        <v>19000</v>
      </c>
      <c r="V316" s="158">
        <v>49000</v>
      </c>
      <c r="W316" s="158">
        <v>33000</v>
      </c>
      <c r="X316" s="164">
        <v>44000</v>
      </c>
      <c r="Y316" s="161">
        <v>20</v>
      </c>
    </row>
    <row r="317" spans="1:25" ht="16.100000000000001" x14ac:dyDescent="0.35">
      <c r="A317"/>
      <c r="B317" s="277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77"/>
      <c r="N317" s="277"/>
      <c r="O317" s="277"/>
      <c r="P317" s="277"/>
      <c r="Q317" s="280"/>
      <c r="R317" s="277"/>
      <c r="S317" s="159"/>
      <c r="T317" s="159"/>
      <c r="U317" s="159"/>
      <c r="V317" s="159"/>
      <c r="W317" s="159"/>
      <c r="X317" s="165"/>
      <c r="Y317" s="162"/>
    </row>
    <row r="318" spans="1:25" ht="26.6" customHeight="1" x14ac:dyDescent="0.35">
      <c r="A318"/>
      <c r="B318" s="278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78"/>
      <c r="N318" s="278"/>
      <c r="O318" s="278"/>
      <c r="P318" s="278"/>
      <c r="Q318" s="281"/>
      <c r="R318" s="278"/>
      <c r="S318" s="160"/>
      <c r="T318" s="160"/>
      <c r="U318" s="160"/>
      <c r="V318" s="160"/>
      <c r="W318" s="160"/>
      <c r="X318" s="166"/>
      <c r="Y318" s="163"/>
    </row>
    <row r="319" spans="1:25" x14ac:dyDescent="0.3">
      <c r="A319" s="217">
        <v>43376</v>
      </c>
      <c r="B319" s="276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76">
        <f>IF((L320=""),"",MAX(D321:L321))</f>
        <v>38240.789999999994</v>
      </c>
      <c r="N319" s="276">
        <f>IF(L320="","",MIN(D321:L321))</f>
        <v>32937.69</v>
      </c>
      <c r="O319" s="276">
        <f>IF((L321=""),"",AVERAGE(D321:L321))</f>
        <v>37039.943333333329</v>
      </c>
      <c r="P319" s="276">
        <f>IF((L320=""),"",((M319-N319)/(M319+N319))*100)</f>
        <v>7.4504260276420515</v>
      </c>
      <c r="Q319" s="279" t="str">
        <f>IF(L320="","",IF(P321&lt;20,(IF(O319&gt;19000,IF(O319&lt;49000,"Pass","Fail"),"Fail"))))</f>
        <v>Pass</v>
      </c>
      <c r="R319" s="276">
        <v>121</v>
      </c>
      <c r="S319" s="158"/>
      <c r="T319" s="158"/>
      <c r="U319" s="158">
        <v>19000</v>
      </c>
      <c r="V319" s="158">
        <v>49000</v>
      </c>
      <c r="W319" s="158">
        <v>33000</v>
      </c>
      <c r="X319" s="164">
        <v>44000</v>
      </c>
      <c r="Y319" s="161">
        <v>20</v>
      </c>
    </row>
    <row r="320" spans="1:25" ht="16.100000000000001" x14ac:dyDescent="0.35">
      <c r="A320"/>
      <c r="B320" s="277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77"/>
      <c r="N320" s="277"/>
      <c r="O320" s="277"/>
      <c r="P320" s="277"/>
      <c r="Q320" s="280"/>
      <c r="R320" s="277"/>
      <c r="S320" s="159"/>
      <c r="T320" s="159"/>
      <c r="U320" s="159"/>
      <c r="V320" s="159"/>
      <c r="W320" s="159"/>
      <c r="X320" s="165"/>
      <c r="Y320" s="162"/>
    </row>
    <row r="321" spans="1:25" ht="26.6" customHeight="1" x14ac:dyDescent="0.35">
      <c r="A321"/>
      <c r="B321" s="278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78"/>
      <c r="N321" s="278"/>
      <c r="O321" s="278"/>
      <c r="P321" s="278"/>
      <c r="Q321" s="281"/>
      <c r="R321" s="278"/>
      <c r="S321" s="160"/>
      <c r="T321" s="160"/>
      <c r="U321" s="160"/>
      <c r="V321" s="160"/>
      <c r="W321" s="160"/>
      <c r="X321" s="166"/>
      <c r="Y321" s="163"/>
    </row>
    <row r="322" spans="1:25" x14ac:dyDescent="0.3">
      <c r="A322" s="217">
        <v>43379</v>
      </c>
      <c r="B322" s="276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76">
        <f>IF((L323=""),"",MAX(D324:L324))</f>
        <v>39571.919999999998</v>
      </c>
      <c r="N322" s="276">
        <f>IF(L323="","",MIN(D324:L324))</f>
        <v>34616.369999999995</v>
      </c>
      <c r="O322" s="276">
        <f>IF((L324=""),"",AVERAGE(D324:L324))</f>
        <v>38288.166666666657</v>
      </c>
      <c r="P322" s="276">
        <f>IF((L323=""),"",((M322-N322)/(M322+N322))*100)</f>
        <v>6.6796929811969026</v>
      </c>
      <c r="Q322" s="279" t="str">
        <f>IF(L323="","",IF(P324&lt;20,(IF(O322&gt;19000,IF(O322&lt;49000,"Pass","Fail"),"Fail"))))</f>
        <v>Pass</v>
      </c>
      <c r="R322" s="276">
        <v>121</v>
      </c>
      <c r="S322" s="158" t="s">
        <v>198</v>
      </c>
      <c r="T322" s="158"/>
      <c r="U322" s="158">
        <v>19000</v>
      </c>
      <c r="V322" s="158">
        <v>49000</v>
      </c>
      <c r="W322" s="158">
        <v>33000</v>
      </c>
      <c r="X322" s="164">
        <v>44000</v>
      </c>
      <c r="Y322" s="161">
        <v>20</v>
      </c>
    </row>
    <row r="323" spans="1:25" ht="16.100000000000001" x14ac:dyDescent="0.35">
      <c r="A323"/>
      <c r="B323" s="277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77"/>
      <c r="N323" s="277"/>
      <c r="O323" s="277"/>
      <c r="P323" s="277"/>
      <c r="Q323" s="280"/>
      <c r="R323" s="277"/>
      <c r="S323" s="159"/>
      <c r="T323" s="159"/>
      <c r="U323" s="159"/>
      <c r="V323" s="159"/>
      <c r="W323" s="159"/>
      <c r="X323" s="165"/>
      <c r="Y323" s="162"/>
    </row>
    <row r="324" spans="1:25" ht="26.6" customHeight="1" x14ac:dyDescent="0.35">
      <c r="A324"/>
      <c r="B324" s="278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78"/>
      <c r="N324" s="278"/>
      <c r="O324" s="278"/>
      <c r="P324" s="278"/>
      <c r="Q324" s="281"/>
      <c r="R324" s="278"/>
      <c r="S324" s="160"/>
      <c r="T324" s="160"/>
      <c r="U324" s="160"/>
      <c r="V324" s="160"/>
      <c r="W324" s="160"/>
      <c r="X324" s="166"/>
      <c r="Y324" s="163"/>
    </row>
    <row r="325" spans="1:25" x14ac:dyDescent="0.3">
      <c r="A325" s="217">
        <v>43382</v>
      </c>
      <c r="B325" s="276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76">
        <f>IF((L326=""),"",MAX(D327:L327))</f>
        <v>41083.740000000005</v>
      </c>
      <c r="N325" s="276">
        <f>IF(L326="","",MIN(D327:L327))</f>
        <v>35782.020000000004</v>
      </c>
      <c r="O325" s="276">
        <f>IF((L327=""),"",AVERAGE(D327:L327))</f>
        <v>39841.57</v>
      </c>
      <c r="P325" s="276">
        <f>IF((L326=""),"",((M325-N325)/(M325+N325))*100)</f>
        <v>6.8973753723374376</v>
      </c>
      <c r="Q325" s="279" t="str">
        <f>IF(L326="","",IF(P327&lt;20,(IF(O325&gt;19000,IF(O325&lt;49000,"Pass","Fail"),"Fail"))))</f>
        <v>Pass</v>
      </c>
      <c r="R325" s="276">
        <v>1335</v>
      </c>
      <c r="S325" s="158" t="s">
        <v>130</v>
      </c>
      <c r="T325" s="158"/>
      <c r="U325" s="158">
        <v>19000</v>
      </c>
      <c r="V325" s="158">
        <v>49000</v>
      </c>
      <c r="W325" s="158">
        <v>33000</v>
      </c>
      <c r="X325" s="164">
        <v>44000</v>
      </c>
      <c r="Y325" s="161">
        <v>20</v>
      </c>
    </row>
    <row r="326" spans="1:25" ht="16.100000000000001" x14ac:dyDescent="0.35">
      <c r="A326"/>
      <c r="B326" s="277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77"/>
      <c r="N326" s="277"/>
      <c r="O326" s="277"/>
      <c r="P326" s="277"/>
      <c r="Q326" s="280"/>
      <c r="R326" s="277"/>
      <c r="S326" s="159"/>
      <c r="T326" s="159"/>
      <c r="U326" s="159"/>
      <c r="V326" s="159"/>
      <c r="W326" s="159"/>
      <c r="X326" s="165"/>
      <c r="Y326" s="162"/>
    </row>
    <row r="327" spans="1:25" ht="26.6" customHeight="1" x14ac:dyDescent="0.35">
      <c r="A327"/>
      <c r="B327" s="278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78"/>
      <c r="N327" s="278"/>
      <c r="O327" s="278"/>
      <c r="P327" s="278"/>
      <c r="Q327" s="281"/>
      <c r="R327" s="278"/>
      <c r="S327" s="160"/>
      <c r="T327" s="160"/>
      <c r="U327" s="160"/>
      <c r="V327" s="160"/>
      <c r="W327" s="160"/>
      <c r="X327" s="166"/>
      <c r="Y327" s="163"/>
    </row>
    <row r="328" spans="1:25" x14ac:dyDescent="0.3">
      <c r="A328" s="217">
        <v>43385</v>
      </c>
      <c r="B328" s="276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76">
        <f>IF((L329=""),"",MAX(D330:L330))</f>
        <v>40448.01</v>
      </c>
      <c r="N328" s="276">
        <f>IF(L329="","",MIN(D330:L330))</f>
        <v>35581.530000000006</v>
      </c>
      <c r="O328" s="276">
        <f>IF((L330=""),"",AVERAGE(D330:L330))</f>
        <v>39197.493333333339</v>
      </c>
      <c r="P328" s="276">
        <f>IF((L329=""),"",((M328-N328)/(M328+N328))*100)</f>
        <v>6.4007752776091973</v>
      </c>
      <c r="Q328" s="279" t="str">
        <f>IF(L329="","",IF(P330&lt;20,(IF(O328&gt;19000,IF(O328&lt;49000,"Pass","Fail"),"Fail"))))</f>
        <v>Pass</v>
      </c>
      <c r="R328" s="276">
        <v>1335</v>
      </c>
      <c r="S328" s="158" t="s">
        <v>131</v>
      </c>
      <c r="T328" s="158"/>
      <c r="U328" s="158">
        <v>19000</v>
      </c>
      <c r="V328" s="158">
        <v>49000</v>
      </c>
      <c r="W328" s="158">
        <v>33000</v>
      </c>
      <c r="X328" s="164">
        <v>44000</v>
      </c>
      <c r="Y328" s="161">
        <v>20</v>
      </c>
    </row>
    <row r="329" spans="1:25" ht="16.100000000000001" x14ac:dyDescent="0.35">
      <c r="A329"/>
      <c r="B329" s="277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77"/>
      <c r="N329" s="277"/>
      <c r="O329" s="277"/>
      <c r="P329" s="277"/>
      <c r="Q329" s="280"/>
      <c r="R329" s="277"/>
      <c r="S329" s="159"/>
      <c r="T329" s="159"/>
      <c r="U329" s="159"/>
      <c r="V329" s="159"/>
      <c r="W329" s="159"/>
      <c r="X329" s="165"/>
      <c r="Y329" s="162"/>
    </row>
    <row r="330" spans="1:25" ht="26.6" customHeight="1" x14ac:dyDescent="0.35">
      <c r="A330"/>
      <c r="B330" s="278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78"/>
      <c r="N330" s="278"/>
      <c r="O330" s="278"/>
      <c r="P330" s="278"/>
      <c r="Q330" s="281"/>
      <c r="R330" s="278"/>
      <c r="S330" s="160"/>
      <c r="T330" s="160"/>
      <c r="U330" s="160"/>
      <c r="V330" s="160"/>
      <c r="W330" s="160"/>
      <c r="X330" s="166"/>
      <c r="Y330" s="163"/>
    </row>
    <row r="331" spans="1:25" x14ac:dyDescent="0.3">
      <c r="A331" s="217">
        <v>43388</v>
      </c>
      <c r="B331" s="276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76">
        <f>IF((L332=""),"",MAX(D333:L333))</f>
        <v>40414.380000000005</v>
      </c>
      <c r="N331" s="276">
        <f>IF(L332="","",MIN(D333:L333))</f>
        <v>35482.800000000003</v>
      </c>
      <c r="O331" s="276">
        <f>IF((L333=""),"",AVERAGE(D333:L333))</f>
        <v>38937.82</v>
      </c>
      <c r="P331" s="276">
        <f>IF((L332=""),"",((M331-N331)/(M331+N331))*100)</f>
        <v>6.4977117726903701</v>
      </c>
      <c r="Q331" s="279" t="str">
        <f>IF(L332="","",IF(P333&lt;20,(IF(O331&gt;19000,IF(O331&lt;49000,"Pass","Fail"),"Fail"))))</f>
        <v>Pass</v>
      </c>
      <c r="R331" s="276">
        <v>1340</v>
      </c>
      <c r="S331" s="158"/>
      <c r="T331" s="158"/>
      <c r="U331" s="158">
        <v>19000</v>
      </c>
      <c r="V331" s="158">
        <v>49000</v>
      </c>
      <c r="W331" s="158">
        <v>33000</v>
      </c>
      <c r="X331" s="164">
        <v>44000</v>
      </c>
      <c r="Y331" s="161">
        <v>20</v>
      </c>
    </row>
    <row r="332" spans="1:25" ht="16.100000000000001" x14ac:dyDescent="0.35">
      <c r="A332"/>
      <c r="B332" s="277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77"/>
      <c r="N332" s="277"/>
      <c r="O332" s="277"/>
      <c r="P332" s="277"/>
      <c r="Q332" s="280"/>
      <c r="R332" s="277"/>
      <c r="S332" s="159"/>
      <c r="T332" s="159"/>
      <c r="U332" s="159"/>
      <c r="V332" s="159"/>
      <c r="W332" s="159"/>
      <c r="X332" s="165"/>
      <c r="Y332" s="162"/>
    </row>
    <row r="333" spans="1:25" ht="26.6" customHeight="1" x14ac:dyDescent="0.35">
      <c r="A333"/>
      <c r="B333" s="278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78"/>
      <c r="N333" s="278"/>
      <c r="O333" s="278"/>
      <c r="P333" s="278"/>
      <c r="Q333" s="281"/>
      <c r="R333" s="278"/>
      <c r="S333" s="160"/>
      <c r="T333" s="160"/>
      <c r="U333" s="160"/>
      <c r="V333" s="160"/>
      <c r="W333" s="160"/>
      <c r="X333" s="166"/>
      <c r="Y333" s="163"/>
    </row>
    <row r="334" spans="1:25" x14ac:dyDescent="0.3">
      <c r="A334" s="217">
        <v>43391</v>
      </c>
      <c r="B334" s="276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76">
        <f>IF((L335=""),"",MAX(D336:L336))</f>
        <v>40459.14</v>
      </c>
      <c r="N334" s="276">
        <f>IF(L335="","",MIN(D336:L336))</f>
        <v>35763.660000000003</v>
      </c>
      <c r="O334" s="276">
        <f>IF((L336=""),"",AVERAGE(D336:L336))</f>
        <v>39333.643333333341</v>
      </c>
      <c r="P334" s="276">
        <f>IF((L335=""),"",((M334-N334)/(M334+N334))*100)</f>
        <v>6.1602040334388084</v>
      </c>
      <c r="Q334" s="279" t="str">
        <f>IF(L335="","",IF(P336&lt;20,(IF(O334&gt;19000,IF(O334&lt;49000,"Pass","Fail"),"Fail"))))</f>
        <v>Pass</v>
      </c>
      <c r="R334" s="276">
        <v>102</v>
      </c>
      <c r="S334" s="158" t="s">
        <v>199</v>
      </c>
      <c r="T334" s="158"/>
      <c r="U334" s="158">
        <v>19000</v>
      </c>
      <c r="V334" s="158">
        <v>49000</v>
      </c>
      <c r="W334" s="158">
        <v>33000</v>
      </c>
      <c r="X334" s="164">
        <v>44000</v>
      </c>
      <c r="Y334" s="161">
        <v>20</v>
      </c>
    </row>
    <row r="335" spans="1:25" ht="16.100000000000001" x14ac:dyDescent="0.35">
      <c r="A335"/>
      <c r="B335" s="277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77"/>
      <c r="N335" s="277"/>
      <c r="O335" s="277"/>
      <c r="P335" s="277"/>
      <c r="Q335" s="280"/>
      <c r="R335" s="277"/>
      <c r="S335" s="159"/>
      <c r="T335" s="159"/>
      <c r="U335" s="159"/>
      <c r="V335" s="159"/>
      <c r="W335" s="159"/>
      <c r="X335" s="165"/>
      <c r="Y335" s="162"/>
    </row>
    <row r="336" spans="1:25" ht="26.6" customHeight="1" x14ac:dyDescent="0.35">
      <c r="A336"/>
      <c r="B336" s="278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78"/>
      <c r="N336" s="278"/>
      <c r="O336" s="278"/>
      <c r="P336" s="278"/>
      <c r="Q336" s="281"/>
      <c r="R336" s="278"/>
      <c r="S336" s="160"/>
      <c r="T336" s="160"/>
      <c r="U336" s="160"/>
      <c r="V336" s="160"/>
      <c r="W336" s="160"/>
      <c r="X336" s="166"/>
      <c r="Y336" s="163"/>
    </row>
    <row r="337" spans="1:25" x14ac:dyDescent="0.3">
      <c r="A337" s="217">
        <v>43394</v>
      </c>
      <c r="B337" s="276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76">
        <f>IF((L338=""),"",MAX(D339:L339))</f>
        <v>40352.82</v>
      </c>
      <c r="N337" s="276">
        <f>IF(L338="","",MIN(D339:L339))</f>
        <v>35884.680000000008</v>
      </c>
      <c r="O337" s="276">
        <f>IF((L339=""),"",AVERAGE(D339:L339))</f>
        <v>38778.223333333335</v>
      </c>
      <c r="P337" s="276">
        <f>IF((L338=""),"",((M337-N337)/(M337+N337))*100)</f>
        <v>5.8608165272995469</v>
      </c>
      <c r="Q337" s="279" t="str">
        <f>IF(L338="","",IF(P339&lt;20,(IF(O337&gt;19000,IF(O337&lt;49000,"Pass","Fail"),"Fail"))))</f>
        <v>Pass</v>
      </c>
      <c r="R337" s="276">
        <v>121</v>
      </c>
      <c r="S337" s="158" t="s">
        <v>134</v>
      </c>
      <c r="T337" s="158"/>
      <c r="U337" s="158">
        <v>19000</v>
      </c>
      <c r="V337" s="158">
        <v>49000</v>
      </c>
      <c r="W337" s="158">
        <v>33000</v>
      </c>
      <c r="X337" s="164">
        <v>44000</v>
      </c>
      <c r="Y337" s="161">
        <v>20</v>
      </c>
    </row>
    <row r="338" spans="1:25" ht="16.100000000000001" x14ac:dyDescent="0.35">
      <c r="A338"/>
      <c r="B338" s="277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77"/>
      <c r="N338" s="277"/>
      <c r="O338" s="277"/>
      <c r="P338" s="277"/>
      <c r="Q338" s="280"/>
      <c r="R338" s="277"/>
      <c r="S338" s="159"/>
      <c r="T338" s="159"/>
      <c r="U338" s="159"/>
      <c r="V338" s="159"/>
      <c r="W338" s="159"/>
      <c r="X338" s="165"/>
      <c r="Y338" s="162"/>
    </row>
    <row r="339" spans="1:25" ht="26.6" customHeight="1" x14ac:dyDescent="0.35">
      <c r="A339"/>
      <c r="B339" s="278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78"/>
      <c r="N339" s="278"/>
      <c r="O339" s="278"/>
      <c r="P339" s="278"/>
      <c r="Q339" s="281"/>
      <c r="R339" s="278"/>
      <c r="S339" s="160"/>
      <c r="T339" s="160"/>
      <c r="U339" s="160"/>
      <c r="V339" s="160"/>
      <c r="W339" s="160"/>
      <c r="X339" s="166"/>
      <c r="Y339" s="163"/>
    </row>
    <row r="340" spans="1:25" x14ac:dyDescent="0.3">
      <c r="A340" s="217">
        <v>43397</v>
      </c>
      <c r="B340" s="276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76">
        <f>IF((L341=""),"",MAX(D342:L342))</f>
        <v>40953.269999999997</v>
      </c>
      <c r="N340" s="276">
        <f>IF(L341="","",MIN(D342:L342))</f>
        <v>36101.520000000004</v>
      </c>
      <c r="O340" s="276">
        <f>IF((L342=""),"",AVERAGE(D342:L342))</f>
        <v>39813.906666666669</v>
      </c>
      <c r="P340" s="276">
        <f>IF((L341=""),"",((M340-N340)/(M340+N340))*100)</f>
        <v>6.2964937027276209</v>
      </c>
      <c r="Q340" s="279" t="str">
        <f>IF(L341="","",IF(P342&lt;20,(IF(O340&gt;19000,IF(O340&lt;49000,"Pass","Fail"),"Fail"))))</f>
        <v>Pass</v>
      </c>
      <c r="R340" s="276">
        <v>121</v>
      </c>
      <c r="S340" s="158" t="s">
        <v>135</v>
      </c>
      <c r="T340" s="158"/>
      <c r="U340" s="158">
        <v>19000</v>
      </c>
      <c r="V340" s="158">
        <v>49000</v>
      </c>
      <c r="W340" s="158">
        <v>33000</v>
      </c>
      <c r="X340" s="164">
        <v>44000</v>
      </c>
      <c r="Y340" s="161">
        <v>20</v>
      </c>
    </row>
    <row r="341" spans="1:25" ht="16.100000000000001" x14ac:dyDescent="0.35">
      <c r="A341"/>
      <c r="B341" s="277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77"/>
      <c r="N341" s="277"/>
      <c r="O341" s="277"/>
      <c r="P341" s="277"/>
      <c r="Q341" s="280"/>
      <c r="R341" s="277"/>
      <c r="S341" s="159"/>
      <c r="T341" s="159"/>
      <c r="U341" s="159"/>
      <c r="V341" s="159"/>
      <c r="W341" s="159"/>
      <c r="X341" s="165"/>
      <c r="Y341" s="162"/>
    </row>
    <row r="342" spans="1:25" ht="26.6" customHeight="1" x14ac:dyDescent="0.35">
      <c r="A342"/>
      <c r="B342" s="278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78"/>
      <c r="N342" s="278"/>
      <c r="O342" s="278"/>
      <c r="P342" s="278"/>
      <c r="Q342" s="281"/>
      <c r="R342" s="278"/>
      <c r="S342" s="160"/>
      <c r="T342" s="160"/>
      <c r="U342" s="160"/>
      <c r="V342" s="160"/>
      <c r="W342" s="160"/>
      <c r="X342" s="166"/>
      <c r="Y342" s="163"/>
    </row>
    <row r="343" spans="1:25" x14ac:dyDescent="0.3">
      <c r="A343" s="217">
        <v>43401</v>
      </c>
      <c r="B343" s="276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76">
        <f>IF((L344=""),"",MAX(D345:L345))</f>
        <v>40270.739999999991</v>
      </c>
      <c r="N343" s="276">
        <f>IF(L344="","",MIN(D345:L345))</f>
        <v>32169.779999999995</v>
      </c>
      <c r="O343" s="276">
        <f>IF((L345=""),"",AVERAGE(D345:L345))</f>
        <v>38116.5</v>
      </c>
      <c r="P343" s="276">
        <f>IF((L344=""),"",((M343-N343)/(M343+N343))*100)</f>
        <v>11.18291254673489</v>
      </c>
      <c r="Q343" s="279" t="str">
        <f>IF(L344="","",IF(P345&lt;20,(IF(O343&gt;19000,IF(O343&lt;49000,"Pass","Fail"),"Fail"))))</f>
        <v>Pass</v>
      </c>
      <c r="R343" s="276">
        <v>1335</v>
      </c>
      <c r="S343" s="158" t="s">
        <v>136</v>
      </c>
      <c r="T343" s="158"/>
      <c r="U343" s="158">
        <v>19000</v>
      </c>
      <c r="V343" s="158">
        <v>49000</v>
      </c>
      <c r="W343" s="158">
        <v>33000</v>
      </c>
      <c r="X343" s="164">
        <v>44000</v>
      </c>
      <c r="Y343" s="161">
        <v>20</v>
      </c>
    </row>
    <row r="344" spans="1:25" ht="16.100000000000001" x14ac:dyDescent="0.35">
      <c r="A344"/>
      <c r="B344" s="277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77"/>
      <c r="N344" s="277"/>
      <c r="O344" s="277"/>
      <c r="P344" s="277"/>
      <c r="Q344" s="280"/>
      <c r="R344" s="277"/>
      <c r="S344" s="159"/>
      <c r="T344" s="159"/>
      <c r="U344" s="159"/>
      <c r="V344" s="159"/>
      <c r="W344" s="159"/>
      <c r="X344" s="165"/>
      <c r="Y344" s="162"/>
    </row>
    <row r="345" spans="1:25" ht="26.6" customHeight="1" x14ac:dyDescent="0.35">
      <c r="A345"/>
      <c r="B345" s="278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78"/>
      <c r="N345" s="278"/>
      <c r="O345" s="278"/>
      <c r="P345" s="278"/>
      <c r="Q345" s="281"/>
      <c r="R345" s="278"/>
      <c r="S345" s="160"/>
      <c r="T345" s="160"/>
      <c r="U345" s="160"/>
      <c r="V345" s="160"/>
      <c r="W345" s="160"/>
      <c r="X345" s="166"/>
      <c r="Y345" s="163"/>
    </row>
    <row r="346" spans="1:25" x14ac:dyDescent="0.3">
      <c r="A346" s="217">
        <v>43404</v>
      </c>
      <c r="B346" s="276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76">
        <f>IF((L347=""),"",MAX(D348:L348))</f>
        <v>40863.06</v>
      </c>
      <c r="N346" s="276">
        <f>IF(L347="","",MIN(D348:L348))</f>
        <v>36103.86</v>
      </c>
      <c r="O346" s="276">
        <f>IF((L348=""),"",AVERAGE(D348:L348))</f>
        <v>39774.513333333336</v>
      </c>
      <c r="P346" s="276">
        <f>IF((L347=""),"",((M346-N346)/(M346+N346))*100)</f>
        <v>6.1834356889946971</v>
      </c>
      <c r="Q346" s="279" t="str">
        <f>IF(L347="","",IF(P348&lt;20,(IF(O346&gt;19000,IF(O346&lt;49000,"Pass","Fail"),"Fail"))))</f>
        <v>Pass</v>
      </c>
      <c r="R346" s="276">
        <v>64</v>
      </c>
      <c r="S346" s="158" t="s">
        <v>137</v>
      </c>
      <c r="T346" s="158"/>
      <c r="U346" s="158">
        <v>19000</v>
      </c>
      <c r="V346" s="158">
        <v>49000</v>
      </c>
      <c r="W346" s="158">
        <v>33000</v>
      </c>
      <c r="X346" s="164">
        <v>44000</v>
      </c>
      <c r="Y346" s="161">
        <v>20</v>
      </c>
    </row>
    <row r="347" spans="1:25" ht="16.100000000000001" x14ac:dyDescent="0.35">
      <c r="A347"/>
      <c r="B347" s="277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77"/>
      <c r="N347" s="277"/>
      <c r="O347" s="277"/>
      <c r="P347" s="277"/>
      <c r="Q347" s="280"/>
      <c r="R347" s="277"/>
      <c r="S347" s="159"/>
      <c r="T347" s="159"/>
      <c r="U347" s="159"/>
      <c r="V347" s="159"/>
      <c r="W347" s="159"/>
      <c r="X347" s="165"/>
      <c r="Y347" s="162"/>
    </row>
    <row r="348" spans="1:25" ht="26.6" customHeight="1" x14ac:dyDescent="0.35">
      <c r="A348"/>
      <c r="B348" s="278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78"/>
      <c r="N348" s="278"/>
      <c r="O348" s="278"/>
      <c r="P348" s="278"/>
      <c r="Q348" s="281"/>
      <c r="R348" s="278"/>
      <c r="S348" s="160"/>
      <c r="T348" s="160"/>
      <c r="U348" s="160"/>
      <c r="V348" s="160"/>
      <c r="W348" s="160"/>
      <c r="X348" s="166"/>
      <c r="Y348" s="163"/>
    </row>
    <row r="349" spans="1:25" x14ac:dyDescent="0.3">
      <c r="A349" s="217">
        <v>43404</v>
      </c>
      <c r="B349" s="276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76">
        <f>IF((L350=""),"",MAX(D351:L351))</f>
        <v>40853.340000000004</v>
      </c>
      <c r="N349" s="276">
        <f>IF(L350="","",MIN(D351:L351))</f>
        <v>36039.75</v>
      </c>
      <c r="O349" s="276">
        <f>IF((L351=""),"",AVERAGE(D351:L351))</f>
        <v>39748.933333333334</v>
      </c>
      <c r="P349" s="276">
        <f>IF((L350=""),"",((M349-N349)/(M349+N349))*100)</f>
        <v>6.2601073776590379</v>
      </c>
      <c r="Q349" s="279" t="str">
        <f>IF(L350="","",IF(P351&lt;20,(IF(O349&gt;19000,IF(O349&lt;49000,"Pass","Fail"),"Fail"))))</f>
        <v>Pass</v>
      </c>
      <c r="R349" s="276">
        <v>1335</v>
      </c>
      <c r="S349" s="158" t="s">
        <v>138</v>
      </c>
      <c r="T349" s="158"/>
      <c r="U349" s="158">
        <v>19000</v>
      </c>
      <c r="V349" s="158">
        <v>49000</v>
      </c>
      <c r="W349" s="158">
        <v>33000</v>
      </c>
      <c r="X349" s="164">
        <v>44000</v>
      </c>
      <c r="Y349" s="161">
        <v>20</v>
      </c>
    </row>
    <row r="350" spans="1:25" ht="16.100000000000001" x14ac:dyDescent="0.35">
      <c r="A350"/>
      <c r="B350" s="277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77"/>
      <c r="N350" s="277"/>
      <c r="O350" s="277"/>
      <c r="P350" s="277"/>
      <c r="Q350" s="280"/>
      <c r="R350" s="277"/>
      <c r="S350" s="159"/>
      <c r="T350" s="159"/>
      <c r="U350" s="159"/>
      <c r="V350" s="159"/>
      <c r="W350" s="159"/>
      <c r="X350" s="165"/>
      <c r="Y350" s="162"/>
    </row>
    <row r="351" spans="1:25" ht="26.6" customHeight="1" x14ac:dyDescent="0.35">
      <c r="A351"/>
      <c r="B351" s="278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78"/>
      <c r="N351" s="278"/>
      <c r="O351" s="278"/>
      <c r="P351" s="278"/>
      <c r="Q351" s="281"/>
      <c r="R351" s="278"/>
      <c r="S351" s="160"/>
      <c r="T351" s="160"/>
      <c r="U351" s="160"/>
      <c r="V351" s="160"/>
      <c r="W351" s="160"/>
      <c r="X351" s="166"/>
      <c r="Y351" s="163"/>
    </row>
    <row r="352" spans="1:25" x14ac:dyDescent="0.3">
      <c r="A352" s="217">
        <v>43408</v>
      </c>
      <c r="B352" s="276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76">
        <f>IF((L353=""),"",MAX(D354:L354))</f>
        <v>41157.000000000007</v>
      </c>
      <c r="N352" s="276">
        <f>IF(L353="","",MIN(D354:L354))</f>
        <v>35910.660000000003</v>
      </c>
      <c r="O352" s="276">
        <f>IF((L354=""),"",AVERAGE(D354:L354))</f>
        <v>39964.54</v>
      </c>
      <c r="P352" s="276">
        <f>IF((L353=""),"",((M352-N352)/(M352+N352))*100)</f>
        <v>6.8074468590327033</v>
      </c>
      <c r="Q352" s="279" t="str">
        <f>IF(L353="","",IF(P354&lt;20,(IF(O352&gt;19000,IF(O352&lt;49000,"Pass","Fail"),"Fail"))))</f>
        <v>Pass</v>
      </c>
      <c r="R352" s="276">
        <v>121</v>
      </c>
      <c r="S352" s="158" t="s">
        <v>139</v>
      </c>
      <c r="T352" s="158"/>
      <c r="U352" s="158">
        <v>19000</v>
      </c>
      <c r="V352" s="158">
        <v>49000</v>
      </c>
      <c r="W352" s="158">
        <v>33000</v>
      </c>
      <c r="X352" s="164">
        <v>44000</v>
      </c>
      <c r="Y352" s="161">
        <v>20</v>
      </c>
    </row>
    <row r="353" spans="1:25" ht="16.100000000000001" x14ac:dyDescent="0.35">
      <c r="A353"/>
      <c r="B353" s="277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77"/>
      <c r="N353" s="277"/>
      <c r="O353" s="277"/>
      <c r="P353" s="277"/>
      <c r="Q353" s="280"/>
      <c r="R353" s="277"/>
      <c r="S353" s="159"/>
      <c r="T353" s="159"/>
      <c r="U353" s="159"/>
      <c r="V353" s="159"/>
      <c r="W353" s="159"/>
      <c r="X353" s="165"/>
      <c r="Y353" s="162"/>
    </row>
    <row r="354" spans="1:25" ht="26.6" customHeight="1" x14ac:dyDescent="0.35">
      <c r="A354"/>
      <c r="B354" s="278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78"/>
      <c r="N354" s="278"/>
      <c r="O354" s="278"/>
      <c r="P354" s="278"/>
      <c r="Q354" s="281"/>
      <c r="R354" s="278"/>
      <c r="S354" s="160"/>
      <c r="T354" s="160"/>
      <c r="U354" s="160"/>
      <c r="V354" s="160"/>
      <c r="W354" s="160"/>
      <c r="X354" s="166"/>
      <c r="Y354" s="163"/>
    </row>
    <row r="355" spans="1:25" x14ac:dyDescent="0.3">
      <c r="A355" s="217">
        <v>43408</v>
      </c>
      <c r="B355" s="276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76">
        <f>IF((L356=""),"",MAX(D357:L357))</f>
        <v>39801.78</v>
      </c>
      <c r="N355" s="276">
        <f>IF(L356="","",MIN(D357:L357))</f>
        <v>34660.020000000004</v>
      </c>
      <c r="O355" s="276">
        <f>IF((L357=""),"",AVERAGE(D357:L357))</f>
        <v>38612.170000000006</v>
      </c>
      <c r="P355" s="276">
        <f>IF((L356=""),"",((M355-N355)/(M355+N355))*100)</f>
        <v>6.9052319444332459</v>
      </c>
      <c r="Q355" s="279" t="str">
        <f>IF(L356="","",IF(P357&lt;20,(IF(O355&gt;19000,IF(O355&lt;49000,"Pass","Fail"),"Fail"))))</f>
        <v>Pass</v>
      </c>
      <c r="R355" s="276">
        <v>1335</v>
      </c>
      <c r="S355" s="158" t="s">
        <v>139</v>
      </c>
      <c r="T355" s="158"/>
      <c r="U355" s="158">
        <v>19000</v>
      </c>
      <c r="V355" s="158">
        <v>49000</v>
      </c>
      <c r="W355" s="158">
        <v>33000</v>
      </c>
      <c r="X355" s="164">
        <v>44000</v>
      </c>
      <c r="Y355" s="161">
        <v>20</v>
      </c>
    </row>
    <row r="356" spans="1:25" ht="16.100000000000001" x14ac:dyDescent="0.35">
      <c r="A356"/>
      <c r="B356" s="277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77"/>
      <c r="N356" s="277"/>
      <c r="O356" s="277"/>
      <c r="P356" s="277"/>
      <c r="Q356" s="280"/>
      <c r="R356" s="277"/>
      <c r="S356" s="159"/>
      <c r="T356" s="159"/>
      <c r="U356" s="159"/>
      <c r="V356" s="159"/>
      <c r="W356" s="159"/>
      <c r="X356" s="165"/>
      <c r="Y356" s="162"/>
    </row>
    <row r="357" spans="1:25" ht="26.6" customHeight="1" x14ac:dyDescent="0.35">
      <c r="A357"/>
      <c r="B357" s="278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78"/>
      <c r="N357" s="278"/>
      <c r="O357" s="278"/>
      <c r="P357" s="278"/>
      <c r="Q357" s="281"/>
      <c r="R357" s="278"/>
      <c r="S357" s="160"/>
      <c r="T357" s="160"/>
      <c r="U357" s="160"/>
      <c r="V357" s="160"/>
      <c r="W357" s="160"/>
      <c r="X357" s="166"/>
      <c r="Y357" s="163"/>
    </row>
    <row r="358" spans="1:25" x14ac:dyDescent="0.3">
      <c r="A358" s="217">
        <v>43424</v>
      </c>
      <c r="B358" s="276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76">
        <f>IF((L359=""),"",MAX(D360:L360))</f>
        <v>40028.31</v>
      </c>
      <c r="N358" s="276">
        <f>IF(L359="","",MIN(D360:L360))</f>
        <v>35046.299999999996</v>
      </c>
      <c r="O358" s="276">
        <f>IF((L360=""),"",AVERAGE(D360:L360))</f>
        <v>38665.596666666665</v>
      </c>
      <c r="P358" s="276">
        <f>IF((L359=""),"",((M358-N358)/(M358+N358))*100)</f>
        <v>6.6360784291786574</v>
      </c>
      <c r="Q358" s="279" t="str">
        <f>IF(L359="","",IF(P360&lt;20,(IF(O358&gt;19000,IF(O358&lt;49000,"Pass","Fail"),"Fail"))))</f>
        <v>Pass</v>
      </c>
      <c r="R358" s="276">
        <v>1159</v>
      </c>
      <c r="S358" s="158" t="s">
        <v>141</v>
      </c>
      <c r="T358" s="158"/>
      <c r="U358" s="158">
        <v>19000</v>
      </c>
      <c r="V358" s="158">
        <v>49000</v>
      </c>
      <c r="W358" s="158">
        <v>33000</v>
      </c>
      <c r="X358" s="164">
        <v>44000</v>
      </c>
      <c r="Y358" s="161">
        <v>20</v>
      </c>
    </row>
    <row r="359" spans="1:25" ht="16.100000000000001" x14ac:dyDescent="0.35">
      <c r="A359"/>
      <c r="B359" s="277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77"/>
      <c r="N359" s="277"/>
      <c r="O359" s="277"/>
      <c r="P359" s="277"/>
      <c r="Q359" s="280"/>
      <c r="R359" s="277"/>
      <c r="S359" s="159"/>
      <c r="T359" s="159"/>
      <c r="U359" s="159"/>
      <c r="V359" s="159"/>
      <c r="W359" s="159"/>
      <c r="X359" s="165"/>
      <c r="Y359" s="162"/>
    </row>
    <row r="360" spans="1:25" ht="26.6" customHeight="1" x14ac:dyDescent="0.35">
      <c r="A360"/>
      <c r="B360" s="278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78"/>
      <c r="N360" s="278"/>
      <c r="O360" s="278"/>
      <c r="P360" s="278"/>
      <c r="Q360" s="281"/>
      <c r="R360" s="278"/>
      <c r="S360" s="160"/>
      <c r="T360" s="160"/>
      <c r="U360" s="160"/>
      <c r="V360" s="160"/>
      <c r="W360" s="160"/>
      <c r="X360" s="166"/>
      <c r="Y360" s="163"/>
    </row>
    <row r="361" spans="1:25" x14ac:dyDescent="0.3">
      <c r="A361" s="217">
        <v>43428</v>
      </c>
      <c r="B361" s="276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76">
        <f>IF((L362=""),"",MAX(D363:L363))</f>
        <v>35109.33</v>
      </c>
      <c r="N361" s="276">
        <f>IF(L362="","",MIN(D363:L363))</f>
        <v>30881.52</v>
      </c>
      <c r="O361" s="276">
        <f>IF((L363=""),"",AVERAGE(D363:L363))</f>
        <v>33236.626666666671</v>
      </c>
      <c r="P361" s="276">
        <f>IF((L362=""),"",((M361-N361)/(M361+N361))*100)</f>
        <v>6.4066609234462071</v>
      </c>
      <c r="Q361" s="279" t="str">
        <f>IF(L362="","",IF(P363&lt;20,(IF(O361&gt;19000,IF(O361&lt;49000,"Pass","Fail"),"Fail"))))</f>
        <v>Pass</v>
      </c>
      <c r="R361" s="276">
        <v>64</v>
      </c>
      <c r="S361" s="158" t="s">
        <v>69</v>
      </c>
      <c r="T361" s="158"/>
      <c r="U361" s="158">
        <v>19000</v>
      </c>
      <c r="V361" s="158">
        <v>49000</v>
      </c>
      <c r="W361" s="158">
        <v>33000</v>
      </c>
      <c r="X361" s="164">
        <v>44000</v>
      </c>
      <c r="Y361" s="161">
        <v>20</v>
      </c>
    </row>
    <row r="362" spans="1:25" ht="16.100000000000001" x14ac:dyDescent="0.35">
      <c r="A362"/>
      <c r="B362" s="277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77"/>
      <c r="N362" s="277"/>
      <c r="O362" s="277"/>
      <c r="P362" s="277"/>
      <c r="Q362" s="280"/>
      <c r="R362" s="277"/>
      <c r="S362" s="159"/>
      <c r="T362" s="159"/>
      <c r="U362" s="159"/>
      <c r="V362" s="159"/>
      <c r="W362" s="159"/>
      <c r="X362" s="165"/>
      <c r="Y362" s="162"/>
    </row>
    <row r="363" spans="1:25" ht="26.6" customHeight="1" x14ac:dyDescent="0.35">
      <c r="A363"/>
      <c r="B363" s="278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78"/>
      <c r="N363" s="278"/>
      <c r="O363" s="278"/>
      <c r="P363" s="278"/>
      <c r="Q363" s="281"/>
      <c r="R363" s="278"/>
      <c r="S363" s="160"/>
      <c r="T363" s="160"/>
      <c r="U363" s="160"/>
      <c r="V363" s="160"/>
      <c r="W363" s="160"/>
      <c r="X363" s="166"/>
      <c r="Y363" s="163"/>
    </row>
    <row r="364" spans="1:25" ht="13.3" customHeight="1" x14ac:dyDescent="0.3">
      <c r="A364" s="217">
        <v>43438</v>
      </c>
      <c r="B364" s="276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76">
        <f>IF((L365=""),"",MAX(D366:L366))</f>
        <v>41152.86</v>
      </c>
      <c r="N364" s="276">
        <f>IF(L365="","",MIN(D366:L366))</f>
        <v>36444</v>
      </c>
      <c r="O364" s="276">
        <f>IF((L366=""),"",AVERAGE(D366:L366))</f>
        <v>40009.643333333326</v>
      </c>
      <c r="P364" s="276">
        <f>IF((L365=""),"",((M364-N364)/(M364+N364))*100)</f>
        <v>6.0683641064857525</v>
      </c>
      <c r="Q364" s="279" t="str">
        <f>IF(L365="","",IF(P366&lt;20,(IF(O364&gt;19000,IF(O364&lt;49000,"Pass","Fail"),"Fail"))))</f>
        <v>Pass</v>
      </c>
      <c r="R364" s="276">
        <v>1159</v>
      </c>
      <c r="T364" s="158" t="s">
        <v>142</v>
      </c>
      <c r="U364" s="158">
        <v>19000</v>
      </c>
      <c r="V364" s="158">
        <v>49000</v>
      </c>
      <c r="W364" s="158">
        <v>33000</v>
      </c>
      <c r="X364" s="164">
        <v>44000</v>
      </c>
      <c r="Y364" s="161">
        <v>20</v>
      </c>
    </row>
    <row r="365" spans="1:25" ht="16.100000000000001" x14ac:dyDescent="0.35">
      <c r="A365"/>
      <c r="B365" s="277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77"/>
      <c r="N365" s="277"/>
      <c r="O365" s="277"/>
      <c r="P365" s="277"/>
      <c r="Q365" s="280"/>
      <c r="R365" s="277"/>
      <c r="S365" s="159"/>
      <c r="T365" s="159"/>
      <c r="U365" s="159"/>
      <c r="V365" s="159"/>
      <c r="W365" s="159"/>
      <c r="X365" s="165"/>
      <c r="Y365" s="162"/>
    </row>
    <row r="366" spans="1:25" ht="26.6" customHeight="1" x14ac:dyDescent="0.35">
      <c r="A366"/>
      <c r="B366" s="278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78"/>
      <c r="N366" s="278"/>
      <c r="O366" s="278"/>
      <c r="P366" s="278"/>
      <c r="Q366" s="281"/>
      <c r="R366" s="278"/>
      <c r="S366" s="160"/>
      <c r="T366" s="160"/>
      <c r="U366" s="160"/>
      <c r="V366" s="160"/>
      <c r="W366" s="160"/>
      <c r="X366" s="166"/>
      <c r="Y366" s="163"/>
    </row>
    <row r="367" spans="1:25" x14ac:dyDescent="0.3">
      <c r="A367" s="217">
        <v>43445</v>
      </c>
      <c r="B367" s="276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76">
        <f>IF((L368=""),"",MAX(D369:L369))</f>
        <v>37127.759999999995</v>
      </c>
      <c r="N367" s="276">
        <f>IF(L368="","",MIN(D369:L369))</f>
        <v>32258.25</v>
      </c>
      <c r="O367" s="276">
        <f>IF((L369=""),"",AVERAGE(D369:L369))</f>
        <v>35775.636666666665</v>
      </c>
      <c r="P367" s="276">
        <f>IF((L368=""),"",((M367-N367)/(M367+N367))*100)</f>
        <v>7.0179997379875205</v>
      </c>
      <c r="Q367" s="279" t="str">
        <f>IF(L368="","",IF(P369&lt;20,(IF(O367&gt;19000,IF(O367&lt;49000,"Pass","Fail"),"Fail"))))</f>
        <v>Pass</v>
      </c>
      <c r="R367" s="276">
        <v>74</v>
      </c>
      <c r="S367" s="158"/>
      <c r="T367" s="158"/>
      <c r="U367" s="158">
        <v>19000</v>
      </c>
      <c r="V367" s="158">
        <v>49000</v>
      </c>
      <c r="W367" s="158">
        <v>33000</v>
      </c>
      <c r="X367" s="164">
        <v>44000</v>
      </c>
      <c r="Y367" s="161">
        <v>20</v>
      </c>
    </row>
    <row r="368" spans="1:25" ht="16.100000000000001" x14ac:dyDescent="0.35">
      <c r="A368"/>
      <c r="B368" s="277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77"/>
      <c r="N368" s="277"/>
      <c r="O368" s="277"/>
      <c r="P368" s="277"/>
      <c r="Q368" s="280"/>
      <c r="R368" s="277"/>
      <c r="S368" s="159"/>
      <c r="T368" s="159"/>
      <c r="U368" s="159"/>
      <c r="V368" s="159"/>
      <c r="W368" s="159"/>
      <c r="X368" s="165"/>
      <c r="Y368" s="162"/>
    </row>
    <row r="369" spans="1:25" ht="26.6" customHeight="1" x14ac:dyDescent="0.35">
      <c r="A369"/>
      <c r="B369" s="278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78"/>
      <c r="N369" s="278"/>
      <c r="O369" s="278"/>
      <c r="P369" s="278"/>
      <c r="Q369" s="281"/>
      <c r="R369" s="278"/>
      <c r="S369" s="160"/>
      <c r="T369" s="160"/>
      <c r="U369" s="160"/>
      <c r="V369" s="160"/>
      <c r="W369" s="160"/>
      <c r="X369" s="166"/>
      <c r="Y369" s="163"/>
    </row>
    <row r="370" spans="1:25" x14ac:dyDescent="0.3">
      <c r="A370" s="217">
        <v>43452</v>
      </c>
      <c r="B370" s="276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76">
        <f>IF((L371=""),"",MAX(D372:L372))</f>
        <v>41289.03</v>
      </c>
      <c r="N370" s="276">
        <f>IF(L371="","",MIN(D372:L372))</f>
        <v>36320.25</v>
      </c>
      <c r="O370" s="276">
        <f>IF((L372=""),"",AVERAGE(D372:L372))</f>
        <v>40105.296666666669</v>
      </c>
      <c r="P370" s="276">
        <f>IF((L371=""),"",((M370-N370)/(M370+N370))*100)</f>
        <v>6.4023013742686432</v>
      </c>
      <c r="Q370" s="279" t="str">
        <f>IF(L371="","",IF(P372&lt;20,(IF(O370&gt;19000,IF(O370&lt;49000,"Pass","Fail"),"Fail"))))</f>
        <v>Pass</v>
      </c>
      <c r="R370" s="276">
        <v>1428</v>
      </c>
      <c r="S370" s="158"/>
      <c r="T370" s="158"/>
      <c r="U370" s="158">
        <v>19000</v>
      </c>
      <c r="V370" s="158">
        <v>49000</v>
      </c>
      <c r="W370" s="158">
        <v>33000</v>
      </c>
      <c r="X370" s="164">
        <v>44000</v>
      </c>
      <c r="Y370" s="161">
        <v>20</v>
      </c>
    </row>
    <row r="371" spans="1:25" ht="16.100000000000001" x14ac:dyDescent="0.35">
      <c r="A371"/>
      <c r="B371" s="277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77"/>
      <c r="N371" s="277"/>
      <c r="O371" s="277"/>
      <c r="P371" s="277"/>
      <c r="Q371" s="280"/>
      <c r="R371" s="277"/>
      <c r="S371" s="159"/>
      <c r="T371" s="159"/>
      <c r="U371" s="159"/>
      <c r="V371" s="159"/>
      <c r="W371" s="159"/>
      <c r="X371" s="165"/>
      <c r="Y371" s="162"/>
    </row>
    <row r="372" spans="1:25" ht="26.6" customHeight="1" x14ac:dyDescent="0.35">
      <c r="A372"/>
      <c r="B372" s="278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78"/>
      <c r="N372" s="278"/>
      <c r="O372" s="278"/>
      <c r="P372" s="278"/>
      <c r="Q372" s="281"/>
      <c r="R372" s="278"/>
      <c r="S372" s="160"/>
      <c r="T372" s="160"/>
      <c r="U372" s="160"/>
      <c r="V372" s="160"/>
      <c r="W372" s="160"/>
      <c r="X372" s="166"/>
      <c r="Y372" s="163"/>
    </row>
    <row r="373" spans="1:25" x14ac:dyDescent="0.3">
      <c r="A373" s="217">
        <v>43460</v>
      </c>
      <c r="B373" s="276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76">
        <f>IF((L374=""),"",MAX(D375:L375))</f>
        <v>41241.69</v>
      </c>
      <c r="N373" s="276">
        <f>IF(L374="","",MIN(D375:L375))</f>
        <v>36401.25</v>
      </c>
      <c r="O373" s="276">
        <f>IF((L375=""),"",AVERAGE(D375:L375))</f>
        <v>40091.41333333333</v>
      </c>
      <c r="P373" s="276">
        <f>IF((L374=""),"",((M373-N373)/(M373+N373))*100)</f>
        <v>6.2342306976010979</v>
      </c>
      <c r="Q373" s="279" t="str">
        <f>IF(L374="","",IF(P375&lt;20,(IF(O373&gt;19000,IF(O373&lt;49000,"Pass","Fail"),"Fail"))))</f>
        <v>Pass</v>
      </c>
      <c r="R373" s="276">
        <v>102</v>
      </c>
      <c r="S373" s="158" t="s">
        <v>144</v>
      </c>
      <c r="T373" s="158"/>
      <c r="U373" s="158">
        <v>19000</v>
      </c>
      <c r="V373" s="158">
        <v>49000</v>
      </c>
      <c r="W373" s="158">
        <v>33000</v>
      </c>
      <c r="X373" s="164">
        <v>44000</v>
      </c>
      <c r="Y373" s="161">
        <v>20</v>
      </c>
    </row>
    <row r="374" spans="1:25" ht="16.100000000000001" x14ac:dyDescent="0.35">
      <c r="A374"/>
      <c r="B374" s="277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77"/>
      <c r="N374" s="277"/>
      <c r="O374" s="277"/>
      <c r="P374" s="277"/>
      <c r="Q374" s="280"/>
      <c r="R374" s="277"/>
      <c r="S374" s="159"/>
      <c r="T374" s="159"/>
      <c r="U374" s="159"/>
      <c r="V374" s="159"/>
      <c r="W374" s="159"/>
      <c r="X374" s="165"/>
      <c r="Y374" s="162"/>
    </row>
    <row r="375" spans="1:25" ht="26.6" customHeight="1" x14ac:dyDescent="0.35">
      <c r="A375"/>
      <c r="B375" s="278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78"/>
      <c r="N375" s="278"/>
      <c r="O375" s="278"/>
      <c r="P375" s="278"/>
      <c r="Q375" s="281"/>
      <c r="R375" s="278"/>
      <c r="S375" s="160"/>
      <c r="T375" s="160"/>
      <c r="U375" s="160"/>
      <c r="V375" s="160"/>
      <c r="W375" s="160"/>
      <c r="X375" s="166"/>
      <c r="Y375" s="163"/>
    </row>
    <row r="376" spans="1:25" x14ac:dyDescent="0.3">
      <c r="A376" s="217">
        <v>43465</v>
      </c>
      <c r="B376" s="276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76">
        <f>IF((L377=""),"",MAX(D378:L378))</f>
        <v>40883.069999999992</v>
      </c>
      <c r="N376" s="276">
        <f>IF(L377="","",MIN(D378:L378))</f>
        <v>36090.42</v>
      </c>
      <c r="O376" s="276">
        <f>IF((L378=""),"",AVERAGE(D378:L378))</f>
        <v>39813.376666666671</v>
      </c>
      <c r="P376" s="276">
        <f>IF((L377=""),"",((M376-N376)/(M376+N376))*100)</f>
        <v>6.2263644275451124</v>
      </c>
      <c r="Q376" s="279" t="str">
        <f>IF(L377="","",IF(P378&lt;20,(IF(O376&gt;19000,IF(O376&lt;49000,"Pass","Fail"),"Fail"))))</f>
        <v>Pass</v>
      </c>
      <c r="R376" s="276">
        <v>121</v>
      </c>
      <c r="S376" s="158" t="s">
        <v>145</v>
      </c>
      <c r="T376" s="158"/>
      <c r="U376" s="158">
        <v>19000</v>
      </c>
      <c r="V376" s="158">
        <v>49000</v>
      </c>
      <c r="W376" s="158">
        <v>33000</v>
      </c>
      <c r="X376" s="164">
        <v>44000</v>
      </c>
      <c r="Y376" s="161">
        <v>20</v>
      </c>
    </row>
    <row r="377" spans="1:25" ht="16.100000000000001" x14ac:dyDescent="0.35">
      <c r="A377"/>
      <c r="B377" s="277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77"/>
      <c r="N377" s="277"/>
      <c r="O377" s="277"/>
      <c r="P377" s="277"/>
      <c r="Q377" s="280"/>
      <c r="R377" s="277"/>
      <c r="S377" s="159"/>
      <c r="T377" s="159"/>
      <c r="U377" s="159"/>
      <c r="V377" s="159"/>
      <c r="W377" s="159"/>
      <c r="X377" s="165"/>
      <c r="Y377" s="162"/>
    </row>
    <row r="378" spans="1:25" ht="26.6" customHeight="1" x14ac:dyDescent="0.35">
      <c r="A378"/>
      <c r="B378" s="278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78"/>
      <c r="N378" s="278"/>
      <c r="O378" s="278"/>
      <c r="P378" s="278"/>
      <c r="Q378" s="281"/>
      <c r="R378" s="278"/>
      <c r="S378" s="160"/>
      <c r="T378" s="160"/>
      <c r="U378" s="160"/>
      <c r="V378" s="160"/>
      <c r="W378" s="160"/>
      <c r="X378" s="166"/>
      <c r="Y378" s="163"/>
    </row>
    <row r="379" spans="1:25" customFormat="1" ht="16.100000000000001" x14ac:dyDescent="0.35">
      <c r="A379" s="217">
        <v>43480</v>
      </c>
      <c r="B379" s="271" t="s">
        <v>123</v>
      </c>
      <c r="C379" s="223" t="s">
        <v>87</v>
      </c>
      <c r="D379">
        <v>29004.58</v>
      </c>
      <c r="E379">
        <v>28921.74</v>
      </c>
      <c r="F379">
        <v>28921.96</v>
      </c>
      <c r="G379">
        <v>28924.82</v>
      </c>
      <c r="H379">
        <v>29018.51</v>
      </c>
      <c r="I379">
        <v>29007.55</v>
      </c>
      <c r="J379">
        <v>28919.31</v>
      </c>
      <c r="K379">
        <v>28913.47</v>
      </c>
      <c r="L379">
        <v>28992.06</v>
      </c>
      <c r="M379" s="271">
        <f>IF((L380=""),"",MAX(D381:L381))</f>
        <v>40452.720000000001</v>
      </c>
      <c r="N379" s="271">
        <f>IF(L380="","",MIN(D381:L381))</f>
        <v>35768.79</v>
      </c>
      <c r="O379" s="271">
        <f>IF((L381=""),"",AVERAGE(D381:L381))</f>
        <v>39429.69666666667</v>
      </c>
      <c r="P379" s="271">
        <f>IF((L380=""),"",((M379-N379)/(M379+N379))*100)</f>
        <v>6.145155088110954</v>
      </c>
      <c r="Q379" s="272" t="str">
        <f>IF(L380="","",IF(P381&lt;20,(IF(O379&gt;19000,IF(O379&lt;49000,"Pass","Fail"),"Fail"))))</f>
        <v>Pass</v>
      </c>
      <c r="R379" s="271">
        <v>1159</v>
      </c>
      <c r="S379" s="271" t="s">
        <v>225</v>
      </c>
      <c r="T379" s="271"/>
      <c r="U379" s="158">
        <v>19000</v>
      </c>
      <c r="V379" s="158">
        <v>49000</v>
      </c>
      <c r="W379" s="158">
        <v>33000</v>
      </c>
      <c r="X379" s="164">
        <v>44000</v>
      </c>
      <c r="Y379" s="161">
        <v>20</v>
      </c>
    </row>
    <row r="380" spans="1:25" customFormat="1" ht="16.100000000000001" x14ac:dyDescent="0.35">
      <c r="B380" s="267"/>
      <c r="C380" s="223" t="s">
        <v>88</v>
      </c>
      <c r="D380">
        <v>17081.650000000001</v>
      </c>
      <c r="E380">
        <v>15826.1</v>
      </c>
      <c r="F380">
        <v>15702.48</v>
      </c>
      <c r="G380">
        <v>15440.58</v>
      </c>
      <c r="H380">
        <v>16155.76</v>
      </c>
      <c r="I380">
        <v>15625.52</v>
      </c>
      <c r="J380">
        <v>15467.79</v>
      </c>
      <c r="K380">
        <v>15473.98</v>
      </c>
      <c r="L380">
        <v>15561.05</v>
      </c>
      <c r="M380" s="267"/>
      <c r="N380" s="267"/>
      <c r="O380" s="267"/>
      <c r="P380" s="267"/>
      <c r="Q380" s="273"/>
      <c r="R380" s="267"/>
      <c r="S380" s="267"/>
      <c r="T380" s="267"/>
      <c r="U380" s="249"/>
      <c r="V380" s="249"/>
      <c r="W380" s="249"/>
      <c r="X380" s="249"/>
    </row>
    <row r="381" spans="1:25" customFormat="1" ht="16.100000000000001" x14ac:dyDescent="0.35">
      <c r="B381" s="268"/>
      <c r="C381" s="223" t="s">
        <v>122</v>
      </c>
      <c r="D381" s="223">
        <f t="shared" ref="D381:L381" si="123">IF(((D379="")*AND(D380="")),"",(D379-D380)*3)</f>
        <v>35768.79</v>
      </c>
      <c r="E381" s="223">
        <f t="shared" si="123"/>
        <v>39286.920000000006</v>
      </c>
      <c r="F381" s="223">
        <f t="shared" si="123"/>
        <v>39658.44</v>
      </c>
      <c r="G381" s="223">
        <f t="shared" si="123"/>
        <v>40452.720000000001</v>
      </c>
      <c r="H381" s="223">
        <f t="shared" si="123"/>
        <v>38588.249999999993</v>
      </c>
      <c r="I381" s="223">
        <f t="shared" si="123"/>
        <v>40146.089999999997</v>
      </c>
      <c r="J381" s="223">
        <f t="shared" si="123"/>
        <v>40354.559999999998</v>
      </c>
      <c r="K381" s="223">
        <f t="shared" si="123"/>
        <v>40318.47</v>
      </c>
      <c r="L381" s="223">
        <f t="shared" si="123"/>
        <v>40293.030000000006</v>
      </c>
      <c r="M381" s="268"/>
      <c r="N381" s="268"/>
      <c r="O381" s="268"/>
      <c r="P381" s="268"/>
      <c r="Q381" s="274"/>
      <c r="R381" s="268"/>
      <c r="S381" s="268"/>
      <c r="T381" s="268"/>
      <c r="U381" s="250"/>
      <c r="V381" s="250"/>
      <c r="W381" s="250"/>
      <c r="X381" s="250"/>
    </row>
    <row r="382" spans="1:25" customFormat="1" ht="16.100000000000001" x14ac:dyDescent="0.35">
      <c r="A382" s="217">
        <v>43486</v>
      </c>
      <c r="B382" s="271" t="s">
        <v>123</v>
      </c>
      <c r="C382" s="223" t="s">
        <v>87</v>
      </c>
      <c r="D382">
        <v>29042.73</v>
      </c>
      <c r="E382">
        <v>28997.87</v>
      </c>
      <c r="F382">
        <v>29012.02</v>
      </c>
      <c r="G382">
        <v>28964.97</v>
      </c>
      <c r="H382">
        <v>29036.28</v>
      </c>
      <c r="I382">
        <v>29037.37</v>
      </c>
      <c r="J382">
        <v>28982.27</v>
      </c>
      <c r="K382">
        <v>28980.94</v>
      </c>
      <c r="L382">
        <v>29047.78</v>
      </c>
      <c r="M382" s="271">
        <f>IF((L383=""),"",MAX(D384:L384))</f>
        <v>40308.39</v>
      </c>
      <c r="N382" s="271">
        <f>IF(L383="","",MIN(D384:L384))</f>
        <v>35946.899999999994</v>
      </c>
      <c r="O382" s="271">
        <f>IF((L384=""),"",AVERAGE(D384:L384))</f>
        <v>38510.056666666671</v>
      </c>
      <c r="P382" s="271">
        <f>IF((L383=""),"",((M382-N382)/(M382+N382))*100)</f>
        <v>5.7195900769638479</v>
      </c>
      <c r="Q382" s="272" t="str">
        <f>IF(L383="","",IF(P384&lt;20,(IF(O382&gt;19000,IF(O382&lt;49000,"Pass","Fail"),"Fail"))))</f>
        <v>Pass</v>
      </c>
      <c r="R382" s="271">
        <v>1428</v>
      </c>
      <c r="S382" s="271"/>
      <c r="T382" s="271"/>
      <c r="U382" s="158">
        <v>19000</v>
      </c>
      <c r="V382" s="158">
        <v>49000</v>
      </c>
      <c r="W382" s="158">
        <v>33000</v>
      </c>
      <c r="X382" s="164">
        <v>44000</v>
      </c>
      <c r="Y382" s="161">
        <v>20</v>
      </c>
    </row>
    <row r="383" spans="1:25" customFormat="1" ht="16.100000000000001" x14ac:dyDescent="0.35">
      <c r="B383" s="267"/>
      <c r="C383" s="223" t="s">
        <v>88</v>
      </c>
      <c r="D383">
        <v>17060.43</v>
      </c>
      <c r="E383">
        <v>16042.14</v>
      </c>
      <c r="F383">
        <v>16055.7</v>
      </c>
      <c r="G383">
        <v>15842.04</v>
      </c>
      <c r="H383">
        <v>16499.36</v>
      </c>
      <c r="I383">
        <v>15601.24</v>
      </c>
      <c r="J383">
        <v>15726.31</v>
      </c>
      <c r="K383">
        <v>16126.83</v>
      </c>
      <c r="L383">
        <v>16618.009999999998</v>
      </c>
      <c r="M383" s="267"/>
      <c r="N383" s="267"/>
      <c r="O383" s="267"/>
      <c r="P383" s="267"/>
      <c r="Q383" s="273"/>
      <c r="R383" s="267"/>
      <c r="S383" s="267"/>
      <c r="T383" s="267"/>
      <c r="U383" s="249"/>
      <c r="V383" s="249"/>
      <c r="W383" s="249"/>
      <c r="X383" s="249"/>
    </row>
    <row r="384" spans="1:25" customFormat="1" ht="16.100000000000001" x14ac:dyDescent="0.35">
      <c r="B384" s="268"/>
      <c r="C384" s="223" t="s">
        <v>122</v>
      </c>
      <c r="D384" s="223">
        <f t="shared" ref="D384:L384" si="124">IF(((D382="")*AND(D383="")),"",(D382-D383)*3)</f>
        <v>35946.899999999994</v>
      </c>
      <c r="E384" s="223">
        <f t="shared" si="124"/>
        <v>38867.19</v>
      </c>
      <c r="F384" s="223">
        <f t="shared" si="124"/>
        <v>38868.959999999999</v>
      </c>
      <c r="G384" s="223">
        <f t="shared" si="124"/>
        <v>39368.79</v>
      </c>
      <c r="H384" s="223">
        <f t="shared" si="124"/>
        <v>37610.759999999995</v>
      </c>
      <c r="I384" s="223">
        <f t="shared" si="124"/>
        <v>40308.39</v>
      </c>
      <c r="J384" s="223">
        <f t="shared" si="124"/>
        <v>39767.880000000005</v>
      </c>
      <c r="K384" s="223">
        <f t="shared" si="124"/>
        <v>38562.329999999994</v>
      </c>
      <c r="L384" s="223">
        <f t="shared" si="124"/>
        <v>37289.31</v>
      </c>
      <c r="M384" s="268"/>
      <c r="N384" s="268"/>
      <c r="O384" s="268"/>
      <c r="P384" s="268"/>
      <c r="Q384" s="274"/>
      <c r="R384" s="268"/>
      <c r="S384" s="268"/>
      <c r="T384" s="268"/>
      <c r="U384" s="250"/>
      <c r="V384" s="250"/>
      <c r="W384" s="250"/>
      <c r="X384" s="250"/>
    </row>
    <row r="385" spans="1:25" customFormat="1" ht="16.100000000000001" x14ac:dyDescent="0.35">
      <c r="A385" s="217">
        <v>43489</v>
      </c>
      <c r="B385" s="271" t="s">
        <v>123</v>
      </c>
      <c r="C385" s="223" t="s">
        <v>87</v>
      </c>
      <c r="D385">
        <v>29044.45</v>
      </c>
      <c r="E385">
        <v>28976.41</v>
      </c>
      <c r="F385">
        <v>28999.55</v>
      </c>
      <c r="G385">
        <v>28959.87</v>
      </c>
      <c r="H385">
        <v>29027.119999999999</v>
      </c>
      <c r="I385">
        <v>29023.24</v>
      </c>
      <c r="J385">
        <v>28959.71</v>
      </c>
      <c r="K385">
        <v>28968.6</v>
      </c>
      <c r="L385">
        <v>29047.759999999998</v>
      </c>
      <c r="M385" s="271">
        <f>IF((L386=""),"",MAX(D387:L387))</f>
        <v>35019.989999999991</v>
      </c>
      <c r="N385" s="271">
        <f>IF(L386="","",MIN(D387:L387))</f>
        <v>31044.149999999998</v>
      </c>
      <c r="O385" s="271">
        <f>IF((L387=""),"",AVERAGE(D387:L387))</f>
        <v>33653.64666666666</v>
      </c>
      <c r="P385" s="271">
        <f>IF((L386=""),"",((M385-N385)/(M385+N385))*100)</f>
        <v>6.0181514509989746</v>
      </c>
      <c r="Q385" s="272" t="str">
        <f>IF(L386="","",IF(P387&lt;20,(IF(O385&gt;19000,IF(O385&lt;49000,"Pass","Fail"),"Fail"))))</f>
        <v>Pass</v>
      </c>
      <c r="R385" s="271">
        <v>1340</v>
      </c>
      <c r="S385" s="271"/>
      <c r="T385" s="271"/>
      <c r="U385" s="158">
        <v>19000</v>
      </c>
      <c r="V385" s="158">
        <v>49000</v>
      </c>
      <c r="W385" s="158">
        <v>33000</v>
      </c>
      <c r="X385" s="164">
        <v>44000</v>
      </c>
      <c r="Y385" s="161">
        <v>20</v>
      </c>
    </row>
    <row r="386" spans="1:25" customFormat="1" ht="16.100000000000001" x14ac:dyDescent="0.35">
      <c r="B386" s="267"/>
      <c r="C386" s="223" t="s">
        <v>88</v>
      </c>
      <c r="D386">
        <v>18696.400000000001</v>
      </c>
      <c r="E386">
        <v>17673.16</v>
      </c>
      <c r="F386">
        <v>17555.36</v>
      </c>
      <c r="G386">
        <v>17429.38</v>
      </c>
      <c r="H386">
        <v>18096.84</v>
      </c>
      <c r="I386">
        <v>17369.099999999999</v>
      </c>
      <c r="J386">
        <v>17286.38</v>
      </c>
      <c r="K386">
        <v>17745.32</v>
      </c>
      <c r="L386">
        <v>18193.830000000002</v>
      </c>
      <c r="M386" s="267"/>
      <c r="N386" s="267"/>
      <c r="O386" s="267"/>
      <c r="P386" s="267"/>
      <c r="Q386" s="273"/>
      <c r="R386" s="267"/>
      <c r="S386" s="267"/>
      <c r="T386" s="267"/>
      <c r="U386" s="249"/>
      <c r="V386" s="249"/>
      <c r="W386" s="249"/>
      <c r="X386" s="249"/>
    </row>
    <row r="387" spans="1:25" customFormat="1" ht="16.100000000000001" x14ac:dyDescent="0.35">
      <c r="B387" s="268"/>
      <c r="C387" s="223" t="s">
        <v>122</v>
      </c>
      <c r="D387" s="223">
        <f t="shared" ref="D387:L387" si="125">IF(((D385="")*AND(D386="")),"",(D385-D386)*3)</f>
        <v>31044.149999999998</v>
      </c>
      <c r="E387" s="223">
        <f t="shared" si="125"/>
        <v>33909.75</v>
      </c>
      <c r="F387" s="223">
        <f t="shared" si="125"/>
        <v>34332.569999999992</v>
      </c>
      <c r="G387" s="223">
        <f t="shared" si="125"/>
        <v>34591.469999999994</v>
      </c>
      <c r="H387" s="223">
        <f t="shared" si="125"/>
        <v>32790.839999999997</v>
      </c>
      <c r="I387" s="223">
        <f t="shared" si="125"/>
        <v>34962.420000000013</v>
      </c>
      <c r="J387" s="223">
        <f t="shared" si="125"/>
        <v>35019.989999999991</v>
      </c>
      <c r="K387" s="223">
        <f t="shared" si="125"/>
        <v>33669.839999999997</v>
      </c>
      <c r="L387" s="223">
        <f t="shared" si="125"/>
        <v>32561.78999999999</v>
      </c>
      <c r="M387" s="268"/>
      <c r="N387" s="268"/>
      <c r="O387" s="268"/>
      <c r="P387" s="268"/>
      <c r="Q387" s="274"/>
      <c r="R387" s="268"/>
      <c r="S387" s="268"/>
      <c r="T387" s="268"/>
      <c r="U387" s="250"/>
      <c r="V387" s="250"/>
      <c r="W387" s="250"/>
      <c r="X387" s="250"/>
    </row>
    <row r="388" spans="1:25" customFormat="1" ht="12.75" customHeight="1" x14ac:dyDescent="0.35">
      <c r="A388" s="217">
        <v>43493</v>
      </c>
      <c r="B388" s="271" t="s">
        <v>123</v>
      </c>
      <c r="C388" s="223" t="s">
        <v>87</v>
      </c>
      <c r="D388">
        <v>29274.52</v>
      </c>
      <c r="E388">
        <v>29216.75</v>
      </c>
      <c r="F388">
        <v>29232.11</v>
      </c>
      <c r="G388">
        <v>29198.46</v>
      </c>
      <c r="H388">
        <v>29256.55</v>
      </c>
      <c r="I388">
        <v>29243.62</v>
      </c>
      <c r="J388">
        <v>29192.5</v>
      </c>
      <c r="K388">
        <v>29197.25</v>
      </c>
      <c r="L388">
        <v>29262.47</v>
      </c>
      <c r="M388" s="271">
        <f>IF((L389=""),"",MAX(D390:L390))</f>
        <v>41678.819999999992</v>
      </c>
      <c r="N388" s="271">
        <f>IF(L389="","",MIN(D390:L390))</f>
        <v>36761.19</v>
      </c>
      <c r="O388" s="271">
        <f>IF((L390=""),"",AVERAGE(D390:L390))</f>
        <v>39925.953333333338</v>
      </c>
      <c r="P388" s="271">
        <f>IF((L389=""),"",((M388-N388)/(M388+N388))*100)</f>
        <v>6.2692878290045995</v>
      </c>
      <c r="Q388" s="272" t="str">
        <f>IF(L389="","",IF(P390&lt;20,(IF(O388&gt;19000,IF(O388&lt;49000,"Pass","Fail"),"Fail"))))</f>
        <v>Pass</v>
      </c>
      <c r="R388" s="271" t="s">
        <v>211</v>
      </c>
      <c r="S388" s="271" t="s">
        <v>226</v>
      </c>
      <c r="T388" s="271"/>
      <c r="U388" s="158">
        <v>19000</v>
      </c>
      <c r="V388" s="158">
        <v>49000</v>
      </c>
      <c r="W388" s="158">
        <v>33000</v>
      </c>
      <c r="X388" s="164">
        <v>44000</v>
      </c>
      <c r="Y388" s="161">
        <v>20</v>
      </c>
    </row>
    <row r="389" spans="1:25" customFormat="1" ht="16.100000000000001" x14ac:dyDescent="0.35">
      <c r="B389" s="267"/>
      <c r="C389" s="223" t="s">
        <v>88</v>
      </c>
      <c r="D389">
        <v>17020.79</v>
      </c>
      <c r="E389">
        <v>15896.01</v>
      </c>
      <c r="F389">
        <v>15844.89</v>
      </c>
      <c r="G389">
        <v>15528.64</v>
      </c>
      <c r="H389">
        <v>16103.14</v>
      </c>
      <c r="I389">
        <v>15350.68</v>
      </c>
      <c r="J389">
        <v>15442.89</v>
      </c>
      <c r="K389">
        <v>15888.26</v>
      </c>
      <c r="L389">
        <v>16221.07</v>
      </c>
      <c r="M389" s="267"/>
      <c r="N389" s="267"/>
      <c r="O389" s="267"/>
      <c r="P389" s="267"/>
      <c r="Q389" s="273"/>
      <c r="R389" s="267"/>
      <c r="S389" s="267"/>
      <c r="T389" s="267"/>
      <c r="U389" s="249"/>
      <c r="V389" s="249"/>
      <c r="W389" s="249"/>
      <c r="X389" s="249"/>
    </row>
    <row r="390" spans="1:25" customFormat="1" ht="16.100000000000001" x14ac:dyDescent="0.35">
      <c r="B390" s="268"/>
      <c r="C390" s="223" t="s">
        <v>122</v>
      </c>
      <c r="D390" s="223">
        <f t="shared" ref="D390:L390" si="126">IF(((D388="")*AND(D389="")),"",(D388-D389)*3)</f>
        <v>36761.19</v>
      </c>
      <c r="E390" s="223">
        <f t="shared" si="126"/>
        <v>39962.22</v>
      </c>
      <c r="F390" s="223">
        <f t="shared" si="126"/>
        <v>40161.660000000003</v>
      </c>
      <c r="G390" s="223">
        <f t="shared" si="126"/>
        <v>41009.46</v>
      </c>
      <c r="H390" s="223">
        <f t="shared" si="126"/>
        <v>39460.229999999996</v>
      </c>
      <c r="I390" s="223">
        <f t="shared" si="126"/>
        <v>41678.819999999992</v>
      </c>
      <c r="J390" s="223">
        <f t="shared" si="126"/>
        <v>41248.83</v>
      </c>
      <c r="K390" s="223">
        <f t="shared" si="126"/>
        <v>39926.97</v>
      </c>
      <c r="L390" s="223">
        <f t="shared" si="126"/>
        <v>39124.200000000004</v>
      </c>
      <c r="M390" s="268"/>
      <c r="N390" s="268"/>
      <c r="O390" s="268"/>
      <c r="P390" s="268"/>
      <c r="Q390" s="274"/>
      <c r="R390" s="268"/>
      <c r="S390" s="268"/>
      <c r="T390" s="268"/>
      <c r="U390" s="250"/>
      <c r="V390" s="250"/>
      <c r="W390" s="250"/>
      <c r="X390" s="250"/>
    </row>
    <row r="391" spans="1:25" customFormat="1" ht="16.100000000000001" x14ac:dyDescent="0.35">
      <c r="A391" s="217">
        <v>43496</v>
      </c>
      <c r="B391" s="271" t="s">
        <v>123</v>
      </c>
      <c r="C391" s="223" t="s">
        <v>87</v>
      </c>
      <c r="D391">
        <v>29308.22</v>
      </c>
      <c r="E391">
        <v>29226.16</v>
      </c>
      <c r="F391">
        <v>29214.9</v>
      </c>
      <c r="G391">
        <v>29196.86</v>
      </c>
      <c r="H391">
        <v>29267.01</v>
      </c>
      <c r="I391">
        <v>29259.87</v>
      </c>
      <c r="J391">
        <v>29187.99</v>
      </c>
      <c r="K391">
        <v>29214.59</v>
      </c>
      <c r="L391">
        <v>29303.29</v>
      </c>
      <c r="M391" s="271">
        <f>IF((L392=""),"",MAX(D393:L393))</f>
        <v>41488.83</v>
      </c>
      <c r="N391" s="271">
        <f>IF(L392="","",MIN(D393:L393))</f>
        <v>37026.570000000007</v>
      </c>
      <c r="O391" s="271">
        <f>IF((L393=""),"",AVERAGE(D393:L393))</f>
        <v>40389.9</v>
      </c>
      <c r="P391" s="271">
        <f>IF((L392=""),"",((M391-N391)/(M391+N391))*100)</f>
        <v>5.6832927043611754</v>
      </c>
      <c r="Q391" s="272" t="str">
        <f>IF(L392="","",IF(P393&lt;20,(IF(O391&gt;19000,IF(O391&lt;49000,"Pass","Fail"),"Fail"))))</f>
        <v>Pass</v>
      </c>
      <c r="R391" s="271">
        <v>1340</v>
      </c>
      <c r="S391" s="271"/>
      <c r="T391" s="271"/>
      <c r="U391" s="158">
        <v>19000</v>
      </c>
      <c r="V391" s="158">
        <v>49000</v>
      </c>
      <c r="W391" s="158">
        <v>33000</v>
      </c>
      <c r="X391" s="164">
        <v>44000</v>
      </c>
      <c r="Y391" s="161">
        <v>20</v>
      </c>
    </row>
    <row r="392" spans="1:25" customFormat="1" ht="16.100000000000001" x14ac:dyDescent="0.35">
      <c r="B392" s="267"/>
      <c r="C392" s="223" t="s">
        <v>88</v>
      </c>
      <c r="D392">
        <v>16966.03</v>
      </c>
      <c r="E392">
        <v>15834.65</v>
      </c>
      <c r="F392">
        <v>15748.17</v>
      </c>
      <c r="G392">
        <v>15401.95</v>
      </c>
      <c r="H392">
        <v>15955.53</v>
      </c>
      <c r="I392">
        <v>15631.33</v>
      </c>
      <c r="J392">
        <v>15540.41</v>
      </c>
      <c r="K392">
        <v>15457.44</v>
      </c>
      <c r="L392">
        <v>15473.68</v>
      </c>
      <c r="M392" s="267"/>
      <c r="N392" s="267"/>
      <c r="O392" s="267"/>
      <c r="P392" s="267"/>
      <c r="Q392" s="273"/>
      <c r="R392" s="267"/>
      <c r="S392" s="267"/>
      <c r="T392" s="267"/>
      <c r="U392" s="249"/>
      <c r="V392" s="249"/>
      <c r="W392" s="249"/>
      <c r="X392" s="249"/>
    </row>
    <row r="393" spans="1:25" customFormat="1" ht="16.100000000000001" x14ac:dyDescent="0.35">
      <c r="B393" s="268"/>
      <c r="C393" s="223" t="s">
        <v>122</v>
      </c>
      <c r="D393" s="223">
        <f t="shared" ref="D393:L393" si="127">IF(((D391="")*AND(D392="")),"",(D391-D392)*3)</f>
        <v>37026.570000000007</v>
      </c>
      <c r="E393" s="223">
        <f t="shared" si="127"/>
        <v>40174.53</v>
      </c>
      <c r="F393" s="223">
        <f t="shared" si="127"/>
        <v>40400.19</v>
      </c>
      <c r="G393" s="223">
        <f t="shared" si="127"/>
        <v>41384.729999999996</v>
      </c>
      <c r="H393" s="223">
        <f t="shared" si="127"/>
        <v>39934.439999999995</v>
      </c>
      <c r="I393" s="223">
        <f t="shared" si="127"/>
        <v>40885.619999999995</v>
      </c>
      <c r="J393" s="223">
        <f t="shared" si="127"/>
        <v>40942.740000000005</v>
      </c>
      <c r="K393" s="223">
        <f t="shared" si="127"/>
        <v>41271.449999999997</v>
      </c>
      <c r="L393" s="223">
        <f t="shared" si="127"/>
        <v>41488.83</v>
      </c>
      <c r="M393" s="268"/>
      <c r="N393" s="268"/>
      <c r="O393" s="268"/>
      <c r="P393" s="268"/>
      <c r="Q393" s="274"/>
      <c r="R393" s="268"/>
      <c r="S393" s="268"/>
      <c r="T393" s="268"/>
      <c r="U393" s="250"/>
      <c r="V393" s="250"/>
      <c r="W393" s="250"/>
      <c r="X393" s="250"/>
    </row>
    <row r="394" spans="1:25" customFormat="1" ht="16.100000000000001" x14ac:dyDescent="0.35">
      <c r="A394" s="217">
        <v>43500</v>
      </c>
      <c r="B394" s="271" t="s">
        <v>123</v>
      </c>
      <c r="C394" s="223" t="s">
        <v>87</v>
      </c>
      <c r="D394">
        <v>29274.799999999999</v>
      </c>
      <c r="E394">
        <v>29163.94</v>
      </c>
      <c r="F394">
        <v>29171.33</v>
      </c>
      <c r="G394">
        <v>29163.46</v>
      </c>
      <c r="H394">
        <v>29237.7</v>
      </c>
      <c r="I394">
        <v>29215.43</v>
      </c>
      <c r="J394">
        <v>29150.91</v>
      </c>
      <c r="K394">
        <v>29159.71</v>
      </c>
      <c r="L394">
        <v>29192</v>
      </c>
      <c r="M394" s="271">
        <f>IF((L395=""),"",MAX(D396:L396))</f>
        <v>41882.759999999995</v>
      </c>
      <c r="N394" s="271">
        <f>IF(L395="","",MIN(D396:L396))</f>
        <v>37411.409999999989</v>
      </c>
      <c r="O394" s="271">
        <f>IF((L396=""),"",AVERAGE(D396:L396))</f>
        <v>40710.01666666667</v>
      </c>
      <c r="P394" s="271">
        <f>IF((L395=""),"",((M394-N394)/(M394+N394))*100)</f>
        <v>5.6389391552998243</v>
      </c>
      <c r="Q394" s="272" t="str">
        <f>IF(L395="","",IF(P396&lt;20,(IF(O394&gt;19000,IF(O394&lt;49000,"Pass","Fail"),"Fail"))))</f>
        <v>Pass</v>
      </c>
      <c r="R394" s="271">
        <v>1340</v>
      </c>
      <c r="S394" s="271" t="s">
        <v>227</v>
      </c>
      <c r="T394" s="271"/>
      <c r="U394" s="158">
        <v>19000</v>
      </c>
      <c r="V394" s="158">
        <v>49000</v>
      </c>
      <c r="W394" s="158">
        <v>33000</v>
      </c>
      <c r="X394" s="164">
        <v>44000</v>
      </c>
      <c r="Y394" s="161">
        <v>20</v>
      </c>
    </row>
    <row r="395" spans="1:25" customFormat="1" ht="16.100000000000001" x14ac:dyDescent="0.35">
      <c r="B395" s="267"/>
      <c r="C395" s="223" t="s">
        <v>88</v>
      </c>
      <c r="D395">
        <v>16804.330000000002</v>
      </c>
      <c r="E395">
        <v>15613.96</v>
      </c>
      <c r="F395">
        <v>15526.96</v>
      </c>
      <c r="G395">
        <v>15202.54</v>
      </c>
      <c r="H395">
        <v>15826.03</v>
      </c>
      <c r="I395">
        <v>15358.26</v>
      </c>
      <c r="J395">
        <v>15307.18</v>
      </c>
      <c r="K395">
        <v>15337.97</v>
      </c>
      <c r="L395">
        <v>15622</v>
      </c>
      <c r="M395" s="267"/>
      <c r="N395" s="267"/>
      <c r="O395" s="267"/>
      <c r="P395" s="267"/>
      <c r="Q395" s="273"/>
      <c r="R395" s="267"/>
      <c r="S395" s="267"/>
      <c r="T395" s="267"/>
      <c r="U395" s="249"/>
      <c r="V395" s="249"/>
      <c r="W395" s="249"/>
      <c r="X395" s="249"/>
    </row>
    <row r="396" spans="1:25" customFormat="1" ht="16.100000000000001" x14ac:dyDescent="0.35">
      <c r="B396" s="268"/>
      <c r="C396" s="223" t="s">
        <v>122</v>
      </c>
      <c r="D396" s="223">
        <f t="shared" ref="D396:L396" si="128">IF(((D394="")*AND(D395="")),"",(D394-D395)*3)</f>
        <v>37411.409999999989</v>
      </c>
      <c r="E396" s="223">
        <f t="shared" si="128"/>
        <v>40649.94</v>
      </c>
      <c r="F396" s="223">
        <f t="shared" si="128"/>
        <v>40933.110000000008</v>
      </c>
      <c r="G396" s="223">
        <f t="shared" si="128"/>
        <v>41882.759999999995</v>
      </c>
      <c r="H396" s="223">
        <f t="shared" si="128"/>
        <v>40235.01</v>
      </c>
      <c r="I396" s="223">
        <f t="shared" si="128"/>
        <v>41571.51</v>
      </c>
      <c r="J396" s="223">
        <f t="shared" si="128"/>
        <v>41531.19</v>
      </c>
      <c r="K396" s="223">
        <f t="shared" si="128"/>
        <v>41465.22</v>
      </c>
      <c r="L396" s="223">
        <f t="shared" si="128"/>
        <v>40710</v>
      </c>
      <c r="M396" s="268"/>
      <c r="N396" s="268"/>
      <c r="O396" s="268"/>
      <c r="P396" s="268"/>
      <c r="Q396" s="274"/>
      <c r="R396" s="268"/>
      <c r="S396" s="268"/>
      <c r="T396" s="268"/>
      <c r="U396" s="250"/>
      <c r="V396" s="250"/>
      <c r="W396" s="250"/>
      <c r="X396" s="250"/>
    </row>
    <row r="397" spans="1:25" customFormat="1" ht="16.100000000000001" x14ac:dyDescent="0.35">
      <c r="A397" s="217">
        <v>43503</v>
      </c>
      <c r="B397" s="271" t="s">
        <v>123</v>
      </c>
      <c r="C397" s="223" t="s">
        <v>87</v>
      </c>
      <c r="D397">
        <v>29212.7</v>
      </c>
      <c r="E397">
        <v>29197.11</v>
      </c>
      <c r="F397">
        <v>29087.11</v>
      </c>
      <c r="G397">
        <v>29100.59</v>
      </c>
      <c r="H397">
        <v>29214.05</v>
      </c>
      <c r="I397">
        <v>29140.03</v>
      </c>
      <c r="J397">
        <v>29116.05</v>
      </c>
      <c r="K397">
        <v>29110.02</v>
      </c>
      <c r="L397">
        <v>29167.22</v>
      </c>
      <c r="M397" s="271">
        <f>IF((L398=""),"",MAX(D399:L399))</f>
        <v>41300.670000000006</v>
      </c>
      <c r="N397" s="271">
        <f>IF(L398="","",MIN(D399:L399))</f>
        <v>36638.22</v>
      </c>
      <c r="O397" s="271">
        <f>IF((L399=""),"",AVERAGE(D399:L399))</f>
        <v>40124.07</v>
      </c>
      <c r="P397" s="271">
        <f>IF((L398=""),"",((M397-N397)/(M397+N397))*100)</f>
        <v>5.9821868132841045</v>
      </c>
      <c r="Q397" s="272" t="str">
        <f>IF(L398="","",IF(P399&lt;20,(IF(O397&gt;19000,IF(O397&lt;49000,"Pass","Fail"),"Fail"))))</f>
        <v>Pass</v>
      </c>
      <c r="R397" s="271" t="s">
        <v>212</v>
      </c>
      <c r="S397" s="271"/>
      <c r="T397" s="271"/>
      <c r="U397" s="158">
        <v>19000</v>
      </c>
      <c r="V397" s="158">
        <v>49000</v>
      </c>
      <c r="W397" s="158">
        <v>33000</v>
      </c>
      <c r="X397" s="164">
        <v>44000</v>
      </c>
      <c r="Y397" s="161">
        <v>20</v>
      </c>
    </row>
    <row r="398" spans="1:25" customFormat="1" ht="16.100000000000001" x14ac:dyDescent="0.35">
      <c r="B398" s="267"/>
      <c r="C398" s="223" t="s">
        <v>88</v>
      </c>
      <c r="D398">
        <v>16999.96</v>
      </c>
      <c r="E398">
        <v>15829.89</v>
      </c>
      <c r="F398">
        <v>15741.52</v>
      </c>
      <c r="G398">
        <v>15440.32</v>
      </c>
      <c r="H398">
        <v>15989.27</v>
      </c>
      <c r="I398">
        <v>15628.45</v>
      </c>
      <c r="J398">
        <v>15500.72</v>
      </c>
      <c r="K398">
        <v>15442.21</v>
      </c>
      <c r="L398">
        <v>15400.33</v>
      </c>
      <c r="M398" s="267"/>
      <c r="N398" s="267"/>
      <c r="O398" s="267"/>
      <c r="P398" s="267"/>
      <c r="Q398" s="273"/>
      <c r="R398" s="267"/>
      <c r="S398" s="267"/>
      <c r="T398" s="267"/>
      <c r="U398" s="249"/>
      <c r="V398" s="249"/>
      <c r="W398" s="249"/>
      <c r="X398" s="249"/>
    </row>
    <row r="399" spans="1:25" customFormat="1" ht="16.100000000000001" x14ac:dyDescent="0.35">
      <c r="B399" s="268"/>
      <c r="C399" s="223" t="s">
        <v>122</v>
      </c>
      <c r="D399" s="223">
        <f t="shared" ref="D399:L399" si="129">IF(((D397="")*AND(D398="")),"",(D397-D398)*3)</f>
        <v>36638.22</v>
      </c>
      <c r="E399" s="223">
        <f t="shared" si="129"/>
        <v>40101.660000000003</v>
      </c>
      <c r="F399" s="223">
        <f t="shared" si="129"/>
        <v>40036.770000000004</v>
      </c>
      <c r="G399" s="223">
        <f t="shared" si="129"/>
        <v>40980.81</v>
      </c>
      <c r="H399" s="223">
        <f t="shared" si="129"/>
        <v>39674.339999999997</v>
      </c>
      <c r="I399" s="223">
        <f t="shared" si="129"/>
        <v>40534.739999999991</v>
      </c>
      <c r="J399" s="223">
        <f t="shared" si="129"/>
        <v>40845.99</v>
      </c>
      <c r="K399" s="223">
        <f t="shared" si="129"/>
        <v>41003.430000000008</v>
      </c>
      <c r="L399" s="223">
        <f t="shared" si="129"/>
        <v>41300.670000000006</v>
      </c>
      <c r="M399" s="268"/>
      <c r="N399" s="268"/>
      <c r="O399" s="268"/>
      <c r="P399" s="268"/>
      <c r="Q399" s="274"/>
      <c r="R399" s="268"/>
      <c r="S399" s="268"/>
      <c r="T399" s="268"/>
      <c r="U399" s="250"/>
      <c r="V399" s="250"/>
      <c r="W399" s="250"/>
      <c r="X399" s="250"/>
    </row>
    <row r="400" spans="1:25" customFormat="1" ht="16.100000000000001" x14ac:dyDescent="0.35">
      <c r="A400" s="217">
        <v>43507</v>
      </c>
      <c r="B400" s="271" t="s">
        <v>123</v>
      </c>
      <c r="C400" s="223" t="s">
        <v>87</v>
      </c>
      <c r="D400">
        <v>29163.29</v>
      </c>
      <c r="E400">
        <v>29092.639999999999</v>
      </c>
      <c r="F400">
        <v>29116.74</v>
      </c>
      <c r="G400">
        <v>29071.360000000001</v>
      </c>
      <c r="H400">
        <v>29151.3</v>
      </c>
      <c r="I400">
        <v>29133.35</v>
      </c>
      <c r="J400">
        <v>29079.599999999999</v>
      </c>
      <c r="K400">
        <v>29076.49</v>
      </c>
      <c r="L400">
        <v>29153.73</v>
      </c>
      <c r="M400" s="271">
        <f>IF((L401=""),"",MAX(D402:L402))</f>
        <v>41194.080000000002</v>
      </c>
      <c r="N400" s="271">
        <f>IF(L401="","",MIN(D402:L402))</f>
        <v>36203.79</v>
      </c>
      <c r="O400" s="271">
        <f>IF((L402=""),"",AVERAGE(D402:L402))</f>
        <v>40006.973333333335</v>
      </c>
      <c r="P400" s="271">
        <f>IF((L401=""),"",((M400-N400)/(M400+N400))*100)</f>
        <v>6.4475805341929968</v>
      </c>
      <c r="Q400" s="272" t="str">
        <f>IF(L401="","",IF(P402&lt;20,(IF(O400&gt;19000,IF(O400&lt;49000,"Pass","Fail"),"Fail"))))</f>
        <v>Pass</v>
      </c>
      <c r="R400" s="271">
        <v>1159</v>
      </c>
      <c r="S400" s="271" t="s">
        <v>228</v>
      </c>
      <c r="T400" s="271"/>
      <c r="U400" s="158">
        <v>19000</v>
      </c>
      <c r="V400" s="158">
        <v>49000</v>
      </c>
      <c r="W400" s="158">
        <v>33000</v>
      </c>
      <c r="X400" s="164">
        <v>44000</v>
      </c>
      <c r="Y400" s="161">
        <v>20</v>
      </c>
    </row>
    <row r="401" spans="1:25" customFormat="1" ht="16.100000000000001" x14ac:dyDescent="0.35">
      <c r="B401" s="267"/>
      <c r="C401" s="223" t="s">
        <v>88</v>
      </c>
      <c r="D401">
        <v>17095.36</v>
      </c>
      <c r="E401">
        <v>15758.06</v>
      </c>
      <c r="F401">
        <v>15649.43</v>
      </c>
      <c r="G401">
        <v>15340</v>
      </c>
      <c r="H401">
        <v>16088.22</v>
      </c>
      <c r="I401">
        <v>15647.12</v>
      </c>
      <c r="J401">
        <v>15427.59</v>
      </c>
      <c r="K401">
        <v>15424.82</v>
      </c>
      <c r="L401">
        <v>15586.98</v>
      </c>
      <c r="M401" s="267"/>
      <c r="N401" s="267"/>
      <c r="O401" s="267"/>
      <c r="P401" s="267"/>
      <c r="Q401" s="273"/>
      <c r="R401" s="267"/>
      <c r="S401" s="267"/>
      <c r="T401" s="267"/>
      <c r="U401" s="249"/>
      <c r="V401" s="249"/>
      <c r="W401" s="249"/>
      <c r="X401" s="249"/>
    </row>
    <row r="402" spans="1:25" customFormat="1" ht="16.100000000000001" x14ac:dyDescent="0.35">
      <c r="B402" s="268"/>
      <c r="C402" s="223" t="s">
        <v>122</v>
      </c>
      <c r="D402" s="223">
        <f t="shared" ref="D402:L402" si="130">IF(((D400="")*AND(D401="")),"",(D400-D401)*3)</f>
        <v>36203.79</v>
      </c>
      <c r="E402" s="223">
        <f t="shared" si="130"/>
        <v>40003.74</v>
      </c>
      <c r="F402" s="223">
        <f t="shared" si="130"/>
        <v>40401.930000000008</v>
      </c>
      <c r="G402" s="223">
        <f t="shared" si="130"/>
        <v>41194.080000000002</v>
      </c>
      <c r="H402" s="223">
        <f t="shared" si="130"/>
        <v>39189.24</v>
      </c>
      <c r="I402" s="223">
        <f t="shared" si="130"/>
        <v>40458.689999999995</v>
      </c>
      <c r="J402" s="223">
        <f t="shared" si="130"/>
        <v>40956.03</v>
      </c>
      <c r="K402" s="223">
        <f t="shared" si="130"/>
        <v>40955.010000000009</v>
      </c>
      <c r="L402" s="223">
        <f t="shared" si="130"/>
        <v>40700.25</v>
      </c>
      <c r="M402" s="268"/>
      <c r="N402" s="268"/>
      <c r="O402" s="268"/>
      <c r="P402" s="268"/>
      <c r="Q402" s="274"/>
      <c r="R402" s="268"/>
      <c r="S402" s="268"/>
      <c r="T402" s="268"/>
      <c r="U402" s="250"/>
      <c r="V402" s="250"/>
      <c r="W402" s="250"/>
      <c r="X402" s="250"/>
    </row>
    <row r="403" spans="1:25" customFormat="1" ht="16.100000000000001" x14ac:dyDescent="0.35">
      <c r="A403" s="217">
        <v>43509</v>
      </c>
      <c r="B403" s="271" t="s">
        <v>123</v>
      </c>
      <c r="C403" s="223" t="s">
        <v>87</v>
      </c>
      <c r="D403">
        <v>29123.19</v>
      </c>
      <c r="E403">
        <v>29022.02</v>
      </c>
      <c r="F403">
        <v>29057.03</v>
      </c>
      <c r="G403">
        <v>29020.79</v>
      </c>
      <c r="H403">
        <v>29098.12</v>
      </c>
      <c r="I403">
        <v>29080.54</v>
      </c>
      <c r="J403">
        <v>29007.5</v>
      </c>
      <c r="K403">
        <v>29044.92</v>
      </c>
      <c r="L403">
        <v>29139.83</v>
      </c>
      <c r="M403" s="271">
        <f>IF((L404=""),"",MAX(D405:L405))</f>
        <v>43640.670000000006</v>
      </c>
      <c r="N403" s="271">
        <f>IF(L404="","",MIN(D405:L405))</f>
        <v>38277.089999999997</v>
      </c>
      <c r="O403" s="271">
        <f>IF((L405=""),"",AVERAGE(D405:L405))</f>
        <v>42331.136666666673</v>
      </c>
      <c r="P403" s="271">
        <f>IF((L404=""),"",((M403-N403)/(M403+N403))*100)</f>
        <v>6.5475179008801119</v>
      </c>
      <c r="Q403" s="272" t="str">
        <f>IF(L404="","",IF(P405&lt;20,(IF(O403&gt;19000,IF(O403&lt;49000,"Pass","Fail"),"Fail"))))</f>
        <v>Pass</v>
      </c>
      <c r="R403" s="271">
        <v>1159</v>
      </c>
      <c r="S403" s="271"/>
      <c r="T403" s="271"/>
      <c r="U403" s="158">
        <v>19000</v>
      </c>
      <c r="V403" s="158">
        <v>49000</v>
      </c>
      <c r="W403" s="158">
        <v>33000</v>
      </c>
      <c r="X403" s="164">
        <v>44000</v>
      </c>
      <c r="Y403" s="161">
        <v>20</v>
      </c>
    </row>
    <row r="404" spans="1:25" customFormat="1" ht="16.100000000000001" x14ac:dyDescent="0.35">
      <c r="B404" s="267"/>
      <c r="C404" s="223" t="s">
        <v>88</v>
      </c>
      <c r="D404">
        <v>16364.16</v>
      </c>
      <c r="E404">
        <v>15087.96</v>
      </c>
      <c r="F404">
        <v>15051.18</v>
      </c>
      <c r="G404">
        <v>14473.9</v>
      </c>
      <c r="H404">
        <v>14771.36</v>
      </c>
      <c r="I404">
        <v>14751.55</v>
      </c>
      <c r="J404">
        <v>14731.94</v>
      </c>
      <c r="K404">
        <v>14726.74</v>
      </c>
      <c r="L404">
        <v>14641.74</v>
      </c>
      <c r="M404" s="267"/>
      <c r="N404" s="267"/>
      <c r="O404" s="267"/>
      <c r="P404" s="267"/>
      <c r="Q404" s="273"/>
      <c r="R404" s="267"/>
      <c r="S404" s="267"/>
      <c r="T404" s="267"/>
      <c r="U404" s="249"/>
      <c r="V404" s="249"/>
      <c r="W404" s="249"/>
      <c r="X404" s="249"/>
    </row>
    <row r="405" spans="1:25" customFormat="1" ht="16.100000000000001" x14ac:dyDescent="0.35">
      <c r="B405" s="268"/>
      <c r="C405" s="223" t="s">
        <v>122</v>
      </c>
      <c r="D405" s="223">
        <f t="shared" ref="D405:L405" si="131">IF(((D403="")*AND(D404="")),"",(D403-D404)*3)</f>
        <v>38277.089999999997</v>
      </c>
      <c r="E405" s="223">
        <f t="shared" si="131"/>
        <v>41802.180000000008</v>
      </c>
      <c r="F405" s="223">
        <f t="shared" si="131"/>
        <v>42017.549999999996</v>
      </c>
      <c r="G405" s="223">
        <f t="shared" si="131"/>
        <v>43640.670000000006</v>
      </c>
      <c r="H405" s="223">
        <f t="shared" si="131"/>
        <v>42980.28</v>
      </c>
      <c r="I405" s="223">
        <f t="shared" si="131"/>
        <v>42986.97</v>
      </c>
      <c r="J405" s="223">
        <f t="shared" si="131"/>
        <v>42826.68</v>
      </c>
      <c r="K405" s="223">
        <f t="shared" si="131"/>
        <v>42954.539999999994</v>
      </c>
      <c r="L405" s="223">
        <f t="shared" si="131"/>
        <v>43494.270000000004</v>
      </c>
      <c r="M405" s="268"/>
      <c r="N405" s="268"/>
      <c r="O405" s="268"/>
      <c r="P405" s="268"/>
      <c r="Q405" s="274"/>
      <c r="R405" s="268"/>
      <c r="S405" s="268"/>
      <c r="T405" s="268"/>
      <c r="U405" s="250"/>
      <c r="V405" s="250"/>
      <c r="W405" s="250"/>
      <c r="X405" s="250"/>
    </row>
    <row r="406" spans="1:25" customFormat="1" ht="16.100000000000001" x14ac:dyDescent="0.35">
      <c r="A406" s="217">
        <v>43514</v>
      </c>
      <c r="B406" s="271" t="s">
        <v>123</v>
      </c>
      <c r="C406" s="223" t="s">
        <v>87</v>
      </c>
      <c r="D406">
        <v>29069.75</v>
      </c>
      <c r="E406">
        <v>29037.21</v>
      </c>
      <c r="F406">
        <v>29065.08</v>
      </c>
      <c r="G406">
        <v>29024.94</v>
      </c>
      <c r="H406">
        <v>29095.15</v>
      </c>
      <c r="I406">
        <v>29092.89</v>
      </c>
      <c r="J406">
        <v>29043.98</v>
      </c>
      <c r="K406">
        <v>29016.7</v>
      </c>
      <c r="L406">
        <v>29077.3</v>
      </c>
      <c r="M406" s="271">
        <f>IF((L407=""),"",MAX(D408:L408))</f>
        <v>43537.919999999998</v>
      </c>
      <c r="N406" s="271">
        <f>IF(L407="","",MIN(D408:L408))</f>
        <v>37958.58</v>
      </c>
      <c r="O406" s="271">
        <f>IF((L408=""),"",AVERAGE(D408:L408))</f>
        <v>42072.323333333334</v>
      </c>
      <c r="P406" s="271">
        <f>IF((L407=""),"",((M406-N406)/(M406+N406))*100)</f>
        <v>6.8461099556422624</v>
      </c>
      <c r="Q406" s="272" t="str">
        <f>IF(L407="","",IF(P408&lt;20,(IF(O406&gt;19000,IF(O406&lt;49000,"Pass","Fail"),"Fail"))))</f>
        <v>Pass</v>
      </c>
      <c r="R406" s="271">
        <v>1428</v>
      </c>
      <c r="S406" s="271" t="s">
        <v>247</v>
      </c>
      <c r="T406" s="271"/>
      <c r="U406" s="158">
        <v>19000</v>
      </c>
      <c r="V406" s="158">
        <v>49000</v>
      </c>
      <c r="W406" s="158">
        <v>33000</v>
      </c>
      <c r="X406" s="164">
        <v>44000</v>
      </c>
      <c r="Y406" s="161">
        <v>20</v>
      </c>
    </row>
    <row r="407" spans="1:25" customFormat="1" ht="16.100000000000001" x14ac:dyDescent="0.35">
      <c r="B407" s="267"/>
      <c r="C407" s="223" t="s">
        <v>88</v>
      </c>
      <c r="D407">
        <v>16416.89</v>
      </c>
      <c r="E407">
        <v>15142.69</v>
      </c>
      <c r="F407">
        <v>15156.42</v>
      </c>
      <c r="G407">
        <v>14614.5</v>
      </c>
      <c r="H407">
        <v>14912.58</v>
      </c>
      <c r="I407">
        <v>14910.7</v>
      </c>
      <c r="J407">
        <v>14847.77</v>
      </c>
      <c r="K407">
        <v>14739.82</v>
      </c>
      <c r="L407">
        <v>14564.66</v>
      </c>
      <c r="M407" s="267"/>
      <c r="N407" s="267"/>
      <c r="O407" s="267"/>
      <c r="P407" s="267"/>
      <c r="Q407" s="273"/>
      <c r="R407" s="267"/>
      <c r="S407" s="267"/>
      <c r="T407" s="267"/>
      <c r="U407" s="249"/>
      <c r="V407" s="249"/>
      <c r="W407" s="249"/>
      <c r="X407" s="249"/>
    </row>
    <row r="408" spans="1:25" customFormat="1" ht="16.100000000000001" x14ac:dyDescent="0.35">
      <c r="B408" s="268"/>
      <c r="C408" s="223" t="s">
        <v>122</v>
      </c>
      <c r="D408" s="223">
        <f t="shared" ref="D408:L408" si="132">IF(((D406="")*AND(D407="")),"",(D406-D407)*3)</f>
        <v>37958.58</v>
      </c>
      <c r="E408" s="223">
        <f t="shared" si="132"/>
        <v>41683.56</v>
      </c>
      <c r="F408" s="223">
        <f t="shared" si="132"/>
        <v>41725.980000000003</v>
      </c>
      <c r="G408" s="223">
        <f t="shared" si="132"/>
        <v>43231.319999999992</v>
      </c>
      <c r="H408" s="223">
        <f t="shared" si="132"/>
        <v>42547.710000000006</v>
      </c>
      <c r="I408" s="223">
        <f t="shared" si="132"/>
        <v>42546.569999999992</v>
      </c>
      <c r="J408" s="223">
        <f t="shared" si="132"/>
        <v>42588.63</v>
      </c>
      <c r="K408" s="223">
        <f t="shared" si="132"/>
        <v>42830.64</v>
      </c>
      <c r="L408" s="223">
        <f t="shared" si="132"/>
        <v>43537.919999999998</v>
      </c>
      <c r="M408" s="268"/>
      <c r="N408" s="268"/>
      <c r="O408" s="268"/>
      <c r="P408" s="268"/>
      <c r="Q408" s="274"/>
      <c r="R408" s="268"/>
      <c r="S408" s="268"/>
      <c r="T408" s="268"/>
      <c r="U408" s="250"/>
      <c r="V408" s="250"/>
      <c r="W408" s="250"/>
      <c r="X408" s="250"/>
    </row>
    <row r="409" spans="1:25" customFormat="1" ht="16.100000000000001" x14ac:dyDescent="0.35">
      <c r="A409" s="217">
        <v>43517</v>
      </c>
      <c r="B409" s="271" t="s">
        <v>123</v>
      </c>
      <c r="C409" s="223" t="s">
        <v>87</v>
      </c>
      <c r="D409">
        <v>29117.79</v>
      </c>
      <c r="E409">
        <v>29099.67</v>
      </c>
      <c r="F409">
        <v>29057.57</v>
      </c>
      <c r="G409">
        <v>29070.7</v>
      </c>
      <c r="H409">
        <v>29168.91</v>
      </c>
      <c r="I409">
        <v>29178.15</v>
      </c>
      <c r="J409">
        <v>29001.27</v>
      </c>
      <c r="K409">
        <v>29046.28</v>
      </c>
      <c r="L409">
        <v>29179.94</v>
      </c>
      <c r="M409" s="271">
        <f>IF((L410=""),"",MAX(D411:L411))</f>
        <v>40812.57</v>
      </c>
      <c r="N409" s="271">
        <f>IF(L410="","",MIN(D411:L411))</f>
        <v>35496.81</v>
      </c>
      <c r="O409" s="271">
        <f>IF((L411=""),"",AVERAGE(D411:L411))</f>
        <v>39436.990000000005</v>
      </c>
      <c r="P409" s="271">
        <f>IF((L410=""),"",((M409-N409)/(M409+N409))*100)</f>
        <v>6.9660636739546327</v>
      </c>
      <c r="Q409" s="272" t="str">
        <f>IF(L410="","",IF(P411&lt;20,(IF(O409&gt;19000,IF(O409&lt;49000,"Pass","Fail"),"Fail"))))</f>
        <v>Pass</v>
      </c>
      <c r="R409" s="271">
        <v>1428</v>
      </c>
      <c r="S409" s="271"/>
      <c r="T409" s="271"/>
      <c r="U409" s="158">
        <v>19000</v>
      </c>
      <c r="V409" s="158">
        <v>49000</v>
      </c>
      <c r="W409" s="158">
        <v>33000</v>
      </c>
      <c r="X409" s="164">
        <v>44000</v>
      </c>
      <c r="Y409" s="161">
        <v>20</v>
      </c>
    </row>
    <row r="410" spans="1:25" customFormat="1" ht="16.100000000000001" x14ac:dyDescent="0.35">
      <c r="B410" s="267"/>
      <c r="C410" s="223" t="s">
        <v>88</v>
      </c>
      <c r="D410">
        <v>17285.52</v>
      </c>
      <c r="E410">
        <v>15914.33</v>
      </c>
      <c r="F410">
        <v>15779.52</v>
      </c>
      <c r="G410">
        <v>15466.51</v>
      </c>
      <c r="H410">
        <v>16267.14</v>
      </c>
      <c r="I410">
        <v>15846.43</v>
      </c>
      <c r="J410">
        <v>15572.69</v>
      </c>
      <c r="K410">
        <v>15646.52</v>
      </c>
      <c r="L410">
        <v>15830.65</v>
      </c>
      <c r="M410" s="267"/>
      <c r="N410" s="267"/>
      <c r="O410" s="267"/>
      <c r="P410" s="267"/>
      <c r="Q410" s="273"/>
      <c r="R410" s="267"/>
      <c r="S410" s="267"/>
      <c r="T410" s="267"/>
      <c r="U410" s="249"/>
      <c r="V410" s="249"/>
      <c r="W410" s="249"/>
      <c r="X410" s="249"/>
    </row>
    <row r="411" spans="1:25" customFormat="1" ht="16.100000000000001" x14ac:dyDescent="0.35">
      <c r="B411" s="268"/>
      <c r="C411" s="223" t="s">
        <v>122</v>
      </c>
      <c r="D411" s="223">
        <f t="shared" ref="D411:L411" si="133">IF(((D409="")*AND(D410="")),"",(D409-D410)*3)</f>
        <v>35496.81</v>
      </c>
      <c r="E411" s="223">
        <f t="shared" si="133"/>
        <v>39556.019999999997</v>
      </c>
      <c r="F411" s="223">
        <f t="shared" si="133"/>
        <v>39834.149999999994</v>
      </c>
      <c r="G411" s="223">
        <f t="shared" si="133"/>
        <v>40812.57</v>
      </c>
      <c r="H411" s="223">
        <f t="shared" si="133"/>
        <v>38705.31</v>
      </c>
      <c r="I411" s="223">
        <f t="shared" si="133"/>
        <v>39995.160000000003</v>
      </c>
      <c r="J411" s="223">
        <f t="shared" si="133"/>
        <v>40285.74</v>
      </c>
      <c r="K411" s="223">
        <f t="shared" si="133"/>
        <v>40199.279999999999</v>
      </c>
      <c r="L411" s="223">
        <f t="shared" si="133"/>
        <v>40047.869999999995</v>
      </c>
      <c r="M411" s="268"/>
      <c r="N411" s="268"/>
      <c r="O411" s="268"/>
      <c r="P411" s="268"/>
      <c r="Q411" s="274"/>
      <c r="R411" s="268"/>
      <c r="S411" s="268"/>
      <c r="T411" s="268"/>
      <c r="U411" s="250"/>
      <c r="V411" s="250"/>
      <c r="W411" s="250"/>
      <c r="X411" s="250"/>
    </row>
    <row r="412" spans="1:25" customFormat="1" ht="16.100000000000001" x14ac:dyDescent="0.35">
      <c r="A412" s="217">
        <v>43521</v>
      </c>
      <c r="B412" s="271" t="s">
        <v>123</v>
      </c>
      <c r="C412" s="223" t="s">
        <v>87</v>
      </c>
      <c r="D412">
        <v>29046.91</v>
      </c>
      <c r="E412">
        <v>28966.07</v>
      </c>
      <c r="F412">
        <v>28974.400000000001</v>
      </c>
      <c r="G412">
        <v>28965.03</v>
      </c>
      <c r="H412">
        <v>29045.97</v>
      </c>
      <c r="I412">
        <v>29033.84</v>
      </c>
      <c r="J412">
        <v>28959.65</v>
      </c>
      <c r="K412">
        <v>28954.22</v>
      </c>
      <c r="L412">
        <v>29036.48</v>
      </c>
      <c r="M412" s="271">
        <f>IF((L413=""),"",MAX(D414:L414))</f>
        <v>41522.879999999997</v>
      </c>
      <c r="N412" s="271">
        <f>IF(L413="","",MIN(D414:L414))</f>
        <v>35361.96</v>
      </c>
      <c r="O412" s="271">
        <f>IF((L414=""),"",AVERAGE(D414:L414))</f>
        <v>39852.46</v>
      </c>
      <c r="P412" s="271">
        <f>IF((L413=""),"",((M412-N412)/(M412+N412))*100)</f>
        <v>8.0131791911123162</v>
      </c>
      <c r="Q412" s="272" t="str">
        <f>IF(L413="","",IF(P414&lt;20,(IF(O412&gt;19000,IF(O412&lt;49000,"Pass","Fail"),"Fail"))))</f>
        <v>Pass</v>
      </c>
      <c r="R412" s="271" t="s">
        <v>216</v>
      </c>
      <c r="S412" s="275" t="s">
        <v>230</v>
      </c>
      <c r="T412" s="271"/>
      <c r="U412" s="158">
        <v>19000</v>
      </c>
      <c r="V412" s="158">
        <v>49000</v>
      </c>
      <c r="W412" s="158">
        <v>33000</v>
      </c>
      <c r="X412" s="164">
        <v>44000</v>
      </c>
      <c r="Y412" s="161">
        <v>20</v>
      </c>
    </row>
    <row r="413" spans="1:25" customFormat="1" ht="16.100000000000001" x14ac:dyDescent="0.35">
      <c r="B413" s="267"/>
      <c r="C413" s="223" t="s">
        <v>88</v>
      </c>
      <c r="D413">
        <v>17259.59</v>
      </c>
      <c r="E413">
        <v>15864.79</v>
      </c>
      <c r="F413">
        <v>15618.13</v>
      </c>
      <c r="G413">
        <v>15124.07</v>
      </c>
      <c r="H413">
        <v>15684.06</v>
      </c>
      <c r="I413">
        <v>15415.43</v>
      </c>
      <c r="J413">
        <v>15315.4</v>
      </c>
      <c r="K413">
        <v>15496.98</v>
      </c>
      <c r="L413">
        <v>15646.74</v>
      </c>
      <c r="M413" s="267"/>
      <c r="N413" s="267"/>
      <c r="O413" s="267"/>
      <c r="P413" s="267"/>
      <c r="Q413" s="273"/>
      <c r="R413" s="267"/>
      <c r="S413" s="264"/>
      <c r="T413" s="267"/>
      <c r="U413" s="249"/>
      <c r="V413" s="249"/>
      <c r="W413" s="249"/>
      <c r="X413" s="249"/>
    </row>
    <row r="414" spans="1:25" customFormat="1" ht="16.100000000000001" x14ac:dyDescent="0.35">
      <c r="B414" s="268"/>
      <c r="C414" s="223" t="s">
        <v>122</v>
      </c>
      <c r="D414" s="223">
        <f t="shared" ref="D414:L414" si="134">IF(((D412="")*AND(D413="")),"",(D412-D413)*3)</f>
        <v>35361.96</v>
      </c>
      <c r="E414" s="223">
        <f t="shared" si="134"/>
        <v>39303.839999999997</v>
      </c>
      <c r="F414" s="223">
        <f t="shared" si="134"/>
        <v>40068.810000000005</v>
      </c>
      <c r="G414" s="223">
        <f t="shared" si="134"/>
        <v>41522.879999999997</v>
      </c>
      <c r="H414" s="223">
        <f t="shared" si="134"/>
        <v>40085.730000000003</v>
      </c>
      <c r="I414" s="223">
        <f t="shared" si="134"/>
        <v>40855.229999999996</v>
      </c>
      <c r="J414" s="223">
        <f t="shared" si="134"/>
        <v>40932.750000000007</v>
      </c>
      <c r="K414" s="223">
        <f t="shared" si="134"/>
        <v>40371.72</v>
      </c>
      <c r="L414" s="223">
        <f t="shared" si="134"/>
        <v>40169.22</v>
      </c>
      <c r="M414" s="268"/>
      <c r="N414" s="268"/>
      <c r="O414" s="268"/>
      <c r="P414" s="268"/>
      <c r="Q414" s="274"/>
      <c r="R414" s="268"/>
      <c r="S414" s="264"/>
      <c r="T414" s="268"/>
      <c r="U414" s="250"/>
      <c r="V414" s="250"/>
      <c r="W414" s="250"/>
      <c r="X414" s="250"/>
    </row>
    <row r="415" spans="1:25" customFormat="1" ht="16.100000000000001" x14ac:dyDescent="0.35">
      <c r="A415" s="217">
        <v>43524</v>
      </c>
      <c r="B415" s="271" t="s">
        <v>123</v>
      </c>
      <c r="C415" s="223" t="s">
        <v>87</v>
      </c>
      <c r="D415">
        <v>29298.52</v>
      </c>
      <c r="E415">
        <v>27006.32</v>
      </c>
      <c r="F415">
        <v>29216.560000000001</v>
      </c>
      <c r="G415">
        <v>29245.16</v>
      </c>
      <c r="H415">
        <v>29299.29</v>
      </c>
      <c r="I415">
        <v>29260.19</v>
      </c>
      <c r="J415">
        <v>26969.4</v>
      </c>
      <c r="K415">
        <v>29183.25</v>
      </c>
      <c r="L415">
        <v>29323.14</v>
      </c>
      <c r="M415" s="271">
        <f>IF((L416=""),"",MAX(D417:L417))</f>
        <v>41344.229999999996</v>
      </c>
      <c r="N415" s="271">
        <f>IF(L416="","",MIN(D417:L417))</f>
        <v>32674.71</v>
      </c>
      <c r="O415" s="271">
        <f>IF((L417=""),"",AVERAGE(D417:L417))</f>
        <v>38147.546666666662</v>
      </c>
      <c r="P415" s="271">
        <f>IF((L416=""),"",((M415-N415)/(M415+N415))*100)</f>
        <v>11.712569782815043</v>
      </c>
      <c r="Q415" s="272" t="str">
        <f>IF(L416="","",IF(P417&lt;20,(IF(O415&gt;19000,IF(O415&lt;49000,"Pass","Fail"),"Fail"))))</f>
        <v>Pass</v>
      </c>
      <c r="R415" s="271" t="s">
        <v>217</v>
      </c>
      <c r="S415" s="271" t="s">
        <v>231</v>
      </c>
      <c r="T415" s="271"/>
      <c r="U415" s="158">
        <v>19000</v>
      </c>
      <c r="V415" s="158">
        <v>49000</v>
      </c>
      <c r="W415" s="158">
        <v>33000</v>
      </c>
      <c r="X415" s="164">
        <v>44000</v>
      </c>
      <c r="Y415" s="161">
        <v>20</v>
      </c>
    </row>
    <row r="416" spans="1:25" customFormat="1" ht="16.100000000000001" x14ac:dyDescent="0.35">
      <c r="B416" s="267"/>
      <c r="C416" s="223" t="s">
        <v>88</v>
      </c>
      <c r="D416">
        <v>17510.009999999998</v>
      </c>
      <c r="E416">
        <v>16114.75</v>
      </c>
      <c r="F416">
        <v>15900.07</v>
      </c>
      <c r="G416">
        <v>15463.75</v>
      </c>
      <c r="H416">
        <v>16040.93</v>
      </c>
      <c r="I416">
        <v>15846.94</v>
      </c>
      <c r="J416">
        <v>15610.2</v>
      </c>
      <c r="K416">
        <v>15818.26</v>
      </c>
      <c r="L416">
        <v>16054.28</v>
      </c>
      <c r="M416" s="267"/>
      <c r="N416" s="267"/>
      <c r="O416" s="267"/>
      <c r="P416" s="267"/>
      <c r="Q416" s="273"/>
      <c r="R416" s="267"/>
      <c r="S416" s="267"/>
      <c r="T416" s="267"/>
      <c r="U416" s="249"/>
      <c r="V416" s="249"/>
      <c r="W416" s="249"/>
      <c r="X416" s="249"/>
    </row>
    <row r="417" spans="1:25" customFormat="1" ht="16.100000000000001" x14ac:dyDescent="0.35">
      <c r="B417" s="268"/>
      <c r="C417" s="223" t="s">
        <v>122</v>
      </c>
      <c r="D417" s="223">
        <f t="shared" ref="D417:L417" si="135">IF(((D415="")*AND(D416="")),"",(D415-D416)*3)</f>
        <v>35365.530000000006</v>
      </c>
      <c r="E417" s="223">
        <f t="shared" si="135"/>
        <v>32674.71</v>
      </c>
      <c r="F417" s="223">
        <f t="shared" si="135"/>
        <v>39949.47</v>
      </c>
      <c r="G417" s="223">
        <f t="shared" si="135"/>
        <v>41344.229999999996</v>
      </c>
      <c r="H417" s="223">
        <f t="shared" si="135"/>
        <v>39775.08</v>
      </c>
      <c r="I417" s="223">
        <f t="shared" si="135"/>
        <v>40239.749999999993</v>
      </c>
      <c r="J417" s="223">
        <f t="shared" si="135"/>
        <v>34077.600000000006</v>
      </c>
      <c r="K417" s="223">
        <f t="shared" si="135"/>
        <v>40094.97</v>
      </c>
      <c r="L417" s="223">
        <f t="shared" si="135"/>
        <v>39806.579999999994</v>
      </c>
      <c r="M417" s="268"/>
      <c r="N417" s="268"/>
      <c r="O417" s="268"/>
      <c r="P417" s="268"/>
      <c r="Q417" s="274"/>
      <c r="R417" s="268"/>
      <c r="S417" s="268"/>
      <c r="T417" s="268"/>
      <c r="U417" s="250"/>
      <c r="V417" s="250"/>
      <c r="W417" s="250"/>
      <c r="X417" s="250"/>
    </row>
    <row r="418" spans="1:25" customFormat="1" ht="16.100000000000001" x14ac:dyDescent="0.35">
      <c r="A418" s="217">
        <v>43528</v>
      </c>
      <c r="B418" s="271" t="s">
        <v>123</v>
      </c>
      <c r="C418" s="223" t="s">
        <v>87</v>
      </c>
      <c r="D418">
        <v>29042.94</v>
      </c>
      <c r="E418">
        <v>28919.27</v>
      </c>
      <c r="F418">
        <v>28897.87</v>
      </c>
      <c r="G418">
        <v>28906.46</v>
      </c>
      <c r="H418">
        <v>29015.81</v>
      </c>
      <c r="I418">
        <v>28998.6</v>
      </c>
      <c r="J418">
        <v>28914.87</v>
      </c>
      <c r="K418">
        <v>28908.85</v>
      </c>
      <c r="L418">
        <v>29000.23</v>
      </c>
      <c r="M418" s="271">
        <f>IF((L419=""),"",MAX(D420:L420))</f>
        <v>41009.009999999995</v>
      </c>
      <c r="N418" s="271">
        <f>IF(L419="","",MIN(D420:L420))</f>
        <v>34886.009999999995</v>
      </c>
      <c r="O418" s="271">
        <f>IF((L420=""),"",AVERAGE(D420:L420))</f>
        <v>39272.91333333333</v>
      </c>
      <c r="P418" s="271">
        <f>IF((L419=""),"",((M418-N418)/(M418+N418))*100)</f>
        <v>8.0677230205618251</v>
      </c>
      <c r="Q418" s="272" t="str">
        <f>IF(L419="","",IF(P420&lt;20,(IF(O418&gt;19000,IF(O418&lt;49000,"Pass","Fail"),"Fail"))))</f>
        <v>Pass</v>
      </c>
      <c r="R418" s="271">
        <v>74</v>
      </c>
      <c r="S418" s="271" t="s">
        <v>232</v>
      </c>
      <c r="T418" s="271"/>
      <c r="U418" s="158">
        <v>19000</v>
      </c>
      <c r="V418" s="158">
        <v>49000</v>
      </c>
      <c r="W418" s="158">
        <v>33000</v>
      </c>
      <c r="X418" s="164">
        <v>44000</v>
      </c>
      <c r="Y418" s="161">
        <v>20</v>
      </c>
    </row>
    <row r="419" spans="1:25" customFormat="1" ht="16.100000000000001" x14ac:dyDescent="0.35">
      <c r="B419" s="267"/>
      <c r="C419" s="223" t="s">
        <v>88</v>
      </c>
      <c r="D419">
        <v>17414.27</v>
      </c>
      <c r="E419">
        <v>15868.82</v>
      </c>
      <c r="F419">
        <v>15619.56</v>
      </c>
      <c r="G419">
        <v>15236.79</v>
      </c>
      <c r="H419">
        <v>16065.65</v>
      </c>
      <c r="I419">
        <v>15921.52</v>
      </c>
      <c r="J419">
        <v>15541.45</v>
      </c>
      <c r="K419">
        <v>15464.77</v>
      </c>
      <c r="L419">
        <v>15653.33</v>
      </c>
      <c r="M419" s="267"/>
      <c r="N419" s="267"/>
      <c r="O419" s="267"/>
      <c r="P419" s="267"/>
      <c r="Q419" s="273"/>
      <c r="R419" s="267"/>
      <c r="S419" s="267"/>
      <c r="T419" s="267"/>
      <c r="U419" s="249"/>
      <c r="V419" s="249"/>
      <c r="W419" s="249"/>
      <c r="X419" s="249"/>
    </row>
    <row r="420" spans="1:25" customFormat="1" ht="16.100000000000001" x14ac:dyDescent="0.35">
      <c r="B420" s="268"/>
      <c r="C420" s="223" t="s">
        <v>122</v>
      </c>
      <c r="D420" s="223">
        <f t="shared" ref="D420:L420" si="136">IF(((D418="")*AND(D419="")),"",(D418-D419)*3)</f>
        <v>34886.009999999995</v>
      </c>
      <c r="E420" s="223">
        <f t="shared" si="136"/>
        <v>39151.350000000006</v>
      </c>
      <c r="F420" s="223">
        <f t="shared" si="136"/>
        <v>39834.93</v>
      </c>
      <c r="G420" s="223">
        <f t="shared" si="136"/>
        <v>41009.009999999995</v>
      </c>
      <c r="H420" s="223">
        <f t="shared" si="136"/>
        <v>38850.480000000003</v>
      </c>
      <c r="I420" s="223">
        <f t="shared" si="136"/>
        <v>39231.239999999991</v>
      </c>
      <c r="J420" s="223">
        <f t="shared" si="136"/>
        <v>40120.259999999995</v>
      </c>
      <c r="K420" s="223">
        <f t="shared" si="136"/>
        <v>40332.239999999991</v>
      </c>
      <c r="L420" s="223">
        <f t="shared" si="136"/>
        <v>40040.699999999997</v>
      </c>
      <c r="M420" s="268"/>
      <c r="N420" s="268"/>
      <c r="O420" s="268"/>
      <c r="P420" s="268"/>
      <c r="Q420" s="274"/>
      <c r="R420" s="268"/>
      <c r="S420" s="268"/>
      <c r="T420" s="268"/>
      <c r="U420" s="250"/>
      <c r="V420" s="250"/>
      <c r="W420" s="250"/>
      <c r="X420" s="250"/>
    </row>
    <row r="421" spans="1:25" customFormat="1" ht="16.100000000000001" x14ac:dyDescent="0.35">
      <c r="A421" s="217">
        <v>43531</v>
      </c>
      <c r="B421" s="271" t="s">
        <v>123</v>
      </c>
      <c r="C421" s="223" t="s">
        <v>87</v>
      </c>
      <c r="D421">
        <v>29241.37</v>
      </c>
      <c r="E421">
        <v>29132.07</v>
      </c>
      <c r="F421">
        <v>29126.73</v>
      </c>
      <c r="G421">
        <v>29139.88</v>
      </c>
      <c r="H421">
        <v>29245.74</v>
      </c>
      <c r="I421">
        <v>29230.35</v>
      </c>
      <c r="J421">
        <v>29130.41</v>
      </c>
      <c r="K421">
        <v>29114.34</v>
      </c>
      <c r="L421">
        <v>29170</v>
      </c>
      <c r="M421" s="271">
        <f>IF((L422=""),"",MAX(D423:L423))</f>
        <v>42273.000000000007</v>
      </c>
      <c r="N421" s="271">
        <f>IF(L422="","",MIN(D423:L423))</f>
        <v>35852.04</v>
      </c>
      <c r="O421" s="271">
        <f>IF((L423=""),"",AVERAGE(D423:L423))</f>
        <v>40336.523333333338</v>
      </c>
      <c r="P421" s="271">
        <f>IF((L422=""),"",((M421-N421)/(M421+N421))*100)</f>
        <v>8.2188245919618161</v>
      </c>
      <c r="Q421" s="272" t="str">
        <f>IF(L422="","",IF(P423&lt;20,(IF(O421&gt;19000,IF(O421&lt;49000,"Pass","Fail"),"Fail"))))</f>
        <v>Pass</v>
      </c>
      <c r="R421" s="271" t="s">
        <v>212</v>
      </c>
      <c r="S421" s="271" t="s">
        <v>233</v>
      </c>
      <c r="T421" s="271"/>
      <c r="U421" s="158">
        <v>19000</v>
      </c>
      <c r="V421" s="158">
        <v>49000</v>
      </c>
      <c r="W421" s="158">
        <v>33000</v>
      </c>
      <c r="X421" s="164">
        <v>44000</v>
      </c>
      <c r="Y421" s="161">
        <v>20</v>
      </c>
    </row>
    <row r="422" spans="1:25" customFormat="1" ht="16.100000000000001" x14ac:dyDescent="0.35">
      <c r="B422" s="267"/>
      <c r="C422" s="223" t="s">
        <v>88</v>
      </c>
      <c r="D422">
        <v>17290.689999999999</v>
      </c>
      <c r="E422">
        <v>15704.03</v>
      </c>
      <c r="F422">
        <v>15551.8</v>
      </c>
      <c r="G422">
        <v>15048.88</v>
      </c>
      <c r="H422">
        <v>15745.29</v>
      </c>
      <c r="I422">
        <v>15781.56</v>
      </c>
      <c r="J422">
        <v>15461.13</v>
      </c>
      <c r="K422">
        <v>15213.94</v>
      </c>
      <c r="L422">
        <v>15724</v>
      </c>
      <c r="M422" s="267"/>
      <c r="N422" s="267"/>
      <c r="O422" s="267"/>
      <c r="P422" s="267"/>
      <c r="Q422" s="273"/>
      <c r="R422" s="267"/>
      <c r="S422" s="267"/>
      <c r="T422" s="267"/>
      <c r="U422" s="249"/>
      <c r="V422" s="249"/>
      <c r="W422" s="249"/>
      <c r="X422" s="249"/>
    </row>
    <row r="423" spans="1:25" customFormat="1" ht="16.100000000000001" x14ac:dyDescent="0.35">
      <c r="B423" s="268"/>
      <c r="C423" s="223" t="s">
        <v>122</v>
      </c>
      <c r="D423" s="223">
        <f t="shared" ref="D423:L423" si="137">IF(((D421="")*AND(D422="")),"",(D421-D422)*3)</f>
        <v>35852.04</v>
      </c>
      <c r="E423" s="223">
        <f t="shared" si="137"/>
        <v>40284.119999999995</v>
      </c>
      <c r="F423" s="223">
        <f t="shared" si="137"/>
        <v>40724.79</v>
      </c>
      <c r="G423" s="223">
        <f t="shared" si="137"/>
        <v>42273.000000000007</v>
      </c>
      <c r="H423" s="223">
        <f t="shared" si="137"/>
        <v>40501.350000000006</v>
      </c>
      <c r="I423" s="223">
        <f t="shared" si="137"/>
        <v>40346.369999999995</v>
      </c>
      <c r="J423" s="223">
        <f t="shared" si="137"/>
        <v>41007.840000000004</v>
      </c>
      <c r="K423" s="223">
        <f t="shared" si="137"/>
        <v>41701.199999999997</v>
      </c>
      <c r="L423" s="223">
        <f t="shared" si="137"/>
        <v>40338</v>
      </c>
      <c r="M423" s="268"/>
      <c r="N423" s="268"/>
      <c r="O423" s="268"/>
      <c r="P423" s="268"/>
      <c r="Q423" s="274"/>
      <c r="R423" s="268"/>
      <c r="S423" s="268"/>
      <c r="T423" s="268"/>
      <c r="U423" s="250"/>
      <c r="V423" s="250"/>
      <c r="W423" s="250"/>
      <c r="X423" s="250"/>
    </row>
    <row r="424" spans="1:25" customFormat="1" ht="16.100000000000001" x14ac:dyDescent="0.35">
      <c r="A424" s="217">
        <v>43536</v>
      </c>
      <c r="B424" s="271" t="s">
        <v>123</v>
      </c>
      <c r="C424" s="223" t="s">
        <v>87</v>
      </c>
      <c r="D424">
        <v>27501</v>
      </c>
      <c r="E424">
        <v>27256</v>
      </c>
      <c r="F424">
        <v>27300</v>
      </c>
      <c r="G424">
        <v>27201</v>
      </c>
      <c r="H424">
        <v>27365</v>
      </c>
      <c r="I424">
        <v>27424</v>
      </c>
      <c r="J424">
        <v>27230</v>
      </c>
      <c r="K424">
        <v>27220</v>
      </c>
      <c r="L424">
        <v>27434</v>
      </c>
      <c r="M424" s="271">
        <f>IF((L425=""),"",MAX(D426:L426))</f>
        <v>43815</v>
      </c>
      <c r="N424" s="271">
        <f>IF(L425="","",MIN(D426:L426))</f>
        <v>34536</v>
      </c>
      <c r="O424" s="271">
        <f>IF((L426=""),"",AVERAGE(D426:L426))</f>
        <v>40607</v>
      </c>
      <c r="P424" s="271">
        <f>IF((L425=""),"",((M424-N424)/(M424+N424))*100)</f>
        <v>11.842860971780834</v>
      </c>
      <c r="Q424" s="272" t="str">
        <f>IF(L425="","",IF(P426&lt;20,(IF(O424&gt;19000,IF(O424&lt;49000,"Pass","Fail"),"Fail"))))</f>
        <v>Pass</v>
      </c>
      <c r="R424" s="271">
        <v>121</v>
      </c>
      <c r="S424" s="271" t="s">
        <v>218</v>
      </c>
      <c r="T424" s="271"/>
      <c r="U424" s="158">
        <v>19000</v>
      </c>
      <c r="V424" s="158">
        <v>49000</v>
      </c>
      <c r="W424" s="158">
        <v>33000</v>
      </c>
      <c r="X424" s="164">
        <v>44000</v>
      </c>
      <c r="Y424" s="161">
        <v>20</v>
      </c>
    </row>
    <row r="425" spans="1:25" customFormat="1" ht="16.100000000000001" x14ac:dyDescent="0.35">
      <c r="B425" s="267"/>
      <c r="C425" s="223" t="s">
        <v>88</v>
      </c>
      <c r="D425">
        <v>15989</v>
      </c>
      <c r="E425">
        <v>14030</v>
      </c>
      <c r="F425">
        <v>13860</v>
      </c>
      <c r="G425">
        <v>13220</v>
      </c>
      <c r="H425">
        <v>14074</v>
      </c>
      <c r="I425">
        <v>13221</v>
      </c>
      <c r="J425">
        <v>13456</v>
      </c>
      <c r="K425">
        <v>13431</v>
      </c>
      <c r="L425">
        <v>12829</v>
      </c>
      <c r="M425" s="267"/>
      <c r="N425" s="267"/>
      <c r="O425" s="267"/>
      <c r="P425" s="267"/>
      <c r="Q425" s="273"/>
      <c r="R425" s="267"/>
      <c r="S425" s="267"/>
      <c r="T425" s="267"/>
      <c r="U425" s="249"/>
      <c r="V425" s="249"/>
      <c r="W425" s="249"/>
      <c r="X425" s="249"/>
    </row>
    <row r="426" spans="1:25" customFormat="1" ht="16.100000000000001" x14ac:dyDescent="0.35">
      <c r="B426" s="268"/>
      <c r="C426" s="223" t="s">
        <v>122</v>
      </c>
      <c r="D426" s="223">
        <f t="shared" ref="D426:L426" si="138">IF(((D424="")*AND(D425="")),"",(D424-D425)*3)</f>
        <v>34536</v>
      </c>
      <c r="E426" s="223">
        <f t="shared" si="138"/>
        <v>39678</v>
      </c>
      <c r="F426" s="223">
        <f t="shared" si="138"/>
        <v>40320</v>
      </c>
      <c r="G426" s="223">
        <f t="shared" si="138"/>
        <v>41943</v>
      </c>
      <c r="H426" s="223">
        <f t="shared" si="138"/>
        <v>39873</v>
      </c>
      <c r="I426" s="223">
        <f t="shared" si="138"/>
        <v>42609</v>
      </c>
      <c r="J426" s="223">
        <f t="shared" si="138"/>
        <v>41322</v>
      </c>
      <c r="K426" s="223">
        <f t="shared" si="138"/>
        <v>41367</v>
      </c>
      <c r="L426" s="223">
        <f t="shared" si="138"/>
        <v>43815</v>
      </c>
      <c r="M426" s="268"/>
      <c r="N426" s="268"/>
      <c r="O426" s="268"/>
      <c r="P426" s="268"/>
      <c r="Q426" s="274"/>
      <c r="R426" s="268"/>
      <c r="S426" s="268"/>
      <c r="T426" s="268"/>
      <c r="U426" s="250"/>
      <c r="V426" s="250"/>
      <c r="W426" s="250"/>
      <c r="X426" s="250"/>
    </row>
    <row r="427" spans="1:25" customFormat="1" ht="16.100000000000001" x14ac:dyDescent="0.35">
      <c r="A427" s="217">
        <v>43542</v>
      </c>
      <c r="B427" s="271" t="s">
        <v>123</v>
      </c>
      <c r="C427" s="223" t="s">
        <v>87</v>
      </c>
      <c r="D427">
        <v>29322.5</v>
      </c>
      <c r="E427">
        <v>29197.56</v>
      </c>
      <c r="F427">
        <v>29190.98</v>
      </c>
      <c r="G427">
        <v>29184.73</v>
      </c>
      <c r="H427">
        <v>29303.01</v>
      </c>
      <c r="I427">
        <v>29293.54</v>
      </c>
      <c r="J427">
        <v>29216.84</v>
      </c>
      <c r="K427">
        <v>29186.97</v>
      </c>
      <c r="L427">
        <v>29316.35</v>
      </c>
      <c r="M427" s="271">
        <f>IF((L428=""),"",MAX(D429:L429))</f>
        <v>41408.04</v>
      </c>
      <c r="N427" s="271">
        <f>IF(L428="","",MIN(D429:L429))</f>
        <v>35310.81</v>
      </c>
      <c r="O427" s="271">
        <f>IF((L429=""),"",AVERAGE(D429:L429))</f>
        <v>39983.19666666667</v>
      </c>
      <c r="P427" s="271">
        <f>IF((L428=""),"",((M427-N427)/(M427+N427))*100)</f>
        <v>7.9474992130356528</v>
      </c>
      <c r="Q427" s="272" t="str">
        <f>IF(L428="","",IF(P429&lt;20,(IF(O427&gt;19000,IF(O427&lt;49000,"Pass","Fail"),"Fail"))))</f>
        <v>Pass</v>
      </c>
      <c r="R427" s="271">
        <v>1428</v>
      </c>
      <c r="S427" s="271" t="s">
        <v>234</v>
      </c>
      <c r="T427" s="271"/>
      <c r="U427" s="158">
        <v>19000</v>
      </c>
      <c r="V427" s="158">
        <v>49000</v>
      </c>
      <c r="W427" s="158">
        <v>33000</v>
      </c>
      <c r="X427" s="164">
        <v>44000</v>
      </c>
      <c r="Y427" s="161">
        <v>20</v>
      </c>
    </row>
    <row r="428" spans="1:25" customFormat="1" ht="16.100000000000001" x14ac:dyDescent="0.35">
      <c r="B428" s="267"/>
      <c r="C428" s="223" t="s">
        <v>88</v>
      </c>
      <c r="D428">
        <v>17552.23</v>
      </c>
      <c r="E428">
        <v>16006.6</v>
      </c>
      <c r="F428">
        <v>15743.03</v>
      </c>
      <c r="G428">
        <v>15382.05</v>
      </c>
      <c r="H428">
        <v>16073.75</v>
      </c>
      <c r="I428">
        <v>15736.98</v>
      </c>
      <c r="J428">
        <v>15608.47</v>
      </c>
      <c r="K428">
        <v>15584.54</v>
      </c>
      <c r="L428">
        <v>15575.24</v>
      </c>
      <c r="M428" s="267"/>
      <c r="N428" s="267"/>
      <c r="O428" s="267"/>
      <c r="P428" s="267"/>
      <c r="Q428" s="273"/>
      <c r="R428" s="267"/>
      <c r="S428" s="267"/>
      <c r="T428" s="267"/>
      <c r="U428" s="249"/>
      <c r="V428" s="249"/>
      <c r="W428" s="249"/>
      <c r="X428" s="249"/>
    </row>
    <row r="429" spans="1:25" customFormat="1" ht="16.100000000000001" x14ac:dyDescent="0.35">
      <c r="B429" s="268"/>
      <c r="C429" s="223" t="s">
        <v>122</v>
      </c>
      <c r="D429" s="223">
        <f t="shared" ref="D429:L429" si="139">IF(((D427="")*AND(D428="")),"",(D427-D428)*3)</f>
        <v>35310.81</v>
      </c>
      <c r="E429" s="223">
        <f t="shared" si="139"/>
        <v>39572.880000000005</v>
      </c>
      <c r="F429" s="223">
        <f t="shared" si="139"/>
        <v>40343.85</v>
      </c>
      <c r="G429" s="223">
        <f t="shared" si="139"/>
        <v>41408.04</v>
      </c>
      <c r="H429" s="223">
        <f t="shared" si="139"/>
        <v>39687.78</v>
      </c>
      <c r="I429" s="223">
        <f t="shared" si="139"/>
        <v>40669.680000000008</v>
      </c>
      <c r="J429" s="223">
        <f t="shared" si="139"/>
        <v>40825.11</v>
      </c>
      <c r="K429" s="223">
        <f t="shared" si="139"/>
        <v>40807.29</v>
      </c>
      <c r="L429" s="223">
        <f t="shared" si="139"/>
        <v>41223.329999999994</v>
      </c>
      <c r="M429" s="268"/>
      <c r="N429" s="268"/>
      <c r="O429" s="268"/>
      <c r="P429" s="268"/>
      <c r="Q429" s="274"/>
      <c r="R429" s="268"/>
      <c r="S429" s="268"/>
      <c r="T429" s="268"/>
      <c r="U429" s="250"/>
      <c r="V429" s="250"/>
      <c r="W429" s="250"/>
      <c r="X429" s="250"/>
    </row>
    <row r="430" spans="1:25" customFormat="1" ht="16.100000000000001" x14ac:dyDescent="0.35">
      <c r="A430" s="217">
        <v>43546</v>
      </c>
      <c r="B430" s="271" t="s">
        <v>123</v>
      </c>
      <c r="C430" s="223" t="s">
        <v>87</v>
      </c>
      <c r="D430">
        <v>29382.55</v>
      </c>
      <c r="E430">
        <v>29294.5</v>
      </c>
      <c r="F430">
        <v>29315.23</v>
      </c>
      <c r="G430">
        <v>29271.94</v>
      </c>
      <c r="H430">
        <v>29394.47</v>
      </c>
      <c r="I430">
        <v>29386.49</v>
      </c>
      <c r="J430">
        <v>29274.9</v>
      </c>
      <c r="K430">
        <v>29268.13</v>
      </c>
      <c r="L430">
        <v>29376.01</v>
      </c>
      <c r="M430" s="271">
        <f>IF((L431=""),"",MAX(D432:L432))</f>
        <v>41355.93</v>
      </c>
      <c r="N430" s="271">
        <f>IF(L431="","",MIN(D432:L432))</f>
        <v>34851.33</v>
      </c>
      <c r="O430" s="271">
        <f>IF((L432=""),"",AVERAGE(D432:L432))</f>
        <v>39688.956666666672</v>
      </c>
      <c r="P430" s="271">
        <f>IF((L431=""),"",((M430-N430)/(M430+N430))*100)</f>
        <v>8.5354072564739862</v>
      </c>
      <c r="Q430" s="272" t="str">
        <f>IF(L431="","",IF(P432&lt;20,(IF(O430&gt;19000,IF(O430&lt;49000,"Pass","Fail"),"Fail"))))</f>
        <v>Pass</v>
      </c>
      <c r="R430" s="271">
        <v>1340</v>
      </c>
      <c r="S430" s="271" t="s">
        <v>235</v>
      </c>
      <c r="T430" s="271"/>
      <c r="U430" s="158">
        <v>19000</v>
      </c>
      <c r="V430" s="158">
        <v>49000</v>
      </c>
      <c r="W430" s="158">
        <v>33000</v>
      </c>
      <c r="X430" s="164">
        <v>44000</v>
      </c>
      <c r="Y430" s="161">
        <v>20</v>
      </c>
    </row>
    <row r="431" spans="1:25" customFormat="1" ht="16.100000000000001" x14ac:dyDescent="0.35">
      <c r="B431" s="267"/>
      <c r="C431" s="223" t="s">
        <v>88</v>
      </c>
      <c r="D431">
        <v>17765.439999999999</v>
      </c>
      <c r="E431">
        <v>16083.06</v>
      </c>
      <c r="F431">
        <v>15857.71</v>
      </c>
      <c r="G431">
        <v>15486.63</v>
      </c>
      <c r="H431">
        <v>16475.46</v>
      </c>
      <c r="I431">
        <v>16055.84</v>
      </c>
      <c r="J431">
        <v>15648.89</v>
      </c>
      <c r="K431">
        <v>15660.52</v>
      </c>
      <c r="L431">
        <v>15863.8</v>
      </c>
      <c r="M431" s="267"/>
      <c r="N431" s="267"/>
      <c r="O431" s="267"/>
      <c r="P431" s="267"/>
      <c r="Q431" s="273"/>
      <c r="R431" s="267"/>
      <c r="S431" s="267"/>
      <c r="T431" s="267"/>
      <c r="U431" s="249"/>
      <c r="V431" s="249"/>
      <c r="W431" s="249"/>
      <c r="X431" s="249"/>
    </row>
    <row r="432" spans="1:25" customFormat="1" ht="16.100000000000001" x14ac:dyDescent="0.35">
      <c r="B432" s="268"/>
      <c r="C432" s="223" t="s">
        <v>122</v>
      </c>
      <c r="D432" s="223">
        <f t="shared" ref="D432:L432" si="140">IF(((D430="")*AND(D431="")),"",(D430-D431)*3)</f>
        <v>34851.33</v>
      </c>
      <c r="E432" s="223">
        <f t="shared" si="140"/>
        <v>39634.32</v>
      </c>
      <c r="F432" s="223">
        <f t="shared" si="140"/>
        <v>40372.559999999998</v>
      </c>
      <c r="G432" s="223">
        <f t="shared" si="140"/>
        <v>41355.93</v>
      </c>
      <c r="H432" s="223">
        <f t="shared" si="140"/>
        <v>38757.030000000006</v>
      </c>
      <c r="I432" s="223">
        <f t="shared" si="140"/>
        <v>39991.950000000004</v>
      </c>
      <c r="J432" s="223">
        <f t="shared" si="140"/>
        <v>40878.030000000006</v>
      </c>
      <c r="K432" s="223">
        <f t="shared" si="140"/>
        <v>40822.83</v>
      </c>
      <c r="L432" s="223">
        <f t="shared" si="140"/>
        <v>40536.629999999997</v>
      </c>
      <c r="M432" s="268"/>
      <c r="N432" s="268"/>
      <c r="O432" s="268"/>
      <c r="P432" s="268"/>
      <c r="Q432" s="274"/>
      <c r="R432" s="268"/>
      <c r="S432" s="268"/>
      <c r="T432" s="268"/>
      <c r="U432" s="250"/>
      <c r="V432" s="250"/>
      <c r="W432" s="250"/>
      <c r="X432" s="250"/>
    </row>
    <row r="433" spans="1:25" customFormat="1" ht="16.100000000000001" x14ac:dyDescent="0.35">
      <c r="A433" s="217">
        <v>43549</v>
      </c>
      <c r="B433" s="271" t="s">
        <v>123</v>
      </c>
      <c r="C433" s="223" t="s">
        <v>87</v>
      </c>
      <c r="D433">
        <v>28909.42</v>
      </c>
      <c r="E433">
        <v>28769.33</v>
      </c>
      <c r="F433">
        <v>28731.23</v>
      </c>
      <c r="G433">
        <v>28729.7</v>
      </c>
      <c r="H433">
        <v>28857.83</v>
      </c>
      <c r="I433">
        <v>28864.95</v>
      </c>
      <c r="J433">
        <v>28743.18</v>
      </c>
      <c r="K433">
        <v>28757.47</v>
      </c>
      <c r="L433">
        <v>28897.86</v>
      </c>
      <c r="M433" s="271">
        <f>IF((L434=""),"",MAX(D435:L435))</f>
        <v>40500.57</v>
      </c>
      <c r="N433" s="271">
        <f>IF(L434="","",MIN(D435:L435))</f>
        <v>33942.299999999996</v>
      </c>
      <c r="O433" s="271">
        <f>IF((L435=""),"",AVERAGE(D435:L435))</f>
        <v>38819.716666666667</v>
      </c>
      <c r="P433" s="271">
        <f>IF((L434=""),"",((M433-N433)/(M433+N433))*100)</f>
        <v>8.8098027386638975</v>
      </c>
      <c r="Q433" s="272" t="str">
        <f>IF(L434="","",IF(P435&lt;20,(IF(O433&gt;19000,IF(O433&lt;49000,"Pass","Fail"),"Fail"))))</f>
        <v>Pass</v>
      </c>
      <c r="R433" s="271">
        <v>1159</v>
      </c>
      <c r="S433" s="271" t="s">
        <v>236</v>
      </c>
      <c r="T433" s="271"/>
      <c r="U433" s="158">
        <v>19000</v>
      </c>
      <c r="V433" s="158">
        <v>49000</v>
      </c>
      <c r="W433" s="158">
        <v>33000</v>
      </c>
      <c r="X433" s="164">
        <v>44000</v>
      </c>
      <c r="Y433" s="161">
        <v>20</v>
      </c>
    </row>
    <row r="434" spans="1:25" customFormat="1" ht="16.100000000000001" x14ac:dyDescent="0.35">
      <c r="B434" s="267"/>
      <c r="C434" s="223" t="s">
        <v>88</v>
      </c>
      <c r="D434">
        <v>17595.32</v>
      </c>
      <c r="E434">
        <v>15823.72</v>
      </c>
      <c r="F434">
        <v>15493.99</v>
      </c>
      <c r="G434">
        <v>15229.51</v>
      </c>
      <c r="H434">
        <v>16319.77</v>
      </c>
      <c r="I434">
        <v>15995.94</v>
      </c>
      <c r="J434">
        <v>15452.13</v>
      </c>
      <c r="K434">
        <v>15326.98</v>
      </c>
      <c r="L434">
        <v>15564.46</v>
      </c>
      <c r="M434" s="267"/>
      <c r="N434" s="267"/>
      <c r="O434" s="267"/>
      <c r="P434" s="267"/>
      <c r="Q434" s="273"/>
      <c r="R434" s="267"/>
      <c r="S434" s="267"/>
      <c r="T434" s="267"/>
      <c r="U434" s="249"/>
      <c r="V434" s="249"/>
      <c r="W434" s="249"/>
      <c r="X434" s="249"/>
    </row>
    <row r="435" spans="1:25" customFormat="1" ht="16.100000000000001" x14ac:dyDescent="0.35">
      <c r="B435" s="268"/>
      <c r="C435" s="223" t="s">
        <v>122</v>
      </c>
      <c r="D435" s="223">
        <f t="shared" ref="D435:L435" si="141">IF(((D433="")*AND(D434="")),"",(D433-D434)*3)</f>
        <v>33942.299999999996</v>
      </c>
      <c r="E435" s="223">
        <f t="shared" si="141"/>
        <v>38836.830000000009</v>
      </c>
      <c r="F435" s="223">
        <f t="shared" si="141"/>
        <v>39711.72</v>
      </c>
      <c r="G435" s="223">
        <f t="shared" si="141"/>
        <v>40500.57</v>
      </c>
      <c r="H435" s="223">
        <f t="shared" si="141"/>
        <v>37614.180000000008</v>
      </c>
      <c r="I435" s="223">
        <f t="shared" si="141"/>
        <v>38607.03</v>
      </c>
      <c r="J435" s="223">
        <f t="shared" si="141"/>
        <v>39873.15</v>
      </c>
      <c r="K435" s="223">
        <f t="shared" si="141"/>
        <v>40291.47</v>
      </c>
      <c r="L435" s="223">
        <f t="shared" si="141"/>
        <v>40000.200000000004</v>
      </c>
      <c r="M435" s="268"/>
      <c r="N435" s="268"/>
      <c r="O435" s="268"/>
      <c r="P435" s="268"/>
      <c r="Q435" s="274"/>
      <c r="R435" s="268"/>
      <c r="S435" s="268"/>
      <c r="T435" s="268"/>
      <c r="U435" s="250"/>
      <c r="V435" s="250"/>
      <c r="W435" s="250"/>
      <c r="X435" s="250"/>
    </row>
    <row r="436" spans="1:25" customFormat="1" ht="16.100000000000001" x14ac:dyDescent="0.35">
      <c r="A436" s="217">
        <v>43552</v>
      </c>
      <c r="B436" s="271" t="s">
        <v>123</v>
      </c>
      <c r="C436" s="223" t="s">
        <v>87</v>
      </c>
      <c r="D436">
        <v>27477.27</v>
      </c>
      <c r="E436">
        <v>27395.46</v>
      </c>
      <c r="F436">
        <v>27424.02</v>
      </c>
      <c r="G436">
        <v>27361.15</v>
      </c>
      <c r="H436">
        <v>27407.599999999999</v>
      </c>
      <c r="I436">
        <v>27391.7</v>
      </c>
      <c r="J436">
        <v>27383.599999999999</v>
      </c>
      <c r="K436">
        <v>27374.81</v>
      </c>
      <c r="L436">
        <v>27474.9</v>
      </c>
      <c r="M436" s="271">
        <f>IF((L437=""),"",MAX(D438:L438))</f>
        <v>41260.230000000003</v>
      </c>
      <c r="N436" s="271">
        <f>IF(L437="","",MIN(D438:L438))</f>
        <v>34764.69</v>
      </c>
      <c r="O436" s="271">
        <f>IF((L438=""),"",AVERAGE(D438:L438))</f>
        <v>39709.589999999997</v>
      </c>
      <c r="P436" s="271">
        <f>IF((L437=""),"",((M436-N436)/(M436+N436))*100)</f>
        <v>8.5439616378419068</v>
      </c>
      <c r="Q436" s="272" t="str">
        <f>IF(L437="","",IF(P438&lt;20,(IF(O436&gt;19000,IF(O436&lt;49000,"Pass","Fail"),"Fail"))))</f>
        <v>Pass</v>
      </c>
      <c r="R436" s="271">
        <v>121</v>
      </c>
      <c r="S436" s="271"/>
      <c r="T436" s="271"/>
      <c r="U436" s="158">
        <v>19000</v>
      </c>
      <c r="V436" s="158">
        <v>49000</v>
      </c>
      <c r="W436" s="158">
        <v>33000</v>
      </c>
      <c r="X436" s="164">
        <v>44000</v>
      </c>
      <c r="Y436" s="161">
        <v>20</v>
      </c>
    </row>
    <row r="437" spans="1:25" customFormat="1" ht="16.100000000000001" x14ac:dyDescent="0.35">
      <c r="B437" s="267"/>
      <c r="C437" s="223" t="s">
        <v>88</v>
      </c>
      <c r="D437">
        <v>15889.04</v>
      </c>
      <c r="E437">
        <v>14190.83</v>
      </c>
      <c r="F437">
        <v>13966.81</v>
      </c>
      <c r="G437">
        <v>13607.74</v>
      </c>
      <c r="H437">
        <v>14495.56</v>
      </c>
      <c r="I437">
        <v>14033.42</v>
      </c>
      <c r="J437">
        <v>13800.28</v>
      </c>
      <c r="K437">
        <v>13745.68</v>
      </c>
      <c r="L437">
        <v>13832.38</v>
      </c>
      <c r="M437" s="267"/>
      <c r="N437" s="267"/>
      <c r="O437" s="267"/>
      <c r="P437" s="267"/>
      <c r="Q437" s="273"/>
      <c r="R437" s="267"/>
      <c r="S437" s="267"/>
      <c r="T437" s="267"/>
      <c r="U437" s="249"/>
      <c r="V437" s="249"/>
      <c r="W437" s="249"/>
      <c r="X437" s="249"/>
    </row>
    <row r="438" spans="1:25" customFormat="1" ht="16.100000000000001" x14ac:dyDescent="0.35">
      <c r="B438" s="268"/>
      <c r="C438" s="223" t="s">
        <v>122</v>
      </c>
      <c r="D438" s="223">
        <f t="shared" ref="D438:L438" si="142">IF(((D436="")*AND(D437="")),"",(D436-D437)*3)</f>
        <v>34764.69</v>
      </c>
      <c r="E438" s="223">
        <f t="shared" si="142"/>
        <v>39613.89</v>
      </c>
      <c r="F438" s="223">
        <f t="shared" si="142"/>
        <v>40371.630000000005</v>
      </c>
      <c r="G438" s="223">
        <f t="shared" si="142"/>
        <v>41260.230000000003</v>
      </c>
      <c r="H438" s="223">
        <f t="shared" si="142"/>
        <v>38736.119999999995</v>
      </c>
      <c r="I438" s="223">
        <f t="shared" si="142"/>
        <v>40074.840000000004</v>
      </c>
      <c r="J438" s="223">
        <f t="shared" si="142"/>
        <v>40749.959999999992</v>
      </c>
      <c r="K438" s="223">
        <f t="shared" si="142"/>
        <v>40887.39</v>
      </c>
      <c r="L438" s="223">
        <f t="shared" si="142"/>
        <v>40927.560000000005</v>
      </c>
      <c r="M438" s="268"/>
      <c r="N438" s="268"/>
      <c r="O438" s="268"/>
      <c r="P438" s="268"/>
      <c r="Q438" s="274"/>
      <c r="R438" s="268"/>
      <c r="S438" s="268"/>
      <c r="T438" s="268"/>
      <c r="U438" s="250"/>
      <c r="V438" s="250"/>
      <c r="W438" s="250"/>
      <c r="X438" s="250"/>
    </row>
    <row r="439" spans="1:25" customFormat="1" ht="16.100000000000001" x14ac:dyDescent="0.35">
      <c r="A439" s="217">
        <v>43556</v>
      </c>
      <c r="B439" s="271" t="s">
        <v>123</v>
      </c>
      <c r="C439" s="223" t="s">
        <v>87</v>
      </c>
      <c r="D439">
        <v>29235.16</v>
      </c>
      <c r="E439">
        <v>29128.83</v>
      </c>
      <c r="F439">
        <v>29117.97</v>
      </c>
      <c r="G439">
        <v>29105.29</v>
      </c>
      <c r="H439">
        <v>29177.37</v>
      </c>
      <c r="I439">
        <v>29235.54</v>
      </c>
      <c r="J439">
        <v>29118.38</v>
      </c>
      <c r="K439">
        <v>29117.32</v>
      </c>
      <c r="L439">
        <v>29201.47</v>
      </c>
      <c r="M439" s="271">
        <f>IF((L440=""),"",MAX(D441:L441))</f>
        <v>44346.090000000004</v>
      </c>
      <c r="N439" s="271">
        <f>IF(L440="","",MIN(D441:L441))</f>
        <v>36608.160000000003</v>
      </c>
      <c r="O439" s="271">
        <f>IF((L441=""),"",AVERAGE(D441:L441))</f>
        <v>42279.990000000013</v>
      </c>
      <c r="P439" s="271">
        <f>IF((L440=""),"",((M439-N439)/(M439+N439))*100)</f>
        <v>9.5583987252059028</v>
      </c>
      <c r="Q439" s="272" t="str">
        <f>IF(L440="","",IF(P441&lt;20,(IF(O439&gt;19000,IF(O439&lt;49000,"Pass","Fail"),"Fail"))))</f>
        <v>Pass</v>
      </c>
      <c r="R439" s="271" t="s">
        <v>237</v>
      </c>
      <c r="S439" s="271"/>
      <c r="T439" s="271"/>
      <c r="U439" s="158">
        <v>19000</v>
      </c>
      <c r="V439" s="158">
        <v>49000</v>
      </c>
      <c r="W439" s="158">
        <v>33000</v>
      </c>
      <c r="X439" s="164">
        <v>44000</v>
      </c>
      <c r="Y439" s="161">
        <v>20</v>
      </c>
    </row>
    <row r="440" spans="1:25" customFormat="1" ht="16.100000000000001" x14ac:dyDescent="0.35">
      <c r="B440" s="267"/>
      <c r="C440" s="223" t="s">
        <v>88</v>
      </c>
      <c r="D440">
        <v>17032.439999999999</v>
      </c>
      <c r="E440">
        <v>15167.83</v>
      </c>
      <c r="F440">
        <v>14976.7</v>
      </c>
      <c r="G440">
        <v>14424.51</v>
      </c>
      <c r="H440">
        <v>15341.37</v>
      </c>
      <c r="I440">
        <v>15048.85</v>
      </c>
      <c r="J440">
        <v>14730.91</v>
      </c>
      <c r="K440">
        <v>14455.31</v>
      </c>
      <c r="L440">
        <v>14419.44</v>
      </c>
      <c r="M440" s="267"/>
      <c r="N440" s="267"/>
      <c r="O440" s="267"/>
      <c r="P440" s="267"/>
      <c r="Q440" s="273"/>
      <c r="R440" s="267"/>
      <c r="S440" s="267"/>
      <c r="T440" s="267"/>
      <c r="U440" s="249"/>
      <c r="V440" s="249"/>
      <c r="W440" s="249"/>
      <c r="X440" s="249"/>
    </row>
    <row r="441" spans="1:25" customFormat="1" ht="16.100000000000001" x14ac:dyDescent="0.35">
      <c r="B441" s="268"/>
      <c r="C441" s="223" t="s">
        <v>122</v>
      </c>
      <c r="D441" s="223">
        <f t="shared" ref="D441:L441" si="143">IF(((D439="")*AND(D440="")),"",(D439-D440)*3)</f>
        <v>36608.160000000003</v>
      </c>
      <c r="E441" s="223">
        <f t="shared" si="143"/>
        <v>41883.000000000007</v>
      </c>
      <c r="F441" s="223">
        <f t="shared" si="143"/>
        <v>42423.81</v>
      </c>
      <c r="G441" s="223">
        <f t="shared" si="143"/>
        <v>44042.340000000004</v>
      </c>
      <c r="H441" s="223">
        <f t="shared" si="143"/>
        <v>41507.999999999993</v>
      </c>
      <c r="I441" s="223">
        <f t="shared" si="143"/>
        <v>42560.07</v>
      </c>
      <c r="J441" s="223">
        <f t="shared" si="143"/>
        <v>43162.41</v>
      </c>
      <c r="K441" s="223">
        <f t="shared" si="143"/>
        <v>43986.03</v>
      </c>
      <c r="L441" s="223">
        <f t="shared" si="143"/>
        <v>44346.090000000004</v>
      </c>
      <c r="M441" s="268"/>
      <c r="N441" s="268"/>
      <c r="O441" s="268"/>
      <c r="P441" s="268"/>
      <c r="Q441" s="274"/>
      <c r="R441" s="268"/>
      <c r="S441" s="268"/>
      <c r="T441" s="268"/>
      <c r="U441" s="250"/>
      <c r="V441" s="250"/>
      <c r="W441" s="250"/>
      <c r="X441" s="250"/>
    </row>
    <row r="442" spans="1:25" customFormat="1" ht="16.100000000000001" x14ac:dyDescent="0.35">
      <c r="A442" s="217">
        <v>43558</v>
      </c>
      <c r="B442" s="271" t="s">
        <v>123</v>
      </c>
      <c r="C442" s="223" t="s">
        <v>87</v>
      </c>
      <c r="D442">
        <v>29508.53</v>
      </c>
      <c r="E442">
        <v>29347.16</v>
      </c>
      <c r="F442">
        <v>29325.09</v>
      </c>
      <c r="G442">
        <v>29332.47</v>
      </c>
      <c r="H442">
        <v>29475.54</v>
      </c>
      <c r="I442">
        <v>29469.97</v>
      </c>
      <c r="J442">
        <v>29334.86</v>
      </c>
      <c r="K442">
        <v>29332.17</v>
      </c>
      <c r="L442">
        <v>29500.13</v>
      </c>
      <c r="M442" s="271">
        <f>IF((L443=""),"",MAX(D444:L444))</f>
        <v>41103.450000000004</v>
      </c>
      <c r="N442" s="271">
        <f>IF(L443="","",MIN(D444:L444))</f>
        <v>34664.909999999989</v>
      </c>
      <c r="O442" s="271">
        <f>IF((L444=""),"",AVERAGE(D444:L444))</f>
        <v>39423.110000000008</v>
      </c>
      <c r="P442" s="271">
        <f>IF((L443=""),"",((M442-N442)/(M442+N442))*100)</f>
        <v>8.4976631406566234</v>
      </c>
      <c r="Q442" s="272" t="str">
        <f>IF(L443="","",IF(P444&lt;20,(IF(O442&gt;19000,IF(O442&lt;49000,"Pass","Fail"),"Fail"))))</f>
        <v>Pass</v>
      </c>
      <c r="R442" s="271">
        <v>1428</v>
      </c>
      <c r="S442" s="271" t="s">
        <v>248</v>
      </c>
      <c r="T442" s="271"/>
      <c r="U442" s="158">
        <v>19000</v>
      </c>
      <c r="V442" s="158">
        <v>49000</v>
      </c>
      <c r="W442" s="158">
        <v>33000</v>
      </c>
      <c r="X442" s="164">
        <v>44000</v>
      </c>
      <c r="Y442" s="161">
        <v>20</v>
      </c>
    </row>
    <row r="443" spans="1:25" customFormat="1" ht="16.100000000000001" x14ac:dyDescent="0.35">
      <c r="B443" s="267"/>
      <c r="C443" s="223" t="s">
        <v>88</v>
      </c>
      <c r="D443">
        <v>17953.560000000001</v>
      </c>
      <c r="E443">
        <v>16274.67</v>
      </c>
      <c r="F443">
        <v>15928.87</v>
      </c>
      <c r="G443">
        <v>15631.32</v>
      </c>
      <c r="H443">
        <v>16677.580000000002</v>
      </c>
      <c r="I443">
        <v>16221.06</v>
      </c>
      <c r="J443">
        <v>15789.8</v>
      </c>
      <c r="K443">
        <v>15806.38</v>
      </c>
      <c r="L443">
        <v>16073.35</v>
      </c>
      <c r="M443" s="267"/>
      <c r="N443" s="267"/>
      <c r="O443" s="267"/>
      <c r="P443" s="267"/>
      <c r="Q443" s="273"/>
      <c r="R443" s="267"/>
      <c r="S443" s="267"/>
      <c r="T443" s="267"/>
      <c r="U443" s="249"/>
      <c r="V443" s="249"/>
      <c r="W443" s="249"/>
      <c r="X443" s="249"/>
    </row>
    <row r="444" spans="1:25" customFormat="1" ht="16.100000000000001" x14ac:dyDescent="0.35">
      <c r="B444" s="268"/>
      <c r="C444" s="223" t="s">
        <v>122</v>
      </c>
      <c r="D444" s="223">
        <f t="shared" ref="D444:L444" si="144">IF(((D442="")*AND(D443="")),"",(D442-D443)*3)</f>
        <v>34664.909999999989</v>
      </c>
      <c r="E444" s="223">
        <f t="shared" si="144"/>
        <v>39217.47</v>
      </c>
      <c r="F444" s="223">
        <f t="shared" si="144"/>
        <v>40188.659999999996</v>
      </c>
      <c r="G444" s="223">
        <f t="shared" si="144"/>
        <v>41103.450000000004</v>
      </c>
      <c r="H444" s="223">
        <f t="shared" si="144"/>
        <v>38393.879999999997</v>
      </c>
      <c r="I444" s="223">
        <f t="shared" si="144"/>
        <v>39746.730000000003</v>
      </c>
      <c r="J444" s="223">
        <f t="shared" si="144"/>
        <v>40635.180000000008</v>
      </c>
      <c r="K444" s="223">
        <f t="shared" si="144"/>
        <v>40577.369999999995</v>
      </c>
      <c r="L444" s="223">
        <f t="shared" si="144"/>
        <v>40280.340000000004</v>
      </c>
      <c r="M444" s="268"/>
      <c r="N444" s="268"/>
      <c r="O444" s="268"/>
      <c r="P444" s="268"/>
      <c r="Q444" s="274"/>
      <c r="R444" s="268"/>
      <c r="S444" s="268"/>
      <c r="T444" s="268"/>
      <c r="U444" s="250"/>
      <c r="V444" s="250"/>
      <c r="W444" s="250"/>
      <c r="X444" s="250"/>
    </row>
    <row r="445" spans="1:25" customFormat="1" ht="16.100000000000001" x14ac:dyDescent="0.35">
      <c r="A445" s="217">
        <v>43562</v>
      </c>
      <c r="B445" s="271" t="s">
        <v>123</v>
      </c>
      <c r="C445" s="223" t="s">
        <v>87</v>
      </c>
      <c r="D445">
        <v>29490</v>
      </c>
      <c r="E445">
        <v>29306</v>
      </c>
      <c r="F445">
        <v>29307</v>
      </c>
      <c r="G445">
        <v>29298</v>
      </c>
      <c r="H445">
        <v>29509</v>
      </c>
      <c r="I445">
        <v>29516</v>
      </c>
      <c r="J445">
        <v>29294</v>
      </c>
      <c r="K445">
        <v>29316</v>
      </c>
      <c r="L445">
        <v>29513</v>
      </c>
      <c r="M445" s="271">
        <f>IF((L446=""),"",MAX(D447:L447))</f>
        <v>43902</v>
      </c>
      <c r="N445" s="271">
        <f>IF(L446="","",MIN(D447:L447))</f>
        <v>33687</v>
      </c>
      <c r="O445" s="271">
        <f>IF((L447=""),"",AVERAGE(D447:L447))</f>
        <v>41169</v>
      </c>
      <c r="P445" s="271">
        <f>IF((L446=""),"",((M445-N445)/(M445+N445))*100)</f>
        <v>13.165526041062522</v>
      </c>
      <c r="Q445" s="272" t="str">
        <f>IF(L446="","",IF(P447&lt;20,(IF(O445&gt;19000,IF(O445&lt;49000,"Pass","Fail"),"Fail"))))</f>
        <v>Pass</v>
      </c>
      <c r="R445" s="271">
        <v>121</v>
      </c>
      <c r="S445" s="271" t="s">
        <v>238</v>
      </c>
      <c r="T445" s="271"/>
      <c r="U445" s="158">
        <v>19000</v>
      </c>
      <c r="V445" s="158">
        <v>49000</v>
      </c>
      <c r="W445" s="158">
        <v>33000</v>
      </c>
      <c r="X445" s="164">
        <v>44000</v>
      </c>
      <c r="Y445" s="161">
        <v>20</v>
      </c>
    </row>
    <row r="446" spans="1:25" customFormat="1" ht="16.100000000000001" x14ac:dyDescent="0.35">
      <c r="B446" s="267"/>
      <c r="C446" s="223" t="s">
        <v>88</v>
      </c>
      <c r="D446">
        <v>18261</v>
      </c>
      <c r="E446">
        <v>15611</v>
      </c>
      <c r="F446">
        <v>15349</v>
      </c>
      <c r="G446">
        <v>14998</v>
      </c>
      <c r="H446">
        <v>16515</v>
      </c>
      <c r="I446">
        <v>15433</v>
      </c>
      <c r="J446">
        <v>15041</v>
      </c>
      <c r="K446">
        <v>14955</v>
      </c>
      <c r="L446">
        <v>14879</v>
      </c>
      <c r="M446" s="267"/>
      <c r="N446" s="267"/>
      <c r="O446" s="267"/>
      <c r="P446" s="267"/>
      <c r="Q446" s="273"/>
      <c r="R446" s="267"/>
      <c r="S446" s="267"/>
      <c r="T446" s="267"/>
      <c r="U446" s="249"/>
      <c r="V446" s="249"/>
      <c r="W446" s="249"/>
      <c r="X446" s="249"/>
    </row>
    <row r="447" spans="1:25" customFormat="1" ht="16.100000000000001" x14ac:dyDescent="0.35">
      <c r="B447" s="268"/>
      <c r="C447" s="223" t="s">
        <v>122</v>
      </c>
      <c r="D447" s="223">
        <f t="shared" ref="D447:L447" si="145">IF(((D445="")*AND(D446="")),"",(D445-D446)*3)</f>
        <v>33687</v>
      </c>
      <c r="E447" s="223">
        <f t="shared" si="145"/>
        <v>41085</v>
      </c>
      <c r="F447" s="223">
        <f t="shared" si="145"/>
        <v>41874</v>
      </c>
      <c r="G447" s="223">
        <f t="shared" si="145"/>
        <v>42900</v>
      </c>
      <c r="H447" s="223">
        <f t="shared" si="145"/>
        <v>38982</v>
      </c>
      <c r="I447" s="223">
        <f t="shared" si="145"/>
        <v>42249</v>
      </c>
      <c r="J447" s="223">
        <f t="shared" si="145"/>
        <v>42759</v>
      </c>
      <c r="K447" s="223">
        <f t="shared" si="145"/>
        <v>43083</v>
      </c>
      <c r="L447" s="223">
        <f t="shared" si="145"/>
        <v>43902</v>
      </c>
      <c r="M447" s="268"/>
      <c r="N447" s="268"/>
      <c r="O447" s="268"/>
      <c r="P447" s="268"/>
      <c r="Q447" s="274"/>
      <c r="R447" s="268"/>
      <c r="S447" s="268"/>
      <c r="T447" s="268"/>
      <c r="U447" s="250"/>
      <c r="V447" s="250"/>
      <c r="W447" s="250"/>
      <c r="X447" s="250"/>
    </row>
    <row r="448" spans="1:25" customFormat="1" ht="16.100000000000001" x14ac:dyDescent="0.35">
      <c r="A448" s="217">
        <v>43565</v>
      </c>
      <c r="B448" s="271" t="s">
        <v>123</v>
      </c>
      <c r="C448" s="223" t="s">
        <v>87</v>
      </c>
      <c r="D448">
        <v>29438.92</v>
      </c>
      <c r="E448">
        <v>29302.29</v>
      </c>
      <c r="F448">
        <v>29278.31</v>
      </c>
      <c r="G448">
        <v>29267.82</v>
      </c>
      <c r="H448">
        <v>29343.78</v>
      </c>
      <c r="I448">
        <v>29350.67</v>
      </c>
      <c r="J448">
        <v>29266.29</v>
      </c>
      <c r="K448">
        <v>29288.58</v>
      </c>
      <c r="L448">
        <v>29406.22</v>
      </c>
      <c r="M448" s="271">
        <f>IF((L449=""),"",MAX(D450:L450))</f>
        <v>41561.07</v>
      </c>
      <c r="N448" s="271">
        <f>IF(L449="","",MIN(D450:L450))</f>
        <v>34968.299999999996</v>
      </c>
      <c r="O448" s="271">
        <f>IF((L450=""),"",AVERAGE(D450:L450))</f>
        <v>39974.339999999997</v>
      </c>
      <c r="P448" s="271">
        <f>IF((L449=""),"",((M448-N448)/(M448+N448))*100)</f>
        <v>8.6146926336908365</v>
      </c>
      <c r="Q448" s="272" t="str">
        <f>IF(L449="","",IF(P450&lt;20,(IF(O448&gt;19000,IF(O448&lt;49000,"Pass","Fail"),"Fail"))))</f>
        <v>Pass</v>
      </c>
      <c r="R448" s="271">
        <v>1159</v>
      </c>
      <c r="S448" s="271" t="s">
        <v>239</v>
      </c>
      <c r="T448" s="271"/>
      <c r="U448" s="158">
        <v>19000</v>
      </c>
      <c r="V448" s="158">
        <v>49000</v>
      </c>
      <c r="W448" s="158">
        <v>33000</v>
      </c>
      <c r="X448" s="164">
        <v>44000</v>
      </c>
      <c r="Y448" s="161">
        <v>20</v>
      </c>
    </row>
    <row r="449" spans="1:25" customFormat="1" ht="16.100000000000001" x14ac:dyDescent="0.35">
      <c r="B449" s="267"/>
      <c r="C449" s="223" t="s">
        <v>88</v>
      </c>
      <c r="D449">
        <v>17782.82</v>
      </c>
      <c r="E449">
        <v>15896.09</v>
      </c>
      <c r="F449">
        <v>15597.53</v>
      </c>
      <c r="G449">
        <v>15414.13</v>
      </c>
      <c r="H449">
        <v>16508.62</v>
      </c>
      <c r="I449">
        <v>15979.41</v>
      </c>
      <c r="J449">
        <v>15528.33</v>
      </c>
      <c r="K449">
        <v>15513.94</v>
      </c>
      <c r="L449">
        <v>15798.99</v>
      </c>
      <c r="M449" s="267"/>
      <c r="N449" s="267"/>
      <c r="O449" s="267"/>
      <c r="P449" s="267"/>
      <c r="Q449" s="273"/>
      <c r="R449" s="267"/>
      <c r="S449" s="267"/>
      <c r="T449" s="267"/>
      <c r="U449" s="249"/>
      <c r="V449" s="249"/>
      <c r="W449" s="249"/>
      <c r="X449" s="249"/>
    </row>
    <row r="450" spans="1:25" customFormat="1" ht="16.100000000000001" x14ac:dyDescent="0.35">
      <c r="B450" s="268"/>
      <c r="C450" s="223" t="s">
        <v>122</v>
      </c>
      <c r="D450" s="223">
        <f t="shared" ref="D450:L450" si="146">IF(((D448="")*AND(D449="")),"",(D448-D449)*3)</f>
        <v>34968.299999999996</v>
      </c>
      <c r="E450" s="223">
        <f t="shared" si="146"/>
        <v>40218.600000000006</v>
      </c>
      <c r="F450" s="223">
        <f t="shared" si="146"/>
        <v>41042.340000000004</v>
      </c>
      <c r="G450" s="223">
        <f t="shared" si="146"/>
        <v>41561.07</v>
      </c>
      <c r="H450" s="223">
        <f t="shared" si="146"/>
        <v>38505.479999999996</v>
      </c>
      <c r="I450" s="223">
        <f t="shared" si="146"/>
        <v>40113.78</v>
      </c>
      <c r="J450" s="223">
        <f t="shared" si="146"/>
        <v>41213.880000000005</v>
      </c>
      <c r="K450" s="223">
        <f t="shared" si="146"/>
        <v>41323.920000000006</v>
      </c>
      <c r="L450" s="223">
        <f t="shared" si="146"/>
        <v>40821.69</v>
      </c>
      <c r="M450" s="268"/>
      <c r="N450" s="268"/>
      <c r="O450" s="268"/>
      <c r="P450" s="268"/>
      <c r="Q450" s="274"/>
      <c r="R450" s="268"/>
      <c r="S450" s="268"/>
      <c r="T450" s="268"/>
      <c r="U450" s="250"/>
      <c r="V450" s="250"/>
      <c r="W450" s="250"/>
      <c r="X450" s="250"/>
    </row>
    <row r="451" spans="1:25" customFormat="1" ht="16.100000000000001" x14ac:dyDescent="0.35">
      <c r="A451" s="217">
        <v>43568</v>
      </c>
      <c r="B451" s="271" t="s">
        <v>123</v>
      </c>
      <c r="C451" s="223" t="s">
        <v>87</v>
      </c>
      <c r="D451">
        <v>29405.65</v>
      </c>
      <c r="E451">
        <v>29329.95</v>
      </c>
      <c r="F451">
        <v>29352.07</v>
      </c>
      <c r="G451">
        <v>29373.72</v>
      </c>
      <c r="H451">
        <v>29463.19</v>
      </c>
      <c r="I451">
        <v>29409.8</v>
      </c>
      <c r="J451">
        <v>29347.040000000001</v>
      </c>
      <c r="K451">
        <v>29358.36</v>
      </c>
      <c r="L451">
        <v>29476.46</v>
      </c>
      <c r="M451" s="271">
        <f>IF((L452=""),"",MAX(D453:L453))</f>
        <v>34305.600000000006</v>
      </c>
      <c r="N451" s="271">
        <f>IF(L452="","",MIN(D453:L453))</f>
        <v>30293.820000000007</v>
      </c>
      <c r="O451" s="271">
        <f>IF((L453=""),"",AVERAGE(D453:L453))</f>
        <v>33135.259999999995</v>
      </c>
      <c r="P451" s="271">
        <f>IF((L452=""),"",((M451-N451)/(M451+N451))*100)</f>
        <v>6.2102415161002966</v>
      </c>
      <c r="Q451" s="272" t="str">
        <f>IF(L452="","",IF(P453&lt;20,(IF(O451&gt;19000,IF(O451&lt;49000,"Pass","Fail"),"Fail"))))</f>
        <v>Pass</v>
      </c>
      <c r="R451" s="271">
        <v>1428</v>
      </c>
      <c r="S451" s="271" t="s">
        <v>249</v>
      </c>
      <c r="T451" s="271"/>
      <c r="U451" s="158">
        <v>19000</v>
      </c>
      <c r="V451" s="158">
        <v>49000</v>
      </c>
      <c r="W451" s="158">
        <v>33000</v>
      </c>
      <c r="X451" s="164">
        <v>44000</v>
      </c>
      <c r="Y451" s="161">
        <v>20</v>
      </c>
    </row>
    <row r="452" spans="1:25" customFormat="1" ht="16.100000000000001" x14ac:dyDescent="0.35">
      <c r="B452" s="267"/>
      <c r="C452" s="223" t="s">
        <v>88</v>
      </c>
      <c r="D452">
        <v>19307.71</v>
      </c>
      <c r="E452">
        <v>18429.82</v>
      </c>
      <c r="F452">
        <v>18359.439999999999</v>
      </c>
      <c r="G452">
        <v>18110.02</v>
      </c>
      <c r="H452">
        <v>18524.84</v>
      </c>
      <c r="I452">
        <v>17980.72</v>
      </c>
      <c r="J452">
        <v>18144.259999999998</v>
      </c>
      <c r="K452">
        <v>18212.39</v>
      </c>
      <c r="L452">
        <v>18041.259999999998</v>
      </c>
      <c r="M452" s="267"/>
      <c r="N452" s="267"/>
      <c r="O452" s="267"/>
      <c r="P452" s="267"/>
      <c r="Q452" s="273"/>
      <c r="R452" s="267"/>
      <c r="S452" s="267"/>
      <c r="T452" s="267"/>
      <c r="U452" s="249"/>
      <c r="V452" s="249"/>
      <c r="W452" s="249"/>
      <c r="X452" s="249"/>
    </row>
    <row r="453" spans="1:25" customFormat="1" ht="16.100000000000001" x14ac:dyDescent="0.35">
      <c r="B453" s="268"/>
      <c r="C453" s="223" t="s">
        <v>122</v>
      </c>
      <c r="D453" s="223">
        <f t="shared" ref="D453:L453" si="147">IF(((D451="")*AND(D452="")),"",(D451-D452)*3)</f>
        <v>30293.820000000007</v>
      </c>
      <c r="E453" s="223">
        <f t="shared" si="147"/>
        <v>32700.390000000003</v>
      </c>
      <c r="F453" s="223">
        <f t="shared" si="147"/>
        <v>32977.89</v>
      </c>
      <c r="G453" s="223">
        <f t="shared" si="147"/>
        <v>33791.100000000006</v>
      </c>
      <c r="H453" s="223">
        <f t="shared" si="147"/>
        <v>32815.049999999996</v>
      </c>
      <c r="I453" s="223">
        <f t="shared" si="147"/>
        <v>34287.239999999991</v>
      </c>
      <c r="J453" s="223">
        <f t="shared" si="147"/>
        <v>33608.340000000011</v>
      </c>
      <c r="K453" s="223">
        <f t="shared" si="147"/>
        <v>33437.910000000003</v>
      </c>
      <c r="L453" s="223">
        <f t="shared" si="147"/>
        <v>34305.600000000006</v>
      </c>
      <c r="M453" s="268"/>
      <c r="N453" s="268"/>
      <c r="O453" s="268"/>
      <c r="P453" s="268"/>
      <c r="Q453" s="274"/>
      <c r="R453" s="268"/>
      <c r="S453" s="268"/>
      <c r="T453" s="268"/>
      <c r="U453" s="250"/>
      <c r="V453" s="250"/>
      <c r="W453" s="250"/>
      <c r="X453" s="250"/>
    </row>
    <row r="454" spans="1:25" customFormat="1" ht="16.100000000000001" x14ac:dyDescent="0.35">
      <c r="A454" s="217">
        <v>43577</v>
      </c>
      <c r="B454" s="271" t="s">
        <v>123</v>
      </c>
      <c r="C454" s="223" t="s">
        <v>87</v>
      </c>
      <c r="D454">
        <v>29255.200000000001</v>
      </c>
      <c r="E454">
        <v>29047.01</v>
      </c>
      <c r="F454">
        <v>29028.12</v>
      </c>
      <c r="G454">
        <v>29048.400000000001</v>
      </c>
      <c r="H454">
        <v>29227.5</v>
      </c>
      <c r="I454">
        <v>29253.3</v>
      </c>
      <c r="J454">
        <v>29066.9</v>
      </c>
      <c r="K454">
        <v>29057.01</v>
      </c>
      <c r="L454">
        <v>29278.3</v>
      </c>
      <c r="M454" s="271">
        <f>IF((L455=""),"",MAX(D456:L456))</f>
        <v>41842.5</v>
      </c>
      <c r="N454" s="271">
        <f>IF(L455="","",MIN(D456:L456))</f>
        <v>32552.700000000004</v>
      </c>
      <c r="O454" s="271">
        <f>IF((L456=""),"",AVERAGE(D456:L456))</f>
        <v>39500.843333333331</v>
      </c>
      <c r="P454" s="271">
        <f>IF((L455=""),"",((M454-N454)/(M454+N454))*100)</f>
        <v>12.487095941673648</v>
      </c>
      <c r="Q454" s="272" t="str">
        <f>IF(L455="","",IF(P456&lt;20,(IF(O454&gt;19000,IF(O454&lt;49000,"Pass","Fail"),"Fail"))))</f>
        <v>Pass</v>
      </c>
      <c r="R454" s="271">
        <v>1428</v>
      </c>
      <c r="S454" s="271" t="s">
        <v>250</v>
      </c>
      <c r="T454" s="271"/>
      <c r="U454" s="158">
        <v>19000</v>
      </c>
      <c r="V454" s="158">
        <v>49000</v>
      </c>
      <c r="W454" s="158">
        <v>33000</v>
      </c>
      <c r="X454" s="164">
        <v>44000</v>
      </c>
      <c r="Y454" s="161">
        <v>20</v>
      </c>
    </row>
    <row r="455" spans="1:25" customFormat="1" ht="16.100000000000001" x14ac:dyDescent="0.35">
      <c r="B455" s="267"/>
      <c r="C455" s="223" t="s">
        <v>88</v>
      </c>
      <c r="D455">
        <v>18404.3</v>
      </c>
      <c r="E455">
        <v>16079.2</v>
      </c>
      <c r="F455">
        <v>15811.01</v>
      </c>
      <c r="G455">
        <v>15247.2</v>
      </c>
      <c r="H455">
        <v>16480.7</v>
      </c>
      <c r="I455">
        <v>15433.7</v>
      </c>
      <c r="J455">
        <v>15412.5</v>
      </c>
      <c r="K455">
        <v>15559.8</v>
      </c>
      <c r="L455">
        <v>15330.8</v>
      </c>
      <c r="M455" s="267"/>
      <c r="N455" s="267"/>
      <c r="O455" s="267"/>
      <c r="P455" s="267"/>
      <c r="Q455" s="273"/>
      <c r="R455" s="267"/>
      <c r="S455" s="267"/>
      <c r="T455" s="267"/>
      <c r="U455" s="249"/>
      <c r="V455" s="249"/>
      <c r="W455" s="249"/>
      <c r="X455" s="249"/>
    </row>
    <row r="456" spans="1:25" customFormat="1" ht="16.100000000000001" x14ac:dyDescent="0.35">
      <c r="B456" s="268"/>
      <c r="C456" s="223" t="s">
        <v>122</v>
      </c>
      <c r="D456" s="223">
        <f t="shared" ref="D456:L456" si="148">IF(((D454="")*AND(D455="")),"",(D454-D455)*3)</f>
        <v>32552.700000000004</v>
      </c>
      <c r="E456" s="223">
        <f t="shared" si="148"/>
        <v>38903.429999999993</v>
      </c>
      <c r="F456" s="223">
        <f t="shared" si="148"/>
        <v>39651.329999999994</v>
      </c>
      <c r="G456" s="223">
        <f t="shared" si="148"/>
        <v>41403.600000000006</v>
      </c>
      <c r="H456" s="223">
        <f t="shared" si="148"/>
        <v>38240.399999999994</v>
      </c>
      <c r="I456" s="223">
        <f t="shared" si="148"/>
        <v>41458.799999999996</v>
      </c>
      <c r="J456" s="223">
        <f t="shared" si="148"/>
        <v>40963.200000000004</v>
      </c>
      <c r="K456" s="223">
        <f t="shared" si="148"/>
        <v>40491.629999999997</v>
      </c>
      <c r="L456" s="223">
        <f t="shared" si="148"/>
        <v>41842.5</v>
      </c>
      <c r="M456" s="268"/>
      <c r="N456" s="268"/>
      <c r="O456" s="268"/>
      <c r="P456" s="268"/>
      <c r="Q456" s="274"/>
      <c r="R456" s="268"/>
      <c r="S456" s="268"/>
      <c r="T456" s="268"/>
      <c r="U456" s="250"/>
      <c r="V456" s="250"/>
      <c r="W456" s="250"/>
      <c r="X456" s="250"/>
    </row>
    <row r="457" spans="1:25" customFormat="1" ht="16.100000000000001" x14ac:dyDescent="0.35">
      <c r="A457" s="217">
        <v>43580</v>
      </c>
      <c r="B457" s="271" t="s">
        <v>240</v>
      </c>
      <c r="C457" s="223" t="s">
        <v>87</v>
      </c>
      <c r="D457">
        <v>29193.95</v>
      </c>
      <c r="E457">
        <v>29122.76</v>
      </c>
      <c r="F457">
        <v>29039.37</v>
      </c>
      <c r="G457">
        <v>29098.09</v>
      </c>
      <c r="H457">
        <v>29173.39</v>
      </c>
      <c r="I457">
        <v>29171.200000000001</v>
      </c>
      <c r="J457">
        <v>29079.9</v>
      </c>
      <c r="K457">
        <v>29122.400000000001</v>
      </c>
      <c r="L457">
        <v>29225.13</v>
      </c>
      <c r="M457" s="271">
        <f>IF((L458=""),"",MAX(D459:L459))</f>
        <v>41274.39</v>
      </c>
      <c r="N457" s="271">
        <f>IF(L458="","",MIN(D459:L459))</f>
        <v>37455.270000000004</v>
      </c>
      <c r="O457" s="271">
        <f>IF((L459=""),"",AVERAGE(D459:L459))</f>
        <v>40131.396666666667</v>
      </c>
      <c r="P457" s="271">
        <f>IF((L458=""),"",((M457-N457)/(M457+N457))*100)</f>
        <v>4.8509291161679036</v>
      </c>
      <c r="Q457" s="272" t="str">
        <f>IF(L458="","",IF(P459&lt;20,(IF(O457&gt;19000,IF(O457&lt;49000,"Pass","Fail"),"Fail"))))</f>
        <v>Pass</v>
      </c>
      <c r="R457" s="271">
        <v>1335</v>
      </c>
      <c r="S457" s="271" t="s">
        <v>241</v>
      </c>
      <c r="T457" s="271"/>
      <c r="U457" s="158">
        <v>19000</v>
      </c>
      <c r="V457" s="158">
        <v>49000</v>
      </c>
      <c r="W457" s="158">
        <v>33000</v>
      </c>
      <c r="X457" s="164">
        <v>44000</v>
      </c>
      <c r="Y457" s="161">
        <v>20</v>
      </c>
    </row>
    <row r="458" spans="1:25" customFormat="1" ht="16.100000000000001" x14ac:dyDescent="0.35">
      <c r="B458" s="267"/>
      <c r="C458" s="223" t="s">
        <v>88</v>
      </c>
      <c r="D458">
        <v>16141</v>
      </c>
      <c r="E458">
        <v>15805</v>
      </c>
      <c r="F458">
        <v>15284</v>
      </c>
      <c r="G458">
        <v>16613</v>
      </c>
      <c r="H458">
        <v>15963</v>
      </c>
      <c r="I458">
        <v>15545</v>
      </c>
      <c r="J458">
        <v>15510</v>
      </c>
      <c r="K458">
        <v>15504</v>
      </c>
      <c r="L458">
        <v>15467</v>
      </c>
      <c r="M458" s="267"/>
      <c r="N458" s="267"/>
      <c r="O458" s="267"/>
      <c r="P458" s="267"/>
      <c r="Q458" s="273"/>
      <c r="R458" s="267"/>
      <c r="S458" s="267"/>
      <c r="T458" s="267"/>
      <c r="U458" s="249"/>
      <c r="V458" s="249"/>
      <c r="W458" s="249"/>
      <c r="X458" s="249"/>
    </row>
    <row r="459" spans="1:25" customFormat="1" ht="16.100000000000001" x14ac:dyDescent="0.35">
      <c r="B459" s="268"/>
      <c r="C459" s="223" t="s">
        <v>122</v>
      </c>
      <c r="D459" s="223">
        <f t="shared" ref="D459:L459" si="149">IF(((D457="")*AND(D458="")),"",(D457-D458)*3)</f>
        <v>39158.850000000006</v>
      </c>
      <c r="E459" s="223">
        <f t="shared" si="149"/>
        <v>39953.279999999999</v>
      </c>
      <c r="F459" s="223">
        <f t="shared" si="149"/>
        <v>41266.11</v>
      </c>
      <c r="G459" s="223">
        <f t="shared" si="149"/>
        <v>37455.270000000004</v>
      </c>
      <c r="H459" s="223">
        <f t="shared" si="149"/>
        <v>39631.17</v>
      </c>
      <c r="I459" s="223">
        <f t="shared" si="149"/>
        <v>40878.600000000006</v>
      </c>
      <c r="J459" s="223">
        <f t="shared" si="149"/>
        <v>40709.700000000004</v>
      </c>
      <c r="K459" s="223">
        <f t="shared" si="149"/>
        <v>40855.200000000004</v>
      </c>
      <c r="L459" s="223">
        <f t="shared" si="149"/>
        <v>41274.39</v>
      </c>
      <c r="M459" s="268"/>
      <c r="N459" s="268"/>
      <c r="O459" s="268"/>
      <c r="P459" s="268"/>
      <c r="Q459" s="274"/>
      <c r="R459" s="268"/>
      <c r="S459" s="268"/>
      <c r="T459" s="268"/>
      <c r="U459" s="250"/>
      <c r="V459" s="250"/>
      <c r="W459" s="250"/>
      <c r="X459" s="250"/>
    </row>
    <row r="460" spans="1:25" customFormat="1" ht="16.100000000000001" x14ac:dyDescent="0.35">
      <c r="A460" s="217">
        <v>43584</v>
      </c>
      <c r="B460" s="271" t="s">
        <v>123</v>
      </c>
      <c r="C460" s="223" t="s">
        <v>87</v>
      </c>
      <c r="D460">
        <v>29380</v>
      </c>
      <c r="E460">
        <v>28181</v>
      </c>
      <c r="F460">
        <v>29167</v>
      </c>
      <c r="G460">
        <v>29161</v>
      </c>
      <c r="H460">
        <v>29337</v>
      </c>
      <c r="I460">
        <v>29371</v>
      </c>
      <c r="J460">
        <v>29148</v>
      </c>
      <c r="K460">
        <v>29180</v>
      </c>
      <c r="L460">
        <v>29340</v>
      </c>
      <c r="M460" s="271">
        <f>IF((L461=""),"",MAX(D462:L462))</f>
        <v>43407</v>
      </c>
      <c r="N460" s="271">
        <f>IF(L461="","",MIN(D462:L462))</f>
        <v>34260</v>
      </c>
      <c r="O460" s="271">
        <f>IF((L462=""),"",AVERAGE(D462:L462))</f>
        <v>40729.666666666664</v>
      </c>
      <c r="P460" s="271">
        <f>IF((L461=""),"",((M460-N460)/(M460+N460))*100)</f>
        <v>11.777202672949901</v>
      </c>
      <c r="Q460" s="272" t="str">
        <f>IF(L461="","",IF(P462&lt;20,(IF(O460&gt;19000,IF(O460&lt;49000,"Pass","Fail"),"Fail"))))</f>
        <v>Pass</v>
      </c>
      <c r="R460" s="271">
        <v>1340</v>
      </c>
      <c r="S460" s="271"/>
      <c r="T460" s="271"/>
      <c r="U460" s="158">
        <v>19000</v>
      </c>
      <c r="V460" s="158">
        <v>49000</v>
      </c>
      <c r="W460" s="158">
        <v>33000</v>
      </c>
      <c r="X460" s="164">
        <v>44000</v>
      </c>
      <c r="Y460" s="161">
        <v>20</v>
      </c>
    </row>
    <row r="461" spans="1:25" customFormat="1" ht="16.100000000000001" x14ac:dyDescent="0.35">
      <c r="B461" s="267"/>
      <c r="C461" s="223" t="s">
        <v>88</v>
      </c>
      <c r="D461">
        <v>17960</v>
      </c>
      <c r="E461">
        <v>15614</v>
      </c>
      <c r="F461">
        <v>15335</v>
      </c>
      <c r="G461">
        <v>14839</v>
      </c>
      <c r="H461">
        <v>16165</v>
      </c>
      <c r="I461">
        <v>15273</v>
      </c>
      <c r="J461">
        <v>14994</v>
      </c>
      <c r="K461">
        <v>15025</v>
      </c>
      <c r="L461">
        <v>14871</v>
      </c>
      <c r="M461" s="267"/>
      <c r="N461" s="267"/>
      <c r="O461" s="267"/>
      <c r="P461" s="267"/>
      <c r="Q461" s="273"/>
      <c r="R461" s="267"/>
      <c r="S461" s="267"/>
      <c r="T461" s="267"/>
      <c r="U461" s="249"/>
      <c r="V461" s="249"/>
      <c r="W461" s="249"/>
      <c r="X461" s="249"/>
    </row>
    <row r="462" spans="1:25" customFormat="1" ht="16.100000000000001" x14ac:dyDescent="0.35">
      <c r="B462" s="268"/>
      <c r="C462" s="223" t="s">
        <v>122</v>
      </c>
      <c r="D462" s="223">
        <f t="shared" ref="D462:L462" si="150">IF(((D460="")*AND(D461="")),"",(D460-D461)*3)</f>
        <v>34260</v>
      </c>
      <c r="E462" s="223">
        <f t="shared" si="150"/>
        <v>37701</v>
      </c>
      <c r="F462" s="223">
        <f t="shared" si="150"/>
        <v>41496</v>
      </c>
      <c r="G462" s="223">
        <f t="shared" si="150"/>
        <v>42966</v>
      </c>
      <c r="H462" s="223">
        <f t="shared" si="150"/>
        <v>39516</v>
      </c>
      <c r="I462" s="223">
        <f t="shared" si="150"/>
        <v>42294</v>
      </c>
      <c r="J462" s="223">
        <f t="shared" si="150"/>
        <v>42462</v>
      </c>
      <c r="K462" s="223">
        <f t="shared" si="150"/>
        <v>42465</v>
      </c>
      <c r="L462" s="223">
        <f t="shared" si="150"/>
        <v>43407</v>
      </c>
      <c r="M462" s="268"/>
      <c r="N462" s="268"/>
      <c r="O462" s="268"/>
      <c r="P462" s="268"/>
      <c r="Q462" s="274"/>
      <c r="R462" s="268"/>
      <c r="S462" s="268"/>
      <c r="T462" s="268"/>
      <c r="U462" s="250"/>
      <c r="V462" s="250"/>
      <c r="W462" s="250"/>
      <c r="X462" s="250"/>
    </row>
    <row r="463" spans="1:25" customFormat="1" ht="16.100000000000001" x14ac:dyDescent="0.35">
      <c r="A463" s="217">
        <v>43587</v>
      </c>
      <c r="B463" s="271" t="s">
        <v>123</v>
      </c>
      <c r="C463" s="223" t="s">
        <v>87</v>
      </c>
      <c r="D463">
        <v>29055.53</v>
      </c>
      <c r="E463">
        <v>28945.040000000001</v>
      </c>
      <c r="F463">
        <v>28955.21</v>
      </c>
      <c r="G463">
        <v>28945.22</v>
      </c>
      <c r="H463">
        <v>29069.18</v>
      </c>
      <c r="I463">
        <v>29036.19</v>
      </c>
      <c r="J463">
        <v>28943.439999999999</v>
      </c>
      <c r="K463">
        <v>28933.43</v>
      </c>
      <c r="L463">
        <v>29059.14</v>
      </c>
      <c r="M463" s="271">
        <f>IF((L464=""),"",MAX(D465:L465))</f>
        <v>42217.229999999996</v>
      </c>
      <c r="N463" s="271">
        <f>IF(L464="","",MIN(D465:L465))</f>
        <v>35419.5</v>
      </c>
      <c r="O463" s="271">
        <f>IF((L465=""),"",AVERAGE(D465:L465))</f>
        <v>40556.943333333329</v>
      </c>
      <c r="P463" s="271">
        <f>IF((L464=""),"",((M463-N463)/(M463+N463))*100)</f>
        <v>8.7558169953834941</v>
      </c>
      <c r="Q463" s="272" t="str">
        <f>IF(L464="","",IF(P465&lt;20,(IF(O463&gt;19000,IF(O463&lt;49000,"Pass","Fail"),"Fail"))))</f>
        <v>Pass</v>
      </c>
      <c r="R463" s="271">
        <v>102</v>
      </c>
      <c r="S463" s="271" t="s">
        <v>242</v>
      </c>
      <c r="T463" s="271"/>
      <c r="U463" s="158">
        <v>19000</v>
      </c>
      <c r="V463" s="158">
        <v>49000</v>
      </c>
      <c r="W463" s="158">
        <v>33000</v>
      </c>
      <c r="X463" s="164">
        <v>44000</v>
      </c>
      <c r="Y463" s="161">
        <v>20</v>
      </c>
    </row>
    <row r="464" spans="1:25" customFormat="1" ht="16.100000000000001" x14ac:dyDescent="0.35">
      <c r="B464" s="267"/>
      <c r="C464" s="223" t="s">
        <v>88</v>
      </c>
      <c r="D464">
        <v>17249.03</v>
      </c>
      <c r="E464">
        <v>15575.33</v>
      </c>
      <c r="F464">
        <v>15373.6</v>
      </c>
      <c r="G464">
        <v>14928.79</v>
      </c>
      <c r="H464">
        <v>15689.01</v>
      </c>
      <c r="I464">
        <v>15313.31</v>
      </c>
      <c r="J464">
        <v>15088.53</v>
      </c>
      <c r="K464">
        <v>15067.22</v>
      </c>
      <c r="L464">
        <v>14986.73</v>
      </c>
      <c r="M464" s="267"/>
      <c r="N464" s="267"/>
      <c r="O464" s="267"/>
      <c r="P464" s="267"/>
      <c r="Q464" s="273"/>
      <c r="R464" s="267"/>
      <c r="S464" s="267"/>
      <c r="T464" s="267"/>
      <c r="U464" s="249"/>
      <c r="V464" s="249"/>
      <c r="W464" s="249"/>
      <c r="X464" s="249"/>
    </row>
    <row r="465" spans="1:25" customFormat="1" ht="16.100000000000001" x14ac:dyDescent="0.35">
      <c r="B465" s="268"/>
      <c r="C465" s="223" t="s">
        <v>122</v>
      </c>
      <c r="D465" s="223">
        <f t="shared" ref="D465:L465" si="151">IF(((D463="")*AND(D464="")),"",(D463-D464)*3)</f>
        <v>35419.5</v>
      </c>
      <c r="E465" s="223">
        <f t="shared" si="151"/>
        <v>40109.130000000005</v>
      </c>
      <c r="F465" s="223">
        <f t="shared" si="151"/>
        <v>40744.829999999994</v>
      </c>
      <c r="G465" s="223">
        <f t="shared" si="151"/>
        <v>42049.29</v>
      </c>
      <c r="H465" s="223">
        <f t="shared" si="151"/>
        <v>40140.51</v>
      </c>
      <c r="I465" s="223">
        <f t="shared" si="151"/>
        <v>41168.639999999999</v>
      </c>
      <c r="J465" s="223">
        <f t="shared" si="151"/>
        <v>41564.729999999996</v>
      </c>
      <c r="K465" s="223">
        <f t="shared" si="151"/>
        <v>41598.630000000005</v>
      </c>
      <c r="L465" s="223">
        <f t="shared" si="151"/>
        <v>42217.229999999996</v>
      </c>
      <c r="M465" s="268"/>
      <c r="N465" s="268"/>
      <c r="O465" s="268"/>
      <c r="P465" s="268"/>
      <c r="Q465" s="274"/>
      <c r="R465" s="268"/>
      <c r="S465" s="268"/>
      <c r="T465" s="268"/>
      <c r="U465" s="250"/>
      <c r="V465" s="250"/>
      <c r="W465" s="250"/>
      <c r="X465" s="250"/>
    </row>
    <row r="466" spans="1:25" customFormat="1" ht="16.100000000000001" x14ac:dyDescent="0.35">
      <c r="A466" s="217">
        <v>43591</v>
      </c>
      <c r="B466" s="271" t="s">
        <v>123</v>
      </c>
      <c r="C466" s="223" t="s">
        <v>87</v>
      </c>
      <c r="D466">
        <v>29432.89</v>
      </c>
      <c r="E466">
        <v>29335.08</v>
      </c>
      <c r="F466">
        <v>29353.89</v>
      </c>
      <c r="G466">
        <v>29316.92</v>
      </c>
      <c r="H466">
        <v>29410.16</v>
      </c>
      <c r="I466">
        <v>29433.34</v>
      </c>
      <c r="J466">
        <v>29318.36</v>
      </c>
      <c r="K466">
        <v>29314.85</v>
      </c>
      <c r="L466">
        <v>29399.21</v>
      </c>
      <c r="M466" s="271">
        <f>IF((L467=""),"",MAX(D468:L468))</f>
        <v>42075.569999999992</v>
      </c>
      <c r="N466" s="271">
        <f>IF(L467="","",MIN(D468:L468))</f>
        <v>35693.339999999997</v>
      </c>
      <c r="O466" s="271">
        <f>IF((L468=""),"",AVERAGE(D468:L468))</f>
        <v>40560.163333333338</v>
      </c>
      <c r="P466" s="271">
        <f>IF((L467=""),"",((M466-N466)/(M466+N466))*100)</f>
        <v>8.2066599621879703</v>
      </c>
      <c r="Q466" s="272" t="str">
        <f>IF(L467="","",IF(P468&lt;20,(IF(O466&gt;19000,IF(O466&lt;49000,"Pass","Fail"),"Fail"))))</f>
        <v>Pass</v>
      </c>
      <c r="R466" s="271">
        <v>121</v>
      </c>
      <c r="S466" s="271" t="s">
        <v>243</v>
      </c>
      <c r="T466" s="271"/>
      <c r="U466" s="158">
        <v>19000</v>
      </c>
      <c r="V466" s="158">
        <v>49000</v>
      </c>
      <c r="W466" s="158">
        <v>33000</v>
      </c>
      <c r="X466" s="164">
        <v>44000</v>
      </c>
      <c r="Y466" s="161">
        <v>20</v>
      </c>
    </row>
    <row r="467" spans="1:25" customFormat="1" ht="16.100000000000001" x14ac:dyDescent="0.35">
      <c r="B467" s="267"/>
      <c r="C467" s="223" t="s">
        <v>88</v>
      </c>
      <c r="D467">
        <v>17535.11</v>
      </c>
      <c r="E467">
        <v>15826.36</v>
      </c>
      <c r="F467">
        <v>15623.23</v>
      </c>
      <c r="G467">
        <v>15291.73</v>
      </c>
      <c r="H467">
        <v>16200.62</v>
      </c>
      <c r="I467">
        <v>15775.96</v>
      </c>
      <c r="J467">
        <v>15423.4</v>
      </c>
      <c r="K467">
        <v>15429.01</v>
      </c>
      <c r="L467">
        <v>15528.79</v>
      </c>
      <c r="M467" s="267"/>
      <c r="N467" s="267"/>
      <c r="O467" s="267"/>
      <c r="P467" s="267"/>
      <c r="Q467" s="273"/>
      <c r="R467" s="267"/>
      <c r="S467" s="267"/>
      <c r="T467" s="267"/>
      <c r="U467" s="249"/>
      <c r="V467" s="249"/>
      <c r="W467" s="249"/>
      <c r="X467" s="249"/>
    </row>
    <row r="468" spans="1:25" customFormat="1" ht="16.100000000000001" x14ac:dyDescent="0.35">
      <c r="B468" s="268"/>
      <c r="C468" s="223" t="s">
        <v>122</v>
      </c>
      <c r="D468" s="223">
        <f t="shared" ref="D468:L468" si="152">IF(((D466="")*AND(D467="")),"",(D466-D467)*3)</f>
        <v>35693.339999999997</v>
      </c>
      <c r="E468" s="223">
        <f t="shared" si="152"/>
        <v>40526.160000000003</v>
      </c>
      <c r="F468" s="223">
        <f t="shared" si="152"/>
        <v>41191.979999999996</v>
      </c>
      <c r="G468" s="223">
        <f t="shared" si="152"/>
        <v>42075.569999999992</v>
      </c>
      <c r="H468" s="223">
        <f t="shared" si="152"/>
        <v>39628.619999999995</v>
      </c>
      <c r="I468" s="223">
        <f t="shared" si="152"/>
        <v>40972.14</v>
      </c>
      <c r="J468" s="223">
        <f t="shared" si="152"/>
        <v>41684.880000000005</v>
      </c>
      <c r="K468" s="223">
        <f t="shared" si="152"/>
        <v>41657.519999999997</v>
      </c>
      <c r="L468" s="223">
        <f t="shared" si="152"/>
        <v>41611.259999999995</v>
      </c>
      <c r="M468" s="268"/>
      <c r="N468" s="268"/>
      <c r="O468" s="268"/>
      <c r="P468" s="268"/>
      <c r="Q468" s="274"/>
      <c r="R468" s="268"/>
      <c r="S468" s="268"/>
      <c r="T468" s="268"/>
      <c r="U468" s="250"/>
      <c r="V468" s="250"/>
      <c r="W468" s="250"/>
      <c r="X468" s="250"/>
    </row>
    <row r="469" spans="1:25" customFormat="1" ht="16.100000000000001" x14ac:dyDescent="0.35">
      <c r="A469" s="217">
        <v>43595</v>
      </c>
      <c r="B469" s="271" t="s">
        <v>123</v>
      </c>
      <c r="C469" s="223" t="s">
        <v>87</v>
      </c>
      <c r="D469">
        <v>27607.72</v>
      </c>
      <c r="E469">
        <v>27518.83</v>
      </c>
      <c r="F469">
        <v>27606.76</v>
      </c>
      <c r="G469">
        <v>27466.61</v>
      </c>
      <c r="H469">
        <v>27488.65</v>
      </c>
      <c r="I469">
        <v>27508.82</v>
      </c>
      <c r="J469">
        <v>27471.14</v>
      </c>
      <c r="K469">
        <v>27490.15</v>
      </c>
      <c r="L469">
        <v>27570.03</v>
      </c>
      <c r="M469" s="271">
        <f>IF((L470=""),"",MAX(D471:L471))</f>
        <v>42241.440000000002</v>
      </c>
      <c r="N469" s="271">
        <f>IF(L470="","",MIN(D471:L471))</f>
        <v>36025.380000000005</v>
      </c>
      <c r="O469" s="271">
        <f>IF((L471=""),"",AVERAGE(D471:L471))</f>
        <v>40562.326666666675</v>
      </c>
      <c r="P469" s="271">
        <f>IF((L470=""),"",((M469-N469)/(M469+N469))*100)</f>
        <v>7.9421394659959317</v>
      </c>
      <c r="Q469" s="272" t="str">
        <f>IF(L470="","",IF(P471&lt;20,(IF(O469&gt;19000,IF(O469&lt;49000,"Pass","Fail"),"Fail"))))</f>
        <v>Pass</v>
      </c>
      <c r="R469" s="271">
        <v>102</v>
      </c>
      <c r="S469" s="271" t="s">
        <v>244</v>
      </c>
      <c r="T469" s="271"/>
      <c r="U469" s="158">
        <v>19000</v>
      </c>
      <c r="V469" s="158">
        <v>49000</v>
      </c>
      <c r="W469" s="158">
        <v>33000</v>
      </c>
      <c r="X469" s="164">
        <v>44000</v>
      </c>
      <c r="Y469" s="161">
        <v>20</v>
      </c>
    </row>
    <row r="470" spans="1:25" customFormat="1" ht="16.100000000000001" x14ac:dyDescent="0.35">
      <c r="B470" s="267"/>
      <c r="C470" s="223" t="s">
        <v>88</v>
      </c>
      <c r="D470">
        <v>15599.26</v>
      </c>
      <c r="E470">
        <v>14211.96</v>
      </c>
      <c r="F470">
        <v>14076.46</v>
      </c>
      <c r="G470">
        <v>13542.54</v>
      </c>
      <c r="H470">
        <v>13994.42</v>
      </c>
      <c r="I470">
        <v>13646.97</v>
      </c>
      <c r="J470">
        <v>13712.7</v>
      </c>
      <c r="K470">
        <v>13767.87</v>
      </c>
      <c r="L470">
        <v>13489.55</v>
      </c>
      <c r="M470" s="267"/>
      <c r="N470" s="267"/>
      <c r="O470" s="267"/>
      <c r="P470" s="267"/>
      <c r="Q470" s="273"/>
      <c r="R470" s="267"/>
      <c r="S470" s="267"/>
      <c r="T470" s="267"/>
      <c r="U470" s="249"/>
      <c r="V470" s="249"/>
      <c r="W470" s="249"/>
      <c r="X470" s="249"/>
    </row>
    <row r="471" spans="1:25" customFormat="1" ht="16.100000000000001" x14ac:dyDescent="0.35">
      <c r="B471" s="268"/>
      <c r="C471" s="223" t="s">
        <v>122</v>
      </c>
      <c r="D471" s="223">
        <f t="shared" ref="D471:L471" si="153">IF(((D469="")*AND(D470="")),"",(D469-D470)*3)</f>
        <v>36025.380000000005</v>
      </c>
      <c r="E471" s="223">
        <f t="shared" si="153"/>
        <v>39920.610000000008</v>
      </c>
      <c r="F471" s="223">
        <f t="shared" si="153"/>
        <v>40590.899999999994</v>
      </c>
      <c r="G471" s="223">
        <f t="shared" si="153"/>
        <v>41772.21</v>
      </c>
      <c r="H471" s="223">
        <f t="shared" si="153"/>
        <v>40482.69</v>
      </c>
      <c r="I471" s="223">
        <f t="shared" si="153"/>
        <v>41585.550000000003</v>
      </c>
      <c r="J471" s="223">
        <f t="shared" si="153"/>
        <v>41275.319999999992</v>
      </c>
      <c r="K471" s="223">
        <f t="shared" si="153"/>
        <v>41166.840000000004</v>
      </c>
      <c r="L471" s="223">
        <f t="shared" si="153"/>
        <v>42241.440000000002</v>
      </c>
      <c r="M471" s="268"/>
      <c r="N471" s="268"/>
      <c r="O471" s="268"/>
      <c r="P471" s="268"/>
      <c r="Q471" s="274"/>
      <c r="R471" s="268"/>
      <c r="S471" s="268"/>
      <c r="T471" s="268"/>
      <c r="U471" s="250"/>
      <c r="V471" s="250"/>
      <c r="W471" s="250"/>
      <c r="X471" s="250"/>
    </row>
    <row r="472" spans="1:25" customFormat="1" ht="16.100000000000001" x14ac:dyDescent="0.35">
      <c r="A472" s="217">
        <v>43599</v>
      </c>
      <c r="B472" s="271" t="s">
        <v>123</v>
      </c>
      <c r="C472" s="223" t="s">
        <v>87</v>
      </c>
      <c r="D472" s="234">
        <v>29266.25</v>
      </c>
      <c r="E472" s="234">
        <v>29198.49</v>
      </c>
      <c r="F472" s="234">
        <v>29233.38</v>
      </c>
      <c r="G472" s="234">
        <v>29179.08</v>
      </c>
      <c r="H472" s="234">
        <v>29290.49</v>
      </c>
      <c r="I472" s="234">
        <v>29290.79</v>
      </c>
      <c r="J472" s="234">
        <v>29192.59</v>
      </c>
      <c r="K472" s="234">
        <v>29170.25</v>
      </c>
      <c r="L472" s="234">
        <v>29260.799999999999</v>
      </c>
      <c r="M472" s="271">
        <f>IF((L473=""),"",MAX(D474:L474))</f>
        <v>41128.050000000003</v>
      </c>
      <c r="N472" s="271">
        <f>IF(L473="","",MIN(D474:L474))</f>
        <v>34812.990000000005</v>
      </c>
      <c r="O472" s="271">
        <f>IF((L474=""),"",AVERAGE(D474:L474))</f>
        <v>39620.326666666668</v>
      </c>
      <c r="P472" s="271">
        <f>IF((L473=""),"",((M472-N472)/(M472+N472))*100)</f>
        <v>8.3157407378144903</v>
      </c>
      <c r="Q472" s="272" t="str">
        <f>IF(L473="","",IF(P474&lt;20,(IF(O472&gt;19000,IF(O472&lt;49000,"Pass","Fail"),"Fail"))))</f>
        <v>Pass</v>
      </c>
      <c r="R472" s="271">
        <v>1428</v>
      </c>
      <c r="S472" s="271" t="s">
        <v>251</v>
      </c>
      <c r="T472" s="271"/>
      <c r="U472" s="158">
        <v>19000</v>
      </c>
      <c r="V472" s="158">
        <v>49000</v>
      </c>
      <c r="W472" s="158">
        <v>33000</v>
      </c>
      <c r="X472" s="164">
        <v>44000</v>
      </c>
      <c r="Y472" s="161">
        <v>20</v>
      </c>
    </row>
    <row r="473" spans="1:25" customFormat="1" ht="16.100000000000001" x14ac:dyDescent="0.35">
      <c r="B473" s="267"/>
      <c r="C473" s="223" t="s">
        <v>88</v>
      </c>
      <c r="D473" s="234">
        <v>17661.919999999998</v>
      </c>
      <c r="E473" s="234">
        <v>15978.7</v>
      </c>
      <c r="F473" s="234">
        <v>15780.74</v>
      </c>
      <c r="G473" s="234">
        <v>15469.73</v>
      </c>
      <c r="H473" s="234">
        <v>16419.53</v>
      </c>
      <c r="I473" s="234">
        <v>15950.74</v>
      </c>
      <c r="J473" s="234">
        <v>15582.87</v>
      </c>
      <c r="K473" s="234">
        <v>15614.54</v>
      </c>
      <c r="L473" s="234">
        <v>15762.37</v>
      </c>
      <c r="M473" s="267"/>
      <c r="N473" s="267"/>
      <c r="O473" s="267"/>
      <c r="P473" s="267"/>
      <c r="Q473" s="273"/>
      <c r="R473" s="267"/>
      <c r="S473" s="267"/>
      <c r="T473" s="267"/>
      <c r="U473" s="249"/>
      <c r="V473" s="249"/>
      <c r="W473" s="249"/>
      <c r="X473" s="249"/>
    </row>
    <row r="474" spans="1:25" customFormat="1" ht="16.100000000000001" x14ac:dyDescent="0.35">
      <c r="B474" s="268"/>
      <c r="C474" s="223" t="s">
        <v>122</v>
      </c>
      <c r="D474" s="223">
        <f t="shared" ref="D474:L474" si="154">IF(((D472="")*AND(D473="")),"",(D472-D473)*3)</f>
        <v>34812.990000000005</v>
      </c>
      <c r="E474" s="223">
        <f t="shared" si="154"/>
        <v>39659.370000000003</v>
      </c>
      <c r="F474" s="223">
        <f t="shared" si="154"/>
        <v>40357.920000000006</v>
      </c>
      <c r="G474" s="223">
        <f t="shared" si="154"/>
        <v>41128.050000000003</v>
      </c>
      <c r="H474" s="223">
        <f t="shared" si="154"/>
        <v>38612.880000000005</v>
      </c>
      <c r="I474" s="223">
        <f t="shared" si="154"/>
        <v>40020.15</v>
      </c>
      <c r="J474" s="223">
        <f t="shared" si="154"/>
        <v>40829.159999999996</v>
      </c>
      <c r="K474" s="223">
        <f t="shared" si="154"/>
        <v>40667.129999999997</v>
      </c>
      <c r="L474" s="223">
        <f t="shared" si="154"/>
        <v>40495.289999999994</v>
      </c>
      <c r="M474" s="268"/>
      <c r="N474" s="268"/>
      <c r="O474" s="268"/>
      <c r="P474" s="268"/>
      <c r="Q474" s="274"/>
      <c r="R474" s="268"/>
      <c r="S474" s="268"/>
      <c r="T474" s="268"/>
      <c r="U474" s="250"/>
      <c r="V474" s="250"/>
      <c r="W474" s="250"/>
      <c r="X474" s="250"/>
    </row>
    <row r="475" spans="1:25" customFormat="1" ht="16.100000000000001" x14ac:dyDescent="0.35">
      <c r="A475" s="217">
        <v>43601</v>
      </c>
      <c r="B475" s="271" t="s">
        <v>123</v>
      </c>
      <c r="C475" s="223" t="s">
        <v>87</v>
      </c>
      <c r="D475">
        <v>29401.21</v>
      </c>
      <c r="E475">
        <v>29230.400000000001</v>
      </c>
      <c r="F475">
        <v>29222.86</v>
      </c>
      <c r="G475">
        <v>29223.84</v>
      </c>
      <c r="H475">
        <v>29287.439999999999</v>
      </c>
      <c r="I475">
        <v>29315.279999999999</v>
      </c>
      <c r="J475">
        <v>29255.87</v>
      </c>
      <c r="K475">
        <v>29207.46</v>
      </c>
      <c r="L475">
        <v>29334.63</v>
      </c>
      <c r="M475" s="271">
        <f>IF((L476=""),"",MAX(D477:L477))</f>
        <v>42334.71</v>
      </c>
      <c r="N475" s="271">
        <f>IF(L476="","",MIN(D477:L477))</f>
        <v>34410.509999999995</v>
      </c>
      <c r="O475" s="271">
        <f>IF((L477=""),"",AVERAGE(D477:L477))</f>
        <v>39865.430000000008</v>
      </c>
      <c r="P475" s="271">
        <f>IF((L476=""),"",((M475-N475)/(M475+N475))*100)</f>
        <v>10.325333616868914</v>
      </c>
      <c r="Q475" s="272" t="str">
        <f>IF(L476="","",IF(P477&lt;20,(IF(O475&gt;19000,IF(O475&lt;49000,"Pass","Fail"),"Fail"))))</f>
        <v>Pass</v>
      </c>
      <c r="R475" s="271">
        <v>1335</v>
      </c>
      <c r="S475" s="271" t="s">
        <v>252</v>
      </c>
      <c r="T475" s="271"/>
      <c r="U475" s="158">
        <v>19000</v>
      </c>
      <c r="V475" s="158">
        <v>49000</v>
      </c>
      <c r="W475" s="158">
        <v>33000</v>
      </c>
      <c r="X475" s="164">
        <v>44000</v>
      </c>
      <c r="Y475" s="161">
        <v>20</v>
      </c>
    </row>
    <row r="476" spans="1:25" customFormat="1" ht="16.100000000000001" x14ac:dyDescent="0.35">
      <c r="B476" s="267"/>
      <c r="C476" s="223" t="s">
        <v>88</v>
      </c>
      <c r="D476">
        <v>17931.04</v>
      </c>
      <c r="E476">
        <v>15853.4</v>
      </c>
      <c r="F476">
        <v>16415.21</v>
      </c>
      <c r="G476">
        <v>15112.27</v>
      </c>
      <c r="H476">
        <v>16415.21</v>
      </c>
      <c r="I476">
        <v>16101.57</v>
      </c>
      <c r="J476">
        <v>15512.14</v>
      </c>
      <c r="K476">
        <v>15165.38</v>
      </c>
      <c r="L476">
        <v>15376.48</v>
      </c>
      <c r="M476" s="267"/>
      <c r="N476" s="267"/>
      <c r="O476" s="267"/>
      <c r="P476" s="267"/>
      <c r="Q476" s="273"/>
      <c r="R476" s="267"/>
      <c r="S476" s="267"/>
      <c r="T476" s="267"/>
      <c r="U476" s="249"/>
      <c r="V476" s="249"/>
      <c r="W476" s="249"/>
      <c r="X476" s="249"/>
    </row>
    <row r="477" spans="1:25" customFormat="1" ht="16.100000000000001" x14ac:dyDescent="0.35">
      <c r="B477" s="268"/>
      <c r="C477" s="223" t="s">
        <v>122</v>
      </c>
      <c r="D477" s="223">
        <f t="shared" ref="D477:L477" si="155">IF(((D475="")*AND(D476="")),"",(D475-D476)*3)</f>
        <v>34410.509999999995</v>
      </c>
      <c r="E477" s="223">
        <f t="shared" si="155"/>
        <v>40131.000000000007</v>
      </c>
      <c r="F477" s="223">
        <f t="shared" si="155"/>
        <v>38422.950000000004</v>
      </c>
      <c r="G477" s="223">
        <f t="shared" si="155"/>
        <v>42334.71</v>
      </c>
      <c r="H477" s="223">
        <f t="shared" si="155"/>
        <v>38616.69</v>
      </c>
      <c r="I477" s="223">
        <f t="shared" si="155"/>
        <v>39641.129999999997</v>
      </c>
      <c r="J477" s="223">
        <f t="shared" si="155"/>
        <v>41231.19</v>
      </c>
      <c r="K477" s="223">
        <f t="shared" si="155"/>
        <v>42126.239999999998</v>
      </c>
      <c r="L477" s="223">
        <f t="shared" si="155"/>
        <v>41874.450000000004</v>
      </c>
      <c r="M477" s="268"/>
      <c r="N477" s="268"/>
      <c r="O477" s="268"/>
      <c r="P477" s="268"/>
      <c r="Q477" s="274"/>
      <c r="R477" s="268"/>
      <c r="S477" s="268"/>
      <c r="T477" s="268"/>
      <c r="U477" s="250"/>
      <c r="V477" s="250"/>
      <c r="W477" s="250"/>
      <c r="X477" s="250"/>
    </row>
    <row r="478" spans="1:25" customFormat="1" ht="16.100000000000001" x14ac:dyDescent="0.35">
      <c r="A478" s="217">
        <v>43605</v>
      </c>
      <c r="B478" s="271" t="s">
        <v>123</v>
      </c>
      <c r="C478" s="223" t="s">
        <v>87</v>
      </c>
      <c r="D478">
        <v>29284.5</v>
      </c>
      <c r="E478">
        <v>29193</v>
      </c>
      <c r="F478">
        <v>29174.95</v>
      </c>
      <c r="G478">
        <v>29158.45</v>
      </c>
      <c r="H478">
        <v>29297.360000000001</v>
      </c>
      <c r="I478">
        <v>29251</v>
      </c>
      <c r="J478">
        <v>29156.43</v>
      </c>
      <c r="K478">
        <v>29166.67</v>
      </c>
      <c r="L478">
        <v>29296.81</v>
      </c>
      <c r="M478" s="271">
        <f>IF((L479=""),"",MAX(D480:L480))</f>
        <v>41186.910000000003</v>
      </c>
      <c r="N478" s="271">
        <f>IF(L479="","",MIN(D480:L480))</f>
        <v>33673.919999999998</v>
      </c>
      <c r="O478" s="271">
        <f>IF((L480=""),"",AVERAGE(D480:L480))</f>
        <v>39273.97</v>
      </c>
      <c r="P478" s="271">
        <f>IF((L479=""),"",((M478-N478)/(M478+N478))*100)</f>
        <v>10.035942695265341</v>
      </c>
      <c r="Q478" s="272" t="str">
        <f>IF(L479="","",IF(P480&lt;20,(IF(O478&gt;19000,IF(O478&lt;49000,"Pass","Fail"),"Fail"))))</f>
        <v>Pass</v>
      </c>
      <c r="R478" s="271">
        <v>1335</v>
      </c>
      <c r="S478" s="271" t="s">
        <v>246</v>
      </c>
      <c r="T478" s="271"/>
      <c r="U478" s="158">
        <v>19000</v>
      </c>
      <c r="V478" s="158">
        <v>49000</v>
      </c>
      <c r="W478" s="158">
        <v>33000</v>
      </c>
      <c r="X478" s="164">
        <v>44000</v>
      </c>
      <c r="Y478" s="161">
        <v>20</v>
      </c>
    </row>
    <row r="479" spans="1:25" customFormat="1" ht="16.100000000000001" x14ac:dyDescent="0.35">
      <c r="B479" s="267"/>
      <c r="C479" s="223" t="s">
        <v>88</v>
      </c>
      <c r="D479">
        <v>18059.86</v>
      </c>
      <c r="E479">
        <v>16106.98</v>
      </c>
      <c r="F479">
        <v>15833.51</v>
      </c>
      <c r="G479">
        <v>15429.48</v>
      </c>
      <c r="H479">
        <v>16608.53</v>
      </c>
      <c r="I479">
        <v>16133.36</v>
      </c>
      <c r="J479">
        <v>15659.58</v>
      </c>
      <c r="K479">
        <v>15552.45</v>
      </c>
      <c r="L479">
        <v>15773.51</v>
      </c>
      <c r="M479" s="267"/>
      <c r="N479" s="267"/>
      <c r="O479" s="267"/>
      <c r="P479" s="267"/>
      <c r="Q479" s="273"/>
      <c r="R479" s="267"/>
      <c r="S479" s="267"/>
      <c r="T479" s="267"/>
      <c r="U479" s="249"/>
      <c r="V479" s="249"/>
      <c r="W479" s="249"/>
      <c r="X479" s="249"/>
    </row>
    <row r="480" spans="1:25" customFormat="1" ht="16.100000000000001" x14ac:dyDescent="0.35">
      <c r="B480" s="268"/>
      <c r="C480" s="223" t="s">
        <v>122</v>
      </c>
      <c r="D480" s="223">
        <f t="shared" ref="D480:L480" si="156">IF(((D478="")*AND(D479="")),"",(D478-D479)*3)</f>
        <v>33673.919999999998</v>
      </c>
      <c r="E480" s="223">
        <f t="shared" si="156"/>
        <v>39258.06</v>
      </c>
      <c r="F480" s="223">
        <f t="shared" si="156"/>
        <v>40024.32</v>
      </c>
      <c r="G480" s="223">
        <f t="shared" si="156"/>
        <v>41186.910000000003</v>
      </c>
      <c r="H480" s="223">
        <f t="shared" si="156"/>
        <v>38066.490000000005</v>
      </c>
      <c r="I480" s="223">
        <f t="shared" si="156"/>
        <v>39352.92</v>
      </c>
      <c r="J480" s="223">
        <f t="shared" si="156"/>
        <v>40490.550000000003</v>
      </c>
      <c r="K480" s="223">
        <f t="shared" si="156"/>
        <v>40842.659999999989</v>
      </c>
      <c r="L480" s="223">
        <f t="shared" si="156"/>
        <v>40569.9</v>
      </c>
      <c r="M480" s="268"/>
      <c r="N480" s="268"/>
      <c r="O480" s="268"/>
      <c r="P480" s="268"/>
      <c r="Q480" s="274"/>
      <c r="R480" s="268"/>
      <c r="S480" s="268"/>
      <c r="T480" s="268"/>
      <c r="U480" s="250"/>
      <c r="V480" s="250"/>
      <c r="W480" s="250"/>
      <c r="X480" s="250"/>
    </row>
  </sheetData>
  <autoFilter ref="A9:Z480"/>
  <mergeCells count="1167">
    <mergeCell ref="B13:B15"/>
    <mergeCell ref="M13:M15"/>
    <mergeCell ref="N13:N15"/>
    <mergeCell ref="O13:O15"/>
    <mergeCell ref="P13:P15"/>
    <mergeCell ref="Q13:Q15"/>
    <mergeCell ref="B28:B30"/>
    <mergeCell ref="M28:M30"/>
    <mergeCell ref="N28:N30"/>
    <mergeCell ref="O28:O30"/>
    <mergeCell ref="P28:P30"/>
    <mergeCell ref="Q28:Q30"/>
    <mergeCell ref="Q10:Q12"/>
    <mergeCell ref="R10:R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B16:B18"/>
    <mergeCell ref="M16:M18"/>
    <mergeCell ref="N16:N18"/>
    <mergeCell ref="O16:O18"/>
    <mergeCell ref="P16:P18"/>
    <mergeCell ref="Q16:Q18"/>
    <mergeCell ref="R16:R18"/>
    <mergeCell ref="R13:R15"/>
    <mergeCell ref="R34:R36"/>
    <mergeCell ref="B34:B36"/>
    <mergeCell ref="M34:M36"/>
    <mergeCell ref="N34:N36"/>
    <mergeCell ref="O34:O36"/>
    <mergeCell ref="P34:P36"/>
    <mergeCell ref="R28:R30"/>
    <mergeCell ref="R25:R27"/>
    <mergeCell ref="B25:B27"/>
    <mergeCell ref="M25:M27"/>
    <mergeCell ref="N25:N27"/>
    <mergeCell ref="O25:O27"/>
    <mergeCell ref="P25:P27"/>
    <mergeCell ref="Q25:Q27"/>
    <mergeCell ref="Q22:Q24"/>
    <mergeCell ref="R22:R24"/>
    <mergeCell ref="B22:B24"/>
    <mergeCell ref="M22:M24"/>
    <mergeCell ref="N22:N24"/>
    <mergeCell ref="O22:O24"/>
    <mergeCell ref="P22:P24"/>
    <mergeCell ref="B31:B33"/>
    <mergeCell ref="M31:M33"/>
    <mergeCell ref="N31:N33"/>
    <mergeCell ref="O31:O33"/>
    <mergeCell ref="P31:P33"/>
    <mergeCell ref="Q31:Q33"/>
    <mergeCell ref="R31:R33"/>
    <mergeCell ref="Q46:Q48"/>
    <mergeCell ref="R46:R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B40:B42"/>
    <mergeCell ref="M40:M42"/>
    <mergeCell ref="N40:N42"/>
    <mergeCell ref="R37:R39"/>
    <mergeCell ref="B37:B39"/>
    <mergeCell ref="M37:M39"/>
    <mergeCell ref="N37:N39"/>
    <mergeCell ref="O37:O39"/>
    <mergeCell ref="P37:P39"/>
    <mergeCell ref="Q37:Q39"/>
    <mergeCell ref="Q34:Q36"/>
    <mergeCell ref="O40:O42"/>
    <mergeCell ref="P40:P42"/>
    <mergeCell ref="Q40:Q42"/>
    <mergeCell ref="R40:R42"/>
    <mergeCell ref="B55:B57"/>
    <mergeCell ref="M55:M57"/>
    <mergeCell ref="N55:N57"/>
    <mergeCell ref="O55:O57"/>
    <mergeCell ref="P55:P57"/>
    <mergeCell ref="Q55:Q57"/>
    <mergeCell ref="R55:R57"/>
    <mergeCell ref="B52:B54"/>
    <mergeCell ref="M52:M54"/>
    <mergeCell ref="N52:N54"/>
    <mergeCell ref="O52:O54"/>
    <mergeCell ref="P52:P54"/>
    <mergeCell ref="Q52:Q54"/>
    <mergeCell ref="R52:R54"/>
    <mergeCell ref="R49:R51"/>
    <mergeCell ref="B49:B51"/>
    <mergeCell ref="M49:M51"/>
    <mergeCell ref="N49:N51"/>
    <mergeCell ref="O49:O51"/>
    <mergeCell ref="P49:P51"/>
    <mergeCell ref="R70:R72"/>
    <mergeCell ref="B70:B72"/>
    <mergeCell ref="M70:M72"/>
    <mergeCell ref="N70:N72"/>
    <mergeCell ref="O70:O72"/>
    <mergeCell ref="P70:P72"/>
    <mergeCell ref="Q49:Q51"/>
    <mergeCell ref="B64:B66"/>
    <mergeCell ref="M64:M66"/>
    <mergeCell ref="N64:N66"/>
    <mergeCell ref="O64:O66"/>
    <mergeCell ref="P64:P66"/>
    <mergeCell ref="Q64:Q66"/>
    <mergeCell ref="R64:R66"/>
    <mergeCell ref="R61:R63"/>
    <mergeCell ref="B61:B63"/>
    <mergeCell ref="M61:M63"/>
    <mergeCell ref="N61:N63"/>
    <mergeCell ref="O61:O63"/>
    <mergeCell ref="P61:P63"/>
    <mergeCell ref="Q61:Q63"/>
    <mergeCell ref="Q58:Q60"/>
    <mergeCell ref="R58:R60"/>
    <mergeCell ref="B58:B60"/>
    <mergeCell ref="M58:M60"/>
    <mergeCell ref="N58:N60"/>
    <mergeCell ref="O58:O60"/>
    <mergeCell ref="P58:P60"/>
    <mergeCell ref="B67:B69"/>
    <mergeCell ref="M67:M69"/>
    <mergeCell ref="N67:N69"/>
    <mergeCell ref="O67:O69"/>
    <mergeCell ref="P67:P69"/>
    <mergeCell ref="Q67:Q69"/>
    <mergeCell ref="R67:R69"/>
    <mergeCell ref="Q82:Q84"/>
    <mergeCell ref="R82:R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B76:B78"/>
    <mergeCell ref="M76:M78"/>
    <mergeCell ref="N76:N78"/>
    <mergeCell ref="R73:R75"/>
    <mergeCell ref="B73:B75"/>
    <mergeCell ref="M73:M75"/>
    <mergeCell ref="N73:N75"/>
    <mergeCell ref="O73:O75"/>
    <mergeCell ref="P73:P75"/>
    <mergeCell ref="Q73:Q75"/>
    <mergeCell ref="Q70:Q72"/>
    <mergeCell ref="O76:O78"/>
    <mergeCell ref="P76:P78"/>
    <mergeCell ref="Q76:Q78"/>
    <mergeCell ref="R76:R78"/>
    <mergeCell ref="B91:B93"/>
    <mergeCell ref="M91:M93"/>
    <mergeCell ref="N91:N93"/>
    <mergeCell ref="O91:O93"/>
    <mergeCell ref="P91:P93"/>
    <mergeCell ref="Q91:Q93"/>
    <mergeCell ref="R91:R93"/>
    <mergeCell ref="B88:B90"/>
    <mergeCell ref="M88:M90"/>
    <mergeCell ref="N88:N90"/>
    <mergeCell ref="O88:O90"/>
    <mergeCell ref="P88:P90"/>
    <mergeCell ref="Q88:Q90"/>
    <mergeCell ref="R88:R90"/>
    <mergeCell ref="R85:R87"/>
    <mergeCell ref="B85:B87"/>
    <mergeCell ref="M85:M87"/>
    <mergeCell ref="N85:N87"/>
    <mergeCell ref="O85:O87"/>
    <mergeCell ref="P85:P87"/>
    <mergeCell ref="R106:R108"/>
    <mergeCell ref="B106:B108"/>
    <mergeCell ref="M106:M108"/>
    <mergeCell ref="N106:N108"/>
    <mergeCell ref="O106:O108"/>
    <mergeCell ref="P106:P108"/>
    <mergeCell ref="Q85:Q87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B97:B99"/>
    <mergeCell ref="M97:M99"/>
    <mergeCell ref="N97:N99"/>
    <mergeCell ref="O97:O99"/>
    <mergeCell ref="P97:P99"/>
    <mergeCell ref="Q97:Q99"/>
    <mergeCell ref="Q94:Q96"/>
    <mergeCell ref="R94:R96"/>
    <mergeCell ref="B94:B96"/>
    <mergeCell ref="M94:M96"/>
    <mergeCell ref="N94:N96"/>
    <mergeCell ref="O94:O96"/>
    <mergeCell ref="P94:P96"/>
    <mergeCell ref="B103:B105"/>
    <mergeCell ref="M103:M105"/>
    <mergeCell ref="N103:N105"/>
    <mergeCell ref="O103:O105"/>
    <mergeCell ref="P103:P105"/>
    <mergeCell ref="Q103:Q105"/>
    <mergeCell ref="R103:R105"/>
    <mergeCell ref="Q118:Q120"/>
    <mergeCell ref="R118:R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B112:B114"/>
    <mergeCell ref="M112:M114"/>
    <mergeCell ref="N112:N114"/>
    <mergeCell ref="R109:R111"/>
    <mergeCell ref="B109:B111"/>
    <mergeCell ref="M109:M111"/>
    <mergeCell ref="N109:N111"/>
    <mergeCell ref="O109:O111"/>
    <mergeCell ref="P109:P111"/>
    <mergeCell ref="Q109:Q111"/>
    <mergeCell ref="Q106:Q108"/>
    <mergeCell ref="O112:O114"/>
    <mergeCell ref="P112:P114"/>
    <mergeCell ref="Q112:Q114"/>
    <mergeCell ref="R112:R114"/>
    <mergeCell ref="B127:B129"/>
    <mergeCell ref="M127:M129"/>
    <mergeCell ref="N127:N129"/>
    <mergeCell ref="O127:O129"/>
    <mergeCell ref="P127:P129"/>
    <mergeCell ref="Q127:Q129"/>
    <mergeCell ref="R127:R129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B121:B123"/>
    <mergeCell ref="M121:M123"/>
    <mergeCell ref="N121:N123"/>
    <mergeCell ref="O121:O123"/>
    <mergeCell ref="P121:P123"/>
    <mergeCell ref="R142:R144"/>
    <mergeCell ref="B142:B144"/>
    <mergeCell ref="M142:M144"/>
    <mergeCell ref="N142:N144"/>
    <mergeCell ref="O142:O144"/>
    <mergeCell ref="P142:P144"/>
    <mergeCell ref="Q121:Q123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B130:B132"/>
    <mergeCell ref="M130:M132"/>
    <mergeCell ref="N130:N132"/>
    <mergeCell ref="O130:O132"/>
    <mergeCell ref="P130:P132"/>
    <mergeCell ref="B139:B141"/>
    <mergeCell ref="M139:M141"/>
    <mergeCell ref="N139:N141"/>
    <mergeCell ref="O139:O141"/>
    <mergeCell ref="P139:P141"/>
    <mergeCell ref="Q139:Q141"/>
    <mergeCell ref="R139:R141"/>
    <mergeCell ref="Q154:Q156"/>
    <mergeCell ref="R154:R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B148:B150"/>
    <mergeCell ref="M148:M150"/>
    <mergeCell ref="N148:N150"/>
    <mergeCell ref="R145:R147"/>
    <mergeCell ref="B145:B147"/>
    <mergeCell ref="M145:M147"/>
    <mergeCell ref="N145:N147"/>
    <mergeCell ref="O145:O147"/>
    <mergeCell ref="P145:P147"/>
    <mergeCell ref="Q145:Q147"/>
    <mergeCell ref="Q142:Q144"/>
    <mergeCell ref="O148:O150"/>
    <mergeCell ref="P148:P150"/>
    <mergeCell ref="Q148:Q150"/>
    <mergeCell ref="R148:R150"/>
    <mergeCell ref="B163:B165"/>
    <mergeCell ref="M163:M165"/>
    <mergeCell ref="N163:N165"/>
    <mergeCell ref="O163:O165"/>
    <mergeCell ref="P163:P165"/>
    <mergeCell ref="Q163:Q165"/>
    <mergeCell ref="R163:R165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B157:B159"/>
    <mergeCell ref="M157:M159"/>
    <mergeCell ref="N157:N159"/>
    <mergeCell ref="O157:O159"/>
    <mergeCell ref="P157:P159"/>
    <mergeCell ref="R178:R180"/>
    <mergeCell ref="B178:B180"/>
    <mergeCell ref="M178:M180"/>
    <mergeCell ref="N178:N180"/>
    <mergeCell ref="O178:O180"/>
    <mergeCell ref="P178:P180"/>
    <mergeCell ref="Q157:Q159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B166:B168"/>
    <mergeCell ref="M166:M168"/>
    <mergeCell ref="N166:N168"/>
    <mergeCell ref="O166:O168"/>
    <mergeCell ref="P166:P168"/>
    <mergeCell ref="B175:B177"/>
    <mergeCell ref="M175:M177"/>
    <mergeCell ref="N175:N177"/>
    <mergeCell ref="O175:O177"/>
    <mergeCell ref="P175:P177"/>
    <mergeCell ref="Q175:Q177"/>
    <mergeCell ref="R175:R177"/>
    <mergeCell ref="Q190:Q192"/>
    <mergeCell ref="R190:R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B184:B186"/>
    <mergeCell ref="M184:M186"/>
    <mergeCell ref="N184:N186"/>
    <mergeCell ref="R181:R183"/>
    <mergeCell ref="B181:B183"/>
    <mergeCell ref="M181:M183"/>
    <mergeCell ref="N181:N183"/>
    <mergeCell ref="O181:O183"/>
    <mergeCell ref="P181:P183"/>
    <mergeCell ref="Q181:Q183"/>
    <mergeCell ref="Q178:Q180"/>
    <mergeCell ref="O184:O186"/>
    <mergeCell ref="P184:P186"/>
    <mergeCell ref="Q184:Q186"/>
    <mergeCell ref="R184:R186"/>
    <mergeCell ref="B199:B201"/>
    <mergeCell ref="M199:M201"/>
    <mergeCell ref="N199:N201"/>
    <mergeCell ref="O199:O201"/>
    <mergeCell ref="P199:P201"/>
    <mergeCell ref="Q199:Q201"/>
    <mergeCell ref="R199:R201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B193:B195"/>
    <mergeCell ref="M193:M195"/>
    <mergeCell ref="N193:N195"/>
    <mergeCell ref="O193:O195"/>
    <mergeCell ref="P193:P195"/>
    <mergeCell ref="R214:R216"/>
    <mergeCell ref="B214:B216"/>
    <mergeCell ref="M214:M216"/>
    <mergeCell ref="N214:N216"/>
    <mergeCell ref="O214:O216"/>
    <mergeCell ref="P214:P216"/>
    <mergeCell ref="Q193:Q195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B202:B204"/>
    <mergeCell ref="M202:M204"/>
    <mergeCell ref="N202:N204"/>
    <mergeCell ref="O202:O204"/>
    <mergeCell ref="P202:P204"/>
    <mergeCell ref="B211:B213"/>
    <mergeCell ref="M211:M213"/>
    <mergeCell ref="N211:N213"/>
    <mergeCell ref="O211:O213"/>
    <mergeCell ref="P211:P213"/>
    <mergeCell ref="Q211:Q213"/>
    <mergeCell ref="R211:R213"/>
    <mergeCell ref="Q226:Q228"/>
    <mergeCell ref="R226:R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B220:B222"/>
    <mergeCell ref="M220:M222"/>
    <mergeCell ref="N220:N222"/>
    <mergeCell ref="R217:R219"/>
    <mergeCell ref="B217:B219"/>
    <mergeCell ref="M217:M219"/>
    <mergeCell ref="N217:N219"/>
    <mergeCell ref="O217:O219"/>
    <mergeCell ref="P217:P219"/>
    <mergeCell ref="Q217:Q219"/>
    <mergeCell ref="Q214:Q216"/>
    <mergeCell ref="O220:O222"/>
    <mergeCell ref="P220:P222"/>
    <mergeCell ref="Q220:Q222"/>
    <mergeCell ref="R220:R222"/>
    <mergeCell ref="B235:B237"/>
    <mergeCell ref="M235:M237"/>
    <mergeCell ref="N235:N237"/>
    <mergeCell ref="O235:O237"/>
    <mergeCell ref="P235:P237"/>
    <mergeCell ref="Q235:Q237"/>
    <mergeCell ref="R235:R237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B229:B231"/>
    <mergeCell ref="M229:M231"/>
    <mergeCell ref="N229:N231"/>
    <mergeCell ref="O229:O231"/>
    <mergeCell ref="P229:P231"/>
    <mergeCell ref="R250:R252"/>
    <mergeCell ref="B250:B252"/>
    <mergeCell ref="M250:M252"/>
    <mergeCell ref="N250:N252"/>
    <mergeCell ref="O250:O252"/>
    <mergeCell ref="P250:P252"/>
    <mergeCell ref="Q229:Q231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B238:B240"/>
    <mergeCell ref="M238:M240"/>
    <mergeCell ref="N238:N240"/>
    <mergeCell ref="O238:O240"/>
    <mergeCell ref="P238:P240"/>
    <mergeCell ref="B247:B249"/>
    <mergeCell ref="M247:M249"/>
    <mergeCell ref="N247:N249"/>
    <mergeCell ref="O247:O249"/>
    <mergeCell ref="P247:P249"/>
    <mergeCell ref="Q247:Q249"/>
    <mergeCell ref="R247:R249"/>
    <mergeCell ref="Q262:Q264"/>
    <mergeCell ref="R262:R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B256:B258"/>
    <mergeCell ref="M256:M258"/>
    <mergeCell ref="N256:N258"/>
    <mergeCell ref="R253:R255"/>
    <mergeCell ref="B253:B255"/>
    <mergeCell ref="M253:M255"/>
    <mergeCell ref="N253:N255"/>
    <mergeCell ref="O253:O255"/>
    <mergeCell ref="P253:P255"/>
    <mergeCell ref="Q253:Q255"/>
    <mergeCell ref="Q250:Q252"/>
    <mergeCell ref="O256:O258"/>
    <mergeCell ref="P256:P258"/>
    <mergeCell ref="Q256:Q258"/>
    <mergeCell ref="R256:R258"/>
    <mergeCell ref="Q271:Q273"/>
    <mergeCell ref="R271:R273"/>
    <mergeCell ref="B271:B273"/>
    <mergeCell ref="M271:M273"/>
    <mergeCell ref="N271:N273"/>
    <mergeCell ref="O271:O273"/>
    <mergeCell ref="P271:P273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B265:B267"/>
    <mergeCell ref="M265:M267"/>
    <mergeCell ref="N265:N267"/>
    <mergeCell ref="O265:O267"/>
    <mergeCell ref="P265:P267"/>
    <mergeCell ref="M286:M288"/>
    <mergeCell ref="N286:N288"/>
    <mergeCell ref="O286:O288"/>
    <mergeCell ref="P286:P288"/>
    <mergeCell ref="Q286:Q288"/>
    <mergeCell ref="R286:R288"/>
    <mergeCell ref="Q265:Q267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B277:B279"/>
    <mergeCell ref="M277:M279"/>
    <mergeCell ref="N277:N279"/>
    <mergeCell ref="O277:O279"/>
    <mergeCell ref="P277:P279"/>
    <mergeCell ref="B274:B276"/>
    <mergeCell ref="M274:M276"/>
    <mergeCell ref="N274:N276"/>
    <mergeCell ref="O274:O276"/>
    <mergeCell ref="P274:P276"/>
    <mergeCell ref="Q274:Q276"/>
    <mergeCell ref="R274:R276"/>
    <mergeCell ref="Q283:Q285"/>
    <mergeCell ref="R283:R285"/>
    <mergeCell ref="B283:B285"/>
    <mergeCell ref="M283:M285"/>
    <mergeCell ref="N283:N285"/>
    <mergeCell ref="O283:O285"/>
    <mergeCell ref="P283:P285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B295:B297"/>
    <mergeCell ref="M295:M297"/>
    <mergeCell ref="N295:N297"/>
    <mergeCell ref="O295:O297"/>
    <mergeCell ref="P295:P297"/>
    <mergeCell ref="B292:B294"/>
    <mergeCell ref="M292:M294"/>
    <mergeCell ref="N292:N294"/>
    <mergeCell ref="Q289:Q291"/>
    <mergeCell ref="R289:R291"/>
    <mergeCell ref="B289:B291"/>
    <mergeCell ref="M289:M291"/>
    <mergeCell ref="N289:N291"/>
    <mergeCell ref="O289:O291"/>
    <mergeCell ref="P289:P291"/>
    <mergeCell ref="B286:B288"/>
    <mergeCell ref="O292:O294"/>
    <mergeCell ref="P292:P294"/>
    <mergeCell ref="Q292:Q294"/>
    <mergeCell ref="R292:R294"/>
    <mergeCell ref="Q307:Q309"/>
    <mergeCell ref="R307:R309"/>
    <mergeCell ref="B307:B309"/>
    <mergeCell ref="M307:M309"/>
    <mergeCell ref="N307:N309"/>
    <mergeCell ref="O307:O309"/>
    <mergeCell ref="P307:P309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B301:B303"/>
    <mergeCell ref="M301:M303"/>
    <mergeCell ref="N301:N303"/>
    <mergeCell ref="O301:O303"/>
    <mergeCell ref="M322:M324"/>
    <mergeCell ref="N322:N324"/>
    <mergeCell ref="O322:O324"/>
    <mergeCell ref="P322:P324"/>
    <mergeCell ref="Q322:Q324"/>
    <mergeCell ref="R322:R324"/>
    <mergeCell ref="P301:P303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B313:B315"/>
    <mergeCell ref="M313:M315"/>
    <mergeCell ref="N313:N315"/>
    <mergeCell ref="O313:O315"/>
    <mergeCell ref="P313:P315"/>
    <mergeCell ref="B310:B312"/>
    <mergeCell ref="M310:M312"/>
    <mergeCell ref="N310:N312"/>
    <mergeCell ref="O310:O312"/>
    <mergeCell ref="P310:P312"/>
    <mergeCell ref="Q310:Q312"/>
    <mergeCell ref="R310:R312"/>
    <mergeCell ref="Q319:Q321"/>
    <mergeCell ref="R319:R321"/>
    <mergeCell ref="B319:B321"/>
    <mergeCell ref="M319:M321"/>
    <mergeCell ref="N319:N321"/>
    <mergeCell ref="O319:O321"/>
    <mergeCell ref="P319:P321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B331:B333"/>
    <mergeCell ref="M331:M333"/>
    <mergeCell ref="N331:N333"/>
    <mergeCell ref="O331:O333"/>
    <mergeCell ref="P331:P333"/>
    <mergeCell ref="B328:B330"/>
    <mergeCell ref="M328:M330"/>
    <mergeCell ref="N328:N330"/>
    <mergeCell ref="Q325:Q327"/>
    <mergeCell ref="R325:R327"/>
    <mergeCell ref="B325:B327"/>
    <mergeCell ref="M325:M327"/>
    <mergeCell ref="N325:N327"/>
    <mergeCell ref="O325:O327"/>
    <mergeCell ref="P325:P327"/>
    <mergeCell ref="B322:B324"/>
    <mergeCell ref="O328:O330"/>
    <mergeCell ref="P328:P330"/>
    <mergeCell ref="Q328:Q330"/>
    <mergeCell ref="R328:R330"/>
    <mergeCell ref="Q343:Q345"/>
    <mergeCell ref="R343:R345"/>
    <mergeCell ref="B343:B345"/>
    <mergeCell ref="M343:M345"/>
    <mergeCell ref="N343:N345"/>
    <mergeCell ref="O343:O345"/>
    <mergeCell ref="P343:P345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B337:B339"/>
    <mergeCell ref="M337:M339"/>
    <mergeCell ref="N337:N339"/>
    <mergeCell ref="O337:O339"/>
    <mergeCell ref="M358:M360"/>
    <mergeCell ref="N358:N360"/>
    <mergeCell ref="O358:O360"/>
    <mergeCell ref="P358:P360"/>
    <mergeCell ref="Q358:Q360"/>
    <mergeCell ref="R358:R360"/>
    <mergeCell ref="P337:P339"/>
    <mergeCell ref="B352:B354"/>
    <mergeCell ref="M352:M354"/>
    <mergeCell ref="N352:N354"/>
    <mergeCell ref="O352:O354"/>
    <mergeCell ref="P352:P354"/>
    <mergeCell ref="Q352:Q354"/>
    <mergeCell ref="R352:R354"/>
    <mergeCell ref="Q349:Q351"/>
    <mergeCell ref="R349:R351"/>
    <mergeCell ref="B349:B351"/>
    <mergeCell ref="M349:M351"/>
    <mergeCell ref="N349:N351"/>
    <mergeCell ref="O349:O351"/>
    <mergeCell ref="P349:P351"/>
    <mergeCell ref="B346:B348"/>
    <mergeCell ref="M346:M348"/>
    <mergeCell ref="N346:N348"/>
    <mergeCell ref="O346:O348"/>
    <mergeCell ref="P346:P348"/>
    <mergeCell ref="Q346:Q348"/>
    <mergeCell ref="R346:R348"/>
    <mergeCell ref="Q355:Q357"/>
    <mergeCell ref="R355:R357"/>
    <mergeCell ref="B355:B357"/>
    <mergeCell ref="M355:M357"/>
    <mergeCell ref="N355:N357"/>
    <mergeCell ref="O355:O357"/>
    <mergeCell ref="P355:P357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B367:B369"/>
    <mergeCell ref="M367:M369"/>
    <mergeCell ref="N367:N369"/>
    <mergeCell ref="O367:O369"/>
    <mergeCell ref="P367:P369"/>
    <mergeCell ref="B364:B366"/>
    <mergeCell ref="M364:M366"/>
    <mergeCell ref="N364:N366"/>
    <mergeCell ref="Q361:Q363"/>
    <mergeCell ref="R361:R363"/>
    <mergeCell ref="B361:B363"/>
    <mergeCell ref="M361:M363"/>
    <mergeCell ref="N361:N363"/>
    <mergeCell ref="O361:O363"/>
    <mergeCell ref="P361:P363"/>
    <mergeCell ref="B358:B360"/>
    <mergeCell ref="O364:O366"/>
    <mergeCell ref="P364:P366"/>
    <mergeCell ref="Q364:Q366"/>
    <mergeCell ref="R364:R366"/>
    <mergeCell ref="Q379:Q381"/>
    <mergeCell ref="R379:R381"/>
    <mergeCell ref="B379:B381"/>
    <mergeCell ref="M379:M381"/>
    <mergeCell ref="N379:N381"/>
    <mergeCell ref="O379:O381"/>
    <mergeCell ref="P379:P381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B373:B375"/>
    <mergeCell ref="M373:M375"/>
    <mergeCell ref="N373:N375"/>
    <mergeCell ref="O373:O375"/>
    <mergeCell ref="S385:S387"/>
    <mergeCell ref="T385:T387"/>
    <mergeCell ref="S388:S390"/>
    <mergeCell ref="T388:T390"/>
    <mergeCell ref="S379:S381"/>
    <mergeCell ref="T379:T381"/>
    <mergeCell ref="S382:S384"/>
    <mergeCell ref="T382:T384"/>
    <mergeCell ref="P373:P375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B385:B387"/>
    <mergeCell ref="M385:M387"/>
    <mergeCell ref="N385:N387"/>
    <mergeCell ref="O385:O387"/>
    <mergeCell ref="P385:P387"/>
    <mergeCell ref="B382:B384"/>
    <mergeCell ref="M382:M384"/>
    <mergeCell ref="N382:N384"/>
    <mergeCell ref="O382:O384"/>
    <mergeCell ref="P382:P384"/>
    <mergeCell ref="Q382:Q384"/>
    <mergeCell ref="R382:R384"/>
    <mergeCell ref="T391:T393"/>
    <mergeCell ref="B394:B396"/>
    <mergeCell ref="M394:M396"/>
    <mergeCell ref="N394:N396"/>
    <mergeCell ref="O394:O396"/>
    <mergeCell ref="P394:P396"/>
    <mergeCell ref="Q394:Q396"/>
    <mergeCell ref="R394:R396"/>
    <mergeCell ref="S394:S396"/>
    <mergeCell ref="T394:T396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T397:T399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T400:T402"/>
    <mergeCell ref="B397:B399"/>
    <mergeCell ref="M397:M399"/>
    <mergeCell ref="N397:N399"/>
    <mergeCell ref="O397:O399"/>
    <mergeCell ref="P397:P399"/>
    <mergeCell ref="Q397:Q399"/>
    <mergeCell ref="R397:R399"/>
    <mergeCell ref="S397:S399"/>
    <mergeCell ref="T403:T405"/>
    <mergeCell ref="B406:B408"/>
    <mergeCell ref="M406:M408"/>
    <mergeCell ref="N406:N408"/>
    <mergeCell ref="O406:O408"/>
    <mergeCell ref="P406:P408"/>
    <mergeCell ref="Q406:Q408"/>
    <mergeCell ref="R406:R408"/>
    <mergeCell ref="S406:S408"/>
    <mergeCell ref="T406:T408"/>
    <mergeCell ref="B403:B405"/>
    <mergeCell ref="M403:M405"/>
    <mergeCell ref="N403:N405"/>
    <mergeCell ref="O403:O405"/>
    <mergeCell ref="P403:P405"/>
    <mergeCell ref="Q403:Q405"/>
    <mergeCell ref="R403:R405"/>
    <mergeCell ref="S403:S405"/>
    <mergeCell ref="T409:T411"/>
    <mergeCell ref="B412:B414"/>
    <mergeCell ref="M412:M414"/>
    <mergeCell ref="N412:N414"/>
    <mergeCell ref="O412:O414"/>
    <mergeCell ref="P412:P414"/>
    <mergeCell ref="Q412:Q414"/>
    <mergeCell ref="R412:R414"/>
    <mergeCell ref="S412:S414"/>
    <mergeCell ref="T412:T414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T415:T417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T418:T420"/>
    <mergeCell ref="B415:B417"/>
    <mergeCell ref="M415:M417"/>
    <mergeCell ref="N415:N417"/>
    <mergeCell ref="O415:O417"/>
    <mergeCell ref="P415:P417"/>
    <mergeCell ref="Q415:Q417"/>
    <mergeCell ref="R415:R417"/>
    <mergeCell ref="S415:S417"/>
    <mergeCell ref="T421:T423"/>
    <mergeCell ref="B424:B426"/>
    <mergeCell ref="M424:M426"/>
    <mergeCell ref="N424:N426"/>
    <mergeCell ref="O424:O426"/>
    <mergeCell ref="P424:P426"/>
    <mergeCell ref="Q424:Q426"/>
    <mergeCell ref="R424:R426"/>
    <mergeCell ref="S424:S426"/>
    <mergeCell ref="T424:T426"/>
    <mergeCell ref="B421:B423"/>
    <mergeCell ref="M421:M423"/>
    <mergeCell ref="N421:N423"/>
    <mergeCell ref="O421:O423"/>
    <mergeCell ref="P421:P423"/>
    <mergeCell ref="Q421:Q423"/>
    <mergeCell ref="R421:R423"/>
    <mergeCell ref="S421:S423"/>
    <mergeCell ref="T427:T429"/>
    <mergeCell ref="B430:B432"/>
    <mergeCell ref="M430:M432"/>
    <mergeCell ref="N430:N432"/>
    <mergeCell ref="O430:O432"/>
    <mergeCell ref="P430:P432"/>
    <mergeCell ref="Q430:Q432"/>
    <mergeCell ref="R430:R432"/>
    <mergeCell ref="S430:S432"/>
    <mergeCell ref="T430:T432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T433:T435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T436:T438"/>
    <mergeCell ref="B433:B435"/>
    <mergeCell ref="M433:M435"/>
    <mergeCell ref="N433:N435"/>
    <mergeCell ref="O433:O435"/>
    <mergeCell ref="P433:P435"/>
    <mergeCell ref="Q433:Q435"/>
    <mergeCell ref="R433:R435"/>
    <mergeCell ref="S433:S435"/>
    <mergeCell ref="T439:T441"/>
    <mergeCell ref="B442:B444"/>
    <mergeCell ref="M442:M444"/>
    <mergeCell ref="N442:N444"/>
    <mergeCell ref="O442:O444"/>
    <mergeCell ref="P442:P444"/>
    <mergeCell ref="Q442:Q444"/>
    <mergeCell ref="R442:R444"/>
    <mergeCell ref="S442:S444"/>
    <mergeCell ref="T442:T444"/>
    <mergeCell ref="B439:B441"/>
    <mergeCell ref="M439:M441"/>
    <mergeCell ref="N439:N441"/>
    <mergeCell ref="O439:O441"/>
    <mergeCell ref="P439:P441"/>
    <mergeCell ref="Q439:Q441"/>
    <mergeCell ref="R439:R441"/>
    <mergeCell ref="S439:S441"/>
    <mergeCell ref="T445:T447"/>
    <mergeCell ref="B448:B450"/>
    <mergeCell ref="M448:M450"/>
    <mergeCell ref="N448:N450"/>
    <mergeCell ref="O448:O450"/>
    <mergeCell ref="P448:P450"/>
    <mergeCell ref="Q448:Q450"/>
    <mergeCell ref="R448:R450"/>
    <mergeCell ref="S448:S450"/>
    <mergeCell ref="T448:T450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T451:T453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T454:T456"/>
    <mergeCell ref="B451:B453"/>
    <mergeCell ref="M451:M453"/>
    <mergeCell ref="N451:N453"/>
    <mergeCell ref="O451:O453"/>
    <mergeCell ref="P451:P453"/>
    <mergeCell ref="Q451:Q453"/>
    <mergeCell ref="R451:R453"/>
    <mergeCell ref="S451:S453"/>
    <mergeCell ref="B460:B462"/>
    <mergeCell ref="M460:M462"/>
    <mergeCell ref="N460:N462"/>
    <mergeCell ref="O460:O462"/>
    <mergeCell ref="P460:P462"/>
    <mergeCell ref="Q460:Q462"/>
    <mergeCell ref="R460:R462"/>
    <mergeCell ref="S460:S462"/>
    <mergeCell ref="T460:T462"/>
    <mergeCell ref="B457:B459"/>
    <mergeCell ref="M457:M459"/>
    <mergeCell ref="N457:N459"/>
    <mergeCell ref="O457:O459"/>
    <mergeCell ref="P457:P459"/>
    <mergeCell ref="Q457:Q459"/>
    <mergeCell ref="R457:R459"/>
    <mergeCell ref="S457:S459"/>
    <mergeCell ref="T457:T459"/>
    <mergeCell ref="T463:T465"/>
    <mergeCell ref="B466:B468"/>
    <mergeCell ref="M466:M468"/>
    <mergeCell ref="N466:N468"/>
    <mergeCell ref="O466:O468"/>
    <mergeCell ref="P466:P468"/>
    <mergeCell ref="Q466:Q468"/>
    <mergeCell ref="R466:R468"/>
    <mergeCell ref="S466:S468"/>
    <mergeCell ref="T466:T468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T469:T471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T472:T474"/>
    <mergeCell ref="B469:B471"/>
    <mergeCell ref="M469:M471"/>
    <mergeCell ref="N469:N471"/>
    <mergeCell ref="O469:O471"/>
    <mergeCell ref="P469:P471"/>
    <mergeCell ref="Q469:Q471"/>
    <mergeCell ref="R469:R471"/>
    <mergeCell ref="S469:S471"/>
    <mergeCell ref="T475:T477"/>
    <mergeCell ref="B478:B480"/>
    <mergeCell ref="M478:M480"/>
    <mergeCell ref="N478:N480"/>
    <mergeCell ref="O478:O480"/>
    <mergeCell ref="P478:P480"/>
    <mergeCell ref="Q478:Q480"/>
    <mergeCell ref="R478:R480"/>
    <mergeCell ref="S478:S480"/>
    <mergeCell ref="T478:T480"/>
    <mergeCell ref="B475:B477"/>
    <mergeCell ref="M475:M477"/>
    <mergeCell ref="N475:N477"/>
    <mergeCell ref="O475:O477"/>
    <mergeCell ref="P475:P477"/>
    <mergeCell ref="Q475:Q477"/>
    <mergeCell ref="R475:R477"/>
    <mergeCell ref="S475:S477"/>
  </mergeCells>
  <conditionalFormatting sqref="K4">
    <cfRule type="cellIs" dxfId="86" priority="41" stopIfTrue="1" operator="between">
      <formula>19000</formula>
      <formula>49000</formula>
    </cfRule>
  </conditionalFormatting>
  <conditionalFormatting sqref="Q10:Q96">
    <cfRule type="cellIs" dxfId="85" priority="39" stopIfTrue="1" operator="equal">
      <formula>"Fail"</formula>
    </cfRule>
    <cfRule type="cellIs" dxfId="84" priority="40" stopIfTrue="1" operator="equal">
      <formula>"Pass"</formula>
    </cfRule>
  </conditionalFormatting>
  <conditionalFormatting sqref="Q382:Q384">
    <cfRule type="cellIs" dxfId="83" priority="31" stopIfTrue="1" operator="equal">
      <formula>"Fail"</formula>
    </cfRule>
    <cfRule type="cellIs" dxfId="82" priority="32" stopIfTrue="1" operator="equal">
      <formula>"Pass"</formula>
    </cfRule>
  </conditionalFormatting>
  <conditionalFormatting sqref="Q385:Q387">
    <cfRule type="cellIs" dxfId="81" priority="29" stopIfTrue="1" operator="equal">
      <formula>"Fail"</formula>
    </cfRule>
    <cfRule type="cellIs" dxfId="80" priority="30" stopIfTrue="1" operator="equal">
      <formula>"Pass"</formula>
    </cfRule>
  </conditionalFormatting>
  <conditionalFormatting sqref="Q388:Q390">
    <cfRule type="cellIs" dxfId="79" priority="27" stopIfTrue="1" operator="equal">
      <formula>"Fail"</formula>
    </cfRule>
    <cfRule type="cellIs" dxfId="78" priority="28" stopIfTrue="1" operator="equal">
      <formula>"Pass"</formula>
    </cfRule>
  </conditionalFormatting>
  <conditionalFormatting sqref="Q379:Q381">
    <cfRule type="cellIs" dxfId="77" priority="23" stopIfTrue="1" operator="equal">
      <formula>"Fail"</formula>
    </cfRule>
    <cfRule type="cellIs" dxfId="76" priority="24" stopIfTrue="1" operator="equal">
      <formula>"Pass"</formula>
    </cfRule>
  </conditionalFormatting>
  <conditionalFormatting sqref="Q97:Q378">
    <cfRule type="cellIs" dxfId="75" priority="15" stopIfTrue="1" operator="equal">
      <formula>"Fail"</formula>
    </cfRule>
    <cfRule type="cellIs" dxfId="74" priority="16" stopIfTrue="1" operator="equal">
      <formula>"Pass"</formula>
    </cfRule>
  </conditionalFormatting>
  <conditionalFormatting sqref="Q379:Q381 Q394:Q396 Q409:Q411 Q424:Q426 Q439:Q441 Q454:Q456 Q469:Q471">
    <cfRule type="cellIs" dxfId="73" priority="13" stopIfTrue="1" operator="equal">
      <formula>"Fail"</formula>
    </cfRule>
    <cfRule type="cellIs" dxfId="72" priority="14" stopIfTrue="1" operator="equal">
      <formula>"Pass"</formula>
    </cfRule>
  </conditionalFormatting>
  <conditionalFormatting sqref="Q382:Q384 Q397:Q399 Q412:Q414 Q427:Q429 Q442:Q444 Q457:Q459 Q472:Q474">
    <cfRule type="cellIs" dxfId="71" priority="11" stopIfTrue="1" operator="equal">
      <formula>"Fail"</formula>
    </cfRule>
    <cfRule type="cellIs" dxfId="70" priority="12" stopIfTrue="1" operator="equal">
      <formula>"Pass"</formula>
    </cfRule>
  </conditionalFormatting>
  <conditionalFormatting sqref="Q385:Q387 Q400:Q402 Q415:Q417 Q430:Q432 Q445:Q447 Q460:Q462 Q475:Q477">
    <cfRule type="cellIs" dxfId="69" priority="9" stopIfTrue="1" operator="equal">
      <formula>"Fail"</formula>
    </cfRule>
    <cfRule type="cellIs" dxfId="68" priority="10" stopIfTrue="1" operator="equal">
      <formula>"Pass"</formula>
    </cfRule>
  </conditionalFormatting>
  <conditionalFormatting sqref="Q388:Q390 Q403:Q405 Q418:Q420 Q433:Q435 Q448:Q450 Q463:Q465 Q478:Q480">
    <cfRule type="cellIs" dxfId="67" priority="7" stopIfTrue="1" operator="equal">
      <formula>"Fail"</formula>
    </cfRule>
    <cfRule type="cellIs" dxfId="66" priority="8" stopIfTrue="1" operator="equal">
      <formula>"Pass"</formula>
    </cfRule>
  </conditionalFormatting>
  <conditionalFormatting sqref="Q391:Q393 Q406:Q408 Q421:Q423 Q436:Q438 Q451:Q453 Q466:Q468">
    <cfRule type="cellIs" dxfId="65" priority="5" stopIfTrue="1" operator="equal">
      <formula>"Fail"</formula>
    </cfRule>
    <cfRule type="cellIs" dxfId="64" priority="6" stopIfTrue="1" operator="equal">
      <formula>"Pass"</formula>
    </cfRule>
  </conditionalFormatting>
  <conditionalFormatting sqref="Q388:Q390">
    <cfRule type="cellIs" dxfId="63" priority="3" stopIfTrue="1" operator="equal">
      <formula>"Fail"</formula>
    </cfRule>
    <cfRule type="cellIs" dxfId="62" priority="4" stopIfTrue="1" operator="equal">
      <formula>"Pass"</formula>
    </cfRule>
  </conditionalFormatting>
  <conditionalFormatting sqref="Q433:Q435">
    <cfRule type="cellIs" dxfId="61" priority="1" stopIfTrue="1" operator="equal">
      <formula>"Fail"</formula>
    </cfRule>
    <cfRule type="cellIs" dxfId="60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6:G254"/>
  <sheetViews>
    <sheetView topLeftCell="A13" zoomScale="111" zoomScaleNormal="111" workbookViewId="0">
      <selection activeCell="I53" sqref="I53"/>
    </sheetView>
  </sheetViews>
  <sheetFormatPr defaultRowHeight="16.100000000000001" x14ac:dyDescent="0.35"/>
  <sheetData>
    <row r="26" spans="1:7" x14ac:dyDescent="0.35">
      <c r="A26" s="204"/>
      <c r="G26" s="204"/>
    </row>
    <row r="27" spans="1:7" x14ac:dyDescent="0.35">
      <c r="A27" s="204"/>
      <c r="G27" s="204"/>
    </row>
    <row r="28" spans="1:7" x14ac:dyDescent="0.35">
      <c r="A28" s="204"/>
      <c r="G28" s="204"/>
    </row>
    <row r="29" spans="1:7" x14ac:dyDescent="0.35">
      <c r="A29" s="204"/>
      <c r="G29" s="204"/>
    </row>
    <row r="30" spans="1:7" x14ac:dyDescent="0.35">
      <c r="A30" s="204"/>
      <c r="G30" s="204"/>
    </row>
    <row r="31" spans="1:7" x14ac:dyDescent="0.35">
      <c r="A31" s="204"/>
      <c r="G31" s="204"/>
    </row>
    <row r="32" spans="1:7" x14ac:dyDescent="0.35">
      <c r="A32" s="204"/>
      <c r="G32" s="204"/>
    </row>
    <row r="33" spans="1:7" x14ac:dyDescent="0.35">
      <c r="A33" s="204"/>
      <c r="G33" s="204"/>
    </row>
    <row r="34" spans="1:7" x14ac:dyDescent="0.35">
      <c r="A34" s="204"/>
      <c r="G34" s="204"/>
    </row>
    <row r="35" spans="1:7" x14ac:dyDescent="0.35">
      <c r="A35" s="204"/>
      <c r="G35" s="204"/>
    </row>
    <row r="36" spans="1:7" x14ac:dyDescent="0.35">
      <c r="A36" s="204"/>
      <c r="G36" s="204"/>
    </row>
    <row r="37" spans="1:7" x14ac:dyDescent="0.35">
      <c r="A37" s="204"/>
      <c r="G37" s="204"/>
    </row>
    <row r="38" spans="1:7" x14ac:dyDescent="0.35">
      <c r="A38" s="204"/>
      <c r="G38" s="204"/>
    </row>
    <row r="39" spans="1:7" x14ac:dyDescent="0.35">
      <c r="A39" s="204"/>
      <c r="G39" s="204"/>
    </row>
    <row r="40" spans="1:7" x14ac:dyDescent="0.35">
      <c r="A40" s="204"/>
      <c r="G40" s="204"/>
    </row>
    <row r="41" spans="1:7" x14ac:dyDescent="0.35">
      <c r="A41" s="204"/>
      <c r="G41" s="204"/>
    </row>
    <row r="42" spans="1:7" x14ac:dyDescent="0.35">
      <c r="A42" s="204"/>
      <c r="G42" s="204"/>
    </row>
    <row r="43" spans="1:7" x14ac:dyDescent="0.35">
      <c r="A43" s="204"/>
      <c r="G43" s="204"/>
    </row>
    <row r="44" spans="1:7" x14ac:dyDescent="0.35">
      <c r="A44" s="204"/>
      <c r="G44" s="204"/>
    </row>
    <row r="45" spans="1:7" x14ac:dyDescent="0.35">
      <c r="A45" s="204"/>
      <c r="G45" s="204"/>
    </row>
    <row r="46" spans="1:7" x14ac:dyDescent="0.35">
      <c r="A46" s="204"/>
      <c r="G46" s="204"/>
    </row>
    <row r="47" spans="1:7" x14ac:dyDescent="0.35">
      <c r="A47" s="204"/>
      <c r="G47" s="204"/>
    </row>
    <row r="48" spans="1:7" x14ac:dyDescent="0.35">
      <c r="A48" s="204"/>
      <c r="G48" s="204"/>
    </row>
    <row r="49" spans="1:7" x14ac:dyDescent="0.35">
      <c r="A49" s="204"/>
      <c r="G49" s="204"/>
    </row>
    <row r="50" spans="1:7" x14ac:dyDescent="0.35">
      <c r="A50" s="204"/>
      <c r="G50" s="204"/>
    </row>
    <row r="51" spans="1:7" x14ac:dyDescent="0.35">
      <c r="A51" s="204"/>
      <c r="G51" s="204"/>
    </row>
    <row r="52" spans="1:7" x14ac:dyDescent="0.35">
      <c r="A52" s="204"/>
      <c r="G52" s="204"/>
    </row>
    <row r="53" spans="1:7" x14ac:dyDescent="0.35">
      <c r="A53" s="204"/>
      <c r="G53" s="204"/>
    </row>
    <row r="54" spans="1:7" x14ac:dyDescent="0.35">
      <c r="A54" s="204"/>
      <c r="G54" s="204"/>
    </row>
    <row r="55" spans="1:7" x14ac:dyDescent="0.35">
      <c r="A55" s="204"/>
      <c r="G55" s="204"/>
    </row>
    <row r="56" spans="1:7" x14ac:dyDescent="0.35">
      <c r="A56" s="204"/>
      <c r="G56" s="204"/>
    </row>
    <row r="57" spans="1:7" x14ac:dyDescent="0.35">
      <c r="A57" s="204"/>
      <c r="G57" s="204"/>
    </row>
    <row r="58" spans="1:7" x14ac:dyDescent="0.35">
      <c r="A58" s="204"/>
      <c r="G58" s="204"/>
    </row>
    <row r="59" spans="1:7" x14ac:dyDescent="0.35">
      <c r="A59" s="204"/>
      <c r="G59" s="204"/>
    </row>
    <row r="60" spans="1:7" x14ac:dyDescent="0.35">
      <c r="A60" s="204"/>
      <c r="G60" s="204"/>
    </row>
    <row r="61" spans="1:7" x14ac:dyDescent="0.35">
      <c r="A61" s="204"/>
      <c r="G61" s="204"/>
    </row>
    <row r="62" spans="1:7" x14ac:dyDescent="0.35">
      <c r="A62" s="204"/>
      <c r="G62" s="204"/>
    </row>
    <row r="63" spans="1:7" x14ac:dyDescent="0.35">
      <c r="A63" s="204"/>
      <c r="G63" s="204"/>
    </row>
    <row r="64" spans="1:7" x14ac:dyDescent="0.35">
      <c r="A64" s="204"/>
      <c r="G64" s="204"/>
    </row>
    <row r="65" spans="1:7" x14ac:dyDescent="0.35">
      <c r="A65" s="204"/>
      <c r="G65" s="204"/>
    </row>
    <row r="66" spans="1:7" x14ac:dyDescent="0.35">
      <c r="A66" s="204"/>
      <c r="G66" s="204"/>
    </row>
    <row r="67" spans="1:7" x14ac:dyDescent="0.35">
      <c r="A67" s="204"/>
      <c r="G67" s="204"/>
    </row>
    <row r="68" spans="1:7" x14ac:dyDescent="0.35">
      <c r="A68" s="204"/>
      <c r="G68" s="204"/>
    </row>
    <row r="69" spans="1:7" x14ac:dyDescent="0.35">
      <c r="A69" s="204"/>
      <c r="G69" s="204"/>
    </row>
    <row r="70" spans="1:7" x14ac:dyDescent="0.35">
      <c r="A70" s="204"/>
      <c r="G70" s="204"/>
    </row>
    <row r="71" spans="1:7" x14ac:dyDescent="0.35">
      <c r="A71" s="204"/>
      <c r="G71" s="204"/>
    </row>
    <row r="72" spans="1:7" x14ac:dyDescent="0.35">
      <c r="A72" s="204"/>
      <c r="G72" s="204"/>
    </row>
    <row r="73" spans="1:7" x14ac:dyDescent="0.35">
      <c r="A73" s="204"/>
      <c r="G73" s="204"/>
    </row>
    <row r="74" spans="1:7" x14ac:dyDescent="0.35">
      <c r="A74" s="204"/>
      <c r="G74" s="204"/>
    </row>
    <row r="75" spans="1:7" x14ac:dyDescent="0.35">
      <c r="A75" s="204"/>
      <c r="G75" s="204"/>
    </row>
    <row r="76" spans="1:7" x14ac:dyDescent="0.35">
      <c r="A76" s="204"/>
      <c r="G76" s="204"/>
    </row>
    <row r="77" spans="1:7" x14ac:dyDescent="0.35">
      <c r="A77" s="204"/>
      <c r="G77" s="204"/>
    </row>
    <row r="78" spans="1:7" x14ac:dyDescent="0.35">
      <c r="A78" s="204"/>
      <c r="G78" s="204"/>
    </row>
    <row r="79" spans="1:7" x14ac:dyDescent="0.35">
      <c r="A79" s="204"/>
      <c r="G79" s="204"/>
    </row>
    <row r="80" spans="1:7" x14ac:dyDescent="0.35">
      <c r="A80" s="204"/>
      <c r="G80" s="204"/>
    </row>
    <row r="81" spans="1:7" x14ac:dyDescent="0.35">
      <c r="A81" s="204"/>
      <c r="G81" s="204"/>
    </row>
    <row r="82" spans="1:7" x14ac:dyDescent="0.35">
      <c r="A82" s="204"/>
      <c r="G82" s="204"/>
    </row>
    <row r="83" spans="1:7" x14ac:dyDescent="0.35">
      <c r="A83" s="204"/>
      <c r="G83" s="204"/>
    </row>
    <row r="84" spans="1:7" x14ac:dyDescent="0.35">
      <c r="A84" s="204"/>
      <c r="G84" s="204"/>
    </row>
    <row r="85" spans="1:7" x14ac:dyDescent="0.35">
      <c r="A85" s="204"/>
      <c r="G85" s="204"/>
    </row>
    <row r="86" spans="1:7" x14ac:dyDescent="0.35">
      <c r="A86" s="204"/>
      <c r="G86" s="204"/>
    </row>
    <row r="87" spans="1:7" x14ac:dyDescent="0.35">
      <c r="A87" s="204"/>
      <c r="G87" s="204"/>
    </row>
    <row r="88" spans="1:7" x14ac:dyDescent="0.35">
      <c r="A88" s="204"/>
      <c r="G88" s="204"/>
    </row>
    <row r="89" spans="1:7" x14ac:dyDescent="0.35">
      <c r="A89" s="204"/>
      <c r="G89" s="204"/>
    </row>
    <row r="90" spans="1:7" x14ac:dyDescent="0.35">
      <c r="A90" s="204"/>
      <c r="G90" s="204"/>
    </row>
    <row r="91" spans="1:7" x14ac:dyDescent="0.35">
      <c r="A91" s="204"/>
      <c r="G91" s="204"/>
    </row>
    <row r="92" spans="1:7" x14ac:dyDescent="0.35">
      <c r="A92" s="204"/>
      <c r="G92" s="204"/>
    </row>
    <row r="93" spans="1:7" x14ac:dyDescent="0.35">
      <c r="A93" s="204"/>
      <c r="G93" s="204"/>
    </row>
    <row r="94" spans="1:7" x14ac:dyDescent="0.35">
      <c r="A94" s="204"/>
      <c r="G94" s="204"/>
    </row>
    <row r="95" spans="1:7" x14ac:dyDescent="0.35">
      <c r="A95" s="204"/>
      <c r="G95" s="204"/>
    </row>
    <row r="96" spans="1:7" x14ac:dyDescent="0.35">
      <c r="A96" s="204"/>
      <c r="G96" s="204"/>
    </row>
    <row r="97" spans="1:7" x14ac:dyDescent="0.35">
      <c r="A97" s="204"/>
      <c r="G97" s="204"/>
    </row>
    <row r="98" spans="1:7" x14ac:dyDescent="0.35">
      <c r="A98" s="204"/>
      <c r="G98" s="204"/>
    </row>
    <row r="99" spans="1:7" x14ac:dyDescent="0.35">
      <c r="A99" s="204"/>
      <c r="G99" s="204"/>
    </row>
    <row r="100" spans="1:7" x14ac:dyDescent="0.35">
      <c r="A100" s="204"/>
      <c r="G100" s="204"/>
    </row>
    <row r="101" spans="1:7" x14ac:dyDescent="0.35">
      <c r="A101" s="204"/>
      <c r="G101" s="204"/>
    </row>
    <row r="102" spans="1:7" x14ac:dyDescent="0.35">
      <c r="A102" s="204"/>
      <c r="G102" s="204"/>
    </row>
    <row r="103" spans="1:7" x14ac:dyDescent="0.35">
      <c r="A103" s="204"/>
      <c r="G103" s="204"/>
    </row>
    <row r="104" spans="1:7" x14ac:dyDescent="0.35">
      <c r="A104" s="204"/>
      <c r="G104" s="204"/>
    </row>
    <row r="105" spans="1:7" x14ac:dyDescent="0.35">
      <c r="A105" s="204"/>
      <c r="G105" s="204"/>
    </row>
    <row r="106" spans="1:7" x14ac:dyDescent="0.35">
      <c r="A106" s="204"/>
      <c r="G106" s="204"/>
    </row>
    <row r="107" spans="1:7" x14ac:dyDescent="0.35">
      <c r="A107" s="204"/>
      <c r="G107" s="204"/>
    </row>
    <row r="108" spans="1:7" x14ac:dyDescent="0.35">
      <c r="A108" s="204"/>
      <c r="G108" s="204"/>
    </row>
    <row r="109" spans="1:7" x14ac:dyDescent="0.35">
      <c r="A109" s="204"/>
      <c r="G109" s="204"/>
    </row>
    <row r="110" spans="1:7" x14ac:dyDescent="0.35">
      <c r="A110" s="204"/>
      <c r="G110" s="204"/>
    </row>
    <row r="111" spans="1:7" x14ac:dyDescent="0.35">
      <c r="A111" s="204"/>
      <c r="G111" s="204"/>
    </row>
    <row r="112" spans="1:7" x14ac:dyDescent="0.35">
      <c r="A112" s="204"/>
      <c r="G112" s="204"/>
    </row>
    <row r="113" spans="1:7" x14ac:dyDescent="0.35">
      <c r="A113" s="204"/>
      <c r="G113" s="204"/>
    </row>
    <row r="114" spans="1:7" x14ac:dyDescent="0.35">
      <c r="A114" s="204"/>
      <c r="G114" s="204"/>
    </row>
    <row r="115" spans="1:7" x14ac:dyDescent="0.35">
      <c r="A115" s="204"/>
      <c r="G115" s="204"/>
    </row>
    <row r="116" spans="1:7" x14ac:dyDescent="0.35">
      <c r="A116" s="204"/>
      <c r="G116" s="204"/>
    </row>
    <row r="117" spans="1:7" x14ac:dyDescent="0.35">
      <c r="A117" s="204"/>
      <c r="G117" s="204"/>
    </row>
    <row r="118" spans="1:7" x14ac:dyDescent="0.35">
      <c r="A118" s="204"/>
      <c r="G118" s="204"/>
    </row>
    <row r="119" spans="1:7" x14ac:dyDescent="0.35">
      <c r="A119" s="204"/>
      <c r="G119" s="204"/>
    </row>
    <row r="120" spans="1:7" x14ac:dyDescent="0.35">
      <c r="A120" s="204"/>
      <c r="G120" s="204"/>
    </row>
    <row r="121" spans="1:7" x14ac:dyDescent="0.35">
      <c r="A121" s="204"/>
      <c r="G121" s="204"/>
    </row>
    <row r="122" spans="1:7" x14ac:dyDescent="0.35">
      <c r="A122" s="204"/>
      <c r="G122" s="204"/>
    </row>
    <row r="123" spans="1:7" x14ac:dyDescent="0.35">
      <c r="A123" s="204"/>
      <c r="G123" s="204"/>
    </row>
    <row r="124" spans="1:7" x14ac:dyDescent="0.35">
      <c r="A124" s="204"/>
      <c r="G124" s="204"/>
    </row>
    <row r="125" spans="1:7" x14ac:dyDescent="0.35">
      <c r="A125" s="204"/>
      <c r="G125" s="204"/>
    </row>
    <row r="126" spans="1:7" x14ac:dyDescent="0.35">
      <c r="A126" s="204"/>
      <c r="G126" s="204"/>
    </row>
    <row r="127" spans="1:7" x14ac:dyDescent="0.35">
      <c r="A127" s="204"/>
      <c r="G127" s="204"/>
    </row>
    <row r="128" spans="1:7" x14ac:dyDescent="0.35">
      <c r="A128" s="204"/>
      <c r="G128" s="204"/>
    </row>
    <row r="129" spans="1:7" x14ac:dyDescent="0.35">
      <c r="A129" s="204"/>
      <c r="G129" s="204"/>
    </row>
    <row r="130" spans="1:7" x14ac:dyDescent="0.35">
      <c r="A130" s="204"/>
      <c r="G130" s="204"/>
    </row>
    <row r="131" spans="1:7" x14ac:dyDescent="0.35">
      <c r="A131" s="204"/>
      <c r="G131" s="204"/>
    </row>
    <row r="132" spans="1:7" x14ac:dyDescent="0.35">
      <c r="A132" s="204"/>
      <c r="G132" s="204"/>
    </row>
    <row r="133" spans="1:7" x14ac:dyDescent="0.35">
      <c r="A133" s="204"/>
      <c r="G133" s="204"/>
    </row>
    <row r="134" spans="1:7" x14ac:dyDescent="0.35">
      <c r="A134" s="204"/>
      <c r="G134" s="204"/>
    </row>
    <row r="135" spans="1:7" x14ac:dyDescent="0.35">
      <c r="A135" s="204"/>
      <c r="G135" s="204"/>
    </row>
    <row r="136" spans="1:7" x14ac:dyDescent="0.35">
      <c r="A136" s="204"/>
      <c r="G136" s="204"/>
    </row>
    <row r="137" spans="1:7" x14ac:dyDescent="0.35">
      <c r="A137" s="204"/>
      <c r="G137" s="204"/>
    </row>
    <row r="138" spans="1:7" x14ac:dyDescent="0.35">
      <c r="A138" s="204"/>
      <c r="G138" s="204"/>
    </row>
    <row r="139" spans="1:7" x14ac:dyDescent="0.35">
      <c r="A139" s="204"/>
      <c r="G139" s="204"/>
    </row>
    <row r="140" spans="1:7" x14ac:dyDescent="0.35">
      <c r="A140" s="204"/>
      <c r="G140" s="204"/>
    </row>
    <row r="141" spans="1:7" x14ac:dyDescent="0.35">
      <c r="A141" s="204"/>
      <c r="G141" s="204"/>
    </row>
    <row r="142" spans="1:7" x14ac:dyDescent="0.35">
      <c r="A142" s="204"/>
      <c r="G142" s="204"/>
    </row>
    <row r="143" spans="1:7" x14ac:dyDescent="0.35">
      <c r="A143" s="204"/>
      <c r="G143" s="204"/>
    </row>
    <row r="144" spans="1:7" x14ac:dyDescent="0.35">
      <c r="A144" s="204"/>
      <c r="G144" s="204"/>
    </row>
    <row r="145" spans="1:7" x14ac:dyDescent="0.35">
      <c r="A145" s="204"/>
      <c r="G145" s="204"/>
    </row>
    <row r="146" spans="1:7" x14ac:dyDescent="0.35">
      <c r="A146" s="204"/>
      <c r="G146" s="204"/>
    </row>
    <row r="147" spans="1:7" x14ac:dyDescent="0.35">
      <c r="A147" s="204"/>
      <c r="G147" s="204"/>
    </row>
    <row r="148" spans="1:7" x14ac:dyDescent="0.35">
      <c r="A148" s="204"/>
      <c r="G148" s="204"/>
    </row>
    <row r="149" spans="1:7" x14ac:dyDescent="0.35">
      <c r="A149" s="204"/>
      <c r="G149" s="204"/>
    </row>
    <row r="150" spans="1:7" x14ac:dyDescent="0.35">
      <c r="A150" s="204"/>
      <c r="G150" s="204"/>
    </row>
    <row r="151" spans="1:7" x14ac:dyDescent="0.35">
      <c r="A151" s="204"/>
      <c r="G151" s="204"/>
    </row>
    <row r="152" spans="1:7" x14ac:dyDescent="0.35">
      <c r="A152" s="204"/>
      <c r="G152" s="204"/>
    </row>
    <row r="153" spans="1:7" x14ac:dyDescent="0.35">
      <c r="A153" s="204"/>
      <c r="G153" s="204"/>
    </row>
    <row r="154" spans="1:7" x14ac:dyDescent="0.35">
      <c r="A154" s="204"/>
      <c r="G154" s="204"/>
    </row>
    <row r="155" spans="1:7" x14ac:dyDescent="0.35">
      <c r="A155" s="204"/>
      <c r="G155" s="204"/>
    </row>
    <row r="156" spans="1:7" x14ac:dyDescent="0.35">
      <c r="A156" s="204"/>
      <c r="G156" s="204"/>
    </row>
    <row r="157" spans="1:7" x14ac:dyDescent="0.35">
      <c r="A157" s="204"/>
      <c r="G157" s="204"/>
    </row>
    <row r="158" spans="1:7" x14ac:dyDescent="0.35">
      <c r="A158" s="204"/>
      <c r="G158" s="204"/>
    </row>
    <row r="159" spans="1:7" x14ac:dyDescent="0.35">
      <c r="A159" s="204"/>
      <c r="G159" s="204"/>
    </row>
    <row r="160" spans="1:7" x14ac:dyDescent="0.35">
      <c r="A160" s="204"/>
      <c r="G160" s="204"/>
    </row>
    <row r="161" spans="1:7" x14ac:dyDescent="0.35">
      <c r="A161" s="204"/>
      <c r="G161" s="204"/>
    </row>
    <row r="162" spans="1:7" x14ac:dyDescent="0.35">
      <c r="A162" s="204"/>
      <c r="G162" s="204"/>
    </row>
    <row r="163" spans="1:7" x14ac:dyDescent="0.35">
      <c r="A163" s="204"/>
      <c r="G163" s="204"/>
    </row>
    <row r="164" spans="1:7" x14ac:dyDescent="0.35">
      <c r="A164" s="204"/>
      <c r="G164" s="204"/>
    </row>
    <row r="165" spans="1:7" x14ac:dyDescent="0.35">
      <c r="A165" s="204"/>
      <c r="G165" s="204"/>
    </row>
    <row r="166" spans="1:7" x14ac:dyDescent="0.35">
      <c r="A166" s="204"/>
      <c r="G166" s="204"/>
    </row>
    <row r="167" spans="1:7" x14ac:dyDescent="0.35">
      <c r="A167" s="204"/>
      <c r="G167" s="204"/>
    </row>
    <row r="168" spans="1:7" x14ac:dyDescent="0.35">
      <c r="A168" s="204"/>
      <c r="G168" s="204"/>
    </row>
    <row r="169" spans="1:7" x14ac:dyDescent="0.35">
      <c r="A169" s="204"/>
      <c r="G169" s="204"/>
    </row>
    <row r="170" spans="1:7" x14ac:dyDescent="0.35">
      <c r="A170" s="204"/>
      <c r="G170" s="204"/>
    </row>
    <row r="171" spans="1:7" x14ac:dyDescent="0.35">
      <c r="A171" s="204"/>
      <c r="G171" s="204"/>
    </row>
    <row r="172" spans="1:7" x14ac:dyDescent="0.35">
      <c r="A172" s="204"/>
      <c r="G172" s="204"/>
    </row>
    <row r="173" spans="1:7" x14ac:dyDescent="0.35">
      <c r="A173" s="204"/>
      <c r="G173" s="204"/>
    </row>
    <row r="174" spans="1:7" x14ac:dyDescent="0.35">
      <c r="A174" s="204"/>
      <c r="G174" s="204"/>
    </row>
    <row r="175" spans="1:7" x14ac:dyDescent="0.35">
      <c r="A175" s="204"/>
      <c r="G175" s="204"/>
    </row>
    <row r="176" spans="1:7" x14ac:dyDescent="0.35">
      <c r="A176" s="204"/>
      <c r="G176" s="204"/>
    </row>
    <row r="177" spans="1:7" x14ac:dyDescent="0.35">
      <c r="A177" s="204"/>
      <c r="G177" s="204"/>
    </row>
    <row r="178" spans="1:7" x14ac:dyDescent="0.35">
      <c r="A178" s="204"/>
      <c r="G178" s="204"/>
    </row>
    <row r="179" spans="1:7" x14ac:dyDescent="0.35">
      <c r="A179" s="204"/>
      <c r="G179" s="204"/>
    </row>
    <row r="180" spans="1:7" x14ac:dyDescent="0.35">
      <c r="A180" s="204"/>
      <c r="G180" s="204"/>
    </row>
    <row r="181" spans="1:7" x14ac:dyDescent="0.35">
      <c r="A181" s="204"/>
      <c r="G181" s="204"/>
    </row>
    <row r="182" spans="1:7" x14ac:dyDescent="0.35">
      <c r="A182" s="204"/>
      <c r="G182" s="204"/>
    </row>
    <row r="183" spans="1:7" x14ac:dyDescent="0.35">
      <c r="A183" s="204"/>
      <c r="G183" s="204"/>
    </row>
    <row r="184" spans="1:7" x14ac:dyDescent="0.35">
      <c r="A184" s="204"/>
      <c r="G184" s="204"/>
    </row>
    <row r="185" spans="1:7" x14ac:dyDescent="0.35">
      <c r="A185" s="204"/>
      <c r="G185" s="204"/>
    </row>
    <row r="186" spans="1:7" x14ac:dyDescent="0.35">
      <c r="A186" s="204"/>
      <c r="G186" s="204"/>
    </row>
    <row r="187" spans="1:7" x14ac:dyDescent="0.35">
      <c r="A187" s="204"/>
      <c r="G187" s="204"/>
    </row>
    <row r="188" spans="1:7" x14ac:dyDescent="0.35">
      <c r="A188" s="204"/>
      <c r="G188" s="204"/>
    </row>
    <row r="189" spans="1:7" x14ac:dyDescent="0.35">
      <c r="A189" s="204"/>
      <c r="G189" s="204"/>
    </row>
    <row r="190" spans="1:7" x14ac:dyDescent="0.35">
      <c r="A190" s="204"/>
      <c r="G190" s="204"/>
    </row>
    <row r="191" spans="1:7" x14ac:dyDescent="0.35">
      <c r="A191" s="204"/>
      <c r="G191" s="204"/>
    </row>
    <row r="192" spans="1:7" x14ac:dyDescent="0.35">
      <c r="A192" s="204"/>
      <c r="G192" s="204"/>
    </row>
    <row r="193" spans="1:7" x14ac:dyDescent="0.35">
      <c r="A193" s="204"/>
      <c r="G193" s="204"/>
    </row>
    <row r="194" spans="1:7" x14ac:dyDescent="0.35">
      <c r="A194" s="204"/>
      <c r="G194" s="204"/>
    </row>
    <row r="195" spans="1:7" x14ac:dyDescent="0.35">
      <c r="A195" s="204"/>
      <c r="G195" s="204"/>
    </row>
    <row r="196" spans="1:7" x14ac:dyDescent="0.35">
      <c r="A196" s="204"/>
      <c r="G196" s="204"/>
    </row>
    <row r="197" spans="1:7" x14ac:dyDescent="0.35">
      <c r="A197" s="204"/>
      <c r="G197" s="204"/>
    </row>
    <row r="198" spans="1:7" x14ac:dyDescent="0.35">
      <c r="A198" s="204"/>
      <c r="G198" s="204"/>
    </row>
    <row r="199" spans="1:7" x14ac:dyDescent="0.35">
      <c r="A199" s="204"/>
      <c r="G199" s="204"/>
    </row>
    <row r="200" spans="1:7" x14ac:dyDescent="0.35">
      <c r="A200" s="204"/>
      <c r="G200" s="204"/>
    </row>
    <row r="201" spans="1:7" x14ac:dyDescent="0.35">
      <c r="A201" s="204"/>
      <c r="G201" s="204"/>
    </row>
    <row r="202" spans="1:7" x14ac:dyDescent="0.35">
      <c r="A202" s="204"/>
      <c r="G202" s="204"/>
    </row>
    <row r="203" spans="1:7" x14ac:dyDescent="0.35">
      <c r="A203" s="204"/>
      <c r="G203" s="204"/>
    </row>
    <row r="204" spans="1:7" x14ac:dyDescent="0.35">
      <c r="A204" s="204"/>
      <c r="G204" s="204"/>
    </row>
    <row r="205" spans="1:7" x14ac:dyDescent="0.35">
      <c r="A205" s="204"/>
      <c r="G205" s="204"/>
    </row>
    <row r="206" spans="1:7" x14ac:dyDescent="0.35">
      <c r="A206" s="204"/>
      <c r="G206" s="204"/>
    </row>
    <row r="207" spans="1:7" x14ac:dyDescent="0.35">
      <c r="A207" s="204"/>
      <c r="G207" s="204"/>
    </row>
    <row r="208" spans="1:7" x14ac:dyDescent="0.35">
      <c r="A208" s="204"/>
      <c r="G208" s="204"/>
    </row>
    <row r="209" spans="1:7" x14ac:dyDescent="0.35">
      <c r="A209" s="204"/>
      <c r="G209" s="204"/>
    </row>
    <row r="210" spans="1:7" x14ac:dyDescent="0.35">
      <c r="A210" s="204"/>
      <c r="G210" s="204"/>
    </row>
    <row r="211" spans="1:7" x14ac:dyDescent="0.35">
      <c r="A211" s="204"/>
      <c r="G211" s="204"/>
    </row>
    <row r="212" spans="1:7" x14ac:dyDescent="0.35">
      <c r="A212" s="204"/>
      <c r="G212" s="204"/>
    </row>
    <row r="213" spans="1:7" x14ac:dyDescent="0.35">
      <c r="A213" s="204"/>
      <c r="G213" s="204"/>
    </row>
    <row r="214" spans="1:7" x14ac:dyDescent="0.35">
      <c r="A214" s="204"/>
      <c r="G214" s="204"/>
    </row>
    <row r="215" spans="1:7" x14ac:dyDescent="0.35">
      <c r="A215" s="204"/>
      <c r="G215" s="204"/>
    </row>
    <row r="216" spans="1:7" x14ac:dyDescent="0.35">
      <c r="A216" s="204"/>
      <c r="G216" s="204"/>
    </row>
    <row r="217" spans="1:7" x14ac:dyDescent="0.35">
      <c r="A217" s="204"/>
      <c r="G217" s="204"/>
    </row>
    <row r="218" spans="1:7" x14ac:dyDescent="0.35">
      <c r="A218" s="204"/>
      <c r="G218" s="204"/>
    </row>
    <row r="219" spans="1:7" x14ac:dyDescent="0.35">
      <c r="A219" s="204"/>
      <c r="G219" s="204"/>
    </row>
    <row r="220" spans="1:7" x14ac:dyDescent="0.35">
      <c r="A220" s="204"/>
      <c r="G220" s="204"/>
    </row>
    <row r="221" spans="1:7" x14ac:dyDescent="0.35">
      <c r="A221" s="204"/>
      <c r="G221" s="204"/>
    </row>
    <row r="222" spans="1:7" x14ac:dyDescent="0.35">
      <c r="A222" s="204"/>
      <c r="G222" s="204"/>
    </row>
    <row r="223" spans="1:7" x14ac:dyDescent="0.35">
      <c r="A223" s="204"/>
      <c r="G223" s="204"/>
    </row>
    <row r="224" spans="1:7" x14ac:dyDescent="0.35">
      <c r="A224" s="204"/>
      <c r="G224" s="204"/>
    </row>
    <row r="225" spans="1:7" x14ac:dyDescent="0.35">
      <c r="A225" s="204"/>
      <c r="G225" s="204"/>
    </row>
    <row r="226" spans="1:7" x14ac:dyDescent="0.35">
      <c r="A226" s="204"/>
      <c r="G226" s="204"/>
    </row>
    <row r="227" spans="1:7" x14ac:dyDescent="0.35">
      <c r="A227" s="204"/>
      <c r="G227" s="204"/>
    </row>
    <row r="228" spans="1:7" x14ac:dyDescent="0.35">
      <c r="A228" s="204"/>
      <c r="G228" s="204"/>
    </row>
    <row r="229" spans="1:7" x14ac:dyDescent="0.35">
      <c r="A229" s="204"/>
      <c r="G229" s="204"/>
    </row>
    <row r="230" spans="1:7" x14ac:dyDescent="0.35">
      <c r="A230" s="204"/>
      <c r="G230" s="204"/>
    </row>
    <row r="231" spans="1:7" x14ac:dyDescent="0.35">
      <c r="A231" s="204"/>
      <c r="G231" s="204"/>
    </row>
    <row r="232" spans="1:7" x14ac:dyDescent="0.35">
      <c r="A232" s="204"/>
      <c r="G232" s="204"/>
    </row>
    <row r="233" spans="1:7" x14ac:dyDescent="0.35">
      <c r="A233" s="204"/>
      <c r="G233" s="204"/>
    </row>
    <row r="234" spans="1:7" x14ac:dyDescent="0.35">
      <c r="A234" s="204"/>
      <c r="G234" s="204"/>
    </row>
    <row r="235" spans="1:7" x14ac:dyDescent="0.35">
      <c r="A235" s="204"/>
      <c r="G235" s="204"/>
    </row>
    <row r="236" spans="1:7" x14ac:dyDescent="0.35">
      <c r="A236" s="204"/>
      <c r="G236" s="204"/>
    </row>
    <row r="237" spans="1:7" x14ac:dyDescent="0.35">
      <c r="A237" s="204"/>
      <c r="G237" s="204"/>
    </row>
    <row r="238" spans="1:7" x14ac:dyDescent="0.35">
      <c r="A238" s="204"/>
      <c r="G238" s="204"/>
    </row>
    <row r="239" spans="1:7" x14ac:dyDescent="0.35">
      <c r="A239" s="204"/>
      <c r="G239" s="204"/>
    </row>
    <row r="240" spans="1:7" x14ac:dyDescent="0.35">
      <c r="A240" s="204"/>
      <c r="G240" s="204"/>
    </row>
    <row r="241" spans="1:7" x14ac:dyDescent="0.35">
      <c r="A241" s="204"/>
      <c r="G241" s="204"/>
    </row>
    <row r="242" spans="1:7" x14ac:dyDescent="0.35">
      <c r="A242" s="204"/>
      <c r="G242" s="204"/>
    </row>
    <row r="243" spans="1:7" x14ac:dyDescent="0.35">
      <c r="A243" s="204"/>
      <c r="G243" s="204"/>
    </row>
    <row r="244" spans="1:7" x14ac:dyDescent="0.35">
      <c r="A244" s="204"/>
      <c r="G244" s="204"/>
    </row>
    <row r="245" spans="1:7" x14ac:dyDescent="0.35">
      <c r="A245" s="204"/>
      <c r="G245" s="204"/>
    </row>
    <row r="246" spans="1:7" x14ac:dyDescent="0.35">
      <c r="A246" s="204"/>
      <c r="G246" s="204"/>
    </row>
    <row r="247" spans="1:7" x14ac:dyDescent="0.35">
      <c r="A247" s="204"/>
      <c r="G247" s="204"/>
    </row>
    <row r="248" spans="1:7" x14ac:dyDescent="0.35">
      <c r="A248" s="204"/>
      <c r="G248" s="204"/>
    </row>
    <row r="249" spans="1:7" x14ac:dyDescent="0.35">
      <c r="A249" s="204"/>
      <c r="G249" s="204"/>
    </row>
    <row r="250" spans="1:7" x14ac:dyDescent="0.35">
      <c r="A250" s="204"/>
      <c r="G250" s="204"/>
    </row>
    <row r="251" spans="1:7" x14ac:dyDescent="0.35">
      <c r="A251" s="204"/>
      <c r="G251" s="204"/>
    </row>
    <row r="252" spans="1:7" x14ac:dyDescent="0.35">
      <c r="A252" s="204"/>
      <c r="G252" s="204"/>
    </row>
    <row r="253" spans="1:7" x14ac:dyDescent="0.35">
      <c r="G253" s="204"/>
    </row>
    <row r="254" spans="1:7" x14ac:dyDescent="0.35">
      <c r="G254" s="20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89" zoomScaleNormal="89" workbookViewId="0">
      <selection activeCell="Z16" sqref="Z16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21" sqref="E21"/>
    </sheetView>
  </sheetViews>
  <sheetFormatPr defaultColWidth="11" defaultRowHeight="16.100000000000001" x14ac:dyDescent="0.35"/>
  <sheetData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668215</xdr:colOff>
                    <xdr:row>3</xdr:row>
                    <xdr:rowOff>42203</xdr:rowOff>
                  </from>
                  <to>
                    <xdr:col>5</xdr:col>
                    <xdr:colOff>745588</xdr:colOff>
                    <xdr:row>6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04"/>
  <sheetViews>
    <sheetView workbookViewId="0">
      <selection activeCell="F13" sqref="F13"/>
    </sheetView>
  </sheetViews>
  <sheetFormatPr defaultRowHeight="13.3" x14ac:dyDescent="0.3"/>
  <cols>
    <col min="1" max="1" width="23.36328125" style="54" customWidth="1"/>
    <col min="2" max="2" width="11.453125" style="54" customWidth="1"/>
    <col min="3" max="3" width="8.7265625" style="54"/>
    <col min="4" max="15" width="9.453125" style="54" bestFit="1" customWidth="1"/>
    <col min="16" max="17" width="8.90625" style="54" bestFit="1" customWidth="1"/>
    <col min="18" max="18" width="9.4531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9.90625" style="54" customWidth="1"/>
    <col min="23" max="256" width="8.7265625" style="54"/>
    <col min="257" max="257" width="23.36328125" style="54" customWidth="1"/>
    <col min="258" max="258" width="11.453125" style="54" customWidth="1"/>
    <col min="259" max="277" width="8.7265625" style="54"/>
    <col min="278" max="278" width="19.90625" style="54" customWidth="1"/>
    <col min="279" max="512" width="8.7265625" style="54"/>
    <col min="513" max="513" width="23.36328125" style="54" customWidth="1"/>
    <col min="514" max="514" width="11.453125" style="54" customWidth="1"/>
    <col min="515" max="533" width="8.7265625" style="54"/>
    <col min="534" max="534" width="19.90625" style="54" customWidth="1"/>
    <col min="535" max="768" width="8.7265625" style="54"/>
    <col min="769" max="769" width="23.36328125" style="54" customWidth="1"/>
    <col min="770" max="770" width="11.453125" style="54" customWidth="1"/>
    <col min="771" max="789" width="8.7265625" style="54"/>
    <col min="790" max="790" width="19.90625" style="54" customWidth="1"/>
    <col min="791" max="1024" width="8.7265625" style="54"/>
    <col min="1025" max="1025" width="23.36328125" style="54" customWidth="1"/>
    <col min="1026" max="1026" width="11.453125" style="54" customWidth="1"/>
    <col min="1027" max="1045" width="8.7265625" style="54"/>
    <col min="1046" max="1046" width="19.90625" style="54" customWidth="1"/>
    <col min="1047" max="1280" width="8.7265625" style="54"/>
    <col min="1281" max="1281" width="23.36328125" style="54" customWidth="1"/>
    <col min="1282" max="1282" width="11.453125" style="54" customWidth="1"/>
    <col min="1283" max="1301" width="8.7265625" style="54"/>
    <col min="1302" max="1302" width="19.90625" style="54" customWidth="1"/>
    <col min="1303" max="1536" width="8.7265625" style="54"/>
    <col min="1537" max="1537" width="23.36328125" style="54" customWidth="1"/>
    <col min="1538" max="1538" width="11.453125" style="54" customWidth="1"/>
    <col min="1539" max="1557" width="8.7265625" style="54"/>
    <col min="1558" max="1558" width="19.90625" style="54" customWidth="1"/>
    <col min="1559" max="1792" width="8.7265625" style="54"/>
    <col min="1793" max="1793" width="23.36328125" style="54" customWidth="1"/>
    <col min="1794" max="1794" width="11.453125" style="54" customWidth="1"/>
    <col min="1795" max="1813" width="8.7265625" style="54"/>
    <col min="1814" max="1814" width="19.90625" style="54" customWidth="1"/>
    <col min="1815" max="2048" width="8.7265625" style="54"/>
    <col min="2049" max="2049" width="23.36328125" style="54" customWidth="1"/>
    <col min="2050" max="2050" width="11.453125" style="54" customWidth="1"/>
    <col min="2051" max="2069" width="8.7265625" style="54"/>
    <col min="2070" max="2070" width="19.90625" style="54" customWidth="1"/>
    <col min="2071" max="2304" width="8.7265625" style="54"/>
    <col min="2305" max="2305" width="23.36328125" style="54" customWidth="1"/>
    <col min="2306" max="2306" width="11.453125" style="54" customWidth="1"/>
    <col min="2307" max="2325" width="8.7265625" style="54"/>
    <col min="2326" max="2326" width="19.90625" style="54" customWidth="1"/>
    <col min="2327" max="2560" width="8.7265625" style="54"/>
    <col min="2561" max="2561" width="23.36328125" style="54" customWidth="1"/>
    <col min="2562" max="2562" width="11.453125" style="54" customWidth="1"/>
    <col min="2563" max="2581" width="8.7265625" style="54"/>
    <col min="2582" max="2582" width="19.90625" style="54" customWidth="1"/>
    <col min="2583" max="2816" width="8.7265625" style="54"/>
    <col min="2817" max="2817" width="23.36328125" style="54" customWidth="1"/>
    <col min="2818" max="2818" width="11.453125" style="54" customWidth="1"/>
    <col min="2819" max="2837" width="8.7265625" style="54"/>
    <col min="2838" max="2838" width="19.90625" style="54" customWidth="1"/>
    <col min="2839" max="3072" width="8.7265625" style="54"/>
    <col min="3073" max="3073" width="23.36328125" style="54" customWidth="1"/>
    <col min="3074" max="3074" width="11.453125" style="54" customWidth="1"/>
    <col min="3075" max="3093" width="8.7265625" style="54"/>
    <col min="3094" max="3094" width="19.90625" style="54" customWidth="1"/>
    <col min="3095" max="3328" width="8.7265625" style="54"/>
    <col min="3329" max="3329" width="23.36328125" style="54" customWidth="1"/>
    <col min="3330" max="3330" width="11.453125" style="54" customWidth="1"/>
    <col min="3331" max="3349" width="8.7265625" style="54"/>
    <col min="3350" max="3350" width="19.90625" style="54" customWidth="1"/>
    <col min="3351" max="3584" width="8.7265625" style="54"/>
    <col min="3585" max="3585" width="23.36328125" style="54" customWidth="1"/>
    <col min="3586" max="3586" width="11.453125" style="54" customWidth="1"/>
    <col min="3587" max="3605" width="8.7265625" style="54"/>
    <col min="3606" max="3606" width="19.90625" style="54" customWidth="1"/>
    <col min="3607" max="3840" width="8.7265625" style="54"/>
    <col min="3841" max="3841" width="23.36328125" style="54" customWidth="1"/>
    <col min="3842" max="3842" width="11.453125" style="54" customWidth="1"/>
    <col min="3843" max="3861" width="8.7265625" style="54"/>
    <col min="3862" max="3862" width="19.90625" style="54" customWidth="1"/>
    <col min="3863" max="4096" width="8.7265625" style="54"/>
    <col min="4097" max="4097" width="23.36328125" style="54" customWidth="1"/>
    <col min="4098" max="4098" width="11.453125" style="54" customWidth="1"/>
    <col min="4099" max="4117" width="8.7265625" style="54"/>
    <col min="4118" max="4118" width="19.90625" style="54" customWidth="1"/>
    <col min="4119" max="4352" width="8.7265625" style="54"/>
    <col min="4353" max="4353" width="23.36328125" style="54" customWidth="1"/>
    <col min="4354" max="4354" width="11.453125" style="54" customWidth="1"/>
    <col min="4355" max="4373" width="8.7265625" style="54"/>
    <col min="4374" max="4374" width="19.90625" style="54" customWidth="1"/>
    <col min="4375" max="4608" width="8.7265625" style="54"/>
    <col min="4609" max="4609" width="23.36328125" style="54" customWidth="1"/>
    <col min="4610" max="4610" width="11.453125" style="54" customWidth="1"/>
    <col min="4611" max="4629" width="8.7265625" style="54"/>
    <col min="4630" max="4630" width="19.90625" style="54" customWidth="1"/>
    <col min="4631" max="4864" width="8.7265625" style="54"/>
    <col min="4865" max="4865" width="23.36328125" style="54" customWidth="1"/>
    <col min="4866" max="4866" width="11.453125" style="54" customWidth="1"/>
    <col min="4867" max="4885" width="8.7265625" style="54"/>
    <col min="4886" max="4886" width="19.90625" style="54" customWidth="1"/>
    <col min="4887" max="5120" width="8.7265625" style="54"/>
    <col min="5121" max="5121" width="23.36328125" style="54" customWidth="1"/>
    <col min="5122" max="5122" width="11.453125" style="54" customWidth="1"/>
    <col min="5123" max="5141" width="8.7265625" style="54"/>
    <col min="5142" max="5142" width="19.90625" style="54" customWidth="1"/>
    <col min="5143" max="5376" width="8.7265625" style="54"/>
    <col min="5377" max="5377" width="23.36328125" style="54" customWidth="1"/>
    <col min="5378" max="5378" width="11.453125" style="54" customWidth="1"/>
    <col min="5379" max="5397" width="8.7265625" style="54"/>
    <col min="5398" max="5398" width="19.90625" style="54" customWidth="1"/>
    <col min="5399" max="5632" width="8.7265625" style="54"/>
    <col min="5633" max="5633" width="23.36328125" style="54" customWidth="1"/>
    <col min="5634" max="5634" width="11.453125" style="54" customWidth="1"/>
    <col min="5635" max="5653" width="8.7265625" style="54"/>
    <col min="5654" max="5654" width="19.90625" style="54" customWidth="1"/>
    <col min="5655" max="5888" width="8.7265625" style="54"/>
    <col min="5889" max="5889" width="23.36328125" style="54" customWidth="1"/>
    <col min="5890" max="5890" width="11.453125" style="54" customWidth="1"/>
    <col min="5891" max="5909" width="8.7265625" style="54"/>
    <col min="5910" max="5910" width="19.90625" style="54" customWidth="1"/>
    <col min="5911" max="6144" width="8.7265625" style="54"/>
    <col min="6145" max="6145" width="23.36328125" style="54" customWidth="1"/>
    <col min="6146" max="6146" width="11.453125" style="54" customWidth="1"/>
    <col min="6147" max="6165" width="8.7265625" style="54"/>
    <col min="6166" max="6166" width="19.90625" style="54" customWidth="1"/>
    <col min="6167" max="6400" width="8.7265625" style="54"/>
    <col min="6401" max="6401" width="23.36328125" style="54" customWidth="1"/>
    <col min="6402" max="6402" width="11.453125" style="54" customWidth="1"/>
    <col min="6403" max="6421" width="8.7265625" style="54"/>
    <col min="6422" max="6422" width="19.90625" style="54" customWidth="1"/>
    <col min="6423" max="6656" width="8.7265625" style="54"/>
    <col min="6657" max="6657" width="23.36328125" style="54" customWidth="1"/>
    <col min="6658" max="6658" width="11.453125" style="54" customWidth="1"/>
    <col min="6659" max="6677" width="8.7265625" style="54"/>
    <col min="6678" max="6678" width="19.90625" style="54" customWidth="1"/>
    <col min="6679" max="6912" width="8.7265625" style="54"/>
    <col min="6913" max="6913" width="23.36328125" style="54" customWidth="1"/>
    <col min="6914" max="6914" width="11.453125" style="54" customWidth="1"/>
    <col min="6915" max="6933" width="8.7265625" style="54"/>
    <col min="6934" max="6934" width="19.90625" style="54" customWidth="1"/>
    <col min="6935" max="7168" width="8.7265625" style="54"/>
    <col min="7169" max="7169" width="23.36328125" style="54" customWidth="1"/>
    <col min="7170" max="7170" width="11.453125" style="54" customWidth="1"/>
    <col min="7171" max="7189" width="8.7265625" style="54"/>
    <col min="7190" max="7190" width="19.90625" style="54" customWidth="1"/>
    <col min="7191" max="7424" width="8.7265625" style="54"/>
    <col min="7425" max="7425" width="23.36328125" style="54" customWidth="1"/>
    <col min="7426" max="7426" width="11.453125" style="54" customWidth="1"/>
    <col min="7427" max="7445" width="8.7265625" style="54"/>
    <col min="7446" max="7446" width="19.90625" style="54" customWidth="1"/>
    <col min="7447" max="7680" width="8.7265625" style="54"/>
    <col min="7681" max="7681" width="23.36328125" style="54" customWidth="1"/>
    <col min="7682" max="7682" width="11.453125" style="54" customWidth="1"/>
    <col min="7683" max="7701" width="8.7265625" style="54"/>
    <col min="7702" max="7702" width="19.90625" style="54" customWidth="1"/>
    <col min="7703" max="7936" width="8.7265625" style="54"/>
    <col min="7937" max="7937" width="23.36328125" style="54" customWidth="1"/>
    <col min="7938" max="7938" width="11.453125" style="54" customWidth="1"/>
    <col min="7939" max="7957" width="8.7265625" style="54"/>
    <col min="7958" max="7958" width="19.90625" style="54" customWidth="1"/>
    <col min="7959" max="8192" width="8.7265625" style="54"/>
    <col min="8193" max="8193" width="23.36328125" style="54" customWidth="1"/>
    <col min="8194" max="8194" width="11.453125" style="54" customWidth="1"/>
    <col min="8195" max="8213" width="8.7265625" style="54"/>
    <col min="8214" max="8214" width="19.90625" style="54" customWidth="1"/>
    <col min="8215" max="8448" width="8.7265625" style="54"/>
    <col min="8449" max="8449" width="23.36328125" style="54" customWidth="1"/>
    <col min="8450" max="8450" width="11.453125" style="54" customWidth="1"/>
    <col min="8451" max="8469" width="8.7265625" style="54"/>
    <col min="8470" max="8470" width="19.90625" style="54" customWidth="1"/>
    <col min="8471" max="8704" width="8.7265625" style="54"/>
    <col min="8705" max="8705" width="23.36328125" style="54" customWidth="1"/>
    <col min="8706" max="8706" width="11.453125" style="54" customWidth="1"/>
    <col min="8707" max="8725" width="8.7265625" style="54"/>
    <col min="8726" max="8726" width="19.90625" style="54" customWidth="1"/>
    <col min="8727" max="8960" width="8.7265625" style="54"/>
    <col min="8961" max="8961" width="23.36328125" style="54" customWidth="1"/>
    <col min="8962" max="8962" width="11.453125" style="54" customWidth="1"/>
    <col min="8963" max="8981" width="8.7265625" style="54"/>
    <col min="8982" max="8982" width="19.90625" style="54" customWidth="1"/>
    <col min="8983" max="9216" width="8.7265625" style="54"/>
    <col min="9217" max="9217" width="23.36328125" style="54" customWidth="1"/>
    <col min="9218" max="9218" width="11.453125" style="54" customWidth="1"/>
    <col min="9219" max="9237" width="8.7265625" style="54"/>
    <col min="9238" max="9238" width="19.90625" style="54" customWidth="1"/>
    <col min="9239" max="9472" width="8.7265625" style="54"/>
    <col min="9473" max="9473" width="23.36328125" style="54" customWidth="1"/>
    <col min="9474" max="9474" width="11.453125" style="54" customWidth="1"/>
    <col min="9475" max="9493" width="8.7265625" style="54"/>
    <col min="9494" max="9494" width="19.90625" style="54" customWidth="1"/>
    <col min="9495" max="9728" width="8.7265625" style="54"/>
    <col min="9729" max="9729" width="23.36328125" style="54" customWidth="1"/>
    <col min="9730" max="9730" width="11.453125" style="54" customWidth="1"/>
    <col min="9731" max="9749" width="8.7265625" style="54"/>
    <col min="9750" max="9750" width="19.90625" style="54" customWidth="1"/>
    <col min="9751" max="9984" width="8.7265625" style="54"/>
    <col min="9985" max="9985" width="23.36328125" style="54" customWidth="1"/>
    <col min="9986" max="9986" width="11.453125" style="54" customWidth="1"/>
    <col min="9987" max="10005" width="8.7265625" style="54"/>
    <col min="10006" max="10006" width="19.90625" style="54" customWidth="1"/>
    <col min="10007" max="10240" width="8.7265625" style="54"/>
    <col min="10241" max="10241" width="23.36328125" style="54" customWidth="1"/>
    <col min="10242" max="10242" width="11.453125" style="54" customWidth="1"/>
    <col min="10243" max="10261" width="8.7265625" style="54"/>
    <col min="10262" max="10262" width="19.90625" style="54" customWidth="1"/>
    <col min="10263" max="10496" width="8.7265625" style="54"/>
    <col min="10497" max="10497" width="23.36328125" style="54" customWidth="1"/>
    <col min="10498" max="10498" width="11.453125" style="54" customWidth="1"/>
    <col min="10499" max="10517" width="8.7265625" style="54"/>
    <col min="10518" max="10518" width="19.90625" style="54" customWidth="1"/>
    <col min="10519" max="10752" width="8.7265625" style="54"/>
    <col min="10753" max="10753" width="23.36328125" style="54" customWidth="1"/>
    <col min="10754" max="10754" width="11.453125" style="54" customWidth="1"/>
    <col min="10755" max="10773" width="8.7265625" style="54"/>
    <col min="10774" max="10774" width="19.90625" style="54" customWidth="1"/>
    <col min="10775" max="11008" width="8.7265625" style="54"/>
    <col min="11009" max="11009" width="23.36328125" style="54" customWidth="1"/>
    <col min="11010" max="11010" width="11.453125" style="54" customWidth="1"/>
    <col min="11011" max="11029" width="8.7265625" style="54"/>
    <col min="11030" max="11030" width="19.90625" style="54" customWidth="1"/>
    <col min="11031" max="11264" width="8.7265625" style="54"/>
    <col min="11265" max="11265" width="23.36328125" style="54" customWidth="1"/>
    <col min="11266" max="11266" width="11.453125" style="54" customWidth="1"/>
    <col min="11267" max="11285" width="8.7265625" style="54"/>
    <col min="11286" max="11286" width="19.90625" style="54" customWidth="1"/>
    <col min="11287" max="11520" width="8.7265625" style="54"/>
    <col min="11521" max="11521" width="23.36328125" style="54" customWidth="1"/>
    <col min="11522" max="11522" width="11.453125" style="54" customWidth="1"/>
    <col min="11523" max="11541" width="8.7265625" style="54"/>
    <col min="11542" max="11542" width="19.90625" style="54" customWidth="1"/>
    <col min="11543" max="11776" width="8.7265625" style="54"/>
    <col min="11777" max="11777" width="23.36328125" style="54" customWidth="1"/>
    <col min="11778" max="11778" width="11.453125" style="54" customWidth="1"/>
    <col min="11779" max="11797" width="8.7265625" style="54"/>
    <col min="11798" max="11798" width="19.90625" style="54" customWidth="1"/>
    <col min="11799" max="12032" width="8.7265625" style="54"/>
    <col min="12033" max="12033" width="23.36328125" style="54" customWidth="1"/>
    <col min="12034" max="12034" width="11.453125" style="54" customWidth="1"/>
    <col min="12035" max="12053" width="8.7265625" style="54"/>
    <col min="12054" max="12054" width="19.90625" style="54" customWidth="1"/>
    <col min="12055" max="12288" width="8.7265625" style="54"/>
    <col min="12289" max="12289" width="23.36328125" style="54" customWidth="1"/>
    <col min="12290" max="12290" width="11.453125" style="54" customWidth="1"/>
    <col min="12291" max="12309" width="8.7265625" style="54"/>
    <col min="12310" max="12310" width="19.90625" style="54" customWidth="1"/>
    <col min="12311" max="12544" width="8.7265625" style="54"/>
    <col min="12545" max="12545" width="23.36328125" style="54" customWidth="1"/>
    <col min="12546" max="12546" width="11.453125" style="54" customWidth="1"/>
    <col min="12547" max="12565" width="8.7265625" style="54"/>
    <col min="12566" max="12566" width="19.90625" style="54" customWidth="1"/>
    <col min="12567" max="12800" width="8.7265625" style="54"/>
    <col min="12801" max="12801" width="23.36328125" style="54" customWidth="1"/>
    <col min="12802" max="12802" width="11.453125" style="54" customWidth="1"/>
    <col min="12803" max="12821" width="8.7265625" style="54"/>
    <col min="12822" max="12822" width="19.90625" style="54" customWidth="1"/>
    <col min="12823" max="13056" width="8.7265625" style="54"/>
    <col min="13057" max="13057" width="23.36328125" style="54" customWidth="1"/>
    <col min="13058" max="13058" width="11.453125" style="54" customWidth="1"/>
    <col min="13059" max="13077" width="8.7265625" style="54"/>
    <col min="13078" max="13078" width="19.90625" style="54" customWidth="1"/>
    <col min="13079" max="13312" width="8.7265625" style="54"/>
    <col min="13313" max="13313" width="23.36328125" style="54" customWidth="1"/>
    <col min="13314" max="13314" width="11.453125" style="54" customWidth="1"/>
    <col min="13315" max="13333" width="8.7265625" style="54"/>
    <col min="13334" max="13334" width="19.90625" style="54" customWidth="1"/>
    <col min="13335" max="13568" width="8.7265625" style="54"/>
    <col min="13569" max="13569" width="23.36328125" style="54" customWidth="1"/>
    <col min="13570" max="13570" width="11.453125" style="54" customWidth="1"/>
    <col min="13571" max="13589" width="8.7265625" style="54"/>
    <col min="13590" max="13590" width="19.90625" style="54" customWidth="1"/>
    <col min="13591" max="13824" width="8.7265625" style="54"/>
    <col min="13825" max="13825" width="23.36328125" style="54" customWidth="1"/>
    <col min="13826" max="13826" width="11.453125" style="54" customWidth="1"/>
    <col min="13827" max="13845" width="8.7265625" style="54"/>
    <col min="13846" max="13846" width="19.90625" style="54" customWidth="1"/>
    <col min="13847" max="14080" width="8.7265625" style="54"/>
    <col min="14081" max="14081" width="23.36328125" style="54" customWidth="1"/>
    <col min="14082" max="14082" width="11.453125" style="54" customWidth="1"/>
    <col min="14083" max="14101" width="8.7265625" style="54"/>
    <col min="14102" max="14102" width="19.90625" style="54" customWidth="1"/>
    <col min="14103" max="14336" width="8.7265625" style="54"/>
    <col min="14337" max="14337" width="23.36328125" style="54" customWidth="1"/>
    <col min="14338" max="14338" width="11.453125" style="54" customWidth="1"/>
    <col min="14339" max="14357" width="8.7265625" style="54"/>
    <col min="14358" max="14358" width="19.90625" style="54" customWidth="1"/>
    <col min="14359" max="14592" width="8.7265625" style="54"/>
    <col min="14593" max="14593" width="23.36328125" style="54" customWidth="1"/>
    <col min="14594" max="14594" width="11.453125" style="54" customWidth="1"/>
    <col min="14595" max="14613" width="8.7265625" style="54"/>
    <col min="14614" max="14614" width="19.90625" style="54" customWidth="1"/>
    <col min="14615" max="14848" width="8.7265625" style="54"/>
    <col min="14849" max="14849" width="23.36328125" style="54" customWidth="1"/>
    <col min="14850" max="14850" width="11.453125" style="54" customWidth="1"/>
    <col min="14851" max="14869" width="8.7265625" style="54"/>
    <col min="14870" max="14870" width="19.90625" style="54" customWidth="1"/>
    <col min="14871" max="15104" width="8.7265625" style="54"/>
    <col min="15105" max="15105" width="23.36328125" style="54" customWidth="1"/>
    <col min="15106" max="15106" width="11.453125" style="54" customWidth="1"/>
    <col min="15107" max="15125" width="8.7265625" style="54"/>
    <col min="15126" max="15126" width="19.90625" style="54" customWidth="1"/>
    <col min="15127" max="15360" width="8.7265625" style="54"/>
    <col min="15361" max="15361" width="23.36328125" style="54" customWidth="1"/>
    <col min="15362" max="15362" width="11.453125" style="54" customWidth="1"/>
    <col min="15363" max="15381" width="8.7265625" style="54"/>
    <col min="15382" max="15382" width="19.90625" style="54" customWidth="1"/>
    <col min="15383" max="15616" width="8.7265625" style="54"/>
    <col min="15617" max="15617" width="23.36328125" style="54" customWidth="1"/>
    <col min="15618" max="15618" width="11.453125" style="54" customWidth="1"/>
    <col min="15619" max="15637" width="8.7265625" style="54"/>
    <col min="15638" max="15638" width="19.90625" style="54" customWidth="1"/>
    <col min="15639" max="15872" width="8.7265625" style="54"/>
    <col min="15873" max="15873" width="23.36328125" style="54" customWidth="1"/>
    <col min="15874" max="15874" width="11.453125" style="54" customWidth="1"/>
    <col min="15875" max="15893" width="8.7265625" style="54"/>
    <col min="15894" max="15894" width="19.90625" style="54" customWidth="1"/>
    <col min="15895" max="16128" width="8.7265625" style="54"/>
    <col min="16129" max="16129" width="23.36328125" style="54" customWidth="1"/>
    <col min="16130" max="16130" width="11.453125" style="54" customWidth="1"/>
    <col min="16131" max="16149" width="8.7265625" style="54"/>
    <col min="16150" max="16150" width="19.90625" style="54" customWidth="1"/>
    <col min="16151" max="16384" width="8.7265625" style="54"/>
  </cols>
  <sheetData>
    <row r="1" spans="1:22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 x14ac:dyDescent="0.3">
      <c r="A3" s="111" t="s">
        <v>147</v>
      </c>
      <c r="B3" s="111"/>
      <c r="C3" s="56"/>
      <c r="D3" s="56"/>
      <c r="E3" s="50"/>
      <c r="F3" s="50"/>
      <c r="G3" s="50"/>
      <c r="H3" s="50" t="s">
        <v>148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 x14ac:dyDescent="0.3">
      <c r="A4" s="105" t="s">
        <v>149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 x14ac:dyDescent="0.3">
      <c r="A5" s="105" t="s">
        <v>150</v>
      </c>
      <c r="B5" s="105"/>
      <c r="C5" s="56"/>
      <c r="D5" s="62"/>
      <c r="E5" s="50"/>
      <c r="F5" s="50"/>
      <c r="G5" s="50" t="s">
        <v>202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 x14ac:dyDescent="0.3">
      <c r="A6" s="105" t="s">
        <v>151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85" thickBot="1" x14ac:dyDescent="0.35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6.6" x14ac:dyDescent="0.3">
      <c r="A8" s="175" t="s">
        <v>107</v>
      </c>
      <c r="B8" s="176" t="s">
        <v>203</v>
      </c>
      <c r="C8" s="177"/>
      <c r="D8" s="301" t="s">
        <v>109</v>
      </c>
      <c r="E8" s="302"/>
      <c r="F8" s="302"/>
      <c r="G8" s="302"/>
      <c r="H8" s="302"/>
      <c r="I8" s="302"/>
      <c r="J8" s="302"/>
      <c r="K8" s="302"/>
      <c r="L8" s="303"/>
      <c r="M8" s="178" t="s">
        <v>110</v>
      </c>
      <c r="N8" s="178" t="s">
        <v>111</v>
      </c>
      <c r="O8" s="179" t="s">
        <v>112</v>
      </c>
      <c r="P8" s="179" t="s">
        <v>113</v>
      </c>
      <c r="Q8" s="179" t="s">
        <v>44</v>
      </c>
      <c r="R8" s="179" t="s">
        <v>114</v>
      </c>
      <c r="S8" s="179" t="s">
        <v>115</v>
      </c>
      <c r="T8" s="180" t="s">
        <v>29</v>
      </c>
      <c r="U8" s="179" t="s">
        <v>116</v>
      </c>
      <c r="V8" s="181" t="s">
        <v>31</v>
      </c>
    </row>
    <row r="9" spans="1:22" ht="13.85" thickBot="1" x14ac:dyDescent="0.35">
      <c r="A9" s="182"/>
      <c r="B9" s="183"/>
      <c r="C9" s="184" t="s">
        <v>120</v>
      </c>
      <c r="D9" s="185">
        <v>1</v>
      </c>
      <c r="E9" s="185">
        <v>2</v>
      </c>
      <c r="F9" s="185">
        <v>3</v>
      </c>
      <c r="G9" s="185">
        <v>4</v>
      </c>
      <c r="H9" s="185">
        <v>5</v>
      </c>
      <c r="I9" s="185">
        <v>6</v>
      </c>
      <c r="J9" s="185">
        <v>7</v>
      </c>
      <c r="K9" s="185">
        <v>8</v>
      </c>
      <c r="L9" s="185">
        <v>9</v>
      </c>
      <c r="M9" s="185"/>
      <c r="N9" s="185"/>
      <c r="O9" s="185"/>
      <c r="P9" s="185"/>
      <c r="Q9" s="185"/>
      <c r="R9" s="185"/>
      <c r="S9" s="185"/>
      <c r="T9" s="186"/>
      <c r="U9" s="185"/>
      <c r="V9" s="187"/>
    </row>
    <row r="10" spans="1:22" x14ac:dyDescent="0.3">
      <c r="A10" s="291">
        <v>42572</v>
      </c>
      <c r="B10" s="300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86">
        <f>IF((L11=""),"",MAX(D12:L12))</f>
        <v>970.02857142857124</v>
      </c>
      <c r="N10" s="286">
        <f>IF(L11="","",MIN(D12:L12))</f>
        <v>724.97999999999956</v>
      </c>
      <c r="O10" s="286">
        <f>IF((L12=""),"",AVERAGE(D12:L12))</f>
        <v>864.99142857142874</v>
      </c>
      <c r="P10" s="285">
        <v>800</v>
      </c>
      <c r="Q10" s="285">
        <v>1000</v>
      </c>
      <c r="R10" s="286">
        <f>IF((L11=""),"",((M10-N10)/(M10+N10))*100)</f>
        <v>14.45706974933125</v>
      </c>
      <c r="S10" s="286">
        <v>20</v>
      </c>
      <c r="T10" s="294" t="str">
        <f>IF(L11="","",IF(R11&lt;20,(IF(O10&gt;800,IF(O10&lt;1000,"Pass","Fail"),"Fail"))))</f>
        <v>Pass</v>
      </c>
      <c r="U10" s="286">
        <v>102</v>
      </c>
      <c r="V10" s="280"/>
    </row>
    <row r="11" spans="1:22" x14ac:dyDescent="0.3">
      <c r="A11" s="292"/>
      <c r="B11" s="292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86"/>
      <c r="N11" s="286"/>
      <c r="O11" s="286"/>
      <c r="P11" s="286"/>
      <c r="Q11" s="286"/>
      <c r="R11" s="286"/>
      <c r="S11" s="286"/>
      <c r="T11" s="294"/>
      <c r="U11" s="286"/>
      <c r="V11" s="280"/>
    </row>
    <row r="12" spans="1:22" ht="40.450000000000003" thickBot="1" x14ac:dyDescent="0.35">
      <c r="A12" s="293"/>
      <c r="B12" s="293"/>
      <c r="C12" s="68" t="s">
        <v>122</v>
      </c>
      <c r="D12" s="174">
        <f>IF(((D10="")*AND(D11="")),"",(D10-D11)*60/70)</f>
        <v>724.97999999999956</v>
      </c>
      <c r="E12" s="174">
        <f t="shared" ref="E12:L12" si="0">IF(((E10="")*AND(E11="")),"",(E10-E11)*60/70)</f>
        <v>918.73714285714254</v>
      </c>
      <c r="F12" s="174">
        <f t="shared" si="0"/>
        <v>955.74000000000069</v>
      </c>
      <c r="G12" s="174">
        <f t="shared" si="0"/>
        <v>970.02857142857124</v>
      </c>
      <c r="H12" s="174">
        <f t="shared" si="0"/>
        <v>810.99428571428643</v>
      </c>
      <c r="I12" s="174">
        <f t="shared" si="0"/>
        <v>730.44000000000028</v>
      </c>
      <c r="J12" s="174">
        <f t="shared" si="0"/>
        <v>925.1914285714289</v>
      </c>
      <c r="K12" s="174">
        <f t="shared" si="0"/>
        <v>960.10285714285715</v>
      </c>
      <c r="L12" s="174">
        <f t="shared" si="0"/>
        <v>788.7085714285721</v>
      </c>
      <c r="M12" s="287"/>
      <c r="N12" s="287"/>
      <c r="O12" s="287"/>
      <c r="P12" s="287"/>
      <c r="Q12" s="287"/>
      <c r="R12" s="287"/>
      <c r="S12" s="287"/>
      <c r="T12" s="295"/>
      <c r="U12" s="287"/>
      <c r="V12" s="281"/>
    </row>
    <row r="13" spans="1:22" x14ac:dyDescent="0.3">
      <c r="A13" s="291">
        <v>42577</v>
      </c>
      <c r="B13" s="300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84">
        <f>IF((L14=""),"",MAX(D15:L15))</f>
        <v>1049.1085714285716</v>
      </c>
      <c r="N13" s="284">
        <f>IF(L14="","",MIN(D15:L15))</f>
        <v>798.42857142857144</v>
      </c>
      <c r="O13" s="284">
        <f>IF((L15=""),"",AVERAGE(D15:L15))</f>
        <v>944.5638095238096</v>
      </c>
      <c r="P13" s="285">
        <v>800</v>
      </c>
      <c r="Q13" s="285">
        <v>1000</v>
      </c>
      <c r="R13" s="284">
        <f>IF((L14=""),"",((M13-N13)/(M13+N13))*100)</f>
        <v>13.568333441585564</v>
      </c>
      <c r="S13" s="285">
        <v>20</v>
      </c>
      <c r="T13" s="294" t="str">
        <f>IF(L14="","",IF(R14&lt;20,(IF(O13&gt;800,IF(O13&lt;1000,"Pass","Fail"),"Fail"))))</f>
        <v>Pass</v>
      </c>
      <c r="U13" s="284">
        <v>1400</v>
      </c>
      <c r="V13" s="289"/>
    </row>
    <row r="14" spans="1:22" x14ac:dyDescent="0.3">
      <c r="A14" s="292"/>
      <c r="B14" s="292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84"/>
      <c r="N14" s="284"/>
      <c r="O14" s="284"/>
      <c r="P14" s="286"/>
      <c r="Q14" s="286"/>
      <c r="R14" s="284"/>
      <c r="S14" s="286"/>
      <c r="T14" s="294"/>
      <c r="U14" s="284"/>
      <c r="V14" s="289"/>
    </row>
    <row r="15" spans="1:22" ht="40.450000000000003" thickBot="1" x14ac:dyDescent="0.35">
      <c r="A15" s="293"/>
      <c r="B15" s="293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84"/>
      <c r="N15" s="284"/>
      <c r="O15" s="284"/>
      <c r="P15" s="287"/>
      <c r="Q15" s="287"/>
      <c r="R15" s="284"/>
      <c r="S15" s="287"/>
      <c r="T15" s="295"/>
      <c r="U15" s="284"/>
      <c r="V15" s="289"/>
    </row>
    <row r="16" spans="1:22" x14ac:dyDescent="0.3">
      <c r="A16" s="290">
        <v>42584</v>
      </c>
      <c r="B16" s="300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84">
        <f>IF((L17=""),"",MAX(D18:L18))</f>
        <v>1051.9971428571434</v>
      </c>
      <c r="N16" s="284">
        <f>IF(L17="","",MIN(D18:L18))</f>
        <v>819.92571428571421</v>
      </c>
      <c r="O16" s="284">
        <f>IF((L18=""),"",AVERAGE(D18:L18))</f>
        <v>955.9000000000002</v>
      </c>
      <c r="P16" s="285">
        <v>800</v>
      </c>
      <c r="Q16" s="285">
        <v>1000</v>
      </c>
      <c r="R16" s="284">
        <f>IF((L17=""),"",((M16-N16)/(M16+N16))*100)</f>
        <v>12.397488907509958</v>
      </c>
      <c r="S16" s="285">
        <v>20</v>
      </c>
      <c r="T16" s="294" t="str">
        <f>IF(L17="","",IF(R17&lt;20,(IF(O16&gt;800,IF(O16&lt;1000,"Pass","Fail"),"Fail"))))</f>
        <v>Pass</v>
      </c>
      <c r="U16" s="284">
        <v>1400</v>
      </c>
      <c r="V16" s="289"/>
    </row>
    <row r="17" spans="1:22" x14ac:dyDescent="0.3">
      <c r="A17" s="290"/>
      <c r="B17" s="292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84"/>
      <c r="N17" s="284"/>
      <c r="O17" s="284"/>
      <c r="P17" s="286"/>
      <c r="Q17" s="286"/>
      <c r="R17" s="284"/>
      <c r="S17" s="286"/>
      <c r="T17" s="294"/>
      <c r="U17" s="284"/>
      <c r="V17" s="289"/>
    </row>
    <row r="18" spans="1:22" ht="40.450000000000003" thickBot="1" x14ac:dyDescent="0.35">
      <c r="A18" s="290"/>
      <c r="B18" s="293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84"/>
      <c r="N18" s="284"/>
      <c r="O18" s="284"/>
      <c r="P18" s="287"/>
      <c r="Q18" s="287"/>
      <c r="R18" s="284"/>
      <c r="S18" s="287"/>
      <c r="T18" s="295"/>
      <c r="U18" s="284"/>
      <c r="V18" s="289"/>
    </row>
    <row r="19" spans="1:22" x14ac:dyDescent="0.3">
      <c r="A19" s="290">
        <v>42586</v>
      </c>
      <c r="B19" s="300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84">
        <f>IF((L20=""),"",MAX(D21:L21))</f>
        <v>993.64285714285757</v>
      </c>
      <c r="N19" s="284">
        <f>IF(L20="","",MIN(D21:L21))</f>
        <v>739.16571428571399</v>
      </c>
      <c r="O19" s="284">
        <f>IF((L21=""),"",AVERAGE(D21:L21))</f>
        <v>883.50285714285701</v>
      </c>
      <c r="P19" s="285">
        <v>800</v>
      </c>
      <c r="Q19" s="285">
        <v>1000</v>
      </c>
      <c r="R19" s="284">
        <f>IF((L20=""),"",((M19-N19)/(M19+N19))*100)</f>
        <v>14.685819717947615</v>
      </c>
      <c r="S19" s="285">
        <v>20</v>
      </c>
      <c r="T19" s="294" t="str">
        <f>IF(L20="","",IF(R20&lt;20,(IF(O19&gt;800,IF(O19&lt;1000,"Pass","Fail"),"Fail"))))</f>
        <v>Pass</v>
      </c>
      <c r="U19" s="284">
        <v>1400</v>
      </c>
      <c r="V19" s="299" t="s">
        <v>204</v>
      </c>
    </row>
    <row r="20" spans="1:22" x14ac:dyDescent="0.3">
      <c r="A20" s="290"/>
      <c r="B20" s="292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84"/>
      <c r="N20" s="284"/>
      <c r="O20" s="284"/>
      <c r="P20" s="286"/>
      <c r="Q20" s="286"/>
      <c r="R20" s="284"/>
      <c r="S20" s="286"/>
      <c r="T20" s="294"/>
      <c r="U20" s="284"/>
      <c r="V20" s="289"/>
    </row>
    <row r="21" spans="1:22" ht="40.450000000000003" thickBot="1" x14ac:dyDescent="0.35">
      <c r="A21" s="290"/>
      <c r="B21" s="293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84"/>
      <c r="N21" s="284"/>
      <c r="O21" s="284"/>
      <c r="P21" s="287"/>
      <c r="Q21" s="287"/>
      <c r="R21" s="284"/>
      <c r="S21" s="287"/>
      <c r="T21" s="295"/>
      <c r="U21" s="284"/>
      <c r="V21" s="289"/>
    </row>
    <row r="22" spans="1:22" x14ac:dyDescent="0.3">
      <c r="A22" s="290">
        <v>42586</v>
      </c>
      <c r="B22" s="300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84">
        <f>IF((L23=""),"",MAX(D24:L24))</f>
        <v>1048.5257142857142</v>
      </c>
      <c r="N22" s="284">
        <f>IF(L23="","",MIN(D24:L24))</f>
        <v>846.53142857142848</v>
      </c>
      <c r="O22" s="284">
        <f>IF((L24=""),"",AVERAGE(D24:L24))</f>
        <v>964.62571428571437</v>
      </c>
      <c r="P22" s="285">
        <v>800</v>
      </c>
      <c r="Q22" s="285">
        <v>1000</v>
      </c>
      <c r="R22" s="284">
        <f>IF((L23=""),"",((M22-N22)/(M22+N22))*100)</f>
        <v>10.659007643945907</v>
      </c>
      <c r="S22" s="285">
        <v>20</v>
      </c>
      <c r="T22" s="294" t="str">
        <f>IF(L23="","",IF(R23&lt;20,(IF(O22&gt;800,IF(O22&lt;1000,"Pass","Fail"),"Fail"))))</f>
        <v>Pass</v>
      </c>
      <c r="U22" s="284"/>
      <c r="V22" s="299" t="s">
        <v>205</v>
      </c>
    </row>
    <row r="23" spans="1:22" x14ac:dyDescent="0.3">
      <c r="A23" s="290"/>
      <c r="B23" s="292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84"/>
      <c r="N23" s="284"/>
      <c r="O23" s="284"/>
      <c r="P23" s="286"/>
      <c r="Q23" s="286"/>
      <c r="R23" s="284"/>
      <c r="S23" s="286"/>
      <c r="T23" s="294"/>
      <c r="U23" s="284"/>
      <c r="V23" s="289"/>
    </row>
    <row r="24" spans="1:22" ht="39.9" x14ac:dyDescent="0.3">
      <c r="A24" s="290"/>
      <c r="B24" s="293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84"/>
      <c r="N24" s="284"/>
      <c r="O24" s="284"/>
      <c r="P24" s="287"/>
      <c r="Q24" s="287"/>
      <c r="R24" s="284"/>
      <c r="S24" s="287"/>
      <c r="T24" s="295"/>
      <c r="U24" s="284"/>
      <c r="V24" s="289"/>
    </row>
    <row r="25" spans="1:22" x14ac:dyDescent="0.3">
      <c r="A25" s="290"/>
      <c r="B25" s="291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84">
        <f>IF((L26=""),"",MAX(D27:L27))</f>
        <v>1054.68</v>
      </c>
      <c r="N25" s="284">
        <f>IF(L26="","",MIN(D27:L27))</f>
        <v>840.55714285714328</v>
      </c>
      <c r="O25" s="284">
        <f>IF((L27=""),"",AVERAGE(D27:L27))</f>
        <v>966.84190476190508</v>
      </c>
      <c r="P25" s="285">
        <v>800</v>
      </c>
      <c r="Q25" s="285">
        <v>1000</v>
      </c>
      <c r="R25" s="284">
        <f>IF((L26=""),"",((M25-N25)/(M25+N25))*100)</f>
        <v>11.297945375851928</v>
      </c>
      <c r="S25" s="285">
        <v>20</v>
      </c>
      <c r="T25" s="294" t="str">
        <f>IF(L26="","",IF(R26&lt;20,(IF(O25&gt;800,IF(O25&lt;1000,"Pass","Fail"),"Fail"))))</f>
        <v>Pass</v>
      </c>
      <c r="U25" s="284"/>
      <c r="V25" s="299" t="s">
        <v>206</v>
      </c>
    </row>
    <row r="26" spans="1:22" x14ac:dyDescent="0.3">
      <c r="A26" s="290"/>
      <c r="B26" s="292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84"/>
      <c r="N26" s="284"/>
      <c r="O26" s="284"/>
      <c r="P26" s="286"/>
      <c r="Q26" s="286"/>
      <c r="R26" s="284"/>
      <c r="S26" s="286"/>
      <c r="T26" s="294"/>
      <c r="U26" s="284"/>
      <c r="V26" s="289"/>
    </row>
    <row r="27" spans="1:22" ht="39.9" x14ac:dyDescent="0.3">
      <c r="A27" s="290"/>
      <c r="B27" s="293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84"/>
      <c r="N27" s="284"/>
      <c r="O27" s="284"/>
      <c r="P27" s="287"/>
      <c r="Q27" s="287"/>
      <c r="R27" s="284"/>
      <c r="S27" s="287"/>
      <c r="T27" s="295"/>
      <c r="U27" s="284"/>
      <c r="V27" s="289"/>
    </row>
    <row r="28" spans="1:22" x14ac:dyDescent="0.3">
      <c r="A28" s="290">
        <v>42587</v>
      </c>
      <c r="B28" s="291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84">
        <f>IF((L29=""),"",MAX(D30:L30))</f>
        <v>1081.8514285714289</v>
      </c>
      <c r="N28" s="284">
        <f>IF(L29="","",MIN(D30:L30))</f>
        <v>888.56571428571419</v>
      </c>
      <c r="O28" s="284">
        <f>IF((L30=""),"",AVERAGE(D30:L30))</f>
        <v>992.95047619047625</v>
      </c>
      <c r="P28" s="285">
        <v>800</v>
      </c>
      <c r="Q28" s="285">
        <v>1000</v>
      </c>
      <c r="R28" s="284">
        <f>IF((L29=""),"",((M28-N28)/(M28+N28))*100)</f>
        <v>9.809380464760201</v>
      </c>
      <c r="S28" s="285">
        <v>20</v>
      </c>
      <c r="T28" s="294" t="str">
        <f>IF(L29="","",IF(R29&lt;20,(IF(O28&gt;800,IF(O28&lt;1000,"Pass","Fail"),"Fail"))))</f>
        <v>Pass</v>
      </c>
      <c r="U28" s="284">
        <v>1400</v>
      </c>
      <c r="V28" s="289"/>
    </row>
    <row r="29" spans="1:22" x14ac:dyDescent="0.3">
      <c r="A29" s="290"/>
      <c r="B29" s="292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84"/>
      <c r="N29" s="284"/>
      <c r="O29" s="284"/>
      <c r="P29" s="286"/>
      <c r="Q29" s="286"/>
      <c r="R29" s="284"/>
      <c r="S29" s="286"/>
      <c r="T29" s="294"/>
      <c r="U29" s="284"/>
      <c r="V29" s="289"/>
    </row>
    <row r="30" spans="1:22" ht="39.9" x14ac:dyDescent="0.3">
      <c r="A30" s="290"/>
      <c r="B30" s="293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84"/>
      <c r="N30" s="284"/>
      <c r="O30" s="284"/>
      <c r="P30" s="287"/>
      <c r="Q30" s="287"/>
      <c r="R30" s="284"/>
      <c r="S30" s="287"/>
      <c r="T30" s="295"/>
      <c r="U30" s="284"/>
      <c r="V30" s="289"/>
    </row>
    <row r="31" spans="1:22" x14ac:dyDescent="0.3">
      <c r="A31" s="290">
        <v>42590</v>
      </c>
      <c r="B31" s="291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84">
        <f>IF((L32=""),"",MAX(D33:L33))</f>
        <v>1051.2342857142858</v>
      </c>
      <c r="N31" s="284">
        <f>IF(L32="","",MIN(D33:L33))</f>
        <v>882.49714285714276</v>
      </c>
      <c r="O31" s="284">
        <f>IF((L33=""),"",AVERAGE(D33:L33))</f>
        <v>974.86857142857161</v>
      </c>
      <c r="P31" s="285">
        <v>800</v>
      </c>
      <c r="Q31" s="285">
        <v>1000</v>
      </c>
      <c r="R31" s="284">
        <f>IF((L32=""),"",((M31-N31)/(M31+N31))*100)</f>
        <v>8.7259864717511437</v>
      </c>
      <c r="S31" s="285">
        <v>20</v>
      </c>
      <c r="T31" s="294" t="str">
        <f>IF(L32="","",IF(R32&lt;20,(IF(O31&gt;800,IF(O31&lt;1000,"Pass","Fail"),"Fail"))))</f>
        <v>Pass</v>
      </c>
      <c r="U31" s="284">
        <v>1428</v>
      </c>
      <c r="V31" s="289"/>
    </row>
    <row r="32" spans="1:22" x14ac:dyDescent="0.3">
      <c r="A32" s="290"/>
      <c r="B32" s="292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84"/>
      <c r="N32" s="284"/>
      <c r="O32" s="284"/>
      <c r="P32" s="286"/>
      <c r="Q32" s="286"/>
      <c r="R32" s="284"/>
      <c r="S32" s="286"/>
      <c r="T32" s="294"/>
      <c r="U32" s="284"/>
      <c r="V32" s="289"/>
    </row>
    <row r="33" spans="1:22" ht="39.9" x14ac:dyDescent="0.3">
      <c r="A33" s="290"/>
      <c r="B33" s="293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84"/>
      <c r="N33" s="284"/>
      <c r="O33" s="284"/>
      <c r="P33" s="287"/>
      <c r="Q33" s="287"/>
      <c r="R33" s="284"/>
      <c r="S33" s="287"/>
      <c r="T33" s="295"/>
      <c r="U33" s="284"/>
      <c r="V33" s="289"/>
    </row>
    <row r="34" spans="1:22" x14ac:dyDescent="0.3">
      <c r="A34" s="290">
        <v>42594</v>
      </c>
      <c r="B34" s="291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84">
        <f>IF((L35=""),"",MAX(D36:L36))</f>
        <v>1078.6114285714286</v>
      </c>
      <c r="N34" s="284">
        <f>IF(L35="","",MIN(D36:L36))</f>
        <v>889.86</v>
      </c>
      <c r="O34" s="284">
        <f>IF((L36=""),"",AVERAGE(D36:L36))</f>
        <v>989.80095238095237</v>
      </c>
      <c r="P34" s="285">
        <v>800</v>
      </c>
      <c r="Q34" s="285">
        <v>1000</v>
      </c>
      <c r="R34" s="284">
        <f>IF((L35=""),"",((M34-N34)/(M34+N34))*100)</f>
        <v>9.5887309224706652</v>
      </c>
      <c r="S34" s="285">
        <v>20</v>
      </c>
      <c r="T34" s="294" t="str">
        <f>IF(L35="","",IF(R35&lt;20,(IF(O34&gt;800,IF(O34&lt;1000,"Pass","Fail"),"Fail"))))</f>
        <v>Pass</v>
      </c>
      <c r="U34" s="284">
        <v>1428</v>
      </c>
      <c r="V34" s="289"/>
    </row>
    <row r="35" spans="1:22" x14ac:dyDescent="0.3">
      <c r="A35" s="290"/>
      <c r="B35" s="292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84"/>
      <c r="N35" s="284"/>
      <c r="O35" s="284"/>
      <c r="P35" s="286"/>
      <c r="Q35" s="286"/>
      <c r="R35" s="284"/>
      <c r="S35" s="286"/>
      <c r="T35" s="294"/>
      <c r="U35" s="284"/>
      <c r="V35" s="289"/>
    </row>
    <row r="36" spans="1:22" ht="39.9" x14ac:dyDescent="0.3">
      <c r="A36" s="290"/>
      <c r="B36" s="293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84"/>
      <c r="N36" s="284"/>
      <c r="O36" s="284"/>
      <c r="P36" s="287"/>
      <c r="Q36" s="287"/>
      <c r="R36" s="284"/>
      <c r="S36" s="287"/>
      <c r="T36" s="295"/>
      <c r="U36" s="284"/>
      <c r="V36" s="289"/>
    </row>
    <row r="37" spans="1:22" x14ac:dyDescent="0.3">
      <c r="A37" s="290">
        <v>42615</v>
      </c>
      <c r="B37" s="291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84">
        <f>IF((L38=""),"",MAX(D39:L39))</f>
        <v>1049.5971428571436</v>
      </c>
      <c r="N37" s="284">
        <f>IF(L38="","",MIN(D39:L39))</f>
        <v>857.61428571428587</v>
      </c>
      <c r="O37" s="284">
        <f>IF((L39=""),"",AVERAGE(D39:L39))</f>
        <v>962.97904761904772</v>
      </c>
      <c r="P37" s="285">
        <v>800</v>
      </c>
      <c r="Q37" s="285">
        <v>1000</v>
      </c>
      <c r="R37" s="284">
        <f>IF((L38=""),"",((M37-N37)/(M37+N37))*100)</f>
        <v>10.066154924766774</v>
      </c>
      <c r="S37" s="285">
        <v>20</v>
      </c>
      <c r="T37" s="294" t="str">
        <f>IF(L38="","",IF(R38&lt;20,(IF(O37&gt;800,IF(O37&lt;1000,"Pass","Fail"),"Fail"))))</f>
        <v>Pass</v>
      </c>
      <c r="U37" s="284">
        <v>1335</v>
      </c>
      <c r="V37" s="289"/>
    </row>
    <row r="38" spans="1:22" x14ac:dyDescent="0.3">
      <c r="A38" s="290"/>
      <c r="B38" s="292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84"/>
      <c r="N38" s="284"/>
      <c r="O38" s="284"/>
      <c r="P38" s="286"/>
      <c r="Q38" s="286"/>
      <c r="R38" s="284"/>
      <c r="S38" s="286"/>
      <c r="T38" s="294"/>
      <c r="U38" s="284"/>
      <c r="V38" s="289"/>
    </row>
    <row r="39" spans="1:22" ht="39.9" x14ac:dyDescent="0.3">
      <c r="A39" s="290"/>
      <c r="B39" s="293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84"/>
      <c r="N39" s="284"/>
      <c r="O39" s="284"/>
      <c r="P39" s="287"/>
      <c r="Q39" s="287"/>
      <c r="R39" s="284"/>
      <c r="S39" s="287"/>
      <c r="T39" s="295"/>
      <c r="U39" s="284"/>
      <c r="V39" s="289"/>
    </row>
    <row r="40" spans="1:22" x14ac:dyDescent="0.3">
      <c r="A40" s="290">
        <v>42618</v>
      </c>
      <c r="B40" s="291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84">
        <f>IF((L41=""),"",MAX(D42:L42))</f>
        <v>1057.1485714285716</v>
      </c>
      <c r="N40" s="284">
        <f>IF(L41="","",MIN(D42:L42))</f>
        <v>884.13428571428551</v>
      </c>
      <c r="O40" s="284">
        <f>IF((L42=""),"",AVERAGE(D42:L42))</f>
        <v>977.15809523809526</v>
      </c>
      <c r="P40" s="285">
        <v>800</v>
      </c>
      <c r="Q40" s="285">
        <v>1000</v>
      </c>
      <c r="R40" s="284">
        <f>IF((L41=""),"",((M40-N40)/(M40+N40))*100)</f>
        <v>8.9123686987544506</v>
      </c>
      <c r="S40" s="285">
        <v>20</v>
      </c>
      <c r="T40" s="294" t="str">
        <f>IF(L41="","",IF(R41&lt;20,(IF(O40&gt;800,IF(O40&lt;1000,"Pass","Fail"),"Fail"))))</f>
        <v>Pass</v>
      </c>
      <c r="U40" s="284">
        <v>1428</v>
      </c>
      <c r="V40" s="289"/>
    </row>
    <row r="41" spans="1:22" x14ac:dyDescent="0.3">
      <c r="A41" s="290"/>
      <c r="B41" s="292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84"/>
      <c r="N41" s="284"/>
      <c r="O41" s="284"/>
      <c r="P41" s="286"/>
      <c r="Q41" s="286"/>
      <c r="R41" s="284"/>
      <c r="S41" s="286"/>
      <c r="T41" s="294"/>
      <c r="U41" s="284"/>
      <c r="V41" s="289"/>
    </row>
    <row r="42" spans="1:22" ht="39.9" x14ac:dyDescent="0.3">
      <c r="A42" s="290"/>
      <c r="B42" s="293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84"/>
      <c r="N42" s="284"/>
      <c r="O42" s="284"/>
      <c r="P42" s="287"/>
      <c r="Q42" s="287"/>
      <c r="R42" s="284"/>
      <c r="S42" s="287"/>
      <c r="T42" s="295"/>
      <c r="U42" s="284"/>
      <c r="V42" s="289"/>
    </row>
    <row r="43" spans="1:22" x14ac:dyDescent="0.3">
      <c r="A43" s="290">
        <v>42621</v>
      </c>
      <c r="B43" s="291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84">
        <f>IF((L44=""),"",MAX(D45:L45))</f>
        <v>1075.9971428571428</v>
      </c>
      <c r="N43" s="284">
        <f>IF(L44="","",MIN(D45:L45))</f>
        <v>886.16571428571399</v>
      </c>
      <c r="O43" s="284">
        <f>IF((L45=""),"",AVERAGE(D45:L45))</f>
        <v>991.9914285714284</v>
      </c>
      <c r="P43" s="285">
        <v>800</v>
      </c>
      <c r="Q43" s="285">
        <v>1000</v>
      </c>
      <c r="R43" s="284">
        <f>IF((L44=""),"",((M43-N43)/(M43+N43))*100)</f>
        <v>9.6746010597635088</v>
      </c>
      <c r="S43" s="285">
        <v>20</v>
      </c>
      <c r="T43" s="294" t="str">
        <f>IF(L44="","",IF(R44&lt;20,(IF(O43&gt;800,IF(O43&lt;1000,"Pass","Fail"),"Fail"))))</f>
        <v>Pass</v>
      </c>
      <c r="U43" s="284">
        <v>1428</v>
      </c>
      <c r="V43" s="289"/>
    </row>
    <row r="44" spans="1:22" x14ac:dyDescent="0.3">
      <c r="A44" s="290"/>
      <c r="B44" s="292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84"/>
      <c r="N44" s="284"/>
      <c r="O44" s="284"/>
      <c r="P44" s="286"/>
      <c r="Q44" s="286"/>
      <c r="R44" s="284"/>
      <c r="S44" s="286"/>
      <c r="T44" s="294"/>
      <c r="U44" s="284"/>
      <c r="V44" s="289"/>
    </row>
    <row r="45" spans="1:22" ht="39.9" x14ac:dyDescent="0.3">
      <c r="A45" s="290"/>
      <c r="B45" s="293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84"/>
      <c r="N45" s="284"/>
      <c r="O45" s="284"/>
      <c r="P45" s="287"/>
      <c r="Q45" s="287"/>
      <c r="R45" s="284"/>
      <c r="S45" s="287"/>
      <c r="T45" s="295"/>
      <c r="U45" s="284"/>
      <c r="V45" s="289"/>
    </row>
    <row r="46" spans="1:22" x14ac:dyDescent="0.3">
      <c r="A46" s="290">
        <v>42625</v>
      </c>
      <c r="B46" s="291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84">
        <f>IF((L47=""),"",MAX(D48:L48))</f>
        <v>1067.9228571428571</v>
      </c>
      <c r="N46" s="284">
        <f>IF(L47="","",MIN(D48:L48))</f>
        <v>892.69714285714247</v>
      </c>
      <c r="O46" s="284">
        <f>IF((L48=""),"",AVERAGE(D48:L48))</f>
        <v>987.64190476190458</v>
      </c>
      <c r="P46" s="285">
        <v>800</v>
      </c>
      <c r="Q46" s="285">
        <v>1000</v>
      </c>
      <c r="R46" s="284">
        <f>IF((L47=""),"",((M46-N46)/(M46+N46))*100)</f>
        <v>8.9372603709905363</v>
      </c>
      <c r="S46" s="285">
        <v>20</v>
      </c>
      <c r="T46" s="294" t="str">
        <f>IF(L47="","",IF(R47&lt;20,(IF(O46&gt;800,IF(O46&lt;1000,"Pass","Fail"),"Fail"))))</f>
        <v>Pass</v>
      </c>
      <c r="U46" s="284">
        <v>1400</v>
      </c>
      <c r="V46" s="289"/>
    </row>
    <row r="47" spans="1:22" x14ac:dyDescent="0.3">
      <c r="A47" s="290"/>
      <c r="B47" s="292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84"/>
      <c r="N47" s="284"/>
      <c r="O47" s="284"/>
      <c r="P47" s="286"/>
      <c r="Q47" s="286"/>
      <c r="R47" s="284"/>
      <c r="S47" s="286"/>
      <c r="T47" s="294"/>
      <c r="U47" s="284"/>
      <c r="V47" s="289"/>
    </row>
    <row r="48" spans="1:22" ht="39.9" x14ac:dyDescent="0.3">
      <c r="A48" s="290"/>
      <c r="B48" s="293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84"/>
      <c r="N48" s="284"/>
      <c r="O48" s="284"/>
      <c r="P48" s="287"/>
      <c r="Q48" s="287"/>
      <c r="R48" s="284"/>
      <c r="S48" s="287"/>
      <c r="T48" s="295"/>
      <c r="U48" s="284"/>
      <c r="V48" s="289"/>
    </row>
    <row r="49" spans="1:22" x14ac:dyDescent="0.3">
      <c r="A49" s="290">
        <v>42628</v>
      </c>
      <c r="B49" s="291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84">
        <f>IF((L50=""),"",MAX(D51:L51))</f>
        <v>1064.2028571428573</v>
      </c>
      <c r="N49" s="284">
        <f>IF(L50="","",MIN(D51:L51))</f>
        <v>868.2085714285713</v>
      </c>
      <c r="O49" s="284">
        <f>IF((L51=""),"",AVERAGE(D51:L51))</f>
        <v>974.61619047619047</v>
      </c>
      <c r="P49" s="285">
        <v>800</v>
      </c>
      <c r="Q49" s="285">
        <v>1000</v>
      </c>
      <c r="R49" s="284">
        <f>IF((L50=""),"",((M49-N49)/(M49+N49))*100)</f>
        <v>10.142471878215833</v>
      </c>
      <c r="S49" s="285">
        <v>20</v>
      </c>
      <c r="T49" s="294" t="str">
        <f>IF(L50="","",IF(R50&lt;20,(IF(O49&gt;800,IF(O49&lt;1000,"Pass","Fail"),"Fail"))))</f>
        <v>Pass</v>
      </c>
      <c r="U49" s="284">
        <v>1428</v>
      </c>
      <c r="V49" s="289"/>
    </row>
    <row r="50" spans="1:22" x14ac:dyDescent="0.3">
      <c r="A50" s="290"/>
      <c r="B50" s="292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84"/>
      <c r="N50" s="284"/>
      <c r="O50" s="284"/>
      <c r="P50" s="286"/>
      <c r="Q50" s="286"/>
      <c r="R50" s="284"/>
      <c r="S50" s="286"/>
      <c r="T50" s="294"/>
      <c r="U50" s="284"/>
      <c r="V50" s="289"/>
    </row>
    <row r="51" spans="1:22" ht="39.9" x14ac:dyDescent="0.3">
      <c r="A51" s="290"/>
      <c r="B51" s="293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84"/>
      <c r="N51" s="284"/>
      <c r="O51" s="284"/>
      <c r="P51" s="287"/>
      <c r="Q51" s="287"/>
      <c r="R51" s="284"/>
      <c r="S51" s="287"/>
      <c r="T51" s="295"/>
      <c r="U51" s="284"/>
      <c r="V51" s="289"/>
    </row>
    <row r="52" spans="1:22" x14ac:dyDescent="0.3">
      <c r="A52" s="290">
        <v>42631</v>
      </c>
      <c r="B52" s="291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84">
        <f>IF((L53=""),"",MAX(D54:L54))</f>
        <v>1052.22</v>
      </c>
      <c r="N52" s="284">
        <f>IF(L53="","",MIN(D54:L54))</f>
        <v>880.44857142857143</v>
      </c>
      <c r="O52" s="284">
        <f>IF((L54=""),"",AVERAGE(D54:L54))</f>
        <v>971.8228571428574</v>
      </c>
      <c r="P52" s="285">
        <v>800</v>
      </c>
      <c r="Q52" s="285">
        <v>1000</v>
      </c>
      <c r="R52" s="284">
        <f>IF((L53=""),"",((M52-N52)/(M52+N52))*100)</f>
        <v>8.8877850610702627</v>
      </c>
      <c r="S52" s="285">
        <v>20</v>
      </c>
      <c r="T52" s="294" t="str">
        <f>IF(L53="","",IF(R53&lt;20,(IF(O52&gt;800,IF(O52&lt;1000,"Pass","Fail"),"Fail"))))</f>
        <v>Pass</v>
      </c>
      <c r="U52" s="284">
        <v>64</v>
      </c>
      <c r="V52" s="289"/>
    </row>
    <row r="53" spans="1:22" x14ac:dyDescent="0.3">
      <c r="A53" s="290"/>
      <c r="B53" s="292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84"/>
      <c r="N53" s="284"/>
      <c r="O53" s="284"/>
      <c r="P53" s="286"/>
      <c r="Q53" s="286"/>
      <c r="R53" s="284"/>
      <c r="S53" s="286"/>
      <c r="T53" s="294"/>
      <c r="U53" s="284"/>
      <c r="V53" s="289"/>
    </row>
    <row r="54" spans="1:22" ht="39.9" x14ac:dyDescent="0.3">
      <c r="A54" s="290"/>
      <c r="B54" s="293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84"/>
      <c r="N54" s="284"/>
      <c r="O54" s="284"/>
      <c r="P54" s="287"/>
      <c r="Q54" s="287"/>
      <c r="R54" s="284"/>
      <c r="S54" s="287"/>
      <c r="T54" s="295"/>
      <c r="U54" s="284"/>
      <c r="V54" s="289"/>
    </row>
    <row r="55" spans="1:22" x14ac:dyDescent="0.3">
      <c r="A55" s="290">
        <v>42634</v>
      </c>
      <c r="B55" s="291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84">
        <f>IF((L56=""),"",MAX(D57:L57))</f>
        <v>1056.0857142857144</v>
      </c>
      <c r="N55" s="284">
        <f>IF(L56="","",MIN(D57:L57))</f>
        <v>870.97714285714324</v>
      </c>
      <c r="O55" s="284">
        <f>IF((L57=""),"",AVERAGE(D57:L57))</f>
        <v>970.12190476190494</v>
      </c>
      <c r="P55" s="285">
        <v>800</v>
      </c>
      <c r="Q55" s="285">
        <v>1000</v>
      </c>
      <c r="R55" s="284">
        <f>IF((L56=""),"",((M55-N55)/(M55+N55))*100)</f>
        <v>9.6057360424153853</v>
      </c>
      <c r="S55" s="285">
        <v>20</v>
      </c>
      <c r="T55" s="294" t="str">
        <f>IF(L56="","",IF(R56&lt;20,(IF(O55&gt;800,IF(O55&lt;1000,"Pass","Fail"),"Fail"))))</f>
        <v>Pass</v>
      </c>
      <c r="U55" s="284">
        <v>1400</v>
      </c>
      <c r="V55" s="289"/>
    </row>
    <row r="56" spans="1:22" x14ac:dyDescent="0.3">
      <c r="A56" s="290"/>
      <c r="B56" s="292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84"/>
      <c r="N56" s="284"/>
      <c r="O56" s="284"/>
      <c r="P56" s="286"/>
      <c r="Q56" s="286"/>
      <c r="R56" s="284"/>
      <c r="S56" s="286"/>
      <c r="T56" s="294"/>
      <c r="U56" s="284"/>
      <c r="V56" s="289"/>
    </row>
    <row r="57" spans="1:22" ht="39.9" x14ac:dyDescent="0.3">
      <c r="A57" s="290"/>
      <c r="B57" s="293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84"/>
      <c r="N57" s="284"/>
      <c r="O57" s="284"/>
      <c r="P57" s="287"/>
      <c r="Q57" s="287"/>
      <c r="R57" s="284"/>
      <c r="S57" s="287"/>
      <c r="T57" s="295"/>
      <c r="U57" s="284"/>
      <c r="V57" s="289"/>
    </row>
    <row r="58" spans="1:22" x14ac:dyDescent="0.3">
      <c r="A58" s="290">
        <v>42657</v>
      </c>
      <c r="B58" s="291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84">
        <f>IF((L59=""),"",MAX(D60:L60))</f>
        <v>1048.0800000000002</v>
      </c>
      <c r="N58" s="284">
        <f>IF(L59="","",MIN(D60:L60))</f>
        <v>852.74571428571346</v>
      </c>
      <c r="O58" s="284">
        <f>IF((L60=""),"",AVERAGE(D60:L60))</f>
        <v>962.03809523809525</v>
      </c>
      <c r="P58" s="285">
        <v>800</v>
      </c>
      <c r="Q58" s="285">
        <v>1000</v>
      </c>
      <c r="R58" s="284">
        <f>IF((L59=""),"",((M58-N58)/(M58+N58))*100)</f>
        <v>10.276285944905201</v>
      </c>
      <c r="S58" s="285">
        <v>20</v>
      </c>
      <c r="T58" s="294" t="str">
        <f>IF(L59="","",IF(R59&lt;20,(IF(O58&gt;800,IF(O58&lt;1000,"Pass","Fail"),"Fail"))))</f>
        <v>Pass</v>
      </c>
      <c r="U58" s="284">
        <v>1335</v>
      </c>
      <c r="V58" s="289"/>
    </row>
    <row r="59" spans="1:22" x14ac:dyDescent="0.3">
      <c r="A59" s="290"/>
      <c r="B59" s="292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84"/>
      <c r="N59" s="284"/>
      <c r="O59" s="284"/>
      <c r="P59" s="286"/>
      <c r="Q59" s="286"/>
      <c r="R59" s="284"/>
      <c r="S59" s="286"/>
      <c r="T59" s="294"/>
      <c r="U59" s="284"/>
      <c r="V59" s="289"/>
    </row>
    <row r="60" spans="1:22" ht="39.9" x14ac:dyDescent="0.3">
      <c r="A60" s="290"/>
      <c r="B60" s="293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84"/>
      <c r="N60" s="284"/>
      <c r="O60" s="284"/>
      <c r="P60" s="287"/>
      <c r="Q60" s="287"/>
      <c r="R60" s="284"/>
      <c r="S60" s="287"/>
      <c r="T60" s="295"/>
      <c r="U60" s="284"/>
      <c r="V60" s="289"/>
    </row>
    <row r="61" spans="1:22" x14ac:dyDescent="0.3">
      <c r="A61" s="290">
        <v>42660</v>
      </c>
      <c r="B61" s="291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84">
        <f>IF((L62=""),"",MAX(D63:L63))</f>
        <v>1037.8628571428574</v>
      </c>
      <c r="N61" s="284">
        <f>IF(L62="","",MIN(D63:L63))</f>
        <v>863.50285714285724</v>
      </c>
      <c r="O61" s="284">
        <f>IF((L63=""),"",AVERAGE(D63:L63))</f>
        <v>951.49904761904793</v>
      </c>
      <c r="P61" s="285">
        <v>800</v>
      </c>
      <c r="Q61" s="285">
        <v>1000</v>
      </c>
      <c r="R61" s="284">
        <f>IF((L62=""),"",((M61-N61)/(M61+N61))*100)</f>
        <v>9.170250556742678</v>
      </c>
      <c r="S61" s="285">
        <v>20</v>
      </c>
      <c r="T61" s="294" t="str">
        <f>IF(L62="","",IF(R62&lt;20,(IF(O61&gt;800,IF(O61&lt;1000,"Pass","Fail"),"Fail"))))</f>
        <v>Pass</v>
      </c>
      <c r="U61" s="284">
        <v>1428</v>
      </c>
      <c r="V61" s="296" t="s">
        <v>74</v>
      </c>
    </row>
    <row r="62" spans="1:22" x14ac:dyDescent="0.3">
      <c r="A62" s="290"/>
      <c r="B62" s="292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84"/>
      <c r="N62" s="284"/>
      <c r="O62" s="284"/>
      <c r="P62" s="286"/>
      <c r="Q62" s="286"/>
      <c r="R62" s="284"/>
      <c r="S62" s="286"/>
      <c r="T62" s="294"/>
      <c r="U62" s="284"/>
      <c r="V62" s="297"/>
    </row>
    <row r="63" spans="1:22" ht="39.9" x14ac:dyDescent="0.3">
      <c r="A63" s="290"/>
      <c r="B63" s="293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84"/>
      <c r="N63" s="284"/>
      <c r="O63" s="284"/>
      <c r="P63" s="287"/>
      <c r="Q63" s="287"/>
      <c r="R63" s="284"/>
      <c r="S63" s="287"/>
      <c r="T63" s="295"/>
      <c r="U63" s="284"/>
      <c r="V63" s="298"/>
    </row>
    <row r="64" spans="1:22" x14ac:dyDescent="0.3">
      <c r="A64" s="290">
        <v>43265</v>
      </c>
      <c r="B64" s="291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84">
        <f>IF((L65=""),"",MAX(D66:L66))</f>
        <v>1037.9485714285718</v>
      </c>
      <c r="N64" s="284">
        <f>IF(L65="","",MIN(D66:L66))</f>
        <v>851.55428571428536</v>
      </c>
      <c r="O64" s="284">
        <f>IF((L66=""),"",AVERAGE(D66:L66))</f>
        <v>967.5971428571429</v>
      </c>
      <c r="P64" s="285">
        <v>800</v>
      </c>
      <c r="Q64" s="285">
        <v>1000</v>
      </c>
      <c r="R64" s="284">
        <f>IF((L65=""),"",((M64-N64)/(M64+N64))*100)</f>
        <v>9.8647263225701476</v>
      </c>
      <c r="S64" s="285">
        <v>20</v>
      </c>
      <c r="T64" s="294" t="str">
        <f>IF(L65="","",IF(R65&lt;20,(IF(O64&gt;800,IF(O64&lt;1000,"Pass","Fail"),"Fail"))))</f>
        <v>Pass</v>
      </c>
      <c r="U64" s="284" t="s">
        <v>63</v>
      </c>
      <c r="V64" s="289"/>
    </row>
    <row r="65" spans="1:22" x14ac:dyDescent="0.3">
      <c r="A65" s="290"/>
      <c r="B65" s="292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84"/>
      <c r="N65" s="284"/>
      <c r="O65" s="284"/>
      <c r="P65" s="286"/>
      <c r="Q65" s="286"/>
      <c r="R65" s="284"/>
      <c r="S65" s="286"/>
      <c r="T65" s="294"/>
      <c r="U65" s="284"/>
      <c r="V65" s="289"/>
    </row>
    <row r="66" spans="1:22" ht="39.9" x14ac:dyDescent="0.3">
      <c r="A66" s="290"/>
      <c r="B66" s="293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84"/>
      <c r="N66" s="284"/>
      <c r="O66" s="284"/>
      <c r="P66" s="287"/>
      <c r="Q66" s="287"/>
      <c r="R66" s="284"/>
      <c r="S66" s="287"/>
      <c r="T66" s="295"/>
      <c r="U66" s="284"/>
      <c r="V66" s="289"/>
    </row>
    <row r="67" spans="1:22" x14ac:dyDescent="0.3">
      <c r="A67" s="290"/>
      <c r="B67" s="291"/>
      <c r="C67" s="68" t="s">
        <v>87</v>
      </c>
      <c r="M67" s="284" t="str">
        <f>IF((L68=""),"",MAX(D69:L69))</f>
        <v/>
      </c>
      <c r="N67" s="284" t="str">
        <f>IF(L68="","",MIN(D69:L69))</f>
        <v/>
      </c>
      <c r="O67" s="284" t="str">
        <f>IF((L69=""),"",AVERAGE(D69:L69))</f>
        <v/>
      </c>
      <c r="P67" s="285">
        <v>800</v>
      </c>
      <c r="Q67" s="285">
        <v>1000</v>
      </c>
      <c r="R67" s="284" t="str">
        <f>IF((L68=""),"",((M67-N67)/(M67+N67))*100)</f>
        <v/>
      </c>
      <c r="S67" s="285"/>
      <c r="T67" s="288" t="str">
        <f>IF(L68="","",IF(R164&lt;20,(IF(O67&gt;19000,IF(O67&lt;49000,"Pass","Fail"),"Fail"))))</f>
        <v/>
      </c>
      <c r="U67" s="284"/>
      <c r="V67" s="289"/>
    </row>
    <row r="68" spans="1:22" x14ac:dyDescent="0.3">
      <c r="A68" s="290"/>
      <c r="B68" s="292"/>
      <c r="C68" s="68" t="s">
        <v>88</v>
      </c>
      <c r="M68" s="284"/>
      <c r="N68" s="284"/>
      <c r="O68" s="284"/>
      <c r="P68" s="286"/>
      <c r="Q68" s="286"/>
      <c r="R68" s="284"/>
      <c r="S68" s="286"/>
      <c r="T68" s="288"/>
      <c r="U68" s="284"/>
      <c r="V68" s="289"/>
    </row>
    <row r="69" spans="1:22" ht="39.9" x14ac:dyDescent="0.3">
      <c r="A69" s="290"/>
      <c r="B69" s="293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84"/>
      <c r="N69" s="284"/>
      <c r="O69" s="284"/>
      <c r="P69" s="287"/>
      <c r="Q69" s="287"/>
      <c r="R69" s="284"/>
      <c r="S69" s="287"/>
      <c r="T69" s="288"/>
      <c r="U69" s="284"/>
      <c r="V69" s="289"/>
    </row>
    <row r="70" spans="1:22" x14ac:dyDescent="0.3">
      <c r="A70" s="290"/>
      <c r="B70" s="291"/>
      <c r="C70" s="68" t="s">
        <v>87</v>
      </c>
      <c r="M70" s="284" t="str">
        <f>IF((L71=""),"",MAX(D72:L72))</f>
        <v/>
      </c>
      <c r="N70" s="284" t="str">
        <f>IF(L71="","",MIN(D72:L72))</f>
        <v/>
      </c>
      <c r="O70" s="284" t="str">
        <f>IF((L72=""),"",AVERAGE(D72:L72))</f>
        <v/>
      </c>
      <c r="P70" s="285">
        <v>800</v>
      </c>
      <c r="Q70" s="285">
        <v>1000</v>
      </c>
      <c r="R70" s="284" t="str">
        <f>IF((L71=""),"",((M70-N70)/(M70+N70))*100)</f>
        <v/>
      </c>
      <c r="S70" s="285">
        <v>20</v>
      </c>
      <c r="T70" s="288" t="str">
        <f>IF(L71="","",IF(R167&lt;20,(IF(O70&gt;19000,IF(O70&lt;49000,"Pass","Fail"),"Fail"))))</f>
        <v/>
      </c>
      <c r="U70" s="284"/>
      <c r="V70" s="289"/>
    </row>
    <row r="71" spans="1:22" x14ac:dyDescent="0.3">
      <c r="A71" s="290"/>
      <c r="B71" s="292"/>
      <c r="C71" s="68" t="s">
        <v>88</v>
      </c>
      <c r="M71" s="284"/>
      <c r="N71" s="284"/>
      <c r="O71" s="284"/>
      <c r="P71" s="286"/>
      <c r="Q71" s="286"/>
      <c r="R71" s="284"/>
      <c r="S71" s="286"/>
      <c r="T71" s="288"/>
      <c r="U71" s="284"/>
      <c r="V71" s="289"/>
    </row>
    <row r="72" spans="1:22" ht="39.9" x14ac:dyDescent="0.3">
      <c r="A72" s="290"/>
      <c r="B72" s="293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84"/>
      <c r="N72" s="284"/>
      <c r="O72" s="284"/>
      <c r="P72" s="287"/>
      <c r="Q72" s="287"/>
      <c r="R72" s="284"/>
      <c r="S72" s="287"/>
      <c r="T72" s="288"/>
      <c r="U72" s="284"/>
      <c r="V72" s="289"/>
    </row>
    <row r="73" spans="1:22" x14ac:dyDescent="0.3">
      <c r="A73" s="290"/>
      <c r="B73" s="291"/>
      <c r="C73" s="68" t="s">
        <v>87</v>
      </c>
      <c r="M73" s="284" t="str">
        <f>IF((L74=""),"",MAX(D75:L75))</f>
        <v/>
      </c>
      <c r="N73" s="284" t="str">
        <f>IF(L74="","",MIN(D75:L75))</f>
        <v/>
      </c>
      <c r="O73" s="284" t="str">
        <f>IF((L75=""),"",AVERAGE(D75:L75))</f>
        <v/>
      </c>
      <c r="P73" s="285">
        <v>800</v>
      </c>
      <c r="Q73" s="285">
        <v>1000</v>
      </c>
      <c r="R73" s="284" t="str">
        <f>IF((L74=""),"",((M73-N73)/(M73+N73))*100)</f>
        <v/>
      </c>
      <c r="S73" s="285">
        <v>20</v>
      </c>
      <c r="T73" s="288" t="str">
        <f>IF(L74="","",IF(R170&lt;20,(IF(O73&gt;19000,IF(O73&lt;49000,"Pass","Fail"),"Fail"))))</f>
        <v/>
      </c>
      <c r="U73" s="284"/>
      <c r="V73" s="289"/>
    </row>
    <row r="74" spans="1:22" x14ac:dyDescent="0.3">
      <c r="A74" s="290"/>
      <c r="B74" s="292"/>
      <c r="C74" s="68" t="s">
        <v>88</v>
      </c>
      <c r="M74" s="284"/>
      <c r="N74" s="284"/>
      <c r="O74" s="284"/>
      <c r="P74" s="286"/>
      <c r="Q74" s="286"/>
      <c r="R74" s="284"/>
      <c r="S74" s="286"/>
      <c r="T74" s="288"/>
      <c r="U74" s="284"/>
      <c r="V74" s="289"/>
    </row>
    <row r="75" spans="1:22" ht="39.9" x14ac:dyDescent="0.3">
      <c r="A75" s="290"/>
      <c r="B75" s="293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84"/>
      <c r="N75" s="284"/>
      <c r="O75" s="284"/>
      <c r="P75" s="287"/>
      <c r="Q75" s="287"/>
      <c r="R75" s="284"/>
      <c r="S75" s="287"/>
      <c r="T75" s="288"/>
      <c r="U75" s="284"/>
      <c r="V75" s="289"/>
    </row>
    <row r="76" spans="1:22" x14ac:dyDescent="0.3">
      <c r="A76" s="290"/>
      <c r="B76" s="291"/>
      <c r="C76" s="68" t="s">
        <v>87</v>
      </c>
      <c r="M76" s="284" t="str">
        <f>IF((L77=""),"",MAX(D78:L78))</f>
        <v/>
      </c>
      <c r="N76" s="284" t="str">
        <f>IF(L77="","",MIN(D78:L78))</f>
        <v/>
      </c>
      <c r="O76" s="284" t="str">
        <f>IF((L78=""),"",AVERAGE(D78:L78))</f>
        <v/>
      </c>
      <c r="P76" s="285">
        <v>800</v>
      </c>
      <c r="Q76" s="285">
        <v>1000</v>
      </c>
      <c r="R76" s="284" t="str">
        <f>IF((L77=""),"",((M76-N76)/(M76+N76))*100)</f>
        <v/>
      </c>
      <c r="S76" s="285">
        <v>20</v>
      </c>
      <c r="T76" s="288" t="str">
        <f>IF(L77="","",IF(R173&lt;20,(IF(O76&gt;19000,IF(O76&lt;49000,"Pass","Fail"),"Fail"))))</f>
        <v/>
      </c>
      <c r="U76" s="284"/>
      <c r="V76" s="289"/>
    </row>
    <row r="77" spans="1:22" x14ac:dyDescent="0.3">
      <c r="A77" s="290"/>
      <c r="B77" s="292"/>
      <c r="C77" s="68" t="s">
        <v>88</v>
      </c>
      <c r="M77" s="284"/>
      <c r="N77" s="284"/>
      <c r="O77" s="284"/>
      <c r="P77" s="286"/>
      <c r="Q77" s="286"/>
      <c r="R77" s="284"/>
      <c r="S77" s="286"/>
      <c r="T77" s="288"/>
      <c r="U77" s="284"/>
      <c r="V77" s="289"/>
    </row>
    <row r="78" spans="1:22" ht="39.9" x14ac:dyDescent="0.3">
      <c r="A78" s="290"/>
      <c r="B78" s="293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84"/>
      <c r="N78" s="284"/>
      <c r="O78" s="284"/>
      <c r="P78" s="287"/>
      <c r="Q78" s="287"/>
      <c r="R78" s="284"/>
      <c r="S78" s="287"/>
      <c r="T78" s="288"/>
      <c r="U78" s="284"/>
      <c r="V78" s="289"/>
    </row>
    <row r="79" spans="1:22" x14ac:dyDescent="0.3">
      <c r="A79" s="290"/>
      <c r="B79" s="291"/>
      <c r="C79" s="68" t="s">
        <v>87</v>
      </c>
      <c r="M79" s="284" t="str">
        <f>IF((L80=""),"",MAX(D81:L81))</f>
        <v/>
      </c>
      <c r="N79" s="284" t="str">
        <f>IF(L80="","",MIN(D81:L81))</f>
        <v/>
      </c>
      <c r="O79" s="284" t="str">
        <f>IF((L81=""),"",AVERAGE(D81:L81))</f>
        <v/>
      </c>
      <c r="P79" s="285">
        <v>800</v>
      </c>
      <c r="Q79" s="285">
        <v>1000</v>
      </c>
      <c r="R79" s="284" t="str">
        <f>IF((L80=""),"",((M79-N79)/(M79+N79))*100)</f>
        <v/>
      </c>
      <c r="S79" s="285">
        <v>20</v>
      </c>
      <c r="T79" s="288" t="str">
        <f>IF(L80="","",IF(R176&lt;20,(IF(O79&gt;19000,IF(O79&lt;49000,"Pass","Fail"),"Fail"))))</f>
        <v/>
      </c>
      <c r="U79" s="284"/>
      <c r="V79" s="289"/>
    </row>
    <row r="80" spans="1:22" x14ac:dyDescent="0.3">
      <c r="A80" s="290"/>
      <c r="B80" s="292"/>
      <c r="C80" s="68" t="s">
        <v>88</v>
      </c>
      <c r="M80" s="284"/>
      <c r="N80" s="284"/>
      <c r="O80" s="284"/>
      <c r="P80" s="286"/>
      <c r="Q80" s="286"/>
      <c r="R80" s="284"/>
      <c r="S80" s="286"/>
      <c r="T80" s="288"/>
      <c r="U80" s="284"/>
      <c r="V80" s="289"/>
    </row>
    <row r="81" spans="1:22" ht="39.9" x14ac:dyDescent="0.3">
      <c r="A81" s="290"/>
      <c r="B81" s="293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84"/>
      <c r="N81" s="284"/>
      <c r="O81" s="284"/>
      <c r="P81" s="287"/>
      <c r="Q81" s="287"/>
      <c r="R81" s="284"/>
      <c r="S81" s="287"/>
      <c r="T81" s="288"/>
      <c r="U81" s="284"/>
      <c r="V81" s="289"/>
    </row>
    <row r="82" spans="1:22" x14ac:dyDescent="0.3">
      <c r="A82" s="290"/>
      <c r="B82" s="291"/>
      <c r="C82" s="68" t="s">
        <v>87</v>
      </c>
      <c r="M82" s="284" t="str">
        <f>IF((L83=""),"",MAX(D84:L84))</f>
        <v/>
      </c>
      <c r="N82" s="284" t="str">
        <f>IF(L83="","",MIN(D84:L84))</f>
        <v/>
      </c>
      <c r="O82" s="284" t="str">
        <f>IF((L84=""),"",AVERAGE(D84:L84))</f>
        <v/>
      </c>
      <c r="P82" s="285">
        <v>800</v>
      </c>
      <c r="Q82" s="285">
        <v>1000</v>
      </c>
      <c r="R82" s="284" t="str">
        <f>IF((L83=""),"",((M82-N82)/(M82+N82))*100)</f>
        <v/>
      </c>
      <c r="S82" s="285">
        <v>20</v>
      </c>
      <c r="T82" s="288" t="str">
        <f>IF(L83="","",IF(R179&lt;20,(IF(O82&gt;19000,IF(O82&lt;49000,"Pass","Fail"),"Fail"))))</f>
        <v/>
      </c>
      <c r="U82" s="284"/>
      <c r="V82" s="289"/>
    </row>
    <row r="83" spans="1:22" x14ac:dyDescent="0.3">
      <c r="A83" s="290"/>
      <c r="B83" s="292"/>
      <c r="C83" s="68" t="s">
        <v>88</v>
      </c>
      <c r="M83" s="284"/>
      <c r="N83" s="284"/>
      <c r="O83" s="284"/>
      <c r="P83" s="286"/>
      <c r="Q83" s="286"/>
      <c r="R83" s="284"/>
      <c r="S83" s="286"/>
      <c r="T83" s="288"/>
      <c r="U83" s="284"/>
      <c r="V83" s="289"/>
    </row>
    <row r="84" spans="1:22" ht="39.9" x14ac:dyDescent="0.3">
      <c r="A84" s="290"/>
      <c r="B84" s="293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84"/>
      <c r="N84" s="284"/>
      <c r="O84" s="284"/>
      <c r="P84" s="287"/>
      <c r="Q84" s="287"/>
      <c r="R84" s="284"/>
      <c r="S84" s="287"/>
      <c r="T84" s="288"/>
      <c r="U84" s="284"/>
      <c r="V84" s="289"/>
    </row>
    <row r="85" spans="1:22" x14ac:dyDescent="0.3">
      <c r="A85" s="290"/>
      <c r="B85" s="291"/>
      <c r="C85" s="68" t="s">
        <v>87</v>
      </c>
      <c r="M85" s="284" t="str">
        <f>IF((L86=""),"",MAX(D87:L87))</f>
        <v/>
      </c>
      <c r="N85" s="284" t="str">
        <f>IF(L86="","",MIN(D87:L87))</f>
        <v/>
      </c>
      <c r="O85" s="284" t="str">
        <f>IF((L87=""),"",AVERAGE(D87:L87))</f>
        <v/>
      </c>
      <c r="P85" s="285">
        <v>800</v>
      </c>
      <c r="Q85" s="285">
        <v>1000</v>
      </c>
      <c r="R85" s="284" t="str">
        <f>IF((L86=""),"",((M85-N85)/(M85+N85))*100)</f>
        <v/>
      </c>
      <c r="S85" s="285">
        <v>20</v>
      </c>
      <c r="T85" s="288" t="str">
        <f>IF(L86="","",IF(R182&lt;20,(IF(O85&gt;19000,IF(O85&lt;49000,"Pass","Fail"),"Fail"))))</f>
        <v/>
      </c>
      <c r="U85" s="284"/>
      <c r="V85" s="289"/>
    </row>
    <row r="86" spans="1:22" x14ac:dyDescent="0.3">
      <c r="A86" s="290"/>
      <c r="B86" s="292"/>
      <c r="C86" s="68" t="s">
        <v>88</v>
      </c>
      <c r="M86" s="284"/>
      <c r="N86" s="284"/>
      <c r="O86" s="284"/>
      <c r="P86" s="286"/>
      <c r="Q86" s="286"/>
      <c r="R86" s="284"/>
      <c r="S86" s="286"/>
      <c r="T86" s="288"/>
      <c r="U86" s="284"/>
      <c r="V86" s="289"/>
    </row>
    <row r="87" spans="1:22" ht="39.9" x14ac:dyDescent="0.3">
      <c r="A87" s="290"/>
      <c r="B87" s="293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84"/>
      <c r="N87" s="284"/>
      <c r="O87" s="284"/>
      <c r="P87" s="287"/>
      <c r="Q87" s="287"/>
      <c r="R87" s="284"/>
      <c r="S87" s="287"/>
      <c r="T87" s="288"/>
      <c r="U87" s="284"/>
      <c r="V87" s="289"/>
    </row>
    <row r="88" spans="1:22" x14ac:dyDescent="0.3">
      <c r="A88" s="290"/>
      <c r="B88" s="291"/>
      <c r="C88" s="68" t="s">
        <v>87</v>
      </c>
      <c r="M88" s="284" t="str">
        <f>IF((L89=""),"",MAX(D90:L90))</f>
        <v/>
      </c>
      <c r="N88" s="284" t="str">
        <f>IF(L89="","",MIN(D90:L90))</f>
        <v/>
      </c>
      <c r="O88" s="284" t="str">
        <f>IF((L90=""),"",AVERAGE(D90:L90))</f>
        <v/>
      </c>
      <c r="P88" s="285">
        <v>800</v>
      </c>
      <c r="Q88" s="285">
        <v>1000</v>
      </c>
      <c r="R88" s="284" t="str">
        <f>IF((L89=""),"",((M88-N88)/(M88+N88))*100)</f>
        <v/>
      </c>
      <c r="S88" s="285">
        <v>20</v>
      </c>
      <c r="T88" s="288" t="str">
        <f>IF(L89="","",IF(R185&lt;20,(IF(O88&gt;19000,IF(O88&lt;49000,"Pass","Fail"),"Fail"))))</f>
        <v/>
      </c>
      <c r="U88" s="284"/>
      <c r="V88" s="289"/>
    </row>
    <row r="89" spans="1:22" x14ac:dyDescent="0.3">
      <c r="A89" s="290"/>
      <c r="B89" s="292"/>
      <c r="C89" s="68" t="s">
        <v>88</v>
      </c>
      <c r="M89" s="284"/>
      <c r="N89" s="284"/>
      <c r="O89" s="284"/>
      <c r="P89" s="286"/>
      <c r="Q89" s="286"/>
      <c r="R89" s="284"/>
      <c r="S89" s="286"/>
      <c r="T89" s="288"/>
      <c r="U89" s="284"/>
      <c r="V89" s="289"/>
    </row>
    <row r="90" spans="1:22" ht="39.9" x14ac:dyDescent="0.3">
      <c r="A90" s="290"/>
      <c r="B90" s="293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84"/>
      <c r="N90" s="284"/>
      <c r="O90" s="284"/>
      <c r="P90" s="287"/>
      <c r="Q90" s="287"/>
      <c r="R90" s="284"/>
      <c r="S90" s="287"/>
      <c r="T90" s="288"/>
      <c r="U90" s="284"/>
      <c r="V90" s="289"/>
    </row>
    <row r="91" spans="1:22" x14ac:dyDescent="0.3">
      <c r="A91" s="290"/>
      <c r="B91" s="291"/>
      <c r="C91" s="68" t="s">
        <v>87</v>
      </c>
      <c r="M91" s="284" t="str">
        <f>IF((L92=""),"",MAX(D93:L93))</f>
        <v/>
      </c>
      <c r="N91" s="284" t="str">
        <f>IF(L92="","",MIN(D93:L93))</f>
        <v/>
      </c>
      <c r="O91" s="284" t="str">
        <f>IF((L93=""),"",AVERAGE(D93:L93))</f>
        <v/>
      </c>
      <c r="P91" s="285">
        <v>800</v>
      </c>
      <c r="Q91" s="285">
        <v>1000</v>
      </c>
      <c r="R91" s="284" t="str">
        <f>IF((L92=""),"",((M91-N91)/(M91+N91))*100)</f>
        <v/>
      </c>
      <c r="S91" s="285">
        <v>20</v>
      </c>
      <c r="T91" s="288" t="str">
        <f>IF(L92="","",IF(R188&lt;20,(IF(O91&gt;19000,IF(O91&lt;49000,"Pass","Fail"),"Fail"))))</f>
        <v/>
      </c>
      <c r="U91" s="284"/>
      <c r="V91" s="289"/>
    </row>
    <row r="92" spans="1:22" x14ac:dyDescent="0.3">
      <c r="A92" s="290"/>
      <c r="B92" s="292"/>
      <c r="C92" s="68" t="s">
        <v>88</v>
      </c>
      <c r="M92" s="284"/>
      <c r="N92" s="284"/>
      <c r="O92" s="284"/>
      <c r="P92" s="286"/>
      <c r="Q92" s="286"/>
      <c r="R92" s="284"/>
      <c r="S92" s="286"/>
      <c r="T92" s="288"/>
      <c r="U92" s="284"/>
      <c r="V92" s="289"/>
    </row>
    <row r="93" spans="1:22" ht="39.9" x14ac:dyDescent="0.3">
      <c r="A93" s="290"/>
      <c r="B93" s="293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84"/>
      <c r="N93" s="284"/>
      <c r="O93" s="284"/>
      <c r="P93" s="287"/>
      <c r="Q93" s="287"/>
      <c r="R93" s="284"/>
      <c r="S93" s="287"/>
      <c r="T93" s="288"/>
      <c r="U93" s="284"/>
      <c r="V93" s="289"/>
    </row>
    <row r="94" spans="1:22" x14ac:dyDescent="0.3">
      <c r="A94" s="290"/>
      <c r="B94" s="291"/>
      <c r="C94" s="68" t="s">
        <v>87</v>
      </c>
      <c r="M94" s="284" t="str">
        <f>IF((L95=""),"",MAX(D96:L96))</f>
        <v/>
      </c>
      <c r="N94" s="284" t="str">
        <f>IF(L95="","",MIN(D96:L96))</f>
        <v/>
      </c>
      <c r="O94" s="284" t="str">
        <f>IF((L96=""),"",AVERAGE(D96:L96))</f>
        <v/>
      </c>
      <c r="P94" s="285">
        <v>800</v>
      </c>
      <c r="Q94" s="285">
        <v>1000</v>
      </c>
      <c r="R94" s="284" t="str">
        <f>IF((L95=""),"",((M94-N94)/(M94+N94))*100)</f>
        <v/>
      </c>
      <c r="S94" s="285">
        <v>20</v>
      </c>
      <c r="T94" s="288" t="str">
        <f>IF(L95="","",IF(R191&lt;20,(IF(O94&gt;19000,IF(O94&lt;49000,"Pass","Fail"),"Fail"))))</f>
        <v/>
      </c>
      <c r="U94" s="284"/>
      <c r="V94" s="289"/>
    </row>
    <row r="95" spans="1:22" x14ac:dyDescent="0.3">
      <c r="A95" s="290"/>
      <c r="B95" s="292"/>
      <c r="C95" s="68" t="s">
        <v>88</v>
      </c>
      <c r="M95" s="284"/>
      <c r="N95" s="284"/>
      <c r="O95" s="284"/>
      <c r="P95" s="286"/>
      <c r="Q95" s="286"/>
      <c r="R95" s="284"/>
      <c r="S95" s="286"/>
      <c r="T95" s="288"/>
      <c r="U95" s="284"/>
      <c r="V95" s="289"/>
    </row>
    <row r="96" spans="1:22" ht="39.9" x14ac:dyDescent="0.3">
      <c r="A96" s="290"/>
      <c r="B96" s="293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84"/>
      <c r="N96" s="284"/>
      <c r="O96" s="284"/>
      <c r="P96" s="287"/>
      <c r="Q96" s="287"/>
      <c r="R96" s="284"/>
      <c r="S96" s="287"/>
      <c r="T96" s="288"/>
      <c r="U96" s="284"/>
      <c r="V96" s="289"/>
    </row>
    <row r="97" spans="1:22" x14ac:dyDescent="0.3">
      <c r="A97" s="290"/>
      <c r="B97" s="291"/>
      <c r="C97" s="68" t="s">
        <v>87</v>
      </c>
      <c r="M97" s="284" t="str">
        <f>IF((L98=""),"",MAX(D99:L99))</f>
        <v/>
      </c>
      <c r="N97" s="284" t="str">
        <f>IF(L98="","",MIN(D99:L99))</f>
        <v/>
      </c>
      <c r="O97" s="284" t="str">
        <f>IF((L99=""),"",AVERAGE(D99:L99))</f>
        <v/>
      </c>
      <c r="P97" s="285">
        <v>800</v>
      </c>
      <c r="Q97" s="285">
        <v>1000</v>
      </c>
      <c r="R97" s="284" t="str">
        <f>IF((L98=""),"",((M97-N97)/(M97+N97))*100)</f>
        <v/>
      </c>
      <c r="S97" s="285">
        <v>20</v>
      </c>
      <c r="T97" s="288" t="str">
        <f>IF(L98="","",IF(R194&lt;20,(IF(O97&gt;19000,IF(O97&lt;49000,"Pass","Fail"),"Fail"))))</f>
        <v/>
      </c>
      <c r="U97" s="284"/>
      <c r="V97" s="289"/>
    </row>
    <row r="98" spans="1:22" x14ac:dyDescent="0.3">
      <c r="A98" s="290"/>
      <c r="B98" s="292"/>
      <c r="C98" s="68" t="s">
        <v>88</v>
      </c>
      <c r="M98" s="284"/>
      <c r="N98" s="284"/>
      <c r="O98" s="284"/>
      <c r="P98" s="286"/>
      <c r="Q98" s="286"/>
      <c r="R98" s="284"/>
      <c r="S98" s="286"/>
      <c r="T98" s="288"/>
      <c r="U98" s="284"/>
      <c r="V98" s="289"/>
    </row>
    <row r="99" spans="1:22" ht="39.9" x14ac:dyDescent="0.3">
      <c r="A99" s="290"/>
      <c r="B99" s="293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84"/>
      <c r="N99" s="284"/>
      <c r="O99" s="284"/>
      <c r="P99" s="287"/>
      <c r="Q99" s="287"/>
      <c r="R99" s="284"/>
      <c r="S99" s="287"/>
      <c r="T99" s="288"/>
      <c r="U99" s="284"/>
      <c r="V99" s="289"/>
    </row>
    <row r="100" spans="1:22" x14ac:dyDescent="0.3">
      <c r="A100" s="290"/>
      <c r="B100" s="291"/>
      <c r="C100" s="68" t="s">
        <v>87</v>
      </c>
      <c r="M100" s="284" t="str">
        <f>IF((L101=""),"",MAX(D102:L102))</f>
        <v/>
      </c>
      <c r="N100" s="284" t="str">
        <f>IF(L101="","",MIN(D102:L102))</f>
        <v/>
      </c>
      <c r="O100" s="284" t="str">
        <f>IF((L102=""),"",AVERAGE(D102:L102))</f>
        <v/>
      </c>
      <c r="P100" s="285">
        <v>800</v>
      </c>
      <c r="Q100" s="285">
        <v>1000</v>
      </c>
      <c r="R100" s="284" t="str">
        <f>IF((L101=""),"",((M100-N100)/(M100+N100))*100)</f>
        <v/>
      </c>
      <c r="S100" s="285">
        <v>20</v>
      </c>
      <c r="T100" s="288" t="str">
        <f>IF(L101="","",IF(R197&lt;20,(IF(O100&gt;19000,IF(O100&lt;49000,"Pass","Fail"),"Fail"))))</f>
        <v/>
      </c>
      <c r="U100" s="284"/>
      <c r="V100" s="289"/>
    </row>
    <row r="101" spans="1:22" x14ac:dyDescent="0.3">
      <c r="A101" s="290"/>
      <c r="B101" s="292"/>
      <c r="C101" s="68" t="s">
        <v>88</v>
      </c>
      <c r="M101" s="284"/>
      <c r="N101" s="284"/>
      <c r="O101" s="284"/>
      <c r="P101" s="286"/>
      <c r="Q101" s="286"/>
      <c r="R101" s="284"/>
      <c r="S101" s="286"/>
      <c r="T101" s="288"/>
      <c r="U101" s="284"/>
      <c r="V101" s="289"/>
    </row>
    <row r="102" spans="1:22" ht="39.9" x14ac:dyDescent="0.3">
      <c r="A102" s="290"/>
      <c r="B102" s="293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84"/>
      <c r="N102" s="284"/>
      <c r="O102" s="284"/>
      <c r="P102" s="287"/>
      <c r="Q102" s="287"/>
      <c r="R102" s="284"/>
      <c r="S102" s="287"/>
      <c r="T102" s="288"/>
      <c r="U102" s="284"/>
      <c r="V102" s="289"/>
    </row>
    <row r="103" spans="1:22" x14ac:dyDescent="0.3">
      <c r="A103" s="290"/>
      <c r="B103" s="291"/>
      <c r="C103" s="68" t="s">
        <v>87</v>
      </c>
      <c r="M103" s="284" t="str">
        <f>IF((L104=""),"",MAX(D105:L105))</f>
        <v/>
      </c>
      <c r="N103" s="284" t="str">
        <f>IF(L104="","",MIN(D105:L105))</f>
        <v/>
      </c>
      <c r="O103" s="284" t="str">
        <f>IF((L105=""),"",AVERAGE(D105:L105))</f>
        <v/>
      </c>
      <c r="P103" s="285">
        <v>800</v>
      </c>
      <c r="Q103" s="285">
        <v>1000</v>
      </c>
      <c r="R103" s="284" t="str">
        <f>IF((L104=""),"",((M103-N103)/(M103+N103))*100)</f>
        <v/>
      </c>
      <c r="S103" s="285">
        <v>20</v>
      </c>
      <c r="T103" s="288" t="str">
        <f>IF(L104="","",IF(R200&lt;20,(IF(O103&gt;19000,IF(O103&lt;49000,"Pass","Fail"),"Fail"))))</f>
        <v/>
      </c>
      <c r="U103" s="284"/>
      <c r="V103" s="289"/>
    </row>
    <row r="104" spans="1:22" x14ac:dyDescent="0.3">
      <c r="A104" s="290"/>
      <c r="B104" s="292"/>
      <c r="C104" s="68" t="s">
        <v>88</v>
      </c>
      <c r="M104" s="284"/>
      <c r="N104" s="284"/>
      <c r="O104" s="284"/>
      <c r="P104" s="286"/>
      <c r="Q104" s="286"/>
      <c r="R104" s="284"/>
      <c r="S104" s="286"/>
      <c r="T104" s="288"/>
      <c r="U104" s="284"/>
      <c r="V104" s="289"/>
    </row>
    <row r="105" spans="1:22" ht="39.9" x14ac:dyDescent="0.3">
      <c r="A105" s="290"/>
      <c r="B105" s="293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84"/>
      <c r="N105" s="284"/>
      <c r="O105" s="284"/>
      <c r="P105" s="287"/>
      <c r="Q105" s="287"/>
      <c r="R105" s="284"/>
      <c r="S105" s="287"/>
      <c r="T105" s="288"/>
      <c r="U105" s="284"/>
      <c r="V105" s="289"/>
    </row>
    <row r="106" spans="1:22" x14ac:dyDescent="0.3">
      <c r="A106" s="290"/>
      <c r="B106" s="291"/>
      <c r="C106" s="68" t="s">
        <v>87</v>
      </c>
      <c r="M106" s="284" t="str">
        <f>IF((L107=""),"",MAX(D108:L108))</f>
        <v/>
      </c>
      <c r="N106" s="284" t="str">
        <f>IF(L107="","",MIN(D108:L108))</f>
        <v/>
      </c>
      <c r="O106" s="284" t="str">
        <f>IF((L108=""),"",AVERAGE(D108:L108))</f>
        <v/>
      </c>
      <c r="P106" s="285">
        <v>800</v>
      </c>
      <c r="Q106" s="285">
        <v>1000</v>
      </c>
      <c r="R106" s="284" t="str">
        <f>IF((L107=""),"",((M106-N106)/(M106+N106))*100)</f>
        <v/>
      </c>
      <c r="S106" s="285">
        <v>20</v>
      </c>
      <c r="T106" s="288" t="str">
        <f>IF(L107="","",IF(R203&lt;20,(IF(O106&gt;19000,IF(O106&lt;49000,"Pass","Fail"),"Fail"))))</f>
        <v/>
      </c>
      <c r="U106" s="284"/>
      <c r="V106" s="289"/>
    </row>
    <row r="107" spans="1:22" x14ac:dyDescent="0.3">
      <c r="A107" s="290"/>
      <c r="B107" s="292"/>
      <c r="C107" s="68" t="s">
        <v>88</v>
      </c>
      <c r="M107" s="284"/>
      <c r="N107" s="284"/>
      <c r="O107" s="284"/>
      <c r="P107" s="286"/>
      <c r="Q107" s="286"/>
      <c r="R107" s="284"/>
      <c r="S107" s="286"/>
      <c r="T107" s="288"/>
      <c r="U107" s="284"/>
      <c r="V107" s="289"/>
    </row>
    <row r="108" spans="1:22" ht="39.9" x14ac:dyDescent="0.3">
      <c r="A108" s="290"/>
      <c r="B108" s="293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84"/>
      <c r="N108" s="284"/>
      <c r="O108" s="284"/>
      <c r="P108" s="287"/>
      <c r="Q108" s="287"/>
      <c r="R108" s="284"/>
      <c r="S108" s="287"/>
      <c r="T108" s="288"/>
      <c r="U108" s="284"/>
      <c r="V108" s="289"/>
    </row>
    <row r="109" spans="1:22" x14ac:dyDescent="0.3">
      <c r="A109" s="290"/>
      <c r="B109" s="291"/>
      <c r="C109" s="68" t="s">
        <v>87</v>
      </c>
      <c r="M109" s="284" t="str">
        <f>IF((L110=""),"",MAX(D111:L111))</f>
        <v/>
      </c>
      <c r="N109" s="284" t="str">
        <f>IF(L110="","",MIN(D111:L111))</f>
        <v/>
      </c>
      <c r="O109" s="284" t="str">
        <f>IF((L111=""),"",AVERAGE(D111:L111))</f>
        <v/>
      </c>
      <c r="P109" s="285">
        <v>800</v>
      </c>
      <c r="Q109" s="285">
        <v>1000</v>
      </c>
      <c r="R109" s="284" t="str">
        <f>IF((L110=""),"",((M109-N109)/(M109+N109))*100)</f>
        <v/>
      </c>
      <c r="S109" s="285">
        <v>20</v>
      </c>
      <c r="T109" s="288" t="str">
        <f>IF(L110="","",IF(R206&lt;20,(IF(O109&gt;19000,IF(O109&lt;49000,"Pass","Fail"),"Fail"))))</f>
        <v/>
      </c>
      <c r="U109" s="284"/>
      <c r="V109" s="289"/>
    </row>
    <row r="110" spans="1:22" x14ac:dyDescent="0.3">
      <c r="A110" s="290"/>
      <c r="B110" s="292"/>
      <c r="C110" s="68" t="s">
        <v>88</v>
      </c>
      <c r="M110" s="284"/>
      <c r="N110" s="284"/>
      <c r="O110" s="284"/>
      <c r="P110" s="286"/>
      <c r="Q110" s="286"/>
      <c r="R110" s="284"/>
      <c r="S110" s="286"/>
      <c r="T110" s="288"/>
      <c r="U110" s="284"/>
      <c r="V110" s="289"/>
    </row>
    <row r="111" spans="1:22" ht="39.9" x14ac:dyDescent="0.3">
      <c r="A111" s="290"/>
      <c r="B111" s="293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84"/>
      <c r="N111" s="284"/>
      <c r="O111" s="284"/>
      <c r="P111" s="287"/>
      <c r="Q111" s="287"/>
      <c r="R111" s="284"/>
      <c r="S111" s="287"/>
      <c r="T111" s="288"/>
      <c r="U111" s="284"/>
      <c r="V111" s="289"/>
    </row>
    <row r="112" spans="1:22" x14ac:dyDescent="0.3">
      <c r="A112" s="290"/>
      <c r="B112" s="291"/>
      <c r="C112" s="68" t="s">
        <v>87</v>
      </c>
      <c r="M112" s="284" t="str">
        <f>IF((L113=""),"",MAX(D114:L114))</f>
        <v/>
      </c>
      <c r="N112" s="284" t="str">
        <f>IF(L113="","",MIN(D114:L114))</f>
        <v/>
      </c>
      <c r="O112" s="284" t="str">
        <f>IF((L114=""),"",AVERAGE(D114:L114))</f>
        <v/>
      </c>
      <c r="P112" s="285">
        <v>800</v>
      </c>
      <c r="Q112" s="285">
        <v>1000</v>
      </c>
      <c r="R112" s="284" t="str">
        <f>IF((L113=""),"",((M112-N112)/(M112+N112))*100)</f>
        <v/>
      </c>
      <c r="S112" s="285">
        <v>20</v>
      </c>
      <c r="T112" s="288" t="str">
        <f>IF(L113="","",IF(R209&lt;20,(IF(O112&gt;19000,IF(O112&lt;49000,"Pass","Fail"),"Fail"))))</f>
        <v/>
      </c>
      <c r="U112" s="284"/>
      <c r="V112" s="289"/>
    </row>
    <row r="113" spans="1:22" x14ac:dyDescent="0.3">
      <c r="A113" s="290"/>
      <c r="B113" s="292"/>
      <c r="C113" s="68" t="s">
        <v>88</v>
      </c>
      <c r="M113" s="284"/>
      <c r="N113" s="284"/>
      <c r="O113" s="284"/>
      <c r="P113" s="286"/>
      <c r="Q113" s="286"/>
      <c r="R113" s="284"/>
      <c r="S113" s="286"/>
      <c r="T113" s="288"/>
      <c r="U113" s="284"/>
      <c r="V113" s="289"/>
    </row>
    <row r="114" spans="1:22" ht="39.9" x14ac:dyDescent="0.3">
      <c r="A114" s="290"/>
      <c r="B114" s="293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84"/>
      <c r="N114" s="284"/>
      <c r="O114" s="284"/>
      <c r="P114" s="287"/>
      <c r="Q114" s="287"/>
      <c r="R114" s="284"/>
      <c r="S114" s="287"/>
      <c r="T114" s="288"/>
      <c r="U114" s="284"/>
      <c r="V114" s="289"/>
    </row>
    <row r="115" spans="1:22" x14ac:dyDescent="0.3">
      <c r="A115" s="290"/>
      <c r="B115" s="291"/>
      <c r="C115" s="68" t="s">
        <v>87</v>
      </c>
      <c r="M115" s="284" t="str">
        <f>IF((L116=""),"",MAX(D117:L117))</f>
        <v/>
      </c>
      <c r="N115" s="284" t="str">
        <f>IF(L116="","",MIN(D117:L117))</f>
        <v/>
      </c>
      <c r="O115" s="284" t="str">
        <f>IF((L117=""),"",AVERAGE(D117:L117))</f>
        <v/>
      </c>
      <c r="P115" s="285">
        <v>800</v>
      </c>
      <c r="Q115" s="285">
        <v>1000</v>
      </c>
      <c r="R115" s="284" t="str">
        <f>IF((L116=""),"",((M115-N115)/(M115+N115))*100)</f>
        <v/>
      </c>
      <c r="S115" s="285">
        <v>20</v>
      </c>
      <c r="T115" s="288" t="str">
        <f>IF(L116="","",IF(R212&lt;20,(IF(O115&gt;19000,IF(O115&lt;49000,"Pass","Fail"),"Fail"))))</f>
        <v/>
      </c>
      <c r="U115" s="284"/>
      <c r="V115" s="289"/>
    </row>
    <row r="116" spans="1:22" x14ac:dyDescent="0.3">
      <c r="A116" s="290"/>
      <c r="B116" s="292"/>
      <c r="C116" s="68" t="s">
        <v>88</v>
      </c>
      <c r="M116" s="284"/>
      <c r="N116" s="284"/>
      <c r="O116" s="284"/>
      <c r="P116" s="286"/>
      <c r="Q116" s="286"/>
      <c r="R116" s="284"/>
      <c r="S116" s="286"/>
      <c r="T116" s="288"/>
      <c r="U116" s="284"/>
      <c r="V116" s="289"/>
    </row>
    <row r="117" spans="1:22" ht="39.9" x14ac:dyDescent="0.3">
      <c r="A117" s="290"/>
      <c r="B117" s="293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84"/>
      <c r="N117" s="284"/>
      <c r="O117" s="284"/>
      <c r="P117" s="287"/>
      <c r="Q117" s="287"/>
      <c r="R117" s="284"/>
      <c r="S117" s="287"/>
      <c r="T117" s="288"/>
      <c r="U117" s="284"/>
      <c r="V117" s="289"/>
    </row>
    <row r="118" spans="1:22" x14ac:dyDescent="0.3">
      <c r="A118" s="290"/>
      <c r="B118" s="291"/>
      <c r="C118" s="68" t="s">
        <v>87</v>
      </c>
      <c r="M118" s="284" t="str">
        <f>IF((L119=""),"",MAX(D120:L120))</f>
        <v/>
      </c>
      <c r="N118" s="284" t="str">
        <f>IF(L119="","",MIN(D120:L120))</f>
        <v/>
      </c>
      <c r="O118" s="284" t="str">
        <f>IF((L120=""),"",AVERAGE(D120:L120))</f>
        <v/>
      </c>
      <c r="P118" s="285">
        <v>800</v>
      </c>
      <c r="Q118" s="285">
        <v>1000</v>
      </c>
      <c r="R118" s="284" t="str">
        <f>IF((L119=""),"",((M118-N118)/(M118+N118))*100)</f>
        <v/>
      </c>
      <c r="S118" s="285">
        <v>20</v>
      </c>
      <c r="T118" s="288" t="str">
        <f>IF(L119="","",IF(R215&lt;20,(IF(O118&gt;19000,IF(O118&lt;49000,"Pass","Fail"),"Fail"))))</f>
        <v/>
      </c>
      <c r="U118" s="284"/>
      <c r="V118" s="289"/>
    </row>
    <row r="119" spans="1:22" x14ac:dyDescent="0.3">
      <c r="A119" s="290"/>
      <c r="B119" s="292"/>
      <c r="C119" s="68" t="s">
        <v>88</v>
      </c>
      <c r="M119" s="284"/>
      <c r="N119" s="284"/>
      <c r="O119" s="284"/>
      <c r="P119" s="286"/>
      <c r="Q119" s="286"/>
      <c r="R119" s="284"/>
      <c r="S119" s="286"/>
      <c r="T119" s="288"/>
      <c r="U119" s="284"/>
      <c r="V119" s="289"/>
    </row>
    <row r="120" spans="1:22" ht="39.9" x14ac:dyDescent="0.3">
      <c r="A120" s="290"/>
      <c r="B120" s="293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84"/>
      <c r="N120" s="284"/>
      <c r="O120" s="284"/>
      <c r="P120" s="287"/>
      <c r="Q120" s="287"/>
      <c r="R120" s="284"/>
      <c r="S120" s="287"/>
      <c r="T120" s="288"/>
      <c r="U120" s="284"/>
      <c r="V120" s="289"/>
    </row>
    <row r="121" spans="1:22" x14ac:dyDescent="0.3">
      <c r="A121" s="290"/>
      <c r="B121" s="291"/>
      <c r="C121" s="68" t="s">
        <v>87</v>
      </c>
      <c r="M121" s="284" t="str">
        <f>IF((L122=""),"",MAX(D123:L123))</f>
        <v/>
      </c>
      <c r="N121" s="284" t="str">
        <f>IF(L122="","",MIN(D123:L123))</f>
        <v/>
      </c>
      <c r="O121" s="284" t="str">
        <f>IF((L123=""),"",AVERAGE(D123:L123))</f>
        <v/>
      </c>
      <c r="P121" s="285">
        <v>800</v>
      </c>
      <c r="Q121" s="285">
        <v>1000</v>
      </c>
      <c r="R121" s="284" t="str">
        <f>IF((L122=""),"",((M121-N121)/(M121+N121))*100)</f>
        <v/>
      </c>
      <c r="S121" s="285">
        <v>20</v>
      </c>
      <c r="T121" s="288" t="str">
        <f>IF(L122="","",IF(R218&lt;20,(IF(O121&gt;19000,IF(O121&lt;49000,"Pass","Fail"),"Fail"))))</f>
        <v/>
      </c>
      <c r="U121" s="284"/>
      <c r="V121" s="289"/>
    </row>
    <row r="122" spans="1:22" x14ac:dyDescent="0.3">
      <c r="A122" s="290"/>
      <c r="B122" s="292"/>
      <c r="C122" s="68" t="s">
        <v>88</v>
      </c>
      <c r="M122" s="284"/>
      <c r="N122" s="284"/>
      <c r="O122" s="284"/>
      <c r="P122" s="286"/>
      <c r="Q122" s="286"/>
      <c r="R122" s="284"/>
      <c r="S122" s="286"/>
      <c r="T122" s="288"/>
      <c r="U122" s="284"/>
      <c r="V122" s="289"/>
    </row>
    <row r="123" spans="1:22" ht="39.9" x14ac:dyDescent="0.3">
      <c r="A123" s="290"/>
      <c r="B123" s="293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84"/>
      <c r="N123" s="284"/>
      <c r="O123" s="284"/>
      <c r="P123" s="287"/>
      <c r="Q123" s="287"/>
      <c r="R123" s="284"/>
      <c r="S123" s="287"/>
      <c r="T123" s="288"/>
      <c r="U123" s="284"/>
      <c r="V123" s="289"/>
    </row>
    <row r="124" spans="1:22" x14ac:dyDescent="0.3">
      <c r="A124" s="290"/>
      <c r="B124" s="291"/>
      <c r="C124" s="68" t="s">
        <v>87</v>
      </c>
      <c r="M124" s="284" t="str">
        <f>IF((L125=""),"",MAX(D126:L126))</f>
        <v/>
      </c>
      <c r="N124" s="284" t="str">
        <f>IF(L125="","",MIN(D126:L126))</f>
        <v/>
      </c>
      <c r="O124" s="284" t="str">
        <f>IF((L126=""),"",AVERAGE(D126:L126))</f>
        <v/>
      </c>
      <c r="P124" s="285">
        <v>800</v>
      </c>
      <c r="Q124" s="285">
        <v>1000</v>
      </c>
      <c r="R124" s="284" t="str">
        <f>IF((L125=""),"",((M124-N124)/(M124+N124))*100)</f>
        <v/>
      </c>
      <c r="S124" s="285">
        <v>20</v>
      </c>
      <c r="T124" s="288" t="str">
        <f>IF(L125="","",IF(R221&lt;20,(IF(O124&gt;19000,IF(O124&lt;49000,"Pass","Fail"),"Fail"))))</f>
        <v/>
      </c>
      <c r="U124" s="284"/>
      <c r="V124" s="289"/>
    </row>
    <row r="125" spans="1:22" x14ac:dyDescent="0.3">
      <c r="A125" s="290"/>
      <c r="B125" s="292"/>
      <c r="C125" s="68" t="s">
        <v>88</v>
      </c>
      <c r="M125" s="284"/>
      <c r="N125" s="284"/>
      <c r="O125" s="284"/>
      <c r="P125" s="286"/>
      <c r="Q125" s="286"/>
      <c r="R125" s="284"/>
      <c r="S125" s="286"/>
      <c r="T125" s="288"/>
      <c r="U125" s="284"/>
      <c r="V125" s="289"/>
    </row>
    <row r="126" spans="1:22" ht="39.9" x14ac:dyDescent="0.3">
      <c r="A126" s="290"/>
      <c r="B126" s="293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84"/>
      <c r="N126" s="284"/>
      <c r="O126" s="284"/>
      <c r="P126" s="287"/>
      <c r="Q126" s="287"/>
      <c r="R126" s="284"/>
      <c r="S126" s="287"/>
      <c r="T126" s="288"/>
      <c r="U126" s="284"/>
      <c r="V126" s="289"/>
    </row>
    <row r="127" spans="1:22" x14ac:dyDescent="0.3">
      <c r="A127" s="290"/>
      <c r="B127" s="291"/>
      <c r="C127" s="68" t="s">
        <v>87</v>
      </c>
      <c r="M127" s="284" t="str">
        <f>IF((L128=""),"",MAX(D129:L129))</f>
        <v/>
      </c>
      <c r="N127" s="284" t="str">
        <f>IF(L128="","",MIN(D129:L129))</f>
        <v/>
      </c>
      <c r="O127" s="284" t="str">
        <f>IF((L129=""),"",AVERAGE(D129:L129))</f>
        <v/>
      </c>
      <c r="P127" s="285">
        <v>800</v>
      </c>
      <c r="Q127" s="285">
        <v>1000</v>
      </c>
      <c r="R127" s="284" t="str">
        <f>IF((L128=""),"",((M127-N127)/(M127+N127))*100)</f>
        <v/>
      </c>
      <c r="S127" s="285">
        <v>20</v>
      </c>
      <c r="T127" s="288" t="str">
        <f>IF(L128="","",IF(R224&lt;20,(IF(O127&gt;19000,IF(O127&lt;49000,"Pass","Fail"),"Fail"))))</f>
        <v/>
      </c>
      <c r="U127" s="284"/>
      <c r="V127" s="289"/>
    </row>
    <row r="128" spans="1:22" x14ac:dyDescent="0.3">
      <c r="A128" s="290"/>
      <c r="B128" s="292"/>
      <c r="C128" s="68" t="s">
        <v>88</v>
      </c>
      <c r="M128" s="284"/>
      <c r="N128" s="284"/>
      <c r="O128" s="284"/>
      <c r="P128" s="286"/>
      <c r="Q128" s="286"/>
      <c r="R128" s="284"/>
      <c r="S128" s="286"/>
      <c r="T128" s="288"/>
      <c r="U128" s="284"/>
      <c r="V128" s="289"/>
    </row>
    <row r="129" spans="1:22" ht="39.9" x14ac:dyDescent="0.3">
      <c r="A129" s="290"/>
      <c r="B129" s="293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84"/>
      <c r="N129" s="284"/>
      <c r="O129" s="284"/>
      <c r="P129" s="287"/>
      <c r="Q129" s="287"/>
      <c r="R129" s="284"/>
      <c r="S129" s="287"/>
      <c r="T129" s="288"/>
      <c r="U129" s="284"/>
      <c r="V129" s="289"/>
    </row>
    <row r="130" spans="1:22" x14ac:dyDescent="0.3">
      <c r="A130" s="290"/>
      <c r="B130" s="291"/>
      <c r="C130" s="68" t="s">
        <v>87</v>
      </c>
      <c r="M130" s="284" t="str">
        <f>IF((L131=""),"",MAX(D132:L132))</f>
        <v/>
      </c>
      <c r="N130" s="284" t="str">
        <f>IF(L131="","",MIN(D132:L132))</f>
        <v/>
      </c>
      <c r="O130" s="284" t="str">
        <f>IF((L132=""),"",AVERAGE(D132:L132))</f>
        <v/>
      </c>
      <c r="P130" s="285">
        <v>800</v>
      </c>
      <c r="Q130" s="285">
        <v>1000</v>
      </c>
      <c r="R130" s="284" t="str">
        <f>IF((L131=""),"",((M130-N130)/(M130+N130))*100)</f>
        <v/>
      </c>
      <c r="S130" s="285">
        <v>20</v>
      </c>
      <c r="T130" s="288" t="str">
        <f>IF(L131="","",IF(R227&lt;20,(IF(O130&gt;19000,IF(O130&lt;49000,"Pass","Fail"),"Fail"))))</f>
        <v/>
      </c>
      <c r="U130" s="284"/>
      <c r="V130" s="289"/>
    </row>
    <row r="131" spans="1:22" x14ac:dyDescent="0.3">
      <c r="A131" s="290"/>
      <c r="B131" s="292"/>
      <c r="C131" s="68" t="s">
        <v>88</v>
      </c>
      <c r="M131" s="284"/>
      <c r="N131" s="284"/>
      <c r="O131" s="284"/>
      <c r="P131" s="286"/>
      <c r="Q131" s="286"/>
      <c r="R131" s="284"/>
      <c r="S131" s="286"/>
      <c r="T131" s="288"/>
      <c r="U131" s="284"/>
      <c r="V131" s="289"/>
    </row>
    <row r="132" spans="1:22" ht="39.9" x14ac:dyDescent="0.3">
      <c r="A132" s="290"/>
      <c r="B132" s="293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84"/>
      <c r="N132" s="284"/>
      <c r="O132" s="284"/>
      <c r="P132" s="287"/>
      <c r="Q132" s="287"/>
      <c r="R132" s="284"/>
      <c r="S132" s="287"/>
      <c r="T132" s="288"/>
      <c r="U132" s="284"/>
      <c r="V132" s="289"/>
    </row>
    <row r="133" spans="1:22" x14ac:dyDescent="0.3">
      <c r="A133" s="290"/>
      <c r="B133" s="291"/>
      <c r="C133" s="68" t="s">
        <v>87</v>
      </c>
      <c r="M133" s="284" t="str">
        <f>IF((L134=""),"",MAX(D135:L135))</f>
        <v/>
      </c>
      <c r="N133" s="284" t="str">
        <f>IF(L134="","",MIN(D135:L135))</f>
        <v/>
      </c>
      <c r="O133" s="284" t="str">
        <f>IF((L135=""),"",AVERAGE(D135:L135))</f>
        <v/>
      </c>
      <c r="P133" s="285">
        <v>800</v>
      </c>
      <c r="Q133" s="285">
        <v>1000</v>
      </c>
      <c r="R133" s="284" t="str">
        <f>IF((L134=""),"",((M133-N133)/(M133+N133))*100)</f>
        <v/>
      </c>
      <c r="S133" s="285">
        <v>20</v>
      </c>
      <c r="T133" s="288" t="str">
        <f>IF(L134="","",IF(R230&lt;20,(IF(O133&gt;19000,IF(O133&lt;49000,"Pass","Fail"),"Fail"))))</f>
        <v/>
      </c>
      <c r="U133" s="284"/>
      <c r="V133" s="289"/>
    </row>
    <row r="134" spans="1:22" x14ac:dyDescent="0.3">
      <c r="A134" s="290"/>
      <c r="B134" s="292"/>
      <c r="C134" s="68" t="s">
        <v>88</v>
      </c>
      <c r="M134" s="284"/>
      <c r="N134" s="284"/>
      <c r="O134" s="284"/>
      <c r="P134" s="286"/>
      <c r="Q134" s="286"/>
      <c r="R134" s="284"/>
      <c r="S134" s="286"/>
      <c r="T134" s="288"/>
      <c r="U134" s="284"/>
      <c r="V134" s="289"/>
    </row>
    <row r="135" spans="1:22" ht="39.9" x14ac:dyDescent="0.3">
      <c r="A135" s="290"/>
      <c r="B135" s="293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84"/>
      <c r="N135" s="284"/>
      <c r="O135" s="284"/>
      <c r="P135" s="287"/>
      <c r="Q135" s="287"/>
      <c r="R135" s="284"/>
      <c r="S135" s="287"/>
      <c r="T135" s="288"/>
      <c r="U135" s="284"/>
      <c r="V135" s="289"/>
    </row>
    <row r="136" spans="1:22" x14ac:dyDescent="0.3">
      <c r="A136" s="290"/>
      <c r="B136" s="291"/>
      <c r="C136" s="68" t="s">
        <v>87</v>
      </c>
      <c r="M136" s="284" t="str">
        <f>IF((L137=""),"",MAX(D138:L138))</f>
        <v/>
      </c>
      <c r="N136" s="284" t="str">
        <f>IF(L137="","",MIN(D138:L138))</f>
        <v/>
      </c>
      <c r="O136" s="284" t="str">
        <f>IF((L138=""),"",AVERAGE(D138:L138))</f>
        <v/>
      </c>
      <c r="P136" s="285">
        <v>800</v>
      </c>
      <c r="Q136" s="285">
        <v>1000</v>
      </c>
      <c r="R136" s="284" t="str">
        <f>IF((L137=""),"",((M136-N136)/(M136+N136))*100)</f>
        <v/>
      </c>
      <c r="S136" s="285">
        <v>20</v>
      </c>
      <c r="T136" s="288" t="str">
        <f>IF(L137="","",IF(R233&lt;20,(IF(O136&gt;19000,IF(O136&lt;49000,"Pass","Fail"),"Fail"))))</f>
        <v/>
      </c>
      <c r="U136" s="284"/>
      <c r="V136" s="289"/>
    </row>
    <row r="137" spans="1:22" x14ac:dyDescent="0.3">
      <c r="A137" s="290"/>
      <c r="B137" s="292"/>
      <c r="C137" s="68" t="s">
        <v>88</v>
      </c>
      <c r="M137" s="284"/>
      <c r="N137" s="284"/>
      <c r="O137" s="284"/>
      <c r="P137" s="286"/>
      <c r="Q137" s="286"/>
      <c r="R137" s="284"/>
      <c r="S137" s="286"/>
      <c r="T137" s="288"/>
      <c r="U137" s="284"/>
      <c r="V137" s="289"/>
    </row>
    <row r="138" spans="1:22" ht="39.9" x14ac:dyDescent="0.3">
      <c r="A138" s="290"/>
      <c r="B138" s="293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84"/>
      <c r="N138" s="284"/>
      <c r="O138" s="284"/>
      <c r="P138" s="287"/>
      <c r="Q138" s="287"/>
      <c r="R138" s="284"/>
      <c r="S138" s="287"/>
      <c r="T138" s="288"/>
      <c r="U138" s="284"/>
      <c r="V138" s="289"/>
    </row>
    <row r="139" spans="1:22" x14ac:dyDescent="0.3">
      <c r="A139" s="290"/>
      <c r="B139" s="291"/>
      <c r="C139" s="68" t="s">
        <v>87</v>
      </c>
      <c r="M139" s="284" t="str">
        <f>IF((L140=""),"",MAX(D141:L141))</f>
        <v/>
      </c>
      <c r="N139" s="284" t="str">
        <f>IF(L140="","",MIN(D141:L141))</f>
        <v/>
      </c>
      <c r="O139" s="284" t="str">
        <f>IF((L141=""),"",AVERAGE(D141:L141))</f>
        <v/>
      </c>
      <c r="P139" s="285">
        <v>800</v>
      </c>
      <c r="Q139" s="285">
        <v>1000</v>
      </c>
      <c r="R139" s="284" t="str">
        <f>IF((L140=""),"",((M139-N139)/(M139+N139))*100)</f>
        <v/>
      </c>
      <c r="S139" s="285">
        <v>20</v>
      </c>
      <c r="T139" s="288" t="str">
        <f>IF(L140="","",IF(R236&lt;20,(IF(O139&gt;19000,IF(O139&lt;49000,"Pass","Fail"),"Fail"))))</f>
        <v/>
      </c>
      <c r="U139" s="284"/>
      <c r="V139" s="289"/>
    </row>
    <row r="140" spans="1:22" x14ac:dyDescent="0.3">
      <c r="A140" s="290"/>
      <c r="B140" s="292"/>
      <c r="C140" s="68" t="s">
        <v>88</v>
      </c>
      <c r="M140" s="284"/>
      <c r="N140" s="284"/>
      <c r="O140" s="284"/>
      <c r="P140" s="286"/>
      <c r="Q140" s="286"/>
      <c r="R140" s="284"/>
      <c r="S140" s="286"/>
      <c r="T140" s="288"/>
      <c r="U140" s="284"/>
      <c r="V140" s="289"/>
    </row>
    <row r="141" spans="1:22" ht="39.9" x14ac:dyDescent="0.3">
      <c r="A141" s="290"/>
      <c r="B141" s="293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84"/>
      <c r="N141" s="284"/>
      <c r="O141" s="284"/>
      <c r="P141" s="287"/>
      <c r="Q141" s="287"/>
      <c r="R141" s="284"/>
      <c r="S141" s="287"/>
      <c r="T141" s="288"/>
      <c r="U141" s="284"/>
      <c r="V141" s="289"/>
    </row>
    <row r="142" spans="1:22" x14ac:dyDescent="0.3">
      <c r="A142" s="290"/>
      <c r="B142" s="291"/>
      <c r="C142" s="68" t="s">
        <v>87</v>
      </c>
      <c r="M142" s="284" t="str">
        <f>IF((L143=""),"",MAX(D144:L144))</f>
        <v/>
      </c>
      <c r="N142" s="284" t="str">
        <f>IF(L143="","",MIN(D144:L144))</f>
        <v/>
      </c>
      <c r="O142" s="284" t="str">
        <f>IF((L144=""),"",AVERAGE(D144:L144))</f>
        <v/>
      </c>
      <c r="P142" s="285">
        <v>800</v>
      </c>
      <c r="Q142" s="285">
        <v>1000</v>
      </c>
      <c r="R142" s="284" t="str">
        <f>IF((L143=""),"",((M142-N142)/(M142+N142))*100)</f>
        <v/>
      </c>
      <c r="S142" s="285">
        <v>20</v>
      </c>
      <c r="T142" s="288" t="str">
        <f>IF(L143="","",IF(R239&lt;20,(IF(O142&gt;19000,IF(O142&lt;49000,"Pass","Fail"),"Fail"))))</f>
        <v/>
      </c>
      <c r="U142" s="284"/>
      <c r="V142" s="289"/>
    </row>
    <row r="143" spans="1:22" x14ac:dyDescent="0.3">
      <c r="A143" s="290"/>
      <c r="B143" s="292"/>
      <c r="C143" s="68" t="s">
        <v>88</v>
      </c>
      <c r="M143" s="284"/>
      <c r="N143" s="284"/>
      <c r="O143" s="284"/>
      <c r="P143" s="286"/>
      <c r="Q143" s="286"/>
      <c r="R143" s="284"/>
      <c r="S143" s="286"/>
      <c r="T143" s="288"/>
      <c r="U143" s="284"/>
      <c r="V143" s="289"/>
    </row>
    <row r="144" spans="1:22" ht="39.9" x14ac:dyDescent="0.3">
      <c r="A144" s="290"/>
      <c r="B144" s="293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84"/>
      <c r="N144" s="284"/>
      <c r="O144" s="284"/>
      <c r="P144" s="287"/>
      <c r="Q144" s="287"/>
      <c r="R144" s="284"/>
      <c r="S144" s="287"/>
      <c r="T144" s="288"/>
      <c r="U144" s="284"/>
      <c r="V144" s="289"/>
    </row>
    <row r="145" spans="1:22" x14ac:dyDescent="0.3">
      <c r="A145" s="290"/>
      <c r="B145" s="291"/>
      <c r="C145" s="68" t="s">
        <v>87</v>
      </c>
      <c r="M145" s="284" t="str">
        <f>IF((L146=""),"",MAX(D147:L147))</f>
        <v/>
      </c>
      <c r="N145" s="284" t="str">
        <f>IF(L146="","",MIN(D147:L147))</f>
        <v/>
      </c>
      <c r="O145" s="284" t="str">
        <f>IF((L147=""),"",AVERAGE(D147:L147))</f>
        <v/>
      </c>
      <c r="P145" s="285">
        <v>800</v>
      </c>
      <c r="Q145" s="285">
        <v>1000</v>
      </c>
      <c r="R145" s="284" t="str">
        <f>IF((L146=""),"",((M145-N145)/(M145+N145))*100)</f>
        <v/>
      </c>
      <c r="S145" s="285">
        <v>20</v>
      </c>
      <c r="T145" s="288" t="str">
        <f>IF(L146="","",IF(R242&lt;20,(IF(O145&gt;19000,IF(O145&lt;49000,"Pass","Fail"),"Fail"))))</f>
        <v/>
      </c>
      <c r="U145" s="284"/>
      <c r="V145" s="289"/>
    </row>
    <row r="146" spans="1:22" x14ac:dyDescent="0.3">
      <c r="A146" s="290"/>
      <c r="B146" s="292"/>
      <c r="C146" s="68" t="s">
        <v>88</v>
      </c>
      <c r="M146" s="284"/>
      <c r="N146" s="284"/>
      <c r="O146" s="284"/>
      <c r="P146" s="286"/>
      <c r="Q146" s="286"/>
      <c r="R146" s="284"/>
      <c r="S146" s="286"/>
      <c r="T146" s="288"/>
      <c r="U146" s="284"/>
      <c r="V146" s="289"/>
    </row>
    <row r="147" spans="1:22" ht="39.9" x14ac:dyDescent="0.3">
      <c r="A147" s="290"/>
      <c r="B147" s="293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84"/>
      <c r="N147" s="284"/>
      <c r="O147" s="284"/>
      <c r="P147" s="287"/>
      <c r="Q147" s="287"/>
      <c r="R147" s="284"/>
      <c r="S147" s="287"/>
      <c r="T147" s="288"/>
      <c r="U147" s="284"/>
      <c r="V147" s="289"/>
    </row>
    <row r="148" spans="1:22" x14ac:dyDescent="0.3">
      <c r="A148" s="290"/>
      <c r="B148" s="291"/>
      <c r="C148" s="68" t="s">
        <v>87</v>
      </c>
      <c r="M148" s="284" t="str">
        <f>IF((L149=""),"",MAX(D150:L150))</f>
        <v/>
      </c>
      <c r="N148" s="284" t="str">
        <f>IF(L149="","",MIN(D150:L150))</f>
        <v/>
      </c>
      <c r="O148" s="284" t="str">
        <f>IF((L150=""),"",AVERAGE(D150:L150))</f>
        <v/>
      </c>
      <c r="P148" s="285">
        <v>800</v>
      </c>
      <c r="Q148" s="285">
        <v>1000</v>
      </c>
      <c r="R148" s="284" t="str">
        <f>IF((L149=""),"",((M148-N148)/(M148+N148))*100)</f>
        <v/>
      </c>
      <c r="S148" s="285">
        <v>20</v>
      </c>
      <c r="T148" s="288" t="str">
        <f>IF(L149="","",IF(R245&lt;20,(IF(O148&gt;19000,IF(O148&lt;49000,"Pass","Fail"),"Fail"))))</f>
        <v/>
      </c>
      <c r="U148" s="284"/>
      <c r="V148" s="289"/>
    </row>
    <row r="149" spans="1:22" x14ac:dyDescent="0.3">
      <c r="A149" s="290"/>
      <c r="B149" s="292"/>
      <c r="C149" s="68" t="s">
        <v>88</v>
      </c>
      <c r="M149" s="284"/>
      <c r="N149" s="284"/>
      <c r="O149" s="284"/>
      <c r="P149" s="286"/>
      <c r="Q149" s="286"/>
      <c r="R149" s="284"/>
      <c r="S149" s="286"/>
      <c r="T149" s="288"/>
      <c r="U149" s="284"/>
      <c r="V149" s="289"/>
    </row>
    <row r="150" spans="1:22" ht="39.9" x14ac:dyDescent="0.3">
      <c r="A150" s="290"/>
      <c r="B150" s="293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84"/>
      <c r="N150" s="284"/>
      <c r="O150" s="284"/>
      <c r="P150" s="287"/>
      <c r="Q150" s="287"/>
      <c r="R150" s="284"/>
      <c r="S150" s="287"/>
      <c r="T150" s="288"/>
      <c r="U150" s="284"/>
      <c r="V150" s="289"/>
    </row>
    <row r="151" spans="1:22" x14ac:dyDescent="0.3">
      <c r="A151" s="290"/>
      <c r="B151" s="291"/>
      <c r="C151" s="68" t="s">
        <v>87</v>
      </c>
      <c r="M151" s="284" t="str">
        <f>IF((L152=""),"",MAX(D153:L153))</f>
        <v/>
      </c>
      <c r="N151" s="284" t="str">
        <f>IF(L152="","",MIN(D153:L153))</f>
        <v/>
      </c>
      <c r="O151" s="284" t="str">
        <f>IF((L153=""),"",AVERAGE(D153:L153))</f>
        <v/>
      </c>
      <c r="P151" s="285">
        <v>800</v>
      </c>
      <c r="Q151" s="285">
        <v>1000</v>
      </c>
      <c r="R151" s="284" t="str">
        <f>IF((L152=""),"",((M151-N151)/(M151+N151))*100)</f>
        <v/>
      </c>
      <c r="S151" s="285">
        <v>20</v>
      </c>
      <c r="T151" s="288" t="str">
        <f>IF(L152="","",IF(R248&lt;20,(IF(O151&gt;19000,IF(O151&lt;49000,"Pass","Fail"),"Fail"))))</f>
        <v/>
      </c>
      <c r="U151" s="284"/>
      <c r="V151" s="289"/>
    </row>
    <row r="152" spans="1:22" x14ac:dyDescent="0.3">
      <c r="A152" s="290"/>
      <c r="B152" s="292"/>
      <c r="C152" s="68" t="s">
        <v>88</v>
      </c>
      <c r="M152" s="284"/>
      <c r="N152" s="284"/>
      <c r="O152" s="284"/>
      <c r="P152" s="286"/>
      <c r="Q152" s="286"/>
      <c r="R152" s="284"/>
      <c r="S152" s="286"/>
      <c r="T152" s="288"/>
      <c r="U152" s="284"/>
      <c r="V152" s="289"/>
    </row>
    <row r="153" spans="1:22" ht="39.9" x14ac:dyDescent="0.3">
      <c r="A153" s="290"/>
      <c r="B153" s="293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84"/>
      <c r="N153" s="284"/>
      <c r="O153" s="284"/>
      <c r="P153" s="287"/>
      <c r="Q153" s="287"/>
      <c r="R153" s="284"/>
      <c r="S153" s="287"/>
      <c r="T153" s="288"/>
      <c r="U153" s="284"/>
      <c r="V153" s="289"/>
    </row>
    <row r="154" spans="1:22" x14ac:dyDescent="0.3">
      <c r="A154" s="290"/>
      <c r="B154" s="291"/>
      <c r="C154" s="68" t="s">
        <v>87</v>
      </c>
      <c r="M154" s="284" t="str">
        <f>IF((L155=""),"",MAX(D156:L156))</f>
        <v/>
      </c>
      <c r="N154" s="284" t="str">
        <f>IF(L155="","",MIN(D156:L156))</f>
        <v/>
      </c>
      <c r="O154" s="284" t="str">
        <f>IF((L156=""),"",AVERAGE(D156:L156))</f>
        <v/>
      </c>
      <c r="P154" s="285">
        <v>800</v>
      </c>
      <c r="Q154" s="285">
        <v>1000</v>
      </c>
      <c r="R154" s="284" t="str">
        <f>IF((L155=""),"",((M154-N154)/(M154+N154))*100)</f>
        <v/>
      </c>
      <c r="S154" s="285">
        <v>20</v>
      </c>
      <c r="T154" s="288" t="str">
        <f>IF(L155="","",IF(R251&lt;20,(IF(O154&gt;19000,IF(O154&lt;49000,"Pass","Fail"),"Fail"))))</f>
        <v/>
      </c>
      <c r="U154" s="284"/>
      <c r="V154" s="289"/>
    </row>
    <row r="155" spans="1:22" x14ac:dyDescent="0.3">
      <c r="A155" s="290"/>
      <c r="B155" s="292"/>
      <c r="C155" s="68" t="s">
        <v>88</v>
      </c>
      <c r="M155" s="284"/>
      <c r="N155" s="284"/>
      <c r="O155" s="284"/>
      <c r="P155" s="286"/>
      <c r="Q155" s="286"/>
      <c r="R155" s="284"/>
      <c r="S155" s="286"/>
      <c r="T155" s="288"/>
      <c r="U155" s="284"/>
      <c r="V155" s="289"/>
    </row>
    <row r="156" spans="1:22" ht="39.9" x14ac:dyDescent="0.3">
      <c r="A156" s="290"/>
      <c r="B156" s="293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84"/>
      <c r="N156" s="284"/>
      <c r="O156" s="284"/>
      <c r="P156" s="287"/>
      <c r="Q156" s="287"/>
      <c r="R156" s="284"/>
      <c r="S156" s="287"/>
      <c r="T156" s="288"/>
      <c r="U156" s="284"/>
      <c r="V156" s="289"/>
    </row>
    <row r="157" spans="1:22" x14ac:dyDescent="0.3">
      <c r="A157" s="290"/>
      <c r="B157" s="291"/>
      <c r="C157" s="68" t="s">
        <v>87</v>
      </c>
      <c r="M157" s="284" t="str">
        <f>IF((L158=""),"",MAX(D159:L159))</f>
        <v/>
      </c>
      <c r="N157" s="284" t="str">
        <f>IF(L158="","",MIN(D159:L159))</f>
        <v/>
      </c>
      <c r="O157" s="284" t="str">
        <f>IF((L159=""),"",AVERAGE(D159:L159))</f>
        <v/>
      </c>
      <c r="P157" s="285">
        <v>800</v>
      </c>
      <c r="Q157" s="285">
        <v>1000</v>
      </c>
      <c r="R157" s="284" t="str">
        <f>IF((L158=""),"",((M157-N157)/(M157+N157))*100)</f>
        <v/>
      </c>
      <c r="S157" s="285">
        <v>20</v>
      </c>
      <c r="T157" s="288" t="str">
        <f>IF(L158="","",IF(R254&lt;20,(IF(O157&gt;19000,IF(O157&lt;49000,"Pass","Fail"),"Fail"))))</f>
        <v/>
      </c>
      <c r="U157" s="284"/>
      <c r="V157" s="289"/>
    </row>
    <row r="158" spans="1:22" x14ac:dyDescent="0.3">
      <c r="A158" s="290"/>
      <c r="B158" s="292"/>
      <c r="C158" s="68" t="s">
        <v>88</v>
      </c>
      <c r="M158" s="284"/>
      <c r="N158" s="284"/>
      <c r="O158" s="284"/>
      <c r="P158" s="286"/>
      <c r="Q158" s="286"/>
      <c r="R158" s="284"/>
      <c r="S158" s="286"/>
      <c r="T158" s="288"/>
      <c r="U158" s="284"/>
      <c r="V158" s="289"/>
    </row>
    <row r="159" spans="1:22" ht="39.9" x14ac:dyDescent="0.3">
      <c r="A159" s="290"/>
      <c r="B159" s="293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84"/>
      <c r="N159" s="284"/>
      <c r="O159" s="284"/>
      <c r="P159" s="287"/>
      <c r="Q159" s="287"/>
      <c r="R159" s="284"/>
      <c r="S159" s="287"/>
      <c r="T159" s="288"/>
      <c r="U159" s="284"/>
      <c r="V159" s="289"/>
    </row>
    <row r="160" spans="1:22" x14ac:dyDescent="0.3">
      <c r="A160" s="290"/>
      <c r="B160" s="291"/>
      <c r="C160" s="68" t="s">
        <v>87</v>
      </c>
      <c r="M160" s="284" t="str">
        <f>IF((L161=""),"",MAX(D162:L162))</f>
        <v/>
      </c>
      <c r="N160" s="284" t="str">
        <f>IF(L161="","",MIN(D162:L162))</f>
        <v/>
      </c>
      <c r="O160" s="284" t="str">
        <f>IF((L162=""),"",AVERAGE(D162:L162))</f>
        <v/>
      </c>
      <c r="P160" s="285">
        <v>800</v>
      </c>
      <c r="Q160" s="285">
        <v>1000</v>
      </c>
      <c r="R160" s="284" t="str">
        <f>IF((L161=""),"",((M160-N160)/(M160+N160))*100)</f>
        <v/>
      </c>
      <c r="S160" s="285">
        <v>20</v>
      </c>
      <c r="T160" s="288" t="str">
        <f>IF(L161="","",IF(R257&lt;20,(IF(O160&gt;19000,IF(O160&lt;49000,"Pass","Fail"),"Fail"))))</f>
        <v/>
      </c>
      <c r="U160" s="284"/>
      <c r="V160" s="289"/>
    </row>
    <row r="161" spans="1:22" x14ac:dyDescent="0.3">
      <c r="A161" s="290"/>
      <c r="B161" s="292"/>
      <c r="C161" s="68" t="s">
        <v>88</v>
      </c>
      <c r="M161" s="284"/>
      <c r="N161" s="284"/>
      <c r="O161" s="284"/>
      <c r="P161" s="286"/>
      <c r="Q161" s="286"/>
      <c r="R161" s="284"/>
      <c r="S161" s="286"/>
      <c r="T161" s="288"/>
      <c r="U161" s="284"/>
      <c r="V161" s="289"/>
    </row>
    <row r="162" spans="1:22" ht="39.9" x14ac:dyDescent="0.3">
      <c r="A162" s="290"/>
      <c r="B162" s="293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84"/>
      <c r="N162" s="284"/>
      <c r="O162" s="284"/>
      <c r="P162" s="287"/>
      <c r="Q162" s="287"/>
      <c r="R162" s="284"/>
      <c r="S162" s="287"/>
      <c r="T162" s="288"/>
      <c r="U162" s="284"/>
      <c r="V162" s="289"/>
    </row>
    <row r="163" spans="1:22" x14ac:dyDescent="0.3">
      <c r="A163" s="290"/>
      <c r="B163" s="291"/>
      <c r="C163" s="68" t="s">
        <v>87</v>
      </c>
      <c r="M163" s="284" t="str">
        <f>IF((L164=""),"",MAX(D165:L165))</f>
        <v/>
      </c>
      <c r="N163" s="284" t="str">
        <f>IF(L164="","",MIN(D165:L165))</f>
        <v/>
      </c>
      <c r="O163" s="284" t="str">
        <f>IF((L165=""),"",AVERAGE(D165:L165))</f>
        <v/>
      </c>
      <c r="P163" s="285">
        <v>800</v>
      </c>
      <c r="Q163" s="285">
        <v>1000</v>
      </c>
      <c r="R163" s="284" t="str">
        <f>IF((L164=""),"",((M163-N163)/(M163+N163))*100)</f>
        <v/>
      </c>
      <c r="S163" s="285">
        <v>20</v>
      </c>
      <c r="T163" s="288" t="str">
        <f>IF(L164="","",IF(R260&lt;20,(IF(O163&gt;19000,IF(O163&lt;49000,"Pass","Fail"),"Fail"))))</f>
        <v/>
      </c>
      <c r="U163" s="284"/>
      <c r="V163" s="289"/>
    </row>
    <row r="164" spans="1:22" x14ac:dyDescent="0.3">
      <c r="A164" s="290"/>
      <c r="B164" s="292"/>
      <c r="C164" s="68" t="s">
        <v>88</v>
      </c>
      <c r="M164" s="284"/>
      <c r="N164" s="284"/>
      <c r="O164" s="284"/>
      <c r="P164" s="286"/>
      <c r="Q164" s="286"/>
      <c r="R164" s="284"/>
      <c r="S164" s="286"/>
      <c r="T164" s="288"/>
      <c r="U164" s="284"/>
      <c r="V164" s="289"/>
    </row>
    <row r="165" spans="1:22" ht="39.9" x14ac:dyDescent="0.3">
      <c r="A165" s="290"/>
      <c r="B165" s="293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84"/>
      <c r="N165" s="284"/>
      <c r="O165" s="284"/>
      <c r="P165" s="287"/>
      <c r="Q165" s="287"/>
      <c r="R165" s="284"/>
      <c r="S165" s="287"/>
      <c r="T165" s="288"/>
      <c r="U165" s="284"/>
      <c r="V165" s="289"/>
    </row>
    <row r="166" spans="1:22" x14ac:dyDescent="0.3">
      <c r="A166" s="290"/>
      <c r="B166" s="291"/>
      <c r="C166" s="68" t="s">
        <v>87</v>
      </c>
      <c r="M166" s="284" t="str">
        <f>IF((L167=""),"",MAX(D168:L168))</f>
        <v/>
      </c>
      <c r="N166" s="284" t="str">
        <f>IF(L167="","",MIN(D168:L168))</f>
        <v/>
      </c>
      <c r="O166" s="284" t="str">
        <f>IF((L168=""),"",AVERAGE(D168:L168))</f>
        <v/>
      </c>
      <c r="P166" s="285">
        <v>800</v>
      </c>
      <c r="Q166" s="285">
        <v>1000</v>
      </c>
      <c r="R166" s="284" t="str">
        <f>IF((L167=""),"",((M166-N166)/(M166+N166))*100)</f>
        <v/>
      </c>
      <c r="S166" s="285">
        <v>20</v>
      </c>
      <c r="T166" s="288" t="str">
        <f>IF(L167="","",IF(R263&lt;20,(IF(O166&gt;19000,IF(O166&lt;49000,"Pass","Fail"),"Fail"))))</f>
        <v/>
      </c>
      <c r="U166" s="284"/>
      <c r="V166" s="289"/>
    </row>
    <row r="167" spans="1:22" x14ac:dyDescent="0.3">
      <c r="A167" s="290"/>
      <c r="B167" s="292"/>
      <c r="C167" s="68" t="s">
        <v>88</v>
      </c>
      <c r="M167" s="284"/>
      <c r="N167" s="284"/>
      <c r="O167" s="284"/>
      <c r="P167" s="286"/>
      <c r="Q167" s="286"/>
      <c r="R167" s="284"/>
      <c r="S167" s="286"/>
      <c r="T167" s="288"/>
      <c r="U167" s="284"/>
      <c r="V167" s="289"/>
    </row>
    <row r="168" spans="1:22" ht="39.9" x14ac:dyDescent="0.3">
      <c r="A168" s="290"/>
      <c r="B168" s="293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84"/>
      <c r="N168" s="284"/>
      <c r="O168" s="284"/>
      <c r="P168" s="287"/>
      <c r="Q168" s="287"/>
      <c r="R168" s="284"/>
      <c r="S168" s="287"/>
      <c r="T168" s="288"/>
      <c r="U168" s="284"/>
      <c r="V168" s="289"/>
    </row>
    <row r="169" spans="1:22" x14ac:dyDescent="0.3">
      <c r="A169" s="290"/>
      <c r="B169" s="291"/>
      <c r="C169" s="68" t="s">
        <v>87</v>
      </c>
      <c r="M169" s="284" t="str">
        <f>IF((L170=""),"",MAX(D171:L171))</f>
        <v/>
      </c>
      <c r="N169" s="284" t="str">
        <f>IF(L170="","",MIN(D171:L171))</f>
        <v/>
      </c>
      <c r="O169" s="284" t="str">
        <f>IF((L171=""),"",AVERAGE(D171:L171))</f>
        <v/>
      </c>
      <c r="P169" s="285">
        <v>800</v>
      </c>
      <c r="Q169" s="285">
        <v>1000</v>
      </c>
      <c r="R169" s="284" t="str">
        <f>IF((L170=""),"",((M169-N169)/(M169+N169))*100)</f>
        <v/>
      </c>
      <c r="S169" s="285">
        <v>20</v>
      </c>
      <c r="T169" s="288" t="str">
        <f>IF(L170="","",IF(R266&lt;20,(IF(O169&gt;19000,IF(O169&lt;49000,"Pass","Fail"),"Fail"))))</f>
        <v/>
      </c>
      <c r="U169" s="284"/>
      <c r="V169" s="289"/>
    </row>
    <row r="170" spans="1:22" x14ac:dyDescent="0.3">
      <c r="A170" s="290"/>
      <c r="B170" s="292"/>
      <c r="C170" s="68" t="s">
        <v>88</v>
      </c>
      <c r="M170" s="284"/>
      <c r="N170" s="284"/>
      <c r="O170" s="284"/>
      <c r="P170" s="286"/>
      <c r="Q170" s="286"/>
      <c r="R170" s="284"/>
      <c r="S170" s="286"/>
      <c r="T170" s="288"/>
      <c r="U170" s="284"/>
      <c r="V170" s="289"/>
    </row>
    <row r="171" spans="1:22" ht="39.9" x14ac:dyDescent="0.3">
      <c r="A171" s="290"/>
      <c r="B171" s="293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84"/>
      <c r="N171" s="284"/>
      <c r="O171" s="284"/>
      <c r="P171" s="287"/>
      <c r="Q171" s="287"/>
      <c r="R171" s="284"/>
      <c r="S171" s="287"/>
      <c r="T171" s="288"/>
      <c r="U171" s="284"/>
      <c r="V171" s="289"/>
    </row>
    <row r="172" spans="1:22" x14ac:dyDescent="0.3">
      <c r="A172" s="290"/>
      <c r="B172" s="291"/>
      <c r="C172" s="68" t="s">
        <v>87</v>
      </c>
      <c r="M172" s="284" t="str">
        <f>IF((L173=""),"",MAX(D174:L174))</f>
        <v/>
      </c>
      <c r="N172" s="284" t="str">
        <f>IF(L173="","",MIN(D174:L174))</f>
        <v/>
      </c>
      <c r="O172" s="284" t="str">
        <f>IF((L174=""),"",AVERAGE(D174:L174))</f>
        <v/>
      </c>
      <c r="P172" s="285">
        <v>800</v>
      </c>
      <c r="Q172" s="285">
        <v>1000</v>
      </c>
      <c r="R172" s="284" t="str">
        <f>IF((L173=""),"",((M172-N172)/(M172+N172))*100)</f>
        <v/>
      </c>
      <c r="S172" s="285">
        <v>20</v>
      </c>
      <c r="T172" s="288" t="str">
        <f>IF(L173="","",IF(R269&lt;20,(IF(O172&gt;19000,IF(O172&lt;49000,"Pass","Fail"),"Fail"))))</f>
        <v/>
      </c>
      <c r="U172" s="284"/>
      <c r="V172" s="289"/>
    </row>
    <row r="173" spans="1:22" x14ac:dyDescent="0.3">
      <c r="A173" s="290"/>
      <c r="B173" s="292"/>
      <c r="C173" s="68" t="s">
        <v>88</v>
      </c>
      <c r="M173" s="284"/>
      <c r="N173" s="284"/>
      <c r="O173" s="284"/>
      <c r="P173" s="286"/>
      <c r="Q173" s="286"/>
      <c r="R173" s="284"/>
      <c r="S173" s="286"/>
      <c r="T173" s="288"/>
      <c r="U173" s="284"/>
      <c r="V173" s="289"/>
    </row>
    <row r="174" spans="1:22" ht="39.9" x14ac:dyDescent="0.3">
      <c r="A174" s="290"/>
      <c r="B174" s="293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84"/>
      <c r="N174" s="284"/>
      <c r="O174" s="284"/>
      <c r="P174" s="287"/>
      <c r="Q174" s="287"/>
      <c r="R174" s="284"/>
      <c r="S174" s="287"/>
      <c r="T174" s="288"/>
      <c r="U174" s="284"/>
      <c r="V174" s="289"/>
    </row>
    <row r="175" spans="1:22" x14ac:dyDescent="0.3">
      <c r="A175" s="290"/>
      <c r="B175" s="291"/>
      <c r="C175" s="68" t="s">
        <v>87</v>
      </c>
      <c r="M175" s="284" t="str">
        <f>IF((L176=""),"",MAX(D177:L177))</f>
        <v/>
      </c>
      <c r="N175" s="284" t="str">
        <f>IF(L176="","",MIN(D177:L177))</f>
        <v/>
      </c>
      <c r="O175" s="284" t="str">
        <f>IF((L177=""),"",AVERAGE(D177:L177))</f>
        <v/>
      </c>
      <c r="P175" s="285">
        <v>800</v>
      </c>
      <c r="Q175" s="285">
        <v>1000</v>
      </c>
      <c r="R175" s="284" t="str">
        <f>IF((L176=""),"",((M175-N175)/(M175+N175))*100)</f>
        <v/>
      </c>
      <c r="S175" s="285">
        <v>20</v>
      </c>
      <c r="T175" s="288" t="str">
        <f>IF(L176="","",IF(R272&lt;20,(IF(O175&gt;19000,IF(O175&lt;49000,"Pass","Fail"),"Fail"))))</f>
        <v/>
      </c>
      <c r="U175" s="284"/>
      <c r="V175" s="289"/>
    </row>
    <row r="176" spans="1:22" x14ac:dyDescent="0.3">
      <c r="A176" s="290"/>
      <c r="B176" s="292"/>
      <c r="C176" s="68" t="s">
        <v>88</v>
      </c>
      <c r="M176" s="284"/>
      <c r="N176" s="284"/>
      <c r="O176" s="284"/>
      <c r="P176" s="286"/>
      <c r="Q176" s="286"/>
      <c r="R176" s="284"/>
      <c r="S176" s="286"/>
      <c r="T176" s="288"/>
      <c r="U176" s="284"/>
      <c r="V176" s="289"/>
    </row>
    <row r="177" spans="1:22" ht="39.9" x14ac:dyDescent="0.3">
      <c r="A177" s="290"/>
      <c r="B177" s="293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84"/>
      <c r="N177" s="284"/>
      <c r="O177" s="284"/>
      <c r="P177" s="287"/>
      <c r="Q177" s="287"/>
      <c r="R177" s="284"/>
      <c r="S177" s="287"/>
      <c r="T177" s="288"/>
      <c r="U177" s="284"/>
      <c r="V177" s="289"/>
    </row>
    <row r="178" spans="1:22" x14ac:dyDescent="0.3">
      <c r="A178" s="290"/>
      <c r="B178" s="291"/>
      <c r="C178" s="68" t="s">
        <v>87</v>
      </c>
      <c r="M178" s="284" t="str">
        <f>IF((L179=""),"",MAX(D180:L180))</f>
        <v/>
      </c>
      <c r="N178" s="284" t="str">
        <f>IF(L179="","",MIN(D180:L180))</f>
        <v/>
      </c>
      <c r="O178" s="284" t="str">
        <f>IF((L180=""),"",AVERAGE(D180:L180))</f>
        <v/>
      </c>
      <c r="P178" s="285">
        <v>800</v>
      </c>
      <c r="Q178" s="285">
        <v>1000</v>
      </c>
      <c r="R178" s="284" t="str">
        <f>IF((L179=""),"",((M178-N178)/(M178+N178))*100)</f>
        <v/>
      </c>
      <c r="S178" s="285">
        <v>20</v>
      </c>
      <c r="T178" s="288" t="str">
        <f>IF(L179="","",IF(R275&lt;20,(IF(O178&gt;19000,IF(O178&lt;49000,"Pass","Fail"),"Fail"))))</f>
        <v/>
      </c>
      <c r="U178" s="284"/>
      <c r="V178" s="289"/>
    </row>
    <row r="179" spans="1:22" x14ac:dyDescent="0.3">
      <c r="A179" s="290"/>
      <c r="B179" s="292"/>
      <c r="C179" s="68" t="s">
        <v>88</v>
      </c>
      <c r="M179" s="284"/>
      <c r="N179" s="284"/>
      <c r="O179" s="284"/>
      <c r="P179" s="286"/>
      <c r="Q179" s="286"/>
      <c r="R179" s="284"/>
      <c r="S179" s="286"/>
      <c r="T179" s="288"/>
      <c r="U179" s="284"/>
      <c r="V179" s="289"/>
    </row>
    <row r="180" spans="1:22" ht="39.9" x14ac:dyDescent="0.3">
      <c r="A180" s="290"/>
      <c r="B180" s="293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84"/>
      <c r="N180" s="284"/>
      <c r="O180" s="284"/>
      <c r="P180" s="287"/>
      <c r="Q180" s="287"/>
      <c r="R180" s="284"/>
      <c r="S180" s="287"/>
      <c r="T180" s="288"/>
      <c r="U180" s="284"/>
      <c r="V180" s="289"/>
    </row>
    <row r="181" spans="1:22" x14ac:dyDescent="0.3">
      <c r="A181" s="290"/>
      <c r="B181" s="291"/>
      <c r="C181" s="68" t="s">
        <v>87</v>
      </c>
      <c r="M181" s="284" t="str">
        <f>IF((L182=""),"",MAX(D183:L183))</f>
        <v/>
      </c>
      <c r="N181" s="284" t="str">
        <f>IF(L182="","",MIN(D183:L183))</f>
        <v/>
      </c>
      <c r="O181" s="284" t="str">
        <f>IF((L183=""),"",AVERAGE(D183:L183))</f>
        <v/>
      </c>
      <c r="P181" s="285">
        <v>800</v>
      </c>
      <c r="Q181" s="285">
        <v>1000</v>
      </c>
      <c r="R181" s="284" t="str">
        <f>IF((L182=""),"",((M181-N181)/(M181+N181))*100)</f>
        <v/>
      </c>
      <c r="S181" s="285">
        <v>20</v>
      </c>
      <c r="T181" s="288" t="str">
        <f>IF(L182="","",IF(R278&lt;20,(IF(O181&gt;19000,IF(O181&lt;49000,"Pass","Fail"),"Fail"))))</f>
        <v/>
      </c>
      <c r="U181" s="284"/>
      <c r="V181" s="289"/>
    </row>
    <row r="182" spans="1:22" x14ac:dyDescent="0.3">
      <c r="A182" s="290"/>
      <c r="B182" s="292"/>
      <c r="C182" s="68" t="s">
        <v>88</v>
      </c>
      <c r="M182" s="284"/>
      <c r="N182" s="284"/>
      <c r="O182" s="284"/>
      <c r="P182" s="286"/>
      <c r="Q182" s="286"/>
      <c r="R182" s="284"/>
      <c r="S182" s="286"/>
      <c r="T182" s="288"/>
      <c r="U182" s="284"/>
      <c r="V182" s="289"/>
    </row>
    <row r="183" spans="1:22" ht="39.9" x14ac:dyDescent="0.3">
      <c r="A183" s="290"/>
      <c r="B183" s="293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84"/>
      <c r="N183" s="284"/>
      <c r="O183" s="284"/>
      <c r="P183" s="287"/>
      <c r="Q183" s="287"/>
      <c r="R183" s="284"/>
      <c r="S183" s="287"/>
      <c r="T183" s="288"/>
      <c r="U183" s="284"/>
      <c r="V183" s="289"/>
    </row>
    <row r="184" spans="1:22" x14ac:dyDescent="0.3">
      <c r="A184" s="290"/>
      <c r="B184" s="291"/>
      <c r="C184" s="68" t="s">
        <v>87</v>
      </c>
      <c r="M184" s="284" t="str">
        <f>IF((L185=""),"",MAX(D186:L186))</f>
        <v/>
      </c>
      <c r="N184" s="284" t="str">
        <f>IF(L185="","",MIN(D186:L186))</f>
        <v/>
      </c>
      <c r="O184" s="284" t="str">
        <f>IF((L186=""),"",AVERAGE(D186:L186))</f>
        <v/>
      </c>
      <c r="P184" s="285">
        <v>800</v>
      </c>
      <c r="Q184" s="285">
        <v>1000</v>
      </c>
      <c r="R184" s="284" t="str">
        <f>IF((L185=""),"",((M184-N184)/(M184+N184))*100)</f>
        <v/>
      </c>
      <c r="S184" s="285">
        <v>20</v>
      </c>
      <c r="T184" s="288" t="str">
        <f>IF(L185="","",IF(R281&lt;20,(IF(O184&gt;19000,IF(O184&lt;49000,"Pass","Fail"),"Fail"))))</f>
        <v/>
      </c>
      <c r="U184" s="284"/>
      <c r="V184" s="289"/>
    </row>
    <row r="185" spans="1:22" x14ac:dyDescent="0.3">
      <c r="A185" s="290"/>
      <c r="B185" s="292"/>
      <c r="C185" s="68" t="s">
        <v>88</v>
      </c>
      <c r="M185" s="284"/>
      <c r="N185" s="284"/>
      <c r="O185" s="284"/>
      <c r="P185" s="286"/>
      <c r="Q185" s="286"/>
      <c r="R185" s="284"/>
      <c r="S185" s="286"/>
      <c r="T185" s="288"/>
      <c r="U185" s="284"/>
      <c r="V185" s="289"/>
    </row>
    <row r="186" spans="1:22" ht="39.9" x14ac:dyDescent="0.3">
      <c r="A186" s="290"/>
      <c r="B186" s="293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84"/>
      <c r="N186" s="284"/>
      <c r="O186" s="284"/>
      <c r="P186" s="287"/>
      <c r="Q186" s="287"/>
      <c r="R186" s="284"/>
      <c r="S186" s="287"/>
      <c r="T186" s="288"/>
      <c r="U186" s="284"/>
      <c r="V186" s="289"/>
    </row>
    <row r="187" spans="1:22" x14ac:dyDescent="0.3">
      <c r="A187" s="290"/>
      <c r="B187" s="291"/>
      <c r="C187" s="68" t="s">
        <v>87</v>
      </c>
      <c r="M187" s="284" t="str">
        <f>IF((L188=""),"",MAX(D189:L189))</f>
        <v/>
      </c>
      <c r="N187" s="284" t="str">
        <f>IF(L188="","",MIN(D189:L189))</f>
        <v/>
      </c>
      <c r="O187" s="284" t="str">
        <f>IF((L189=""),"",AVERAGE(D189:L189))</f>
        <v/>
      </c>
      <c r="P187" s="285">
        <v>800</v>
      </c>
      <c r="Q187" s="285">
        <v>1000</v>
      </c>
      <c r="R187" s="284" t="str">
        <f>IF((L188=""),"",((M187-N187)/(M187+N187))*100)</f>
        <v/>
      </c>
      <c r="S187" s="285">
        <v>20</v>
      </c>
      <c r="T187" s="288" t="str">
        <f>IF(L188="","",IF(R284&lt;20,(IF(O187&gt;19000,IF(O187&lt;49000,"Pass","Fail"),"Fail"))))</f>
        <v/>
      </c>
      <c r="U187" s="284"/>
      <c r="V187" s="289"/>
    </row>
    <row r="188" spans="1:22" x14ac:dyDescent="0.3">
      <c r="A188" s="290"/>
      <c r="B188" s="292"/>
      <c r="C188" s="68" t="s">
        <v>88</v>
      </c>
      <c r="M188" s="284"/>
      <c r="N188" s="284"/>
      <c r="O188" s="284"/>
      <c r="P188" s="286"/>
      <c r="Q188" s="286"/>
      <c r="R188" s="284"/>
      <c r="S188" s="286"/>
      <c r="T188" s="288"/>
      <c r="U188" s="284"/>
      <c r="V188" s="289"/>
    </row>
    <row r="189" spans="1:22" ht="39.9" x14ac:dyDescent="0.3">
      <c r="A189" s="290"/>
      <c r="B189" s="293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84"/>
      <c r="N189" s="284"/>
      <c r="O189" s="284"/>
      <c r="P189" s="287"/>
      <c r="Q189" s="287"/>
      <c r="R189" s="284"/>
      <c r="S189" s="287"/>
      <c r="T189" s="288"/>
      <c r="U189" s="284"/>
      <c r="V189" s="289"/>
    </row>
    <row r="190" spans="1:22" x14ac:dyDescent="0.3">
      <c r="A190" s="290"/>
      <c r="B190" s="291"/>
      <c r="C190" s="68" t="s">
        <v>87</v>
      </c>
      <c r="M190" s="284" t="str">
        <f>IF((L191=""),"",MAX(D192:L192))</f>
        <v/>
      </c>
      <c r="N190" s="284" t="str">
        <f>IF(L191="","",MIN(D192:L192))</f>
        <v/>
      </c>
      <c r="O190" s="284" t="str">
        <f>IF((L192=""),"",AVERAGE(D192:L192))</f>
        <v/>
      </c>
      <c r="P190" s="285">
        <v>800</v>
      </c>
      <c r="Q190" s="285">
        <v>1000</v>
      </c>
      <c r="R190" s="284" t="str">
        <f>IF((L191=""),"",((M190-N190)/(M190+N190))*100)</f>
        <v/>
      </c>
      <c r="S190" s="285">
        <v>20</v>
      </c>
      <c r="T190" s="288" t="str">
        <f>IF(L191="","",IF(R287&lt;20,(IF(O190&gt;19000,IF(O190&lt;49000,"Pass","Fail"),"Fail"))))</f>
        <v/>
      </c>
      <c r="U190" s="284"/>
      <c r="V190" s="289"/>
    </row>
    <row r="191" spans="1:22" x14ac:dyDescent="0.3">
      <c r="A191" s="290"/>
      <c r="B191" s="292"/>
      <c r="C191" s="68" t="s">
        <v>88</v>
      </c>
      <c r="M191" s="284"/>
      <c r="N191" s="284"/>
      <c r="O191" s="284"/>
      <c r="P191" s="286"/>
      <c r="Q191" s="286"/>
      <c r="R191" s="284"/>
      <c r="S191" s="286"/>
      <c r="T191" s="288"/>
      <c r="U191" s="284"/>
      <c r="V191" s="289"/>
    </row>
    <row r="192" spans="1:22" ht="39.9" x14ac:dyDescent="0.3">
      <c r="A192" s="290"/>
      <c r="B192" s="293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84"/>
      <c r="N192" s="284"/>
      <c r="O192" s="284"/>
      <c r="P192" s="287"/>
      <c r="Q192" s="287"/>
      <c r="R192" s="284"/>
      <c r="S192" s="287"/>
      <c r="T192" s="288"/>
      <c r="U192" s="284"/>
      <c r="V192" s="289"/>
    </row>
    <row r="193" spans="1:22" x14ac:dyDescent="0.3">
      <c r="A193" s="290"/>
      <c r="B193" s="291"/>
      <c r="C193" s="68" t="s">
        <v>87</v>
      </c>
      <c r="M193" s="284" t="str">
        <f>IF((L194=""),"",MAX(D195:L195))</f>
        <v/>
      </c>
      <c r="N193" s="284" t="str">
        <f>IF(L194="","",MIN(D195:L195))</f>
        <v/>
      </c>
      <c r="O193" s="284" t="str">
        <f>IF((L195=""),"",AVERAGE(D195:L195))</f>
        <v/>
      </c>
      <c r="P193" s="285">
        <v>800</v>
      </c>
      <c r="Q193" s="285">
        <v>1000</v>
      </c>
      <c r="R193" s="284" t="str">
        <f>IF((L194=""),"",((M193-N193)/(M193+N193))*100)</f>
        <v/>
      </c>
      <c r="S193" s="285">
        <v>20</v>
      </c>
      <c r="T193" s="288" t="str">
        <f>IF(L194="","",IF(R290&lt;20,(IF(O193&gt;19000,IF(O193&lt;49000,"Pass","Fail"),"Fail"))))</f>
        <v/>
      </c>
      <c r="U193" s="284"/>
      <c r="V193" s="289"/>
    </row>
    <row r="194" spans="1:22" x14ac:dyDescent="0.3">
      <c r="A194" s="290"/>
      <c r="B194" s="292"/>
      <c r="C194" s="68" t="s">
        <v>88</v>
      </c>
      <c r="M194" s="284"/>
      <c r="N194" s="284"/>
      <c r="O194" s="284"/>
      <c r="P194" s="286"/>
      <c r="Q194" s="286"/>
      <c r="R194" s="284"/>
      <c r="S194" s="286"/>
      <c r="T194" s="288"/>
      <c r="U194" s="284"/>
      <c r="V194" s="289"/>
    </row>
    <row r="195" spans="1:22" ht="39.9" x14ac:dyDescent="0.3">
      <c r="A195" s="290"/>
      <c r="B195" s="293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84"/>
      <c r="N195" s="284"/>
      <c r="O195" s="284"/>
      <c r="P195" s="287"/>
      <c r="Q195" s="287"/>
      <c r="R195" s="284"/>
      <c r="S195" s="287"/>
      <c r="T195" s="288"/>
      <c r="U195" s="284"/>
      <c r="V195" s="289"/>
    </row>
    <row r="196" spans="1:22" x14ac:dyDescent="0.3">
      <c r="A196" s="290"/>
      <c r="B196" s="291"/>
      <c r="C196" s="68" t="s">
        <v>87</v>
      </c>
      <c r="M196" s="284" t="str">
        <f>IF((L197=""),"",MAX(D198:L198))</f>
        <v/>
      </c>
      <c r="N196" s="284" t="str">
        <f>IF(L197="","",MIN(D198:L198))</f>
        <v/>
      </c>
      <c r="O196" s="284" t="str">
        <f>IF((L198=""),"",AVERAGE(D198:L198))</f>
        <v/>
      </c>
      <c r="P196" s="285">
        <v>800</v>
      </c>
      <c r="Q196" s="285">
        <v>1000</v>
      </c>
      <c r="R196" s="284" t="str">
        <f>IF((L197=""),"",((M196-N196)/(M196+N196))*100)</f>
        <v/>
      </c>
      <c r="S196" s="285">
        <v>20</v>
      </c>
      <c r="T196" s="288" t="str">
        <f>IF(L197="","",IF(R293&lt;20,(IF(O196&gt;19000,IF(O196&lt;49000,"Pass","Fail"),"Fail"))))</f>
        <v/>
      </c>
      <c r="U196" s="284"/>
      <c r="V196" s="289"/>
    </row>
    <row r="197" spans="1:22" x14ac:dyDescent="0.3">
      <c r="A197" s="290"/>
      <c r="B197" s="292"/>
      <c r="C197" s="68" t="s">
        <v>88</v>
      </c>
      <c r="M197" s="284"/>
      <c r="N197" s="284"/>
      <c r="O197" s="284"/>
      <c r="P197" s="286"/>
      <c r="Q197" s="286"/>
      <c r="R197" s="284"/>
      <c r="S197" s="286"/>
      <c r="T197" s="288"/>
      <c r="U197" s="284"/>
      <c r="V197" s="289"/>
    </row>
    <row r="198" spans="1:22" ht="39.9" x14ac:dyDescent="0.3">
      <c r="A198" s="290"/>
      <c r="B198" s="293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84"/>
      <c r="N198" s="284"/>
      <c r="O198" s="284"/>
      <c r="P198" s="287"/>
      <c r="Q198" s="287"/>
      <c r="R198" s="284"/>
      <c r="S198" s="287"/>
      <c r="T198" s="288"/>
      <c r="U198" s="284"/>
      <c r="V198" s="289"/>
    </row>
    <row r="199" spans="1:22" x14ac:dyDescent="0.3">
      <c r="A199" s="290"/>
      <c r="B199" s="291"/>
      <c r="C199" s="68" t="s">
        <v>87</v>
      </c>
      <c r="M199" s="284" t="str">
        <f>IF((L200=""),"",MAX(D201:L201))</f>
        <v/>
      </c>
      <c r="N199" s="284" t="str">
        <f>IF(L200="","",MIN(D201:L201))</f>
        <v/>
      </c>
      <c r="O199" s="284" t="str">
        <f>IF((L201=""),"",AVERAGE(D201:L201))</f>
        <v/>
      </c>
      <c r="P199" s="285">
        <v>800</v>
      </c>
      <c r="Q199" s="285">
        <v>1000</v>
      </c>
      <c r="R199" s="284" t="str">
        <f>IF((L200=""),"",((M199-N199)/(M199+N199))*100)</f>
        <v/>
      </c>
      <c r="S199" s="285">
        <v>20</v>
      </c>
      <c r="T199" s="288" t="str">
        <f>IF(L200="","",IF(R296&lt;20,(IF(O199&gt;19000,IF(O199&lt;49000,"Pass","Fail"),"Fail"))))</f>
        <v/>
      </c>
      <c r="U199" s="284"/>
      <c r="V199" s="289"/>
    </row>
    <row r="200" spans="1:22" x14ac:dyDescent="0.3">
      <c r="A200" s="290"/>
      <c r="B200" s="292"/>
      <c r="C200" s="68" t="s">
        <v>88</v>
      </c>
      <c r="M200" s="284"/>
      <c r="N200" s="284"/>
      <c r="O200" s="284"/>
      <c r="P200" s="286"/>
      <c r="Q200" s="286"/>
      <c r="R200" s="284"/>
      <c r="S200" s="286"/>
      <c r="T200" s="288"/>
      <c r="U200" s="284"/>
      <c r="V200" s="289"/>
    </row>
    <row r="201" spans="1:22" ht="39.9" x14ac:dyDescent="0.3">
      <c r="A201" s="290"/>
      <c r="B201" s="293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84"/>
      <c r="N201" s="284"/>
      <c r="O201" s="284"/>
      <c r="P201" s="287"/>
      <c r="Q201" s="287"/>
      <c r="R201" s="284"/>
      <c r="S201" s="287"/>
      <c r="T201" s="288"/>
      <c r="U201" s="284"/>
      <c r="V201" s="289"/>
    </row>
    <row r="202" spans="1:22" x14ac:dyDescent="0.3">
      <c r="A202" s="290"/>
      <c r="B202" s="291"/>
      <c r="C202" s="68" t="s">
        <v>87</v>
      </c>
      <c r="M202" s="284" t="str">
        <f>IF((L203=""),"",MAX(D204:L204))</f>
        <v/>
      </c>
      <c r="N202" s="284" t="str">
        <f>IF(L203="","",MIN(D204:L204))</f>
        <v/>
      </c>
      <c r="O202" s="284" t="str">
        <f>IF((L204=""),"",AVERAGE(D204:L204))</f>
        <v/>
      </c>
      <c r="P202" s="285">
        <v>800</v>
      </c>
      <c r="Q202" s="285">
        <v>1000</v>
      </c>
      <c r="R202" s="284" t="str">
        <f>IF((L203=""),"",((M202-N202)/(M202+N202))*100)</f>
        <v/>
      </c>
      <c r="S202" s="285">
        <v>20</v>
      </c>
      <c r="T202" s="288" t="str">
        <f>IF(L203="","",IF(R299&lt;20,(IF(O202&gt;19000,IF(O202&lt;49000,"Pass","Fail"),"Fail"))))</f>
        <v/>
      </c>
      <c r="U202" s="284"/>
      <c r="V202" s="289"/>
    </row>
    <row r="203" spans="1:22" x14ac:dyDescent="0.3">
      <c r="A203" s="290"/>
      <c r="B203" s="292"/>
      <c r="C203" s="68" t="s">
        <v>88</v>
      </c>
      <c r="M203" s="284"/>
      <c r="N203" s="284"/>
      <c r="O203" s="284"/>
      <c r="P203" s="286"/>
      <c r="Q203" s="286"/>
      <c r="R203" s="284"/>
      <c r="S203" s="286"/>
      <c r="T203" s="288"/>
      <c r="U203" s="284"/>
      <c r="V203" s="289"/>
    </row>
    <row r="204" spans="1:22" ht="39.9" x14ac:dyDescent="0.3">
      <c r="A204" s="290"/>
      <c r="B204" s="293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84"/>
      <c r="N204" s="284"/>
      <c r="O204" s="284"/>
      <c r="P204" s="287"/>
      <c r="Q204" s="287"/>
      <c r="R204" s="284"/>
      <c r="S204" s="287"/>
      <c r="T204" s="288"/>
      <c r="U204" s="284"/>
      <c r="V204" s="289"/>
    </row>
    <row r="205" spans="1:22" x14ac:dyDescent="0.3">
      <c r="A205" s="290"/>
      <c r="B205" s="291"/>
      <c r="C205" s="68" t="s">
        <v>87</v>
      </c>
      <c r="M205" s="284" t="str">
        <f>IF((L206=""),"",MAX(D207:L207))</f>
        <v/>
      </c>
      <c r="N205" s="284" t="str">
        <f>IF(L206="","",MIN(D207:L207))</f>
        <v/>
      </c>
      <c r="O205" s="284" t="str">
        <f>IF((L207=""),"",AVERAGE(D207:L207))</f>
        <v/>
      </c>
      <c r="P205" s="285">
        <v>800</v>
      </c>
      <c r="Q205" s="285">
        <v>1000</v>
      </c>
      <c r="R205" s="284" t="str">
        <f>IF((L206=""),"",((M205-N205)/(M205+N205))*100)</f>
        <v/>
      </c>
      <c r="S205" s="285">
        <v>20</v>
      </c>
      <c r="T205" s="288" t="str">
        <f>IF(L206="","",IF(R302&lt;20,(IF(O205&gt;19000,IF(O205&lt;49000,"Pass","Fail"),"Fail"))))</f>
        <v/>
      </c>
      <c r="U205" s="284"/>
      <c r="V205" s="289"/>
    </row>
    <row r="206" spans="1:22" x14ac:dyDescent="0.3">
      <c r="A206" s="290"/>
      <c r="B206" s="292"/>
      <c r="C206" s="68" t="s">
        <v>88</v>
      </c>
      <c r="M206" s="284"/>
      <c r="N206" s="284"/>
      <c r="O206" s="284"/>
      <c r="P206" s="286"/>
      <c r="Q206" s="286"/>
      <c r="R206" s="284"/>
      <c r="S206" s="286"/>
      <c r="T206" s="288"/>
      <c r="U206" s="284"/>
      <c r="V206" s="289"/>
    </row>
    <row r="207" spans="1:22" ht="39.9" x14ac:dyDescent="0.3">
      <c r="A207" s="290"/>
      <c r="B207" s="293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84"/>
      <c r="N207" s="284"/>
      <c r="O207" s="284"/>
      <c r="P207" s="287"/>
      <c r="Q207" s="287"/>
      <c r="R207" s="284"/>
      <c r="S207" s="287"/>
      <c r="T207" s="288"/>
      <c r="U207" s="284"/>
      <c r="V207" s="289"/>
    </row>
    <row r="208" spans="1:22" x14ac:dyDescent="0.3">
      <c r="A208" s="290"/>
      <c r="B208" s="291"/>
      <c r="C208" s="68" t="s">
        <v>87</v>
      </c>
      <c r="M208" s="284" t="str">
        <f>IF((L209=""),"",MAX(D210:L210))</f>
        <v/>
      </c>
      <c r="N208" s="284" t="str">
        <f>IF(L209="","",MIN(D210:L210))</f>
        <v/>
      </c>
      <c r="O208" s="284" t="str">
        <f>IF((L210=""),"",AVERAGE(D210:L210))</f>
        <v/>
      </c>
      <c r="P208" s="285">
        <v>800</v>
      </c>
      <c r="Q208" s="285">
        <v>1000</v>
      </c>
      <c r="R208" s="284" t="str">
        <f>IF((L209=""),"",((M208-N208)/(M208+N208))*100)</f>
        <v/>
      </c>
      <c r="S208" s="285">
        <v>20</v>
      </c>
      <c r="T208" s="288" t="str">
        <f>IF(L209="","",IF(R305&lt;20,(IF(O208&gt;19000,IF(O208&lt;49000,"Pass","Fail"),"Fail"))))</f>
        <v/>
      </c>
      <c r="U208" s="284"/>
      <c r="V208" s="289"/>
    </row>
    <row r="209" spans="1:22" x14ac:dyDescent="0.3">
      <c r="A209" s="290"/>
      <c r="B209" s="292"/>
      <c r="C209" s="68" t="s">
        <v>88</v>
      </c>
      <c r="M209" s="284"/>
      <c r="N209" s="284"/>
      <c r="O209" s="284"/>
      <c r="P209" s="286"/>
      <c r="Q209" s="286"/>
      <c r="R209" s="284"/>
      <c r="S209" s="286"/>
      <c r="T209" s="288"/>
      <c r="U209" s="284"/>
      <c r="V209" s="289"/>
    </row>
    <row r="210" spans="1:22" ht="39.9" x14ac:dyDescent="0.3">
      <c r="A210" s="290"/>
      <c r="B210" s="293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84"/>
      <c r="N210" s="284"/>
      <c r="O210" s="284"/>
      <c r="P210" s="287"/>
      <c r="Q210" s="287"/>
      <c r="R210" s="284"/>
      <c r="S210" s="287"/>
      <c r="T210" s="288"/>
      <c r="U210" s="284"/>
      <c r="V210" s="289"/>
    </row>
    <row r="211" spans="1:22" x14ac:dyDescent="0.3">
      <c r="A211" s="290"/>
      <c r="B211" s="291"/>
      <c r="C211" s="68" t="s">
        <v>87</v>
      </c>
      <c r="M211" s="284" t="str">
        <f>IF((L212=""),"",MAX(D213:L213))</f>
        <v/>
      </c>
      <c r="N211" s="284" t="str">
        <f>IF(L212="","",MIN(D213:L213))</f>
        <v/>
      </c>
      <c r="O211" s="284" t="str">
        <f>IF((L213=""),"",AVERAGE(D213:L213))</f>
        <v/>
      </c>
      <c r="P211" s="285">
        <v>800</v>
      </c>
      <c r="Q211" s="285">
        <v>1000</v>
      </c>
      <c r="R211" s="284" t="str">
        <f>IF((L212=""),"",((M211-N211)/(M211+N211))*100)</f>
        <v/>
      </c>
      <c r="S211" s="285">
        <v>20</v>
      </c>
      <c r="T211" s="288" t="str">
        <f>IF(L212="","",IF(R308&lt;20,(IF(O211&gt;19000,IF(O211&lt;49000,"Pass","Fail"),"Fail"))))</f>
        <v/>
      </c>
      <c r="U211" s="284"/>
      <c r="V211" s="289"/>
    </row>
    <row r="212" spans="1:22" x14ac:dyDescent="0.3">
      <c r="A212" s="290"/>
      <c r="B212" s="292"/>
      <c r="C212" s="68" t="s">
        <v>88</v>
      </c>
      <c r="M212" s="284"/>
      <c r="N212" s="284"/>
      <c r="O212" s="284"/>
      <c r="P212" s="286"/>
      <c r="Q212" s="286"/>
      <c r="R212" s="284"/>
      <c r="S212" s="286"/>
      <c r="T212" s="288"/>
      <c r="U212" s="284"/>
      <c r="V212" s="289"/>
    </row>
    <row r="213" spans="1:22" ht="39.9" x14ac:dyDescent="0.3">
      <c r="A213" s="290"/>
      <c r="B213" s="293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84"/>
      <c r="N213" s="284"/>
      <c r="O213" s="284"/>
      <c r="P213" s="287"/>
      <c r="Q213" s="287"/>
      <c r="R213" s="284"/>
      <c r="S213" s="287"/>
      <c r="T213" s="288"/>
      <c r="U213" s="284"/>
      <c r="V213" s="289"/>
    </row>
    <row r="214" spans="1:22" x14ac:dyDescent="0.3">
      <c r="A214" s="290"/>
      <c r="B214" s="291"/>
      <c r="C214" s="68" t="s">
        <v>87</v>
      </c>
      <c r="M214" s="284" t="str">
        <f>IF((L215=""),"",MAX(D216:L216))</f>
        <v/>
      </c>
      <c r="N214" s="284" t="str">
        <f>IF(L215="","",MIN(D216:L216))</f>
        <v/>
      </c>
      <c r="O214" s="284" t="str">
        <f>IF((L216=""),"",AVERAGE(D216:L216))</f>
        <v/>
      </c>
      <c r="P214" s="285">
        <v>800</v>
      </c>
      <c r="Q214" s="285">
        <v>1000</v>
      </c>
      <c r="R214" s="284" t="str">
        <f>IF((L215=""),"",((M214-N214)/(M214+N214))*100)</f>
        <v/>
      </c>
      <c r="S214" s="285">
        <v>20</v>
      </c>
      <c r="T214" s="288" t="str">
        <f>IF(L215="","",IF(R311&lt;20,(IF(O214&gt;19000,IF(O214&lt;49000,"Pass","Fail"),"Fail"))))</f>
        <v/>
      </c>
      <c r="U214" s="284"/>
      <c r="V214" s="289"/>
    </row>
    <row r="215" spans="1:22" x14ac:dyDescent="0.3">
      <c r="A215" s="290"/>
      <c r="B215" s="292"/>
      <c r="C215" s="68" t="s">
        <v>88</v>
      </c>
      <c r="M215" s="284"/>
      <c r="N215" s="284"/>
      <c r="O215" s="284"/>
      <c r="P215" s="286"/>
      <c r="Q215" s="286"/>
      <c r="R215" s="284"/>
      <c r="S215" s="286"/>
      <c r="T215" s="288"/>
      <c r="U215" s="284"/>
      <c r="V215" s="289"/>
    </row>
    <row r="216" spans="1:22" ht="39.9" x14ac:dyDescent="0.3">
      <c r="A216" s="290"/>
      <c r="B216" s="293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84"/>
      <c r="N216" s="284"/>
      <c r="O216" s="284"/>
      <c r="P216" s="287"/>
      <c r="Q216" s="287"/>
      <c r="R216" s="284"/>
      <c r="S216" s="287"/>
      <c r="T216" s="288"/>
      <c r="U216" s="284"/>
      <c r="V216" s="289"/>
    </row>
    <row r="217" spans="1:22" x14ac:dyDescent="0.3">
      <c r="A217" s="290"/>
      <c r="B217" s="291"/>
      <c r="C217" s="68" t="s">
        <v>87</v>
      </c>
      <c r="M217" s="284" t="str">
        <f>IF((L218=""),"",MAX(D219:L219))</f>
        <v/>
      </c>
      <c r="N217" s="284" t="str">
        <f>IF(L218="","",MIN(D219:L219))</f>
        <v/>
      </c>
      <c r="O217" s="284" t="str">
        <f>IF((L219=""),"",AVERAGE(D219:L219))</f>
        <v/>
      </c>
      <c r="P217" s="285">
        <v>800</v>
      </c>
      <c r="Q217" s="285">
        <v>1000</v>
      </c>
      <c r="R217" s="284" t="str">
        <f>IF((L218=""),"",((M217-N217)/(M217+N217))*100)</f>
        <v/>
      </c>
      <c r="S217" s="285">
        <v>20</v>
      </c>
      <c r="T217" s="288" t="str">
        <f>IF(L218="","",IF(R314&lt;20,(IF(O217&gt;19000,IF(O217&lt;49000,"Pass","Fail"),"Fail"))))</f>
        <v/>
      </c>
      <c r="U217" s="284"/>
      <c r="V217" s="289"/>
    </row>
    <row r="218" spans="1:22" x14ac:dyDescent="0.3">
      <c r="A218" s="290"/>
      <c r="B218" s="292"/>
      <c r="C218" s="68" t="s">
        <v>88</v>
      </c>
      <c r="M218" s="284"/>
      <c r="N218" s="284"/>
      <c r="O218" s="284"/>
      <c r="P218" s="286"/>
      <c r="Q218" s="286"/>
      <c r="R218" s="284"/>
      <c r="S218" s="286"/>
      <c r="T218" s="288"/>
      <c r="U218" s="284"/>
      <c r="V218" s="289"/>
    </row>
    <row r="219" spans="1:22" ht="39.9" x14ac:dyDescent="0.3">
      <c r="A219" s="290"/>
      <c r="B219" s="293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84"/>
      <c r="N219" s="284"/>
      <c r="O219" s="284"/>
      <c r="P219" s="287"/>
      <c r="Q219" s="287"/>
      <c r="R219" s="284"/>
      <c r="S219" s="287"/>
      <c r="T219" s="288"/>
      <c r="U219" s="284"/>
      <c r="V219" s="289"/>
    </row>
    <row r="220" spans="1:22" x14ac:dyDescent="0.3">
      <c r="A220" s="290"/>
      <c r="B220" s="291"/>
      <c r="C220" s="68" t="s">
        <v>87</v>
      </c>
      <c r="M220" s="284" t="str">
        <f>IF((L221=""),"",MAX(D222:L222))</f>
        <v/>
      </c>
      <c r="N220" s="284" t="str">
        <f>IF(L221="","",MIN(D222:L222))</f>
        <v/>
      </c>
      <c r="O220" s="284" t="str">
        <f>IF((L222=""),"",AVERAGE(D222:L222))</f>
        <v/>
      </c>
      <c r="P220" s="285">
        <v>800</v>
      </c>
      <c r="Q220" s="285">
        <v>1000</v>
      </c>
      <c r="R220" s="284" t="str">
        <f>IF((L221=""),"",((M220-N220)/(M220+N220))*100)</f>
        <v/>
      </c>
      <c r="S220" s="285">
        <v>20</v>
      </c>
      <c r="T220" s="288" t="str">
        <f>IF(L221="","",IF(R317&lt;20,(IF(O220&gt;19000,IF(O220&lt;49000,"Pass","Fail"),"Fail"))))</f>
        <v/>
      </c>
      <c r="U220" s="284"/>
      <c r="V220" s="289"/>
    </row>
    <row r="221" spans="1:22" x14ac:dyDescent="0.3">
      <c r="A221" s="290"/>
      <c r="B221" s="292"/>
      <c r="C221" s="68" t="s">
        <v>88</v>
      </c>
      <c r="M221" s="284"/>
      <c r="N221" s="284"/>
      <c r="O221" s="284"/>
      <c r="P221" s="286"/>
      <c r="Q221" s="286"/>
      <c r="R221" s="284"/>
      <c r="S221" s="286"/>
      <c r="T221" s="288"/>
      <c r="U221" s="284"/>
      <c r="V221" s="289"/>
    </row>
    <row r="222" spans="1:22" ht="39.9" x14ac:dyDescent="0.3">
      <c r="A222" s="290"/>
      <c r="B222" s="293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84"/>
      <c r="N222" s="284"/>
      <c r="O222" s="284"/>
      <c r="P222" s="287"/>
      <c r="Q222" s="287"/>
      <c r="R222" s="284"/>
      <c r="S222" s="287"/>
      <c r="T222" s="288"/>
      <c r="U222" s="284"/>
      <c r="V222" s="289"/>
    </row>
    <row r="223" spans="1:22" x14ac:dyDescent="0.3">
      <c r="A223" s="290"/>
      <c r="B223" s="291"/>
      <c r="C223" s="68" t="s">
        <v>87</v>
      </c>
      <c r="M223" s="284" t="str">
        <f>IF((L224=""),"",MAX(D225:L225))</f>
        <v/>
      </c>
      <c r="N223" s="284" t="str">
        <f>IF(L224="","",MIN(D225:L225))</f>
        <v/>
      </c>
      <c r="O223" s="284" t="str">
        <f>IF((L225=""),"",AVERAGE(D225:L225))</f>
        <v/>
      </c>
      <c r="P223" s="285">
        <v>800</v>
      </c>
      <c r="Q223" s="285">
        <v>1000</v>
      </c>
      <c r="R223" s="284" t="str">
        <f>IF((L224=""),"",((M223-N223)/(M223+N223))*100)</f>
        <v/>
      </c>
      <c r="S223" s="285">
        <v>20</v>
      </c>
      <c r="T223" s="288" t="str">
        <f>IF(L224="","",IF(R320&lt;20,(IF(O223&gt;19000,IF(O223&lt;49000,"Pass","Fail"),"Fail"))))</f>
        <v/>
      </c>
      <c r="U223" s="284"/>
      <c r="V223" s="289"/>
    </row>
    <row r="224" spans="1:22" x14ac:dyDescent="0.3">
      <c r="A224" s="290"/>
      <c r="B224" s="292"/>
      <c r="C224" s="68" t="s">
        <v>88</v>
      </c>
      <c r="M224" s="284"/>
      <c r="N224" s="284"/>
      <c r="O224" s="284"/>
      <c r="P224" s="286"/>
      <c r="Q224" s="286"/>
      <c r="R224" s="284"/>
      <c r="S224" s="286"/>
      <c r="T224" s="288"/>
      <c r="U224" s="284"/>
      <c r="V224" s="289"/>
    </row>
    <row r="225" spans="1:22" ht="39.9" x14ac:dyDescent="0.3">
      <c r="A225" s="290"/>
      <c r="B225" s="293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84"/>
      <c r="N225" s="284"/>
      <c r="O225" s="284"/>
      <c r="P225" s="287"/>
      <c r="Q225" s="287"/>
      <c r="R225" s="284"/>
      <c r="S225" s="287"/>
      <c r="T225" s="288"/>
      <c r="U225" s="284"/>
      <c r="V225" s="289"/>
    </row>
    <row r="226" spans="1:22" x14ac:dyDescent="0.3">
      <c r="A226" s="290"/>
      <c r="B226" s="291"/>
      <c r="C226" s="68" t="s">
        <v>87</v>
      </c>
      <c r="M226" s="284" t="str">
        <f>IF((L227=""),"",MAX(D228:L228))</f>
        <v/>
      </c>
      <c r="N226" s="284" t="str">
        <f>IF(L227="","",MIN(D228:L228))</f>
        <v/>
      </c>
      <c r="O226" s="284" t="str">
        <f>IF((L228=""),"",AVERAGE(D228:L228))</f>
        <v/>
      </c>
      <c r="P226" s="285">
        <v>800</v>
      </c>
      <c r="Q226" s="285">
        <v>1000</v>
      </c>
      <c r="R226" s="284" t="str">
        <f>IF((L227=""),"",((M226-N226)/(M226+N226))*100)</f>
        <v/>
      </c>
      <c r="S226" s="285">
        <v>20</v>
      </c>
      <c r="T226" s="288" t="str">
        <f>IF(L227="","",IF(R323&lt;20,(IF(O226&gt;19000,IF(O226&lt;49000,"Pass","Fail"),"Fail"))))</f>
        <v/>
      </c>
      <c r="U226" s="284"/>
      <c r="V226" s="289"/>
    </row>
    <row r="227" spans="1:22" x14ac:dyDescent="0.3">
      <c r="A227" s="290"/>
      <c r="B227" s="292"/>
      <c r="C227" s="68" t="s">
        <v>88</v>
      </c>
      <c r="M227" s="284"/>
      <c r="N227" s="284"/>
      <c r="O227" s="284"/>
      <c r="P227" s="286"/>
      <c r="Q227" s="286"/>
      <c r="R227" s="284"/>
      <c r="S227" s="286"/>
      <c r="T227" s="288"/>
      <c r="U227" s="284"/>
      <c r="V227" s="289"/>
    </row>
    <row r="228" spans="1:22" ht="39.9" x14ac:dyDescent="0.3">
      <c r="A228" s="290"/>
      <c r="B228" s="293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84"/>
      <c r="N228" s="284"/>
      <c r="O228" s="284"/>
      <c r="P228" s="287"/>
      <c r="Q228" s="287"/>
      <c r="R228" s="284"/>
      <c r="S228" s="287"/>
      <c r="T228" s="288"/>
      <c r="U228" s="284"/>
      <c r="V228" s="289"/>
    </row>
    <row r="229" spans="1:22" x14ac:dyDescent="0.3">
      <c r="A229" s="290"/>
      <c r="B229" s="291"/>
      <c r="C229" s="68" t="s">
        <v>87</v>
      </c>
      <c r="M229" s="284" t="str">
        <f>IF((L230=""),"",MAX(D231:L231))</f>
        <v/>
      </c>
      <c r="N229" s="284" t="str">
        <f>IF(L230="","",MIN(D231:L231))</f>
        <v/>
      </c>
      <c r="O229" s="284" t="str">
        <f>IF((L231=""),"",AVERAGE(D231:L231))</f>
        <v/>
      </c>
      <c r="P229" s="285">
        <v>800</v>
      </c>
      <c r="Q229" s="285">
        <v>1000</v>
      </c>
      <c r="R229" s="284" t="str">
        <f>IF((L230=""),"",((M229-N229)/(M229+N229))*100)</f>
        <v/>
      </c>
      <c r="S229" s="285">
        <v>20</v>
      </c>
      <c r="T229" s="288" t="str">
        <f>IF(L230="","",IF(R326&lt;20,(IF(O229&gt;19000,IF(O229&lt;49000,"Pass","Fail"),"Fail"))))</f>
        <v/>
      </c>
      <c r="U229" s="284"/>
      <c r="V229" s="289"/>
    </row>
    <row r="230" spans="1:22" x14ac:dyDescent="0.3">
      <c r="A230" s="290"/>
      <c r="B230" s="292"/>
      <c r="C230" s="68" t="s">
        <v>88</v>
      </c>
      <c r="M230" s="284"/>
      <c r="N230" s="284"/>
      <c r="O230" s="284"/>
      <c r="P230" s="286"/>
      <c r="Q230" s="286"/>
      <c r="R230" s="284"/>
      <c r="S230" s="286"/>
      <c r="T230" s="288"/>
      <c r="U230" s="284"/>
      <c r="V230" s="289"/>
    </row>
    <row r="231" spans="1:22" ht="39.9" x14ac:dyDescent="0.3">
      <c r="A231" s="290"/>
      <c r="B231" s="293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84"/>
      <c r="N231" s="284"/>
      <c r="O231" s="284"/>
      <c r="P231" s="287"/>
      <c r="Q231" s="287"/>
      <c r="R231" s="284"/>
      <c r="S231" s="287"/>
      <c r="T231" s="288"/>
      <c r="U231" s="284"/>
      <c r="V231" s="289"/>
    </row>
    <row r="232" spans="1:22" x14ac:dyDescent="0.3">
      <c r="A232" s="290"/>
      <c r="B232" s="291"/>
      <c r="C232" s="68" t="s">
        <v>87</v>
      </c>
      <c r="M232" s="284" t="str">
        <f>IF((L233=""),"",MAX(D234:L234))</f>
        <v/>
      </c>
      <c r="N232" s="284" t="str">
        <f>IF(L233="","",MIN(D234:L234))</f>
        <v/>
      </c>
      <c r="O232" s="284" t="str">
        <f>IF((L234=""),"",AVERAGE(D234:L234))</f>
        <v/>
      </c>
      <c r="P232" s="285">
        <v>800</v>
      </c>
      <c r="Q232" s="285">
        <v>1000</v>
      </c>
      <c r="R232" s="284" t="str">
        <f>IF((L233=""),"",((M232-N232)/(M232+N232))*100)</f>
        <v/>
      </c>
      <c r="S232" s="285">
        <v>20</v>
      </c>
      <c r="T232" s="288" t="str">
        <f>IF(L233="","",IF(R329&lt;20,(IF(O232&gt;19000,IF(O232&lt;49000,"Pass","Fail"),"Fail"))))</f>
        <v/>
      </c>
      <c r="U232" s="284"/>
      <c r="V232" s="289"/>
    </row>
    <row r="233" spans="1:22" x14ac:dyDescent="0.3">
      <c r="A233" s="290"/>
      <c r="B233" s="292"/>
      <c r="C233" s="68" t="s">
        <v>88</v>
      </c>
      <c r="M233" s="284"/>
      <c r="N233" s="284"/>
      <c r="O233" s="284"/>
      <c r="P233" s="286"/>
      <c r="Q233" s="286"/>
      <c r="R233" s="284"/>
      <c r="S233" s="286"/>
      <c r="T233" s="288"/>
      <c r="U233" s="284"/>
      <c r="V233" s="289"/>
    </row>
    <row r="234" spans="1:22" ht="39.9" x14ac:dyDescent="0.3">
      <c r="A234" s="290"/>
      <c r="B234" s="293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84"/>
      <c r="N234" s="284"/>
      <c r="O234" s="284"/>
      <c r="P234" s="287"/>
      <c r="Q234" s="287"/>
      <c r="R234" s="284"/>
      <c r="S234" s="287"/>
      <c r="T234" s="288"/>
      <c r="U234" s="284"/>
      <c r="V234" s="289"/>
    </row>
    <row r="235" spans="1:22" x14ac:dyDescent="0.3">
      <c r="A235" s="290"/>
      <c r="B235" s="291"/>
      <c r="C235" s="68" t="s">
        <v>87</v>
      </c>
      <c r="M235" s="284" t="str">
        <f>IF((L236=""),"",MAX(D237:L237))</f>
        <v/>
      </c>
      <c r="N235" s="284" t="str">
        <f>IF(L236="","",MIN(D237:L237))</f>
        <v/>
      </c>
      <c r="O235" s="284" t="str">
        <f>IF((L237=""),"",AVERAGE(D237:L237))</f>
        <v/>
      </c>
      <c r="P235" s="285">
        <v>800</v>
      </c>
      <c r="Q235" s="285">
        <v>1000</v>
      </c>
      <c r="R235" s="284" t="str">
        <f>IF((L236=""),"",((M235-N235)/(M235+N235))*100)</f>
        <v/>
      </c>
      <c r="S235" s="285">
        <v>20</v>
      </c>
      <c r="T235" s="288" t="str">
        <f>IF(L236="","",IF(R332&lt;20,(IF(O235&gt;19000,IF(O235&lt;49000,"Pass","Fail"),"Fail"))))</f>
        <v/>
      </c>
      <c r="U235" s="284"/>
      <c r="V235" s="289"/>
    </row>
    <row r="236" spans="1:22" x14ac:dyDescent="0.3">
      <c r="A236" s="290"/>
      <c r="B236" s="292"/>
      <c r="C236" s="68" t="s">
        <v>88</v>
      </c>
      <c r="M236" s="284"/>
      <c r="N236" s="284"/>
      <c r="O236" s="284"/>
      <c r="P236" s="286"/>
      <c r="Q236" s="286"/>
      <c r="R236" s="284"/>
      <c r="S236" s="286"/>
      <c r="T236" s="288"/>
      <c r="U236" s="284"/>
      <c r="V236" s="289"/>
    </row>
    <row r="237" spans="1:22" ht="39.9" x14ac:dyDescent="0.3">
      <c r="A237" s="290"/>
      <c r="B237" s="293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84"/>
      <c r="N237" s="284"/>
      <c r="O237" s="284"/>
      <c r="P237" s="287"/>
      <c r="Q237" s="287"/>
      <c r="R237" s="284"/>
      <c r="S237" s="287"/>
      <c r="T237" s="288"/>
      <c r="U237" s="284"/>
      <c r="V237" s="289"/>
    </row>
    <row r="238" spans="1:22" x14ac:dyDescent="0.3">
      <c r="A238" s="290"/>
      <c r="B238" s="291"/>
      <c r="C238" s="68" t="s">
        <v>87</v>
      </c>
      <c r="M238" s="284" t="str">
        <f>IF((L239=""),"",MAX(D240:L240))</f>
        <v/>
      </c>
      <c r="N238" s="284" t="str">
        <f>IF(L239="","",MIN(D240:L240))</f>
        <v/>
      </c>
      <c r="O238" s="284" t="str">
        <f>IF((L240=""),"",AVERAGE(D240:L240))</f>
        <v/>
      </c>
      <c r="P238" s="285">
        <v>800</v>
      </c>
      <c r="Q238" s="285">
        <v>1000</v>
      </c>
      <c r="R238" s="284" t="str">
        <f>IF((L239=""),"",((M238-N238)/(M238+N238))*100)</f>
        <v/>
      </c>
      <c r="S238" s="285">
        <v>20</v>
      </c>
      <c r="T238" s="288" t="str">
        <f>IF(L239="","",IF(R335&lt;20,(IF(O238&gt;19000,IF(O238&lt;49000,"Pass","Fail"),"Fail"))))</f>
        <v/>
      </c>
      <c r="U238" s="284"/>
      <c r="V238" s="289"/>
    </row>
    <row r="239" spans="1:22" x14ac:dyDescent="0.3">
      <c r="A239" s="290"/>
      <c r="B239" s="292"/>
      <c r="C239" s="68" t="s">
        <v>88</v>
      </c>
      <c r="M239" s="284"/>
      <c r="N239" s="284"/>
      <c r="O239" s="284"/>
      <c r="P239" s="286"/>
      <c r="Q239" s="286"/>
      <c r="R239" s="284"/>
      <c r="S239" s="286"/>
      <c r="T239" s="288"/>
      <c r="U239" s="284"/>
      <c r="V239" s="289"/>
    </row>
    <row r="240" spans="1:22" ht="39.9" x14ac:dyDescent="0.3">
      <c r="A240" s="290"/>
      <c r="B240" s="293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84"/>
      <c r="N240" s="284"/>
      <c r="O240" s="284"/>
      <c r="P240" s="287"/>
      <c r="Q240" s="287"/>
      <c r="R240" s="284"/>
      <c r="S240" s="287"/>
      <c r="T240" s="288"/>
      <c r="U240" s="284"/>
      <c r="V240" s="289"/>
    </row>
    <row r="241" spans="1:22" x14ac:dyDescent="0.3">
      <c r="A241" s="290"/>
      <c r="B241" s="291"/>
      <c r="C241" s="68" t="s">
        <v>87</v>
      </c>
      <c r="M241" s="284" t="str">
        <f>IF((L242=""),"",MAX(D243:L243))</f>
        <v/>
      </c>
      <c r="N241" s="284" t="str">
        <f>IF(L242="","",MIN(D243:L243))</f>
        <v/>
      </c>
      <c r="O241" s="284" t="str">
        <f>IF((L243=""),"",AVERAGE(D243:L243))</f>
        <v/>
      </c>
      <c r="P241" s="285">
        <v>800</v>
      </c>
      <c r="Q241" s="285">
        <v>1000</v>
      </c>
      <c r="R241" s="284" t="str">
        <f>IF((L242=""),"",((M241-N241)/(M241+N241))*100)</f>
        <v/>
      </c>
      <c r="S241" s="285">
        <v>20</v>
      </c>
      <c r="T241" s="288" t="str">
        <f>IF(L242="","",IF(R338&lt;20,(IF(O241&gt;19000,IF(O241&lt;49000,"Pass","Fail"),"Fail"))))</f>
        <v/>
      </c>
      <c r="U241" s="284"/>
      <c r="V241" s="289"/>
    </row>
    <row r="242" spans="1:22" x14ac:dyDescent="0.3">
      <c r="A242" s="290"/>
      <c r="B242" s="292"/>
      <c r="C242" s="68" t="s">
        <v>88</v>
      </c>
      <c r="M242" s="284"/>
      <c r="N242" s="284"/>
      <c r="O242" s="284"/>
      <c r="P242" s="286"/>
      <c r="Q242" s="286"/>
      <c r="R242" s="284"/>
      <c r="S242" s="286"/>
      <c r="T242" s="288"/>
      <c r="U242" s="284"/>
      <c r="V242" s="289"/>
    </row>
    <row r="243" spans="1:22" ht="39.9" x14ac:dyDescent="0.3">
      <c r="A243" s="290"/>
      <c r="B243" s="293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84"/>
      <c r="N243" s="284"/>
      <c r="O243" s="284"/>
      <c r="P243" s="287"/>
      <c r="Q243" s="287"/>
      <c r="R243" s="284"/>
      <c r="S243" s="287"/>
      <c r="T243" s="288"/>
      <c r="U243" s="284"/>
      <c r="V243" s="289"/>
    </row>
    <row r="244" spans="1:22" x14ac:dyDescent="0.3">
      <c r="A244" s="290"/>
      <c r="B244" s="291"/>
      <c r="C244" s="68" t="s">
        <v>87</v>
      </c>
      <c r="M244" s="284" t="str">
        <f>IF((L245=""),"",MAX(D246:L246))</f>
        <v/>
      </c>
      <c r="N244" s="284" t="str">
        <f>IF(L245="","",MIN(D246:L246))</f>
        <v/>
      </c>
      <c r="O244" s="284" t="str">
        <f>IF((L246=""),"",AVERAGE(D246:L246))</f>
        <v/>
      </c>
      <c r="P244" s="285">
        <v>800</v>
      </c>
      <c r="Q244" s="285">
        <v>1000</v>
      </c>
      <c r="R244" s="284" t="str">
        <f>IF((L245=""),"",((M244-N244)/(M244+N244))*100)</f>
        <v/>
      </c>
      <c r="S244" s="285">
        <v>20</v>
      </c>
      <c r="T244" s="288" t="str">
        <f>IF(L245="","",IF(R341&lt;20,(IF(O244&gt;19000,IF(O244&lt;49000,"Pass","Fail"),"Fail"))))</f>
        <v/>
      </c>
      <c r="U244" s="284"/>
      <c r="V244" s="289"/>
    </row>
    <row r="245" spans="1:22" x14ac:dyDescent="0.3">
      <c r="A245" s="290"/>
      <c r="B245" s="292"/>
      <c r="C245" s="68" t="s">
        <v>88</v>
      </c>
      <c r="M245" s="284"/>
      <c r="N245" s="284"/>
      <c r="O245" s="284"/>
      <c r="P245" s="286"/>
      <c r="Q245" s="286"/>
      <c r="R245" s="284"/>
      <c r="S245" s="286"/>
      <c r="T245" s="288"/>
      <c r="U245" s="284"/>
      <c r="V245" s="289"/>
    </row>
    <row r="246" spans="1:22" ht="39.9" x14ac:dyDescent="0.3">
      <c r="A246" s="290"/>
      <c r="B246" s="293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84"/>
      <c r="N246" s="284"/>
      <c r="O246" s="284"/>
      <c r="P246" s="287"/>
      <c r="Q246" s="287"/>
      <c r="R246" s="284"/>
      <c r="S246" s="287"/>
      <c r="T246" s="288"/>
      <c r="U246" s="284"/>
      <c r="V246" s="289"/>
    </row>
    <row r="247" spans="1:22" x14ac:dyDescent="0.3">
      <c r="A247" s="290"/>
      <c r="B247" s="291"/>
      <c r="C247" s="68" t="s">
        <v>87</v>
      </c>
      <c r="M247" s="284" t="str">
        <f>IF((L248=""),"",MAX(D249:L249))</f>
        <v/>
      </c>
      <c r="N247" s="284" t="str">
        <f>IF(L248="","",MIN(D249:L249))</f>
        <v/>
      </c>
      <c r="O247" s="284" t="str">
        <f>IF((L249=""),"",AVERAGE(D249:L249))</f>
        <v/>
      </c>
      <c r="P247" s="285">
        <v>800</v>
      </c>
      <c r="Q247" s="285">
        <v>1000</v>
      </c>
      <c r="R247" s="284" t="str">
        <f>IF((L248=""),"",((M247-N247)/(M247+N247))*100)</f>
        <v/>
      </c>
      <c r="S247" s="285">
        <v>20</v>
      </c>
      <c r="T247" s="288" t="str">
        <f>IF(L248="","",IF(R344&lt;20,(IF(O247&gt;19000,IF(O247&lt;49000,"Pass","Fail"),"Fail"))))</f>
        <v/>
      </c>
      <c r="U247" s="284"/>
      <c r="V247" s="289"/>
    </row>
    <row r="248" spans="1:22" x14ac:dyDescent="0.3">
      <c r="A248" s="290"/>
      <c r="B248" s="292"/>
      <c r="C248" s="68" t="s">
        <v>88</v>
      </c>
      <c r="M248" s="284"/>
      <c r="N248" s="284"/>
      <c r="O248" s="284"/>
      <c r="P248" s="286"/>
      <c r="Q248" s="286"/>
      <c r="R248" s="284"/>
      <c r="S248" s="286"/>
      <c r="T248" s="288"/>
      <c r="U248" s="284"/>
      <c r="V248" s="289"/>
    </row>
    <row r="249" spans="1:22" ht="39.9" x14ac:dyDescent="0.3">
      <c r="A249" s="290"/>
      <c r="B249" s="293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84"/>
      <c r="N249" s="284"/>
      <c r="O249" s="284"/>
      <c r="P249" s="287"/>
      <c r="Q249" s="287"/>
      <c r="R249" s="284"/>
      <c r="S249" s="287"/>
      <c r="T249" s="288"/>
      <c r="U249" s="284"/>
      <c r="V249" s="289"/>
    </row>
    <row r="250" spans="1:22" x14ac:dyDescent="0.3">
      <c r="A250" s="290"/>
      <c r="B250" s="291"/>
      <c r="C250" s="68" t="s">
        <v>87</v>
      </c>
      <c r="M250" s="284" t="str">
        <f>IF((L251=""),"",MAX(D252:L252))</f>
        <v/>
      </c>
      <c r="N250" s="284" t="str">
        <f>IF(L251="","",MIN(D252:L252))</f>
        <v/>
      </c>
      <c r="O250" s="284" t="str">
        <f>IF((L252=""),"",AVERAGE(D252:L252))</f>
        <v/>
      </c>
      <c r="P250" s="285">
        <v>800</v>
      </c>
      <c r="Q250" s="285">
        <v>1000</v>
      </c>
      <c r="R250" s="284" t="str">
        <f>IF((L251=""),"",((M250-N250)/(M250+N250))*100)</f>
        <v/>
      </c>
      <c r="S250" s="285">
        <v>20</v>
      </c>
      <c r="T250" s="288" t="str">
        <f>IF(L251="","",IF(R347&lt;20,(IF(O250&gt;19000,IF(O250&lt;49000,"Pass","Fail"),"Fail"))))</f>
        <v/>
      </c>
      <c r="U250" s="284"/>
      <c r="V250" s="289"/>
    </row>
    <row r="251" spans="1:22" x14ac:dyDescent="0.3">
      <c r="A251" s="290"/>
      <c r="B251" s="292"/>
      <c r="C251" s="68" t="s">
        <v>88</v>
      </c>
      <c r="M251" s="284"/>
      <c r="N251" s="284"/>
      <c r="O251" s="284"/>
      <c r="P251" s="286"/>
      <c r="Q251" s="286"/>
      <c r="R251" s="284"/>
      <c r="S251" s="286"/>
      <c r="T251" s="288"/>
      <c r="U251" s="284"/>
      <c r="V251" s="289"/>
    </row>
    <row r="252" spans="1:22" ht="39.9" x14ac:dyDescent="0.3">
      <c r="A252" s="290"/>
      <c r="B252" s="293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84"/>
      <c r="N252" s="284"/>
      <c r="O252" s="284"/>
      <c r="P252" s="287"/>
      <c r="Q252" s="287"/>
      <c r="R252" s="284"/>
      <c r="S252" s="287"/>
      <c r="T252" s="288"/>
      <c r="U252" s="284"/>
      <c r="V252" s="289"/>
    </row>
    <row r="253" spans="1:22" x14ac:dyDescent="0.3">
      <c r="A253" s="290"/>
      <c r="B253" s="291"/>
      <c r="C253" s="68" t="s">
        <v>87</v>
      </c>
      <c r="M253" s="284" t="str">
        <f>IF((L254=""),"",MAX(D255:L255))</f>
        <v/>
      </c>
      <c r="N253" s="284" t="str">
        <f>IF(L254="","",MIN(D255:L255))</f>
        <v/>
      </c>
      <c r="O253" s="284" t="str">
        <f>IF((L255=""),"",AVERAGE(D255:L255))</f>
        <v/>
      </c>
      <c r="P253" s="285">
        <v>800</v>
      </c>
      <c r="Q253" s="285">
        <v>1000</v>
      </c>
      <c r="R253" s="284" t="str">
        <f>IF((L254=""),"",((M253-N253)/(M253+N253))*100)</f>
        <v/>
      </c>
      <c r="S253" s="285">
        <v>20</v>
      </c>
      <c r="T253" s="288" t="str">
        <f>IF(L254="","",IF(R350&lt;20,(IF(O253&gt;19000,IF(O253&lt;49000,"Pass","Fail"),"Fail"))))</f>
        <v/>
      </c>
      <c r="U253" s="284"/>
      <c r="V253" s="289"/>
    </row>
    <row r="254" spans="1:22" x14ac:dyDescent="0.3">
      <c r="A254" s="290"/>
      <c r="B254" s="292"/>
      <c r="C254" s="68" t="s">
        <v>88</v>
      </c>
      <c r="M254" s="284"/>
      <c r="N254" s="284"/>
      <c r="O254" s="284"/>
      <c r="P254" s="286"/>
      <c r="Q254" s="286"/>
      <c r="R254" s="284"/>
      <c r="S254" s="286"/>
      <c r="T254" s="288"/>
      <c r="U254" s="284"/>
      <c r="V254" s="289"/>
    </row>
    <row r="255" spans="1:22" ht="39.9" x14ac:dyDescent="0.3">
      <c r="A255" s="290"/>
      <c r="B255" s="293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84"/>
      <c r="N255" s="284"/>
      <c r="O255" s="284"/>
      <c r="P255" s="287"/>
      <c r="Q255" s="287"/>
      <c r="R255" s="284"/>
      <c r="S255" s="287"/>
      <c r="T255" s="288"/>
      <c r="U255" s="284"/>
      <c r="V255" s="289"/>
    </row>
    <row r="256" spans="1:22" x14ac:dyDescent="0.3">
      <c r="A256" s="290"/>
      <c r="B256" s="291"/>
      <c r="C256" s="68" t="s">
        <v>87</v>
      </c>
      <c r="M256" s="284" t="str">
        <f>IF((L257=""),"",MAX(D258:L258))</f>
        <v/>
      </c>
      <c r="N256" s="284" t="str">
        <f>IF(L257="","",MIN(D258:L258))</f>
        <v/>
      </c>
      <c r="O256" s="284" t="str">
        <f>IF((L258=""),"",AVERAGE(D258:L258))</f>
        <v/>
      </c>
      <c r="P256" s="285">
        <v>800</v>
      </c>
      <c r="Q256" s="285">
        <v>1000</v>
      </c>
      <c r="R256" s="284" t="str">
        <f>IF((L257=""),"",((M256-N256)/(M256+N256))*100)</f>
        <v/>
      </c>
      <c r="S256" s="285">
        <v>20</v>
      </c>
      <c r="T256" s="288" t="str">
        <f>IF(L257="","",IF(R353&lt;20,(IF(O256&gt;19000,IF(O256&lt;49000,"Pass","Fail"),"Fail"))))</f>
        <v/>
      </c>
      <c r="U256" s="284"/>
      <c r="V256" s="289"/>
    </row>
    <row r="257" spans="1:22" x14ac:dyDescent="0.3">
      <c r="A257" s="290"/>
      <c r="B257" s="292"/>
      <c r="C257" s="68" t="s">
        <v>88</v>
      </c>
      <c r="M257" s="284"/>
      <c r="N257" s="284"/>
      <c r="O257" s="284"/>
      <c r="P257" s="286"/>
      <c r="Q257" s="286"/>
      <c r="R257" s="284"/>
      <c r="S257" s="286"/>
      <c r="T257" s="288"/>
      <c r="U257" s="284"/>
      <c r="V257" s="289"/>
    </row>
    <row r="258" spans="1:22" ht="39.9" x14ac:dyDescent="0.3">
      <c r="A258" s="290"/>
      <c r="B258" s="293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84"/>
      <c r="N258" s="284"/>
      <c r="O258" s="284"/>
      <c r="P258" s="287"/>
      <c r="Q258" s="287"/>
      <c r="R258" s="284"/>
      <c r="S258" s="287"/>
      <c r="T258" s="288"/>
      <c r="U258" s="284"/>
      <c r="V258" s="289"/>
    </row>
    <row r="259" spans="1:22" x14ac:dyDescent="0.3">
      <c r="A259" s="290"/>
      <c r="B259" s="291"/>
      <c r="C259" s="68" t="s">
        <v>87</v>
      </c>
      <c r="M259" s="284" t="str">
        <f>IF((L260=""),"",MAX(D261:L261))</f>
        <v/>
      </c>
      <c r="N259" s="284" t="str">
        <f>IF(L260="","",MIN(D261:L261))</f>
        <v/>
      </c>
      <c r="O259" s="284" t="str">
        <f>IF((L261=""),"",AVERAGE(D261:L261))</f>
        <v/>
      </c>
      <c r="P259" s="285">
        <v>800</v>
      </c>
      <c r="Q259" s="285">
        <v>1000</v>
      </c>
      <c r="R259" s="284" t="str">
        <f>IF((L260=""),"",((M259-N259)/(M259+N259))*100)</f>
        <v/>
      </c>
      <c r="S259" s="285">
        <v>20</v>
      </c>
      <c r="T259" s="288" t="str">
        <f>IF(L260="","",IF(R356&lt;20,(IF(O259&gt;19000,IF(O259&lt;49000,"Pass","Fail"),"Fail"))))</f>
        <v/>
      </c>
      <c r="U259" s="284"/>
      <c r="V259" s="289"/>
    </row>
    <row r="260" spans="1:22" x14ac:dyDescent="0.3">
      <c r="A260" s="290"/>
      <c r="B260" s="292"/>
      <c r="C260" s="68" t="s">
        <v>88</v>
      </c>
      <c r="M260" s="284"/>
      <c r="N260" s="284"/>
      <c r="O260" s="284"/>
      <c r="P260" s="286"/>
      <c r="Q260" s="286"/>
      <c r="R260" s="284"/>
      <c r="S260" s="286"/>
      <c r="T260" s="288"/>
      <c r="U260" s="284"/>
      <c r="V260" s="289"/>
    </row>
    <row r="261" spans="1:22" ht="39.9" x14ac:dyDescent="0.3">
      <c r="A261" s="290"/>
      <c r="B261" s="293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84"/>
      <c r="N261" s="284"/>
      <c r="O261" s="284"/>
      <c r="P261" s="287"/>
      <c r="Q261" s="287"/>
      <c r="R261" s="284"/>
      <c r="S261" s="287"/>
      <c r="T261" s="288"/>
      <c r="U261" s="284"/>
      <c r="V261" s="289"/>
    </row>
    <row r="262" spans="1:22" x14ac:dyDescent="0.3">
      <c r="A262" s="290"/>
      <c r="B262" s="291"/>
      <c r="C262" s="68" t="s">
        <v>87</v>
      </c>
      <c r="M262" s="284" t="str">
        <f>IF((L263=""),"",MAX(D264:L264))</f>
        <v/>
      </c>
      <c r="N262" s="284" t="str">
        <f>IF(L263="","",MIN(D264:L264))</f>
        <v/>
      </c>
      <c r="O262" s="284" t="str">
        <f>IF((L264=""),"",AVERAGE(D264:L264))</f>
        <v/>
      </c>
      <c r="P262" s="285">
        <v>800</v>
      </c>
      <c r="Q262" s="285">
        <v>1000</v>
      </c>
      <c r="R262" s="284" t="str">
        <f>IF((L263=""),"",((M262-N262)/(M262+N262))*100)</f>
        <v/>
      </c>
      <c r="S262" s="285">
        <v>20</v>
      </c>
      <c r="T262" s="288" t="str">
        <f>IF(L263="","",IF(R359&lt;20,(IF(O262&gt;19000,IF(O262&lt;49000,"Pass","Fail"),"Fail"))))</f>
        <v/>
      </c>
      <c r="U262" s="284"/>
      <c r="V262" s="289"/>
    </row>
    <row r="263" spans="1:22" x14ac:dyDescent="0.3">
      <c r="A263" s="290"/>
      <c r="B263" s="292"/>
      <c r="C263" s="68" t="s">
        <v>88</v>
      </c>
      <c r="M263" s="284"/>
      <c r="N263" s="284"/>
      <c r="O263" s="284"/>
      <c r="P263" s="286"/>
      <c r="Q263" s="286"/>
      <c r="R263" s="284"/>
      <c r="S263" s="286"/>
      <c r="T263" s="288"/>
      <c r="U263" s="284"/>
      <c r="V263" s="289"/>
    </row>
    <row r="264" spans="1:22" ht="39.9" x14ac:dyDescent="0.3">
      <c r="A264" s="290"/>
      <c r="B264" s="293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84"/>
      <c r="N264" s="284"/>
      <c r="O264" s="284"/>
      <c r="P264" s="287"/>
      <c r="Q264" s="287"/>
      <c r="R264" s="284"/>
      <c r="S264" s="287"/>
      <c r="T264" s="288"/>
      <c r="U264" s="284"/>
      <c r="V264" s="289"/>
    </row>
    <row r="265" spans="1:22" x14ac:dyDescent="0.3">
      <c r="A265" s="290"/>
      <c r="B265" s="291"/>
      <c r="C265" s="68" t="s">
        <v>87</v>
      </c>
      <c r="M265" s="284" t="str">
        <f>IF((L266=""),"",MAX(D267:L267))</f>
        <v/>
      </c>
      <c r="N265" s="284" t="str">
        <f>IF(L266="","",MIN(D267:L267))</f>
        <v/>
      </c>
      <c r="O265" s="284" t="str">
        <f>IF((L267=""),"",AVERAGE(D267:L267))</f>
        <v/>
      </c>
      <c r="P265" s="285">
        <v>800</v>
      </c>
      <c r="Q265" s="285">
        <v>1000</v>
      </c>
      <c r="R265" s="284" t="str">
        <f>IF((L266=""),"",((M265-N265)/(M265+N265))*100)</f>
        <v/>
      </c>
      <c r="S265" s="285">
        <v>20</v>
      </c>
      <c r="T265" s="288" t="str">
        <f>IF(L266="","",IF(R362&lt;20,(IF(O265&gt;19000,IF(O265&lt;49000,"Pass","Fail"),"Fail"))))</f>
        <v/>
      </c>
      <c r="U265" s="284"/>
      <c r="V265" s="289"/>
    </row>
    <row r="266" spans="1:22" x14ac:dyDescent="0.3">
      <c r="A266" s="290"/>
      <c r="B266" s="292"/>
      <c r="C266" s="68" t="s">
        <v>88</v>
      </c>
      <c r="M266" s="284"/>
      <c r="N266" s="284"/>
      <c r="O266" s="284"/>
      <c r="P266" s="286"/>
      <c r="Q266" s="286"/>
      <c r="R266" s="284"/>
      <c r="S266" s="286"/>
      <c r="T266" s="288"/>
      <c r="U266" s="284"/>
      <c r="V266" s="289"/>
    </row>
    <row r="267" spans="1:22" ht="39.9" x14ac:dyDescent="0.3">
      <c r="A267" s="290"/>
      <c r="B267" s="293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84"/>
      <c r="N267" s="284"/>
      <c r="O267" s="284"/>
      <c r="P267" s="287"/>
      <c r="Q267" s="287"/>
      <c r="R267" s="284"/>
      <c r="S267" s="287"/>
      <c r="T267" s="288"/>
      <c r="U267" s="284"/>
      <c r="V267" s="289"/>
    </row>
    <row r="268" spans="1:22" x14ac:dyDescent="0.3">
      <c r="A268" s="290"/>
      <c r="B268" s="291"/>
      <c r="C268" s="68" t="s">
        <v>87</v>
      </c>
      <c r="M268" s="284" t="str">
        <f>IF((L269=""),"",MAX(D270:L270))</f>
        <v/>
      </c>
      <c r="N268" s="284" t="str">
        <f>IF(L269="","",MIN(D270:L270))</f>
        <v/>
      </c>
      <c r="O268" s="284" t="str">
        <f>IF((L270=""),"",AVERAGE(D270:L270))</f>
        <v/>
      </c>
      <c r="P268" s="285">
        <v>800</v>
      </c>
      <c r="Q268" s="285">
        <v>1000</v>
      </c>
      <c r="R268" s="284" t="str">
        <f>IF((L269=""),"",((M268-N268)/(M268+N268))*100)</f>
        <v/>
      </c>
      <c r="S268" s="285">
        <v>20</v>
      </c>
      <c r="T268" s="288" t="str">
        <f>IF(L269="","",IF(R365&lt;20,(IF(O268&gt;19000,IF(O268&lt;49000,"Pass","Fail"),"Fail"))))</f>
        <v/>
      </c>
      <c r="U268" s="284"/>
      <c r="V268" s="289"/>
    </row>
    <row r="269" spans="1:22" x14ac:dyDescent="0.3">
      <c r="A269" s="290"/>
      <c r="B269" s="292"/>
      <c r="C269" s="68" t="s">
        <v>88</v>
      </c>
      <c r="M269" s="284"/>
      <c r="N269" s="284"/>
      <c r="O269" s="284"/>
      <c r="P269" s="286"/>
      <c r="Q269" s="286"/>
      <c r="R269" s="284"/>
      <c r="S269" s="286"/>
      <c r="T269" s="288"/>
      <c r="U269" s="284"/>
      <c r="V269" s="289"/>
    </row>
    <row r="270" spans="1:22" ht="39.9" x14ac:dyDescent="0.3">
      <c r="A270" s="290"/>
      <c r="B270" s="293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84"/>
      <c r="N270" s="284"/>
      <c r="O270" s="284"/>
      <c r="P270" s="287"/>
      <c r="Q270" s="287"/>
      <c r="R270" s="284"/>
      <c r="S270" s="287"/>
      <c r="T270" s="288"/>
      <c r="U270" s="284"/>
      <c r="V270" s="289"/>
    </row>
    <row r="271" spans="1:22" x14ac:dyDescent="0.3">
      <c r="A271" s="290"/>
      <c r="B271" s="291"/>
      <c r="C271" s="68" t="s">
        <v>87</v>
      </c>
      <c r="M271" s="284" t="str">
        <f>IF((L272=""),"",MAX(D273:L273))</f>
        <v/>
      </c>
      <c r="N271" s="284" t="str">
        <f>IF(L272="","",MIN(D273:L273))</f>
        <v/>
      </c>
      <c r="O271" s="284" t="str">
        <f>IF((L273=""),"",AVERAGE(D273:L273))</f>
        <v/>
      </c>
      <c r="P271" s="285">
        <v>800</v>
      </c>
      <c r="Q271" s="285">
        <v>1000</v>
      </c>
      <c r="R271" s="284" t="str">
        <f>IF((L272=""),"",((M271-N271)/(M271+N271))*100)</f>
        <v/>
      </c>
      <c r="S271" s="285">
        <v>20</v>
      </c>
      <c r="T271" s="288" t="str">
        <f>IF(L272="","",IF(R368&lt;20,(IF(O271&gt;19000,IF(O271&lt;49000,"Pass","Fail"),"Fail"))))</f>
        <v/>
      </c>
      <c r="U271" s="284"/>
      <c r="V271" s="289"/>
    </row>
    <row r="272" spans="1:22" x14ac:dyDescent="0.3">
      <c r="A272" s="290"/>
      <c r="B272" s="292"/>
      <c r="C272" s="68" t="s">
        <v>88</v>
      </c>
      <c r="M272" s="284"/>
      <c r="N272" s="284"/>
      <c r="O272" s="284"/>
      <c r="P272" s="286"/>
      <c r="Q272" s="286"/>
      <c r="R272" s="284"/>
      <c r="S272" s="286"/>
      <c r="T272" s="288"/>
      <c r="U272" s="284"/>
      <c r="V272" s="289"/>
    </row>
    <row r="273" spans="1:22" ht="39.9" x14ac:dyDescent="0.3">
      <c r="A273" s="290"/>
      <c r="B273" s="293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84"/>
      <c r="N273" s="284"/>
      <c r="O273" s="284"/>
      <c r="P273" s="287"/>
      <c r="Q273" s="287"/>
      <c r="R273" s="284"/>
      <c r="S273" s="287"/>
      <c r="T273" s="288"/>
      <c r="U273" s="284"/>
      <c r="V273" s="289"/>
    </row>
    <row r="274" spans="1:22" x14ac:dyDescent="0.3">
      <c r="A274" s="290"/>
      <c r="B274" s="291"/>
      <c r="C274" s="68" t="s">
        <v>87</v>
      </c>
      <c r="M274" s="284" t="str">
        <f>IF((L275=""),"",MAX(D276:L276))</f>
        <v/>
      </c>
      <c r="N274" s="284" t="str">
        <f>IF(L275="","",MIN(D276:L276))</f>
        <v/>
      </c>
      <c r="O274" s="284" t="str">
        <f>IF((L276=""),"",AVERAGE(D276:L276))</f>
        <v/>
      </c>
      <c r="P274" s="285">
        <v>800</v>
      </c>
      <c r="Q274" s="285">
        <v>1000</v>
      </c>
      <c r="R274" s="284" t="str">
        <f>IF((L275=""),"",((M274-N274)/(M274+N274))*100)</f>
        <v/>
      </c>
      <c r="S274" s="285">
        <v>20</v>
      </c>
      <c r="T274" s="288" t="str">
        <f>IF(L275="","",IF(R371&lt;20,(IF(O274&gt;19000,IF(O274&lt;49000,"Pass","Fail"),"Fail"))))</f>
        <v/>
      </c>
      <c r="U274" s="284"/>
      <c r="V274" s="289"/>
    </row>
    <row r="275" spans="1:22" x14ac:dyDescent="0.3">
      <c r="A275" s="290"/>
      <c r="B275" s="292"/>
      <c r="C275" s="68" t="s">
        <v>88</v>
      </c>
      <c r="M275" s="284"/>
      <c r="N275" s="284"/>
      <c r="O275" s="284"/>
      <c r="P275" s="286"/>
      <c r="Q275" s="286"/>
      <c r="R275" s="284"/>
      <c r="S275" s="286"/>
      <c r="T275" s="288"/>
      <c r="U275" s="284"/>
      <c r="V275" s="289"/>
    </row>
    <row r="276" spans="1:22" ht="39.9" x14ac:dyDescent="0.3">
      <c r="A276" s="290"/>
      <c r="B276" s="293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84"/>
      <c r="N276" s="284"/>
      <c r="O276" s="284"/>
      <c r="P276" s="287"/>
      <c r="Q276" s="287"/>
      <c r="R276" s="284"/>
      <c r="S276" s="287"/>
      <c r="T276" s="288"/>
      <c r="U276" s="284"/>
      <c r="V276" s="289"/>
    </row>
    <row r="277" spans="1:22" x14ac:dyDescent="0.3">
      <c r="A277" s="290"/>
      <c r="B277" s="291"/>
      <c r="C277" s="68" t="s">
        <v>87</v>
      </c>
      <c r="M277" s="284" t="str">
        <f>IF((L278=""),"",MAX(D279:L279))</f>
        <v/>
      </c>
      <c r="N277" s="284" t="str">
        <f>IF(L278="","",MIN(D279:L279))</f>
        <v/>
      </c>
      <c r="O277" s="284" t="str">
        <f>IF((L279=""),"",AVERAGE(D279:L279))</f>
        <v/>
      </c>
      <c r="P277" s="285">
        <v>800</v>
      </c>
      <c r="Q277" s="285">
        <v>1000</v>
      </c>
      <c r="R277" s="284" t="str">
        <f>IF((L278=""),"",((M277-N277)/(M277+N277))*100)</f>
        <v/>
      </c>
      <c r="S277" s="285">
        <v>20</v>
      </c>
      <c r="T277" s="288" t="str">
        <f>IF(L278="","",IF(R374&lt;20,(IF(O277&gt;19000,IF(O277&lt;49000,"Pass","Fail"),"Fail"))))</f>
        <v/>
      </c>
      <c r="U277" s="284"/>
      <c r="V277" s="289"/>
    </row>
    <row r="278" spans="1:22" x14ac:dyDescent="0.3">
      <c r="A278" s="290"/>
      <c r="B278" s="292"/>
      <c r="C278" s="68" t="s">
        <v>88</v>
      </c>
      <c r="M278" s="284"/>
      <c r="N278" s="284"/>
      <c r="O278" s="284"/>
      <c r="P278" s="286"/>
      <c r="Q278" s="286"/>
      <c r="R278" s="284"/>
      <c r="S278" s="286"/>
      <c r="T278" s="288"/>
      <c r="U278" s="284"/>
      <c r="V278" s="289"/>
    </row>
    <row r="279" spans="1:22" ht="39.9" x14ac:dyDescent="0.3">
      <c r="A279" s="290"/>
      <c r="B279" s="293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84"/>
      <c r="N279" s="284"/>
      <c r="O279" s="284"/>
      <c r="P279" s="287"/>
      <c r="Q279" s="287"/>
      <c r="R279" s="284"/>
      <c r="S279" s="287"/>
      <c r="T279" s="288"/>
      <c r="U279" s="284"/>
      <c r="V279" s="289"/>
    </row>
    <row r="280" spans="1:22" x14ac:dyDescent="0.3">
      <c r="A280" s="290"/>
      <c r="B280" s="291"/>
      <c r="C280" s="68" t="s">
        <v>87</v>
      </c>
      <c r="M280" s="284" t="str">
        <f>IF((L281=""),"",MAX(D282:L282))</f>
        <v/>
      </c>
      <c r="N280" s="284" t="str">
        <f>IF(L281="","",MIN(D282:L282))</f>
        <v/>
      </c>
      <c r="O280" s="284" t="str">
        <f>IF((L282=""),"",AVERAGE(D282:L282))</f>
        <v/>
      </c>
      <c r="P280" s="285">
        <v>800</v>
      </c>
      <c r="Q280" s="285">
        <v>1000</v>
      </c>
      <c r="R280" s="284" t="str">
        <f>IF((L281=""),"",((M280-N280)/(M280+N280))*100)</f>
        <v/>
      </c>
      <c r="S280" s="285">
        <v>20</v>
      </c>
      <c r="T280" s="288" t="str">
        <f>IF(L281="","",IF(R377&lt;20,(IF(O280&gt;19000,IF(O280&lt;49000,"Pass","Fail"),"Fail"))))</f>
        <v/>
      </c>
      <c r="U280" s="284"/>
      <c r="V280" s="289"/>
    </row>
    <row r="281" spans="1:22" x14ac:dyDescent="0.3">
      <c r="A281" s="290"/>
      <c r="B281" s="292"/>
      <c r="C281" s="68" t="s">
        <v>88</v>
      </c>
      <c r="M281" s="284"/>
      <c r="N281" s="284"/>
      <c r="O281" s="284"/>
      <c r="P281" s="286"/>
      <c r="Q281" s="286"/>
      <c r="R281" s="284"/>
      <c r="S281" s="286"/>
      <c r="T281" s="288"/>
      <c r="U281" s="284"/>
      <c r="V281" s="289"/>
    </row>
    <row r="282" spans="1:22" ht="39.9" x14ac:dyDescent="0.3">
      <c r="A282" s="290"/>
      <c r="B282" s="293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84"/>
      <c r="N282" s="284"/>
      <c r="O282" s="284"/>
      <c r="P282" s="287"/>
      <c r="Q282" s="287"/>
      <c r="R282" s="284"/>
      <c r="S282" s="287"/>
      <c r="T282" s="288"/>
      <c r="U282" s="284"/>
      <c r="V282" s="289"/>
    </row>
    <row r="283" spans="1:22" x14ac:dyDescent="0.3">
      <c r="A283" s="290"/>
      <c r="B283" s="291"/>
      <c r="C283" s="68" t="s">
        <v>87</v>
      </c>
      <c r="M283" s="284" t="str">
        <f>IF((L284=""),"",MAX(D285:L285))</f>
        <v/>
      </c>
      <c r="N283" s="284" t="str">
        <f>IF(L284="","",MIN(D285:L285))</f>
        <v/>
      </c>
      <c r="O283" s="284" t="str">
        <f>IF((L285=""),"",AVERAGE(D285:L285))</f>
        <v/>
      </c>
      <c r="P283" s="285">
        <v>800</v>
      </c>
      <c r="Q283" s="285">
        <v>1000</v>
      </c>
      <c r="R283" s="284" t="str">
        <f>IF((L284=""),"",((M283-N283)/(M283+N283))*100)</f>
        <v/>
      </c>
      <c r="S283" s="285">
        <v>20</v>
      </c>
      <c r="T283" s="288" t="str">
        <f>IF(L284="","",IF(R380&lt;20,(IF(O283&gt;19000,IF(O283&lt;49000,"Pass","Fail"),"Fail"))))</f>
        <v/>
      </c>
      <c r="U283" s="284"/>
      <c r="V283" s="289"/>
    </row>
    <row r="284" spans="1:22" x14ac:dyDescent="0.3">
      <c r="A284" s="290"/>
      <c r="B284" s="292"/>
      <c r="C284" s="68" t="s">
        <v>88</v>
      </c>
      <c r="M284" s="284"/>
      <c r="N284" s="284"/>
      <c r="O284" s="284"/>
      <c r="P284" s="286"/>
      <c r="Q284" s="286"/>
      <c r="R284" s="284"/>
      <c r="S284" s="286"/>
      <c r="T284" s="288"/>
      <c r="U284" s="284"/>
      <c r="V284" s="289"/>
    </row>
    <row r="285" spans="1:22" ht="39.9" x14ac:dyDescent="0.3">
      <c r="A285" s="290"/>
      <c r="B285" s="293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84"/>
      <c r="N285" s="284"/>
      <c r="O285" s="284"/>
      <c r="P285" s="287"/>
      <c r="Q285" s="287"/>
      <c r="R285" s="284"/>
      <c r="S285" s="287"/>
      <c r="T285" s="288"/>
      <c r="U285" s="284"/>
      <c r="V285" s="289"/>
    </row>
    <row r="286" spans="1:22" x14ac:dyDescent="0.3">
      <c r="A286" s="290"/>
      <c r="B286" s="291"/>
      <c r="C286" s="68" t="s">
        <v>87</v>
      </c>
      <c r="M286" s="284" t="str">
        <f>IF((L287=""),"",MAX(D288:L288))</f>
        <v/>
      </c>
      <c r="N286" s="284" t="str">
        <f>IF(L287="","",MIN(D288:L288))</f>
        <v/>
      </c>
      <c r="O286" s="284" t="str">
        <f>IF((L288=""),"",AVERAGE(D288:L288))</f>
        <v/>
      </c>
      <c r="P286" s="285">
        <v>800</v>
      </c>
      <c r="Q286" s="285">
        <v>1000</v>
      </c>
      <c r="R286" s="284" t="str">
        <f>IF((L287=""),"",((M286-N286)/(M286+N286))*100)</f>
        <v/>
      </c>
      <c r="S286" s="285">
        <v>20</v>
      </c>
      <c r="T286" s="288" t="str">
        <f>IF(L287="","",IF(R383&lt;20,(IF(O286&gt;19000,IF(O286&lt;49000,"Pass","Fail"),"Fail"))))</f>
        <v/>
      </c>
      <c r="U286" s="284"/>
      <c r="V286" s="289"/>
    </row>
    <row r="287" spans="1:22" x14ac:dyDescent="0.3">
      <c r="A287" s="290"/>
      <c r="B287" s="292"/>
      <c r="C287" s="68" t="s">
        <v>88</v>
      </c>
      <c r="M287" s="284"/>
      <c r="N287" s="284"/>
      <c r="O287" s="284"/>
      <c r="P287" s="286"/>
      <c r="Q287" s="286"/>
      <c r="R287" s="284"/>
      <c r="S287" s="286"/>
      <c r="T287" s="288"/>
      <c r="U287" s="284"/>
      <c r="V287" s="289"/>
    </row>
    <row r="288" spans="1:22" ht="39.9" x14ac:dyDescent="0.3">
      <c r="A288" s="290"/>
      <c r="B288" s="293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84"/>
      <c r="N288" s="284"/>
      <c r="O288" s="284"/>
      <c r="P288" s="287"/>
      <c r="Q288" s="287"/>
      <c r="R288" s="284"/>
      <c r="S288" s="287"/>
      <c r="T288" s="288"/>
      <c r="U288" s="284"/>
      <c r="V288" s="289"/>
    </row>
    <row r="289" spans="1:22" x14ac:dyDescent="0.3">
      <c r="A289" s="290"/>
      <c r="B289" s="291"/>
      <c r="C289" s="68" t="s">
        <v>87</v>
      </c>
      <c r="M289" s="284" t="str">
        <f>IF((L290=""),"",MAX(D291:L291))</f>
        <v/>
      </c>
      <c r="N289" s="284" t="str">
        <f>IF(L290="","",MIN(D291:L291))</f>
        <v/>
      </c>
      <c r="O289" s="284" t="str">
        <f>IF((L291=""),"",AVERAGE(D291:L291))</f>
        <v/>
      </c>
      <c r="P289" s="285">
        <v>800</v>
      </c>
      <c r="Q289" s="285">
        <v>1000</v>
      </c>
      <c r="R289" s="284" t="str">
        <f>IF((L290=""),"",((M289-N289)/(M289+N289))*100)</f>
        <v/>
      </c>
      <c r="S289" s="285">
        <v>20</v>
      </c>
      <c r="T289" s="288" t="str">
        <f>IF(L290="","",IF(R386&lt;20,(IF(O289&gt;19000,IF(O289&lt;49000,"Pass","Fail"),"Fail"))))</f>
        <v/>
      </c>
      <c r="U289" s="284"/>
      <c r="V289" s="289"/>
    </row>
    <row r="290" spans="1:22" x14ac:dyDescent="0.3">
      <c r="A290" s="290"/>
      <c r="B290" s="292"/>
      <c r="C290" s="68" t="s">
        <v>88</v>
      </c>
      <c r="M290" s="284"/>
      <c r="N290" s="284"/>
      <c r="O290" s="284"/>
      <c r="P290" s="286"/>
      <c r="Q290" s="286"/>
      <c r="R290" s="284"/>
      <c r="S290" s="286"/>
      <c r="T290" s="288"/>
      <c r="U290" s="284"/>
      <c r="V290" s="289"/>
    </row>
    <row r="291" spans="1:22" ht="39.9" x14ac:dyDescent="0.3">
      <c r="A291" s="290"/>
      <c r="B291" s="293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84"/>
      <c r="N291" s="284"/>
      <c r="O291" s="284"/>
      <c r="P291" s="287"/>
      <c r="Q291" s="287"/>
      <c r="R291" s="284"/>
      <c r="S291" s="287"/>
      <c r="T291" s="288"/>
      <c r="U291" s="284"/>
      <c r="V291" s="289"/>
    </row>
    <row r="292" spans="1:22" x14ac:dyDescent="0.3">
      <c r="A292" s="290"/>
      <c r="B292" s="291"/>
      <c r="C292" s="68" t="s">
        <v>87</v>
      </c>
      <c r="M292" s="284" t="str">
        <f>IF((L293=""),"",MAX(D294:L294))</f>
        <v/>
      </c>
      <c r="N292" s="284" t="str">
        <f>IF(L293="","",MIN(D294:L294))</f>
        <v/>
      </c>
      <c r="O292" s="284" t="str">
        <f>IF((L294=""),"",AVERAGE(D294:L294))</f>
        <v/>
      </c>
      <c r="P292" s="285">
        <v>19000</v>
      </c>
      <c r="Q292" s="285">
        <v>49000</v>
      </c>
      <c r="R292" s="284" t="str">
        <f>IF((L293=""),"",((M292-N292)/(M292+N292))*100)</f>
        <v/>
      </c>
      <c r="S292" s="285">
        <v>20</v>
      </c>
      <c r="T292" s="288" t="str">
        <f>IF(L293="","",IF(R389&lt;20,(IF(O292&gt;19000,IF(O292&lt;49000,"Pass","Fail"),"Fail"))))</f>
        <v/>
      </c>
      <c r="U292" s="284"/>
      <c r="V292" s="289"/>
    </row>
    <row r="293" spans="1:22" x14ac:dyDescent="0.3">
      <c r="A293" s="290"/>
      <c r="B293" s="292"/>
      <c r="C293" s="68" t="s">
        <v>88</v>
      </c>
      <c r="M293" s="284"/>
      <c r="N293" s="284"/>
      <c r="O293" s="284"/>
      <c r="P293" s="286"/>
      <c r="Q293" s="286"/>
      <c r="R293" s="284"/>
      <c r="S293" s="286"/>
      <c r="T293" s="288"/>
      <c r="U293" s="284"/>
      <c r="V293" s="289"/>
    </row>
    <row r="294" spans="1:22" ht="39.9" x14ac:dyDescent="0.3">
      <c r="A294" s="290"/>
      <c r="B294" s="293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84"/>
      <c r="N294" s="284"/>
      <c r="O294" s="284"/>
      <c r="P294" s="287"/>
      <c r="Q294" s="287"/>
      <c r="R294" s="284"/>
      <c r="S294" s="287"/>
      <c r="T294" s="288"/>
      <c r="U294" s="284"/>
      <c r="V294" s="289"/>
    </row>
    <row r="295" spans="1:22" x14ac:dyDescent="0.3">
      <c r="A295" s="290"/>
      <c r="B295" s="291"/>
      <c r="C295" s="68" t="s">
        <v>87</v>
      </c>
      <c r="M295" s="284" t="str">
        <f>IF((L296=""),"",MAX(D297:L297))</f>
        <v/>
      </c>
      <c r="N295" s="284" t="str">
        <f>IF(L296="","",MIN(D297:L297))</f>
        <v/>
      </c>
      <c r="O295" s="284" t="str">
        <f>IF((L297=""),"",AVERAGE(D297:L297))</f>
        <v/>
      </c>
      <c r="P295" s="285">
        <v>19000</v>
      </c>
      <c r="Q295" s="285">
        <v>49000</v>
      </c>
      <c r="R295" s="284" t="str">
        <f>IF((L296=""),"",((M295-N295)/(M295+N295))*100)</f>
        <v/>
      </c>
      <c r="S295" s="285">
        <v>20</v>
      </c>
      <c r="T295" s="288" t="str">
        <f>IF(L296="","",IF(R392&lt;20,(IF(O295&gt;19000,IF(O295&lt;49000,"Pass","Fail"),"Fail"))))</f>
        <v/>
      </c>
      <c r="U295" s="284"/>
      <c r="V295" s="289"/>
    </row>
    <row r="296" spans="1:22" x14ac:dyDescent="0.3">
      <c r="A296" s="290"/>
      <c r="B296" s="292"/>
      <c r="C296" s="68" t="s">
        <v>88</v>
      </c>
      <c r="M296" s="284"/>
      <c r="N296" s="284"/>
      <c r="O296" s="284"/>
      <c r="P296" s="286"/>
      <c r="Q296" s="286"/>
      <c r="R296" s="284"/>
      <c r="S296" s="286"/>
      <c r="T296" s="288"/>
      <c r="U296" s="284"/>
      <c r="V296" s="289"/>
    </row>
    <row r="297" spans="1:22" ht="39.9" x14ac:dyDescent="0.3">
      <c r="A297" s="290"/>
      <c r="B297" s="293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84"/>
      <c r="N297" s="284"/>
      <c r="O297" s="284"/>
      <c r="P297" s="287"/>
      <c r="Q297" s="287"/>
      <c r="R297" s="284"/>
      <c r="S297" s="287"/>
      <c r="T297" s="288"/>
      <c r="U297" s="284"/>
      <c r="V297" s="289"/>
    </row>
    <row r="298" spans="1:22" x14ac:dyDescent="0.3">
      <c r="A298" s="290"/>
      <c r="B298" s="291"/>
      <c r="C298" s="68" t="s">
        <v>87</v>
      </c>
      <c r="M298" s="284" t="str">
        <f>IF((L299=""),"",MAX(D300:L300))</f>
        <v/>
      </c>
      <c r="N298" s="284" t="str">
        <f>IF(L299="","",MIN(D300:L300))</f>
        <v/>
      </c>
      <c r="O298" s="284" t="str">
        <f>IF((L300=""),"",AVERAGE(D300:L300))</f>
        <v/>
      </c>
      <c r="P298" s="285">
        <v>19000</v>
      </c>
      <c r="Q298" s="285">
        <v>49000</v>
      </c>
      <c r="R298" s="284" t="str">
        <f>IF((L299=""),"",((M298-N298)/(M298+N298))*100)</f>
        <v/>
      </c>
      <c r="S298" s="285">
        <v>20</v>
      </c>
      <c r="T298" s="288" t="str">
        <f>IF(L299="","",IF(R395&lt;20,(IF(O298&gt;19000,IF(O298&lt;49000,"Pass","Fail"),"Fail"))))</f>
        <v/>
      </c>
      <c r="U298" s="284"/>
      <c r="V298" s="289"/>
    </row>
    <row r="299" spans="1:22" x14ac:dyDescent="0.3">
      <c r="A299" s="290"/>
      <c r="B299" s="292"/>
      <c r="C299" s="68" t="s">
        <v>88</v>
      </c>
      <c r="M299" s="284"/>
      <c r="N299" s="284"/>
      <c r="O299" s="284"/>
      <c r="P299" s="286"/>
      <c r="Q299" s="286"/>
      <c r="R299" s="284"/>
      <c r="S299" s="286"/>
      <c r="T299" s="288"/>
      <c r="U299" s="284"/>
      <c r="V299" s="289"/>
    </row>
    <row r="300" spans="1:22" ht="39.9" x14ac:dyDescent="0.3">
      <c r="A300" s="290"/>
      <c r="B300" s="293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84"/>
      <c r="N300" s="284"/>
      <c r="O300" s="284"/>
      <c r="P300" s="287"/>
      <c r="Q300" s="287"/>
      <c r="R300" s="284"/>
      <c r="S300" s="287"/>
      <c r="T300" s="288"/>
      <c r="U300" s="284"/>
      <c r="V300" s="289"/>
    </row>
    <row r="301" spans="1:22" x14ac:dyDescent="0.3">
      <c r="A301" s="290"/>
      <c r="B301" s="291"/>
      <c r="C301" s="68" t="s">
        <v>87</v>
      </c>
      <c r="M301" s="284" t="str">
        <f>IF((L302=""),"",MAX(D303:L303))</f>
        <v/>
      </c>
      <c r="N301" s="284" t="str">
        <f>IF(L302="","",MIN(D303:L303))</f>
        <v/>
      </c>
      <c r="O301" s="284" t="str">
        <f>IF((L303=""),"",AVERAGE(D303:L303))</f>
        <v/>
      </c>
      <c r="P301" s="285">
        <v>19000</v>
      </c>
      <c r="Q301" s="285">
        <v>49000</v>
      </c>
      <c r="R301" s="284" t="str">
        <f>IF((L302=""),"",((M301-N301)/(M301+N301))*100)</f>
        <v/>
      </c>
      <c r="S301" s="285">
        <v>20</v>
      </c>
      <c r="T301" s="288" t="str">
        <f>IF(L302="","",IF(R398&lt;20,(IF(O301&gt;19000,IF(O301&lt;49000,"Pass","Fail"),"Fail"))))</f>
        <v/>
      </c>
      <c r="U301" s="284"/>
      <c r="V301" s="289"/>
    </row>
    <row r="302" spans="1:22" x14ac:dyDescent="0.3">
      <c r="A302" s="290"/>
      <c r="B302" s="292"/>
      <c r="C302" s="68" t="s">
        <v>88</v>
      </c>
      <c r="M302" s="284"/>
      <c r="N302" s="284"/>
      <c r="O302" s="284"/>
      <c r="P302" s="286"/>
      <c r="Q302" s="286"/>
      <c r="R302" s="284"/>
      <c r="S302" s="286"/>
      <c r="T302" s="288"/>
      <c r="U302" s="284"/>
      <c r="V302" s="289"/>
    </row>
    <row r="303" spans="1:22" ht="39.9" x14ac:dyDescent="0.3">
      <c r="A303" s="290"/>
      <c r="B303" s="293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84"/>
      <c r="N303" s="284"/>
      <c r="O303" s="284"/>
      <c r="P303" s="287"/>
      <c r="Q303" s="287"/>
      <c r="R303" s="284"/>
      <c r="S303" s="287"/>
      <c r="T303" s="288"/>
      <c r="U303" s="284"/>
      <c r="V303" s="289"/>
    </row>
    <row r="304" spans="1:22" x14ac:dyDescent="0.3">
      <c r="A304" s="290"/>
      <c r="B304" s="291"/>
      <c r="C304" s="68" t="s">
        <v>87</v>
      </c>
      <c r="M304" s="284" t="str">
        <f>IF((L305=""),"",MAX(D306:L306))</f>
        <v/>
      </c>
      <c r="N304" s="284" t="str">
        <f>IF(L305="","",MIN(D306:L306))</f>
        <v/>
      </c>
      <c r="O304" s="284" t="str">
        <f>IF((L306=""),"",AVERAGE(D306:L306))</f>
        <v/>
      </c>
      <c r="P304" s="285">
        <v>19000</v>
      </c>
      <c r="Q304" s="285">
        <v>49000</v>
      </c>
      <c r="R304" s="284" t="str">
        <f>IF((L305=""),"",((M304-N304)/(M304+N304))*100)</f>
        <v/>
      </c>
      <c r="S304" s="285">
        <v>20</v>
      </c>
      <c r="T304" s="288" t="str">
        <f>IF(L305="","",IF(R401&lt;20,(IF(O304&gt;19000,IF(O304&lt;49000,"Pass","Fail"),"Fail"))))</f>
        <v/>
      </c>
      <c r="U304" s="284"/>
      <c r="V304" s="289"/>
    </row>
    <row r="305" spans="1:22" x14ac:dyDescent="0.3">
      <c r="A305" s="290"/>
      <c r="B305" s="292"/>
      <c r="C305" s="68" t="s">
        <v>88</v>
      </c>
      <c r="M305" s="284"/>
      <c r="N305" s="284"/>
      <c r="O305" s="284"/>
      <c r="P305" s="286"/>
      <c r="Q305" s="286"/>
      <c r="R305" s="284"/>
      <c r="S305" s="286"/>
      <c r="T305" s="288"/>
      <c r="U305" s="284"/>
      <c r="V305" s="289"/>
    </row>
    <row r="306" spans="1:22" ht="39.9" x14ac:dyDescent="0.3">
      <c r="A306" s="290"/>
      <c r="B306" s="293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84"/>
      <c r="N306" s="284"/>
      <c r="O306" s="284"/>
      <c r="P306" s="287"/>
      <c r="Q306" s="287"/>
      <c r="R306" s="284"/>
      <c r="S306" s="287"/>
      <c r="T306" s="288"/>
      <c r="U306" s="284"/>
      <c r="V306" s="289"/>
    </row>
    <row r="307" spans="1:22" x14ac:dyDescent="0.3">
      <c r="A307" s="290"/>
      <c r="B307" s="291"/>
      <c r="C307" s="68" t="s">
        <v>87</v>
      </c>
      <c r="M307" s="284" t="str">
        <f>IF((L308=""),"",MAX(D309:L309))</f>
        <v/>
      </c>
      <c r="N307" s="284" t="str">
        <f>IF(L308="","",MIN(D309:L309))</f>
        <v/>
      </c>
      <c r="O307" s="284" t="str">
        <f>IF((L309=""),"",AVERAGE(D309:L309))</f>
        <v/>
      </c>
      <c r="P307" s="285">
        <v>19000</v>
      </c>
      <c r="Q307" s="285">
        <v>49000</v>
      </c>
      <c r="R307" s="284" t="str">
        <f>IF((L308=""),"",((M307-N307)/(M307+N307))*100)</f>
        <v/>
      </c>
      <c r="S307" s="285">
        <v>20</v>
      </c>
      <c r="T307" s="288" t="str">
        <f>IF(L308="","",IF(R404&lt;20,(IF(O307&gt;19000,IF(O307&lt;49000,"Pass","Fail"),"Fail"))))</f>
        <v/>
      </c>
      <c r="U307" s="284"/>
      <c r="V307" s="289"/>
    </row>
    <row r="308" spans="1:22" x14ac:dyDescent="0.3">
      <c r="A308" s="290"/>
      <c r="B308" s="292"/>
      <c r="C308" s="68" t="s">
        <v>88</v>
      </c>
      <c r="M308" s="284"/>
      <c r="N308" s="284"/>
      <c r="O308" s="284"/>
      <c r="P308" s="286"/>
      <c r="Q308" s="286"/>
      <c r="R308" s="284"/>
      <c r="S308" s="286"/>
      <c r="T308" s="288"/>
      <c r="U308" s="284"/>
      <c r="V308" s="289"/>
    </row>
    <row r="309" spans="1:22" ht="39.9" x14ac:dyDescent="0.3">
      <c r="A309" s="290"/>
      <c r="B309" s="293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84"/>
      <c r="N309" s="284"/>
      <c r="O309" s="284"/>
      <c r="P309" s="287"/>
      <c r="Q309" s="287"/>
      <c r="R309" s="284"/>
      <c r="S309" s="287"/>
      <c r="T309" s="288"/>
      <c r="U309" s="284"/>
      <c r="V309" s="289"/>
    </row>
    <row r="310" spans="1:22" x14ac:dyDescent="0.3">
      <c r="A310" s="290"/>
      <c r="B310" s="291"/>
      <c r="C310" s="68" t="s">
        <v>87</v>
      </c>
      <c r="M310" s="284" t="str">
        <f>IF((L311=""),"",MAX(D312:L312))</f>
        <v/>
      </c>
      <c r="N310" s="284" t="str">
        <f>IF(L311="","",MIN(D312:L312))</f>
        <v/>
      </c>
      <c r="O310" s="284" t="str">
        <f>IF((L312=""),"",AVERAGE(D312:L312))</f>
        <v/>
      </c>
      <c r="P310" s="285">
        <v>19000</v>
      </c>
      <c r="Q310" s="285">
        <v>49000</v>
      </c>
      <c r="R310" s="284" t="str">
        <f>IF((L311=""),"",((M310-N310)/(M310+N310))*100)</f>
        <v/>
      </c>
      <c r="S310" s="285">
        <v>20</v>
      </c>
      <c r="T310" s="288" t="str">
        <f>IF(L311="","",IF(R407&lt;20,(IF(O310&gt;19000,IF(O310&lt;49000,"Pass","Fail"),"Fail"))))</f>
        <v/>
      </c>
      <c r="U310" s="284"/>
      <c r="V310" s="289"/>
    </row>
    <row r="311" spans="1:22" x14ac:dyDescent="0.3">
      <c r="A311" s="290"/>
      <c r="B311" s="292"/>
      <c r="C311" s="68" t="s">
        <v>88</v>
      </c>
      <c r="M311" s="284"/>
      <c r="N311" s="284"/>
      <c r="O311" s="284"/>
      <c r="P311" s="286"/>
      <c r="Q311" s="286"/>
      <c r="R311" s="284"/>
      <c r="S311" s="286"/>
      <c r="T311" s="288"/>
      <c r="U311" s="284"/>
      <c r="V311" s="289"/>
    </row>
    <row r="312" spans="1:22" ht="39.9" x14ac:dyDescent="0.3">
      <c r="A312" s="290"/>
      <c r="B312" s="293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84"/>
      <c r="N312" s="284"/>
      <c r="O312" s="284"/>
      <c r="P312" s="287"/>
      <c r="Q312" s="287"/>
      <c r="R312" s="284"/>
      <c r="S312" s="287"/>
      <c r="T312" s="288"/>
      <c r="U312" s="284"/>
      <c r="V312" s="289"/>
    </row>
    <row r="313" spans="1:22" x14ac:dyDescent="0.3">
      <c r="A313" s="290"/>
      <c r="B313" s="291"/>
      <c r="C313" s="68" t="s">
        <v>87</v>
      </c>
      <c r="M313" s="284" t="str">
        <f>IF((L314=""),"",MAX(D315:L315))</f>
        <v/>
      </c>
      <c r="N313" s="284" t="str">
        <f>IF(L314="","",MIN(D315:L315))</f>
        <v/>
      </c>
      <c r="O313" s="284" t="str">
        <f>IF((L315=""),"",AVERAGE(D315:L315))</f>
        <v/>
      </c>
      <c r="P313" s="285">
        <v>19000</v>
      </c>
      <c r="Q313" s="285">
        <v>49000</v>
      </c>
      <c r="R313" s="284" t="str">
        <f>IF((L314=""),"",((M313-N313)/(M313+N313))*100)</f>
        <v/>
      </c>
      <c r="S313" s="285">
        <v>20</v>
      </c>
      <c r="T313" s="288" t="str">
        <f>IF(L314="","",IF(R410&lt;20,(IF(O313&gt;19000,IF(O313&lt;49000,"Pass","Fail"),"Fail"))))</f>
        <v/>
      </c>
      <c r="U313" s="284"/>
      <c r="V313" s="289"/>
    </row>
    <row r="314" spans="1:22" x14ac:dyDescent="0.3">
      <c r="A314" s="290"/>
      <c r="B314" s="292"/>
      <c r="C314" s="68" t="s">
        <v>88</v>
      </c>
      <c r="M314" s="284"/>
      <c r="N314" s="284"/>
      <c r="O314" s="284"/>
      <c r="P314" s="286"/>
      <c r="Q314" s="286"/>
      <c r="R314" s="284"/>
      <c r="S314" s="286"/>
      <c r="T314" s="288"/>
      <c r="U314" s="284"/>
      <c r="V314" s="289"/>
    </row>
    <row r="315" spans="1:22" ht="39.9" x14ac:dyDescent="0.3">
      <c r="A315" s="290"/>
      <c r="B315" s="293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84"/>
      <c r="N315" s="284"/>
      <c r="O315" s="284"/>
      <c r="P315" s="287"/>
      <c r="Q315" s="287"/>
      <c r="R315" s="284"/>
      <c r="S315" s="287"/>
      <c r="T315" s="288"/>
      <c r="U315" s="284"/>
      <c r="V315" s="289"/>
    </row>
    <row r="316" spans="1:22" x14ac:dyDescent="0.3">
      <c r="A316" s="290"/>
      <c r="B316" s="291"/>
      <c r="C316" s="68" t="s">
        <v>87</v>
      </c>
      <c r="M316" s="284" t="str">
        <f>IF((L317=""),"",MAX(D318:L318))</f>
        <v/>
      </c>
      <c r="N316" s="284" t="str">
        <f>IF(L317="","",MIN(D318:L318))</f>
        <v/>
      </c>
      <c r="O316" s="284" t="str">
        <f>IF((L318=""),"",AVERAGE(D318:L318))</f>
        <v/>
      </c>
      <c r="P316" s="285">
        <v>19000</v>
      </c>
      <c r="Q316" s="285">
        <v>49000</v>
      </c>
      <c r="R316" s="284" t="str">
        <f>IF((L317=""),"",((M316-N316)/(M316+N316))*100)</f>
        <v/>
      </c>
      <c r="S316" s="285">
        <v>20</v>
      </c>
      <c r="T316" s="288" t="str">
        <f>IF(L317="","",IF(R413&lt;20,(IF(O316&gt;19000,IF(O316&lt;49000,"Pass","Fail"),"Fail"))))</f>
        <v/>
      </c>
      <c r="U316" s="284"/>
      <c r="V316" s="289"/>
    </row>
    <row r="317" spans="1:22" x14ac:dyDescent="0.3">
      <c r="A317" s="290"/>
      <c r="B317" s="292"/>
      <c r="C317" s="68" t="s">
        <v>88</v>
      </c>
      <c r="M317" s="284"/>
      <c r="N317" s="284"/>
      <c r="O317" s="284"/>
      <c r="P317" s="286"/>
      <c r="Q317" s="286"/>
      <c r="R317" s="284"/>
      <c r="S317" s="286"/>
      <c r="T317" s="288"/>
      <c r="U317" s="284"/>
      <c r="V317" s="289"/>
    </row>
    <row r="318" spans="1:22" ht="39.9" x14ac:dyDescent="0.3">
      <c r="A318" s="290"/>
      <c r="B318" s="293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84"/>
      <c r="N318" s="284"/>
      <c r="O318" s="284"/>
      <c r="P318" s="287"/>
      <c r="Q318" s="287"/>
      <c r="R318" s="284"/>
      <c r="S318" s="287"/>
      <c r="T318" s="288"/>
      <c r="U318" s="284"/>
      <c r="V318" s="289"/>
    </row>
    <row r="319" spans="1:22" x14ac:dyDescent="0.3">
      <c r="A319" s="290"/>
      <c r="B319" s="291"/>
      <c r="C319" s="68" t="s">
        <v>87</v>
      </c>
      <c r="M319" s="284" t="str">
        <f>IF((L320=""),"",MAX(D321:L321))</f>
        <v/>
      </c>
      <c r="N319" s="284" t="str">
        <f>IF(L320="","",MIN(D321:L321))</f>
        <v/>
      </c>
      <c r="O319" s="284" t="str">
        <f>IF((L321=""),"",AVERAGE(D321:L321))</f>
        <v/>
      </c>
      <c r="P319" s="285">
        <v>19000</v>
      </c>
      <c r="Q319" s="285">
        <v>49000</v>
      </c>
      <c r="R319" s="284" t="str">
        <f>IF((L320=""),"",((M319-N319)/(M319+N319))*100)</f>
        <v/>
      </c>
      <c r="S319" s="285">
        <v>20</v>
      </c>
      <c r="T319" s="288" t="str">
        <f>IF(L320="","",IF(R416&lt;20,(IF(O319&gt;19000,IF(O319&lt;49000,"Pass","Fail"),"Fail"))))</f>
        <v/>
      </c>
      <c r="U319" s="284"/>
      <c r="V319" s="289"/>
    </row>
    <row r="320" spans="1:22" x14ac:dyDescent="0.3">
      <c r="A320" s="290"/>
      <c r="B320" s="292"/>
      <c r="C320" s="68" t="s">
        <v>88</v>
      </c>
      <c r="M320" s="284"/>
      <c r="N320" s="284"/>
      <c r="O320" s="284"/>
      <c r="P320" s="286"/>
      <c r="Q320" s="286"/>
      <c r="R320" s="284"/>
      <c r="S320" s="286"/>
      <c r="T320" s="288"/>
      <c r="U320" s="284"/>
      <c r="V320" s="289"/>
    </row>
    <row r="321" spans="1:22" ht="39.9" x14ac:dyDescent="0.3">
      <c r="A321" s="290"/>
      <c r="B321" s="293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84"/>
      <c r="N321" s="284"/>
      <c r="O321" s="284"/>
      <c r="P321" s="287"/>
      <c r="Q321" s="287"/>
      <c r="R321" s="284"/>
      <c r="S321" s="287"/>
      <c r="T321" s="288"/>
      <c r="U321" s="284"/>
      <c r="V321" s="289"/>
    </row>
    <row r="322" spans="1:22" x14ac:dyDescent="0.3">
      <c r="A322" s="290"/>
      <c r="B322" s="291"/>
      <c r="C322" s="68" t="s">
        <v>87</v>
      </c>
      <c r="M322" s="284" t="str">
        <f>IF((L323=""),"",MAX(D324:L324))</f>
        <v/>
      </c>
      <c r="N322" s="284" t="str">
        <f>IF(L323="","",MIN(D324:L324))</f>
        <v/>
      </c>
      <c r="O322" s="284" t="str">
        <f>IF((L324=""),"",AVERAGE(D324:L324))</f>
        <v/>
      </c>
      <c r="P322" s="285">
        <v>19000</v>
      </c>
      <c r="Q322" s="285">
        <v>49000</v>
      </c>
      <c r="R322" s="284" t="str">
        <f>IF((L323=""),"",((M322-N322)/(M322+N322))*100)</f>
        <v/>
      </c>
      <c r="S322" s="285">
        <v>20</v>
      </c>
      <c r="T322" s="288" t="str">
        <f>IF(L323="","",IF(R419&lt;20,(IF(O322&gt;19000,IF(O322&lt;49000,"Pass","Fail"),"Fail"))))</f>
        <v/>
      </c>
      <c r="U322" s="284"/>
      <c r="V322" s="289"/>
    </row>
    <row r="323" spans="1:22" x14ac:dyDescent="0.3">
      <c r="A323" s="290"/>
      <c r="B323" s="292"/>
      <c r="C323" s="68" t="s">
        <v>88</v>
      </c>
      <c r="M323" s="284"/>
      <c r="N323" s="284"/>
      <c r="O323" s="284"/>
      <c r="P323" s="286"/>
      <c r="Q323" s="286"/>
      <c r="R323" s="284"/>
      <c r="S323" s="286"/>
      <c r="T323" s="288"/>
      <c r="U323" s="284"/>
      <c r="V323" s="289"/>
    </row>
    <row r="324" spans="1:22" ht="39.9" x14ac:dyDescent="0.3">
      <c r="A324" s="290"/>
      <c r="B324" s="293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84"/>
      <c r="N324" s="284"/>
      <c r="O324" s="284"/>
      <c r="P324" s="287"/>
      <c r="Q324" s="287"/>
      <c r="R324" s="284"/>
      <c r="S324" s="287"/>
      <c r="T324" s="288"/>
      <c r="U324" s="284"/>
      <c r="V324" s="289"/>
    </row>
    <row r="325" spans="1:22" x14ac:dyDescent="0.3">
      <c r="A325" s="290"/>
      <c r="B325" s="291"/>
      <c r="C325" s="68" t="s">
        <v>87</v>
      </c>
      <c r="M325" s="284" t="str">
        <f>IF((L326=""),"",MAX(D327:L327))</f>
        <v/>
      </c>
      <c r="N325" s="284" t="str">
        <f>IF(L326="","",MIN(D327:L327))</f>
        <v/>
      </c>
      <c r="O325" s="284" t="str">
        <f>IF((L327=""),"",AVERAGE(D327:L327))</f>
        <v/>
      </c>
      <c r="P325" s="285">
        <v>19000</v>
      </c>
      <c r="Q325" s="285">
        <v>49000</v>
      </c>
      <c r="R325" s="284" t="str">
        <f>IF((L326=""),"",((M325-N325)/(M325+N325))*100)</f>
        <v/>
      </c>
      <c r="S325" s="285">
        <v>20</v>
      </c>
      <c r="T325" s="288" t="str">
        <f>IF(L326="","",IF(R422&lt;20,(IF(O325&gt;19000,IF(O325&lt;49000,"Pass","Fail"),"Fail"))))</f>
        <v/>
      </c>
      <c r="U325" s="284"/>
      <c r="V325" s="289"/>
    </row>
    <row r="326" spans="1:22" x14ac:dyDescent="0.3">
      <c r="A326" s="290"/>
      <c r="B326" s="292"/>
      <c r="C326" s="68" t="s">
        <v>88</v>
      </c>
      <c r="M326" s="284"/>
      <c r="N326" s="284"/>
      <c r="O326" s="284"/>
      <c r="P326" s="286"/>
      <c r="Q326" s="286"/>
      <c r="R326" s="284"/>
      <c r="S326" s="286"/>
      <c r="T326" s="288"/>
      <c r="U326" s="284"/>
      <c r="V326" s="289"/>
    </row>
    <row r="327" spans="1:22" ht="39.9" x14ac:dyDescent="0.3">
      <c r="A327" s="290"/>
      <c r="B327" s="293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84"/>
      <c r="N327" s="284"/>
      <c r="O327" s="284"/>
      <c r="P327" s="287"/>
      <c r="Q327" s="287"/>
      <c r="R327" s="284"/>
      <c r="S327" s="287"/>
      <c r="T327" s="288"/>
      <c r="U327" s="284"/>
      <c r="V327" s="289"/>
    </row>
    <row r="328" spans="1:22" x14ac:dyDescent="0.3">
      <c r="A328" s="290"/>
      <c r="B328" s="291"/>
      <c r="C328" s="68" t="s">
        <v>87</v>
      </c>
      <c r="M328" s="284" t="str">
        <f>IF((L329=""),"",MAX(D330:L330))</f>
        <v/>
      </c>
      <c r="N328" s="284" t="str">
        <f>IF(L329="","",MIN(D330:L330))</f>
        <v/>
      </c>
      <c r="O328" s="284" t="str">
        <f>IF((L330=""),"",AVERAGE(D330:L330))</f>
        <v/>
      </c>
      <c r="P328" s="285">
        <v>19000</v>
      </c>
      <c r="Q328" s="285">
        <v>49000</v>
      </c>
      <c r="R328" s="284" t="str">
        <f>IF((L329=""),"",((M328-N328)/(M328+N328))*100)</f>
        <v/>
      </c>
      <c r="S328" s="285">
        <v>20</v>
      </c>
      <c r="T328" s="288" t="str">
        <f>IF(L329="","",IF(R425&lt;20,(IF(O328&gt;19000,IF(O328&lt;49000,"Pass","Fail"),"Fail"))))</f>
        <v/>
      </c>
      <c r="U328" s="284"/>
      <c r="V328" s="289"/>
    </row>
    <row r="329" spans="1:22" x14ac:dyDescent="0.3">
      <c r="A329" s="290"/>
      <c r="B329" s="292"/>
      <c r="C329" s="68" t="s">
        <v>88</v>
      </c>
      <c r="M329" s="284"/>
      <c r="N329" s="284"/>
      <c r="O329" s="284"/>
      <c r="P329" s="286"/>
      <c r="Q329" s="286"/>
      <c r="R329" s="284"/>
      <c r="S329" s="286"/>
      <c r="T329" s="288"/>
      <c r="U329" s="284"/>
      <c r="V329" s="289"/>
    </row>
    <row r="330" spans="1:22" ht="39.9" x14ac:dyDescent="0.3">
      <c r="A330" s="290"/>
      <c r="B330" s="293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84"/>
      <c r="N330" s="284"/>
      <c r="O330" s="284"/>
      <c r="P330" s="287"/>
      <c r="Q330" s="287"/>
      <c r="R330" s="284"/>
      <c r="S330" s="287"/>
      <c r="T330" s="288"/>
      <c r="U330" s="284"/>
      <c r="V330" s="289"/>
    </row>
    <row r="331" spans="1:22" x14ac:dyDescent="0.3">
      <c r="A331" s="290"/>
      <c r="B331" s="291"/>
      <c r="C331" s="68" t="s">
        <v>87</v>
      </c>
      <c r="M331" s="284" t="str">
        <f>IF((L332=""),"",MAX(D333:L333))</f>
        <v/>
      </c>
      <c r="N331" s="284" t="str">
        <f>IF(L332="","",MIN(D333:L333))</f>
        <v/>
      </c>
      <c r="O331" s="284" t="str">
        <f>IF((L333=""),"",AVERAGE(D333:L333))</f>
        <v/>
      </c>
      <c r="P331" s="285">
        <v>19000</v>
      </c>
      <c r="Q331" s="285">
        <v>49000</v>
      </c>
      <c r="R331" s="284" t="str">
        <f>IF((L332=""),"",((M331-N331)/(M331+N331))*100)</f>
        <v/>
      </c>
      <c r="S331" s="285">
        <v>20</v>
      </c>
      <c r="T331" s="288" t="str">
        <f>IF(L332="","",IF(R428&lt;20,(IF(O331&gt;19000,IF(O331&lt;49000,"Pass","Fail"),"Fail"))))</f>
        <v/>
      </c>
      <c r="U331" s="284"/>
      <c r="V331" s="289"/>
    </row>
    <row r="332" spans="1:22" x14ac:dyDescent="0.3">
      <c r="A332" s="290"/>
      <c r="B332" s="292"/>
      <c r="C332" s="68" t="s">
        <v>88</v>
      </c>
      <c r="M332" s="284"/>
      <c r="N332" s="284"/>
      <c r="O332" s="284"/>
      <c r="P332" s="286"/>
      <c r="Q332" s="286"/>
      <c r="R332" s="284"/>
      <c r="S332" s="286"/>
      <c r="T332" s="288"/>
      <c r="U332" s="284"/>
      <c r="V332" s="289"/>
    </row>
    <row r="333" spans="1:22" ht="39.9" x14ac:dyDescent="0.3">
      <c r="A333" s="290"/>
      <c r="B333" s="293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84"/>
      <c r="N333" s="284"/>
      <c r="O333" s="284"/>
      <c r="P333" s="287"/>
      <c r="Q333" s="287"/>
      <c r="R333" s="284"/>
      <c r="S333" s="287"/>
      <c r="T333" s="288"/>
      <c r="U333" s="284"/>
      <c r="V333" s="289"/>
    </row>
    <row r="334" spans="1:22" x14ac:dyDescent="0.3">
      <c r="A334" s="290"/>
      <c r="B334" s="291"/>
      <c r="C334" s="68" t="s">
        <v>87</v>
      </c>
      <c r="M334" s="284" t="str">
        <f>IF((L335=""),"",MAX(D336:L336))</f>
        <v/>
      </c>
      <c r="N334" s="284" t="str">
        <f>IF(L335="","",MIN(D336:L336))</f>
        <v/>
      </c>
      <c r="O334" s="284" t="str">
        <f>IF((L336=""),"",AVERAGE(D336:L336))</f>
        <v/>
      </c>
      <c r="P334" s="285">
        <v>19000</v>
      </c>
      <c r="Q334" s="285">
        <v>49000</v>
      </c>
      <c r="R334" s="284" t="str">
        <f>IF((L335=""),"",((M334-N334)/(M334+N334))*100)</f>
        <v/>
      </c>
      <c r="S334" s="285">
        <v>20</v>
      </c>
      <c r="T334" s="288" t="str">
        <f>IF(L335="","",IF(R431&lt;20,(IF(O334&gt;19000,IF(O334&lt;49000,"Pass","Fail"),"Fail"))))</f>
        <v/>
      </c>
      <c r="U334" s="284"/>
      <c r="V334" s="289"/>
    </row>
    <row r="335" spans="1:22" x14ac:dyDescent="0.3">
      <c r="A335" s="290"/>
      <c r="B335" s="292"/>
      <c r="C335" s="68" t="s">
        <v>88</v>
      </c>
      <c r="M335" s="284"/>
      <c r="N335" s="284"/>
      <c r="O335" s="284"/>
      <c r="P335" s="286"/>
      <c r="Q335" s="286"/>
      <c r="R335" s="284"/>
      <c r="S335" s="286"/>
      <c r="T335" s="288"/>
      <c r="U335" s="284"/>
      <c r="V335" s="289"/>
    </row>
    <row r="336" spans="1:22" ht="39.9" x14ac:dyDescent="0.3">
      <c r="A336" s="290"/>
      <c r="B336" s="293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84"/>
      <c r="N336" s="284"/>
      <c r="O336" s="284"/>
      <c r="P336" s="287"/>
      <c r="Q336" s="287"/>
      <c r="R336" s="284"/>
      <c r="S336" s="287"/>
      <c r="T336" s="288"/>
      <c r="U336" s="284"/>
      <c r="V336" s="289"/>
    </row>
    <row r="337" spans="1:22" x14ac:dyDescent="0.3">
      <c r="A337" s="290"/>
      <c r="B337" s="291"/>
      <c r="C337" s="68" t="s">
        <v>87</v>
      </c>
      <c r="M337" s="284" t="str">
        <f>IF((L338=""),"",MAX(D339:L339))</f>
        <v/>
      </c>
      <c r="N337" s="284" t="str">
        <f>IF(L338="","",MIN(D339:L339))</f>
        <v/>
      </c>
      <c r="O337" s="284" t="str">
        <f>IF((L339=""),"",AVERAGE(D339:L339))</f>
        <v/>
      </c>
      <c r="P337" s="285">
        <v>19000</v>
      </c>
      <c r="Q337" s="285">
        <v>49000</v>
      </c>
      <c r="R337" s="284" t="str">
        <f>IF((L338=""),"",((M337-N337)/(M337+N337))*100)</f>
        <v/>
      </c>
      <c r="S337" s="285">
        <v>20</v>
      </c>
      <c r="T337" s="288" t="str">
        <f>IF(L338="","",IF(R434&lt;20,(IF(O337&gt;19000,IF(O337&lt;49000,"Pass","Fail"),"Fail"))))</f>
        <v/>
      </c>
      <c r="U337" s="284"/>
      <c r="V337" s="289"/>
    </row>
    <row r="338" spans="1:22" x14ac:dyDescent="0.3">
      <c r="A338" s="290"/>
      <c r="B338" s="292"/>
      <c r="C338" s="68" t="s">
        <v>88</v>
      </c>
      <c r="M338" s="284"/>
      <c r="N338" s="284"/>
      <c r="O338" s="284"/>
      <c r="P338" s="286"/>
      <c r="Q338" s="286"/>
      <c r="R338" s="284"/>
      <c r="S338" s="286"/>
      <c r="T338" s="288"/>
      <c r="U338" s="284"/>
      <c r="V338" s="289"/>
    </row>
    <row r="339" spans="1:22" ht="39.9" x14ac:dyDescent="0.3">
      <c r="A339" s="290"/>
      <c r="B339" s="293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84"/>
      <c r="N339" s="284"/>
      <c r="O339" s="284"/>
      <c r="P339" s="287"/>
      <c r="Q339" s="287"/>
      <c r="R339" s="284"/>
      <c r="S339" s="287"/>
      <c r="T339" s="288"/>
      <c r="U339" s="284"/>
      <c r="V339" s="289"/>
    </row>
    <row r="340" spans="1:22" x14ac:dyDescent="0.3">
      <c r="A340" s="290"/>
      <c r="B340" s="291"/>
      <c r="C340" s="68" t="s">
        <v>87</v>
      </c>
      <c r="M340" s="284" t="str">
        <f>IF((L341=""),"",MAX(D342:L342))</f>
        <v/>
      </c>
      <c r="N340" s="284" t="str">
        <f>IF(L341="","",MIN(D342:L342))</f>
        <v/>
      </c>
      <c r="O340" s="284" t="str">
        <f>IF((L342=""),"",AVERAGE(D342:L342))</f>
        <v/>
      </c>
      <c r="P340" s="285">
        <v>19000</v>
      </c>
      <c r="Q340" s="285">
        <v>49000</v>
      </c>
      <c r="R340" s="284" t="str">
        <f>IF((L341=""),"",((M340-N340)/(M340+N340))*100)</f>
        <v/>
      </c>
      <c r="S340" s="285">
        <v>20</v>
      </c>
      <c r="T340" s="288" t="str">
        <f>IF(L341="","",IF(R437&lt;20,(IF(O340&gt;19000,IF(O340&lt;49000,"Pass","Fail"),"Fail"))))</f>
        <v/>
      </c>
      <c r="U340" s="284"/>
      <c r="V340" s="289"/>
    </row>
    <row r="341" spans="1:22" x14ac:dyDescent="0.3">
      <c r="A341" s="290"/>
      <c r="B341" s="292"/>
      <c r="C341" s="68" t="s">
        <v>88</v>
      </c>
      <c r="M341" s="284"/>
      <c r="N341" s="284"/>
      <c r="O341" s="284"/>
      <c r="P341" s="286"/>
      <c r="Q341" s="286"/>
      <c r="R341" s="284"/>
      <c r="S341" s="286"/>
      <c r="T341" s="288"/>
      <c r="U341" s="284"/>
      <c r="V341" s="289"/>
    </row>
    <row r="342" spans="1:22" ht="39.9" x14ac:dyDescent="0.3">
      <c r="A342" s="290"/>
      <c r="B342" s="293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84"/>
      <c r="N342" s="284"/>
      <c r="O342" s="284"/>
      <c r="P342" s="287"/>
      <c r="Q342" s="287"/>
      <c r="R342" s="284"/>
      <c r="S342" s="287"/>
      <c r="T342" s="288"/>
      <c r="U342" s="284"/>
      <c r="V342" s="289"/>
    </row>
    <row r="343" spans="1:22" x14ac:dyDescent="0.3">
      <c r="A343" s="290"/>
      <c r="B343" s="291"/>
      <c r="C343" s="68" t="s">
        <v>87</v>
      </c>
      <c r="M343" s="284" t="str">
        <f>IF((L344=""),"",MAX(D345:L345))</f>
        <v/>
      </c>
      <c r="N343" s="284" t="str">
        <f>IF(L344="","",MIN(D345:L345))</f>
        <v/>
      </c>
      <c r="O343" s="284" t="str">
        <f>IF((L345=""),"",AVERAGE(D345:L345))</f>
        <v/>
      </c>
      <c r="P343" s="285">
        <v>19000</v>
      </c>
      <c r="Q343" s="285">
        <v>49000</v>
      </c>
      <c r="R343" s="284" t="str">
        <f>IF((L344=""),"",((M343-N343)/(M343+N343))*100)</f>
        <v/>
      </c>
      <c r="S343" s="285">
        <v>20</v>
      </c>
      <c r="T343" s="288" t="str">
        <f>IF(L344="","",IF(R440&lt;20,(IF(O343&gt;19000,IF(O343&lt;49000,"Pass","Fail"),"Fail"))))</f>
        <v/>
      </c>
      <c r="U343" s="284"/>
      <c r="V343" s="289"/>
    </row>
    <row r="344" spans="1:22" x14ac:dyDescent="0.3">
      <c r="A344" s="290"/>
      <c r="B344" s="292"/>
      <c r="C344" s="68" t="s">
        <v>88</v>
      </c>
      <c r="M344" s="284"/>
      <c r="N344" s="284"/>
      <c r="O344" s="284"/>
      <c r="P344" s="286"/>
      <c r="Q344" s="286"/>
      <c r="R344" s="284"/>
      <c r="S344" s="286"/>
      <c r="T344" s="288"/>
      <c r="U344" s="284"/>
      <c r="V344" s="289"/>
    </row>
    <row r="345" spans="1:22" ht="39.9" x14ac:dyDescent="0.3">
      <c r="A345" s="290"/>
      <c r="B345" s="293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84"/>
      <c r="N345" s="284"/>
      <c r="O345" s="284"/>
      <c r="P345" s="287"/>
      <c r="Q345" s="287"/>
      <c r="R345" s="284"/>
      <c r="S345" s="287"/>
      <c r="T345" s="288"/>
      <c r="U345" s="284"/>
      <c r="V345" s="289"/>
    </row>
    <row r="346" spans="1:22" x14ac:dyDescent="0.3">
      <c r="A346" s="290"/>
      <c r="B346" s="291"/>
      <c r="C346" s="68" t="s">
        <v>87</v>
      </c>
      <c r="M346" s="284" t="str">
        <f>IF((L347=""),"",MAX(D348:L348))</f>
        <v/>
      </c>
      <c r="N346" s="284" t="str">
        <f>IF(L347="","",MIN(D348:L348))</f>
        <v/>
      </c>
      <c r="O346" s="284" t="str">
        <f>IF((L348=""),"",AVERAGE(D348:L348))</f>
        <v/>
      </c>
      <c r="P346" s="285">
        <v>19000</v>
      </c>
      <c r="Q346" s="285">
        <v>49000</v>
      </c>
      <c r="R346" s="284" t="str">
        <f>IF((L347=""),"",((M346-N346)/(M346+N346))*100)</f>
        <v/>
      </c>
      <c r="S346" s="285">
        <v>20</v>
      </c>
      <c r="T346" s="288" t="str">
        <f>IF(L347="","",IF(R443&lt;20,(IF(O346&gt;19000,IF(O346&lt;49000,"Pass","Fail"),"Fail"))))</f>
        <v/>
      </c>
      <c r="U346" s="284"/>
      <c r="V346" s="289"/>
    </row>
    <row r="347" spans="1:22" x14ac:dyDescent="0.3">
      <c r="A347" s="290"/>
      <c r="B347" s="292"/>
      <c r="C347" s="68" t="s">
        <v>88</v>
      </c>
      <c r="M347" s="284"/>
      <c r="N347" s="284"/>
      <c r="O347" s="284"/>
      <c r="P347" s="286"/>
      <c r="Q347" s="286"/>
      <c r="R347" s="284"/>
      <c r="S347" s="286"/>
      <c r="T347" s="288"/>
      <c r="U347" s="284"/>
      <c r="V347" s="289"/>
    </row>
    <row r="348" spans="1:22" ht="39.9" x14ac:dyDescent="0.3">
      <c r="A348" s="290"/>
      <c r="B348" s="293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84"/>
      <c r="N348" s="284"/>
      <c r="O348" s="284"/>
      <c r="P348" s="287"/>
      <c r="Q348" s="287"/>
      <c r="R348" s="284"/>
      <c r="S348" s="287"/>
      <c r="T348" s="288"/>
      <c r="U348" s="284"/>
      <c r="V348" s="289"/>
    </row>
    <row r="349" spans="1:22" x14ac:dyDescent="0.3">
      <c r="A349" s="290"/>
      <c r="B349" s="291"/>
      <c r="C349" s="68" t="s">
        <v>87</v>
      </c>
      <c r="M349" s="284" t="str">
        <f>IF((L350=""),"",MAX(D351:L351))</f>
        <v/>
      </c>
      <c r="N349" s="284" t="str">
        <f>IF(L350="","",MIN(D351:L351))</f>
        <v/>
      </c>
      <c r="O349" s="284" t="str">
        <f>IF((L351=""),"",AVERAGE(D351:L351))</f>
        <v/>
      </c>
      <c r="P349" s="285">
        <v>19000</v>
      </c>
      <c r="Q349" s="285">
        <v>49000</v>
      </c>
      <c r="R349" s="284" t="str">
        <f>IF((L350=""),"",((M349-N349)/(M349+N349))*100)</f>
        <v/>
      </c>
      <c r="S349" s="285">
        <v>20</v>
      </c>
      <c r="T349" s="288" t="str">
        <f>IF(L350="","",IF(R446&lt;20,(IF(O349&gt;19000,IF(O349&lt;49000,"Pass","Fail"),"Fail"))))</f>
        <v/>
      </c>
      <c r="U349" s="284"/>
      <c r="V349" s="289"/>
    </row>
    <row r="350" spans="1:22" x14ac:dyDescent="0.3">
      <c r="A350" s="290"/>
      <c r="B350" s="292"/>
      <c r="C350" s="68" t="s">
        <v>88</v>
      </c>
      <c r="M350" s="284"/>
      <c r="N350" s="284"/>
      <c r="O350" s="284"/>
      <c r="P350" s="286"/>
      <c r="Q350" s="286"/>
      <c r="R350" s="284"/>
      <c r="S350" s="286"/>
      <c r="T350" s="288"/>
      <c r="U350" s="284"/>
      <c r="V350" s="289"/>
    </row>
    <row r="351" spans="1:22" ht="39.9" x14ac:dyDescent="0.3">
      <c r="A351" s="290"/>
      <c r="B351" s="293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84"/>
      <c r="N351" s="284"/>
      <c r="O351" s="284"/>
      <c r="P351" s="287"/>
      <c r="Q351" s="287"/>
      <c r="R351" s="284"/>
      <c r="S351" s="287"/>
      <c r="T351" s="288"/>
      <c r="U351" s="284"/>
      <c r="V351" s="289"/>
    </row>
    <row r="352" spans="1:22" x14ac:dyDescent="0.3">
      <c r="A352" s="290"/>
      <c r="B352" s="291"/>
      <c r="C352" s="68" t="s">
        <v>87</v>
      </c>
      <c r="M352" s="284" t="str">
        <f>IF((L353=""),"",MAX(D354:L354))</f>
        <v/>
      </c>
      <c r="N352" s="284" t="str">
        <f>IF(L353="","",MIN(D354:L354))</f>
        <v/>
      </c>
      <c r="O352" s="284" t="str">
        <f>IF((L354=""),"",AVERAGE(D354:L354))</f>
        <v/>
      </c>
      <c r="P352" s="285">
        <v>19000</v>
      </c>
      <c r="Q352" s="285">
        <v>49000</v>
      </c>
      <c r="R352" s="284" t="str">
        <f>IF((L353=""),"",((M352-N352)/(M352+N352))*100)</f>
        <v/>
      </c>
      <c r="S352" s="285">
        <v>20</v>
      </c>
      <c r="T352" s="288" t="str">
        <f>IF(L353="","",IF(R449&lt;20,(IF(O352&gt;19000,IF(O352&lt;49000,"Pass","Fail"),"Fail"))))</f>
        <v/>
      </c>
      <c r="U352" s="284"/>
      <c r="V352" s="289"/>
    </row>
    <row r="353" spans="1:22" x14ac:dyDescent="0.3">
      <c r="A353" s="290"/>
      <c r="B353" s="292"/>
      <c r="C353" s="68" t="s">
        <v>88</v>
      </c>
      <c r="M353" s="284"/>
      <c r="N353" s="284"/>
      <c r="O353" s="284"/>
      <c r="P353" s="286"/>
      <c r="Q353" s="286"/>
      <c r="R353" s="284"/>
      <c r="S353" s="286"/>
      <c r="T353" s="288"/>
      <c r="U353" s="284"/>
      <c r="V353" s="289"/>
    </row>
    <row r="354" spans="1:22" ht="39.9" x14ac:dyDescent="0.3">
      <c r="A354" s="290"/>
      <c r="B354" s="293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84"/>
      <c r="N354" s="284"/>
      <c r="O354" s="284"/>
      <c r="P354" s="287"/>
      <c r="Q354" s="287"/>
      <c r="R354" s="284"/>
      <c r="S354" s="287"/>
      <c r="T354" s="288"/>
      <c r="U354" s="284"/>
      <c r="V354" s="289"/>
    </row>
    <row r="355" spans="1:22" x14ac:dyDescent="0.3">
      <c r="A355" s="290"/>
      <c r="B355" s="291"/>
      <c r="C355" s="68" t="s">
        <v>87</v>
      </c>
      <c r="M355" s="284" t="str">
        <f>IF((L356=""),"",MAX(D357:L357))</f>
        <v/>
      </c>
      <c r="N355" s="284" t="str">
        <f>IF(L356="","",MIN(D357:L357))</f>
        <v/>
      </c>
      <c r="O355" s="284" t="str">
        <f>IF((L357=""),"",AVERAGE(D357:L357))</f>
        <v/>
      </c>
      <c r="P355" s="285">
        <v>19000</v>
      </c>
      <c r="Q355" s="285">
        <v>49000</v>
      </c>
      <c r="R355" s="284" t="str">
        <f>IF((L356=""),"",((M355-N355)/(M355+N355))*100)</f>
        <v/>
      </c>
      <c r="S355" s="285">
        <v>20</v>
      </c>
      <c r="T355" s="288" t="str">
        <f>IF(L356="","",IF(R452&lt;20,(IF(O355&gt;19000,IF(O355&lt;49000,"Pass","Fail"),"Fail"))))</f>
        <v/>
      </c>
      <c r="U355" s="284"/>
      <c r="V355" s="289"/>
    </row>
    <row r="356" spans="1:22" x14ac:dyDescent="0.3">
      <c r="A356" s="290"/>
      <c r="B356" s="292"/>
      <c r="C356" s="68" t="s">
        <v>88</v>
      </c>
      <c r="M356" s="284"/>
      <c r="N356" s="284"/>
      <c r="O356" s="284"/>
      <c r="P356" s="286"/>
      <c r="Q356" s="286"/>
      <c r="R356" s="284"/>
      <c r="S356" s="286"/>
      <c r="T356" s="288"/>
      <c r="U356" s="284"/>
      <c r="V356" s="289"/>
    </row>
    <row r="357" spans="1:22" ht="39.9" x14ac:dyDescent="0.3">
      <c r="A357" s="290"/>
      <c r="B357" s="293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84"/>
      <c r="N357" s="284"/>
      <c r="O357" s="284"/>
      <c r="P357" s="287"/>
      <c r="Q357" s="287"/>
      <c r="R357" s="284"/>
      <c r="S357" s="287"/>
      <c r="T357" s="288"/>
      <c r="U357" s="284"/>
      <c r="V357" s="289"/>
    </row>
    <row r="358" spans="1:22" x14ac:dyDescent="0.3">
      <c r="A358" s="290"/>
      <c r="B358" s="291"/>
      <c r="C358" s="68" t="s">
        <v>87</v>
      </c>
      <c r="M358" s="284" t="str">
        <f>IF((L359=""),"",MAX(D360:L360))</f>
        <v/>
      </c>
      <c r="N358" s="284" t="str">
        <f>IF(L359="","",MIN(D360:L360))</f>
        <v/>
      </c>
      <c r="O358" s="284" t="str">
        <f>IF((L360=""),"",AVERAGE(D360:L360))</f>
        <v/>
      </c>
      <c r="P358" s="285">
        <v>19000</v>
      </c>
      <c r="Q358" s="285">
        <v>49000</v>
      </c>
      <c r="R358" s="284" t="str">
        <f>IF((L359=""),"",((M358-N358)/(M358+N358))*100)</f>
        <v/>
      </c>
      <c r="S358" s="285">
        <v>20</v>
      </c>
      <c r="T358" s="288" t="str">
        <f>IF(L359="","",IF(R455&lt;20,(IF(O358&gt;19000,IF(O358&lt;49000,"Pass","Fail"),"Fail"))))</f>
        <v/>
      </c>
      <c r="U358" s="284"/>
      <c r="V358" s="289"/>
    </row>
    <row r="359" spans="1:22" x14ac:dyDescent="0.3">
      <c r="A359" s="290"/>
      <c r="B359" s="292"/>
      <c r="C359" s="68" t="s">
        <v>88</v>
      </c>
      <c r="M359" s="284"/>
      <c r="N359" s="284"/>
      <c r="O359" s="284"/>
      <c r="P359" s="286"/>
      <c r="Q359" s="286"/>
      <c r="R359" s="284"/>
      <c r="S359" s="286"/>
      <c r="T359" s="288"/>
      <c r="U359" s="284"/>
      <c r="V359" s="289"/>
    </row>
    <row r="360" spans="1:22" ht="39.9" x14ac:dyDescent="0.3">
      <c r="A360" s="290"/>
      <c r="B360" s="293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84"/>
      <c r="N360" s="284"/>
      <c r="O360" s="284"/>
      <c r="P360" s="287"/>
      <c r="Q360" s="287"/>
      <c r="R360" s="284"/>
      <c r="S360" s="287"/>
      <c r="T360" s="288"/>
      <c r="U360" s="284"/>
      <c r="V360" s="289"/>
    </row>
    <row r="361" spans="1:22" x14ac:dyDescent="0.3">
      <c r="A361" s="290"/>
      <c r="B361" s="291"/>
      <c r="C361" s="68" t="s">
        <v>87</v>
      </c>
      <c r="M361" s="284" t="str">
        <f>IF((L362=""),"",MAX(D363:L363))</f>
        <v/>
      </c>
      <c r="N361" s="284" t="str">
        <f>IF(L362="","",MIN(D363:L363))</f>
        <v/>
      </c>
      <c r="O361" s="284" t="str">
        <f>IF((L363=""),"",AVERAGE(D363:L363))</f>
        <v/>
      </c>
      <c r="P361" s="285">
        <v>19000</v>
      </c>
      <c r="Q361" s="285">
        <v>49000</v>
      </c>
      <c r="R361" s="284" t="str">
        <f>IF((L362=""),"",((M361-N361)/(M361+N361))*100)</f>
        <v/>
      </c>
      <c r="S361" s="285">
        <v>20</v>
      </c>
      <c r="T361" s="288" t="str">
        <f>IF(L362="","",IF(R458&lt;20,(IF(O361&gt;19000,IF(O361&lt;49000,"Pass","Fail"),"Fail"))))</f>
        <v/>
      </c>
      <c r="U361" s="284"/>
      <c r="V361" s="289"/>
    </row>
    <row r="362" spans="1:22" x14ac:dyDescent="0.3">
      <c r="A362" s="290"/>
      <c r="B362" s="292"/>
      <c r="C362" s="68" t="s">
        <v>88</v>
      </c>
      <c r="M362" s="284"/>
      <c r="N362" s="284"/>
      <c r="O362" s="284"/>
      <c r="P362" s="286"/>
      <c r="Q362" s="286"/>
      <c r="R362" s="284"/>
      <c r="S362" s="286"/>
      <c r="T362" s="288"/>
      <c r="U362" s="284"/>
      <c r="V362" s="289"/>
    </row>
    <row r="363" spans="1:22" ht="39.9" x14ac:dyDescent="0.3">
      <c r="A363" s="290"/>
      <c r="B363" s="293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84"/>
      <c r="N363" s="284"/>
      <c r="O363" s="284"/>
      <c r="P363" s="287"/>
      <c r="Q363" s="287"/>
      <c r="R363" s="284"/>
      <c r="S363" s="287"/>
      <c r="T363" s="288"/>
      <c r="U363" s="284"/>
      <c r="V363" s="289"/>
    </row>
    <row r="364" spans="1:22" x14ac:dyDescent="0.3">
      <c r="A364" s="290"/>
      <c r="B364" s="291"/>
      <c r="C364" s="68" t="s">
        <v>87</v>
      </c>
      <c r="M364" s="284" t="str">
        <f>IF((L365=""),"",MAX(D366:L366))</f>
        <v/>
      </c>
      <c r="N364" s="284" t="str">
        <f>IF(L365="","",MIN(D366:L366))</f>
        <v/>
      </c>
      <c r="O364" s="284" t="str">
        <f>IF((L366=""),"",AVERAGE(D366:L366))</f>
        <v/>
      </c>
      <c r="P364" s="285">
        <v>19000</v>
      </c>
      <c r="Q364" s="285">
        <v>49000</v>
      </c>
      <c r="R364" s="284" t="str">
        <f>IF((L365=""),"",((M364-N364)/(M364+N364))*100)</f>
        <v/>
      </c>
      <c r="S364" s="285">
        <v>20</v>
      </c>
      <c r="T364" s="288" t="str">
        <f>IF(L365="","",IF(R461&lt;20,(IF(O364&gt;19000,IF(O364&lt;49000,"Pass","Fail"),"Fail"))))</f>
        <v/>
      </c>
      <c r="U364" s="284"/>
      <c r="V364" s="289"/>
    </row>
    <row r="365" spans="1:22" x14ac:dyDescent="0.3">
      <c r="A365" s="290"/>
      <c r="B365" s="292"/>
      <c r="C365" s="68" t="s">
        <v>88</v>
      </c>
      <c r="M365" s="284"/>
      <c r="N365" s="284"/>
      <c r="O365" s="284"/>
      <c r="P365" s="286"/>
      <c r="Q365" s="286"/>
      <c r="R365" s="284"/>
      <c r="S365" s="286"/>
      <c r="T365" s="288"/>
      <c r="U365" s="284"/>
      <c r="V365" s="289"/>
    </row>
    <row r="366" spans="1:22" ht="39.9" x14ac:dyDescent="0.3">
      <c r="A366" s="290"/>
      <c r="B366" s="293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84"/>
      <c r="N366" s="284"/>
      <c r="O366" s="284"/>
      <c r="P366" s="287"/>
      <c r="Q366" s="287"/>
      <c r="R366" s="284"/>
      <c r="S366" s="287"/>
      <c r="T366" s="288"/>
      <c r="U366" s="284"/>
      <c r="V366" s="289"/>
    </row>
    <row r="367" spans="1:22" x14ac:dyDescent="0.3">
      <c r="A367" s="290"/>
      <c r="B367" s="291"/>
      <c r="C367" s="68" t="s">
        <v>87</v>
      </c>
      <c r="M367" s="284" t="str">
        <f>IF((L368=""),"",MAX(D369:L369))</f>
        <v/>
      </c>
      <c r="N367" s="284" t="str">
        <f>IF(L368="","",MIN(D369:L369))</f>
        <v/>
      </c>
      <c r="O367" s="284" t="str">
        <f>IF((L369=""),"",AVERAGE(D369:L369))</f>
        <v/>
      </c>
      <c r="P367" s="285">
        <v>19000</v>
      </c>
      <c r="Q367" s="285">
        <v>49000</v>
      </c>
      <c r="R367" s="284" t="str">
        <f>IF((L368=""),"",((M367-N367)/(M367+N367))*100)</f>
        <v/>
      </c>
      <c r="S367" s="285">
        <v>20</v>
      </c>
      <c r="T367" s="288" t="str">
        <f>IF(L368="","",IF(R464&lt;20,(IF(O367&gt;19000,IF(O367&lt;49000,"Pass","Fail"),"Fail"))))</f>
        <v/>
      </c>
      <c r="U367" s="284"/>
      <c r="V367" s="289"/>
    </row>
    <row r="368" spans="1:22" x14ac:dyDescent="0.3">
      <c r="A368" s="290"/>
      <c r="B368" s="292"/>
      <c r="C368" s="68" t="s">
        <v>88</v>
      </c>
      <c r="M368" s="284"/>
      <c r="N368" s="284"/>
      <c r="O368" s="284"/>
      <c r="P368" s="286"/>
      <c r="Q368" s="286"/>
      <c r="R368" s="284"/>
      <c r="S368" s="286"/>
      <c r="T368" s="288"/>
      <c r="U368" s="284"/>
      <c r="V368" s="289"/>
    </row>
    <row r="369" spans="1:22" ht="39.9" x14ac:dyDescent="0.3">
      <c r="A369" s="290"/>
      <c r="B369" s="293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84"/>
      <c r="N369" s="284"/>
      <c r="O369" s="284"/>
      <c r="P369" s="287"/>
      <c r="Q369" s="287"/>
      <c r="R369" s="284"/>
      <c r="S369" s="287"/>
      <c r="T369" s="288"/>
      <c r="U369" s="284"/>
      <c r="V369" s="289"/>
    </row>
    <row r="370" spans="1:22" x14ac:dyDescent="0.3">
      <c r="A370" s="290"/>
      <c r="B370" s="291"/>
      <c r="C370" s="68" t="s">
        <v>87</v>
      </c>
      <c r="M370" s="284" t="str">
        <f>IF((L371=""),"",MAX(D372:L372))</f>
        <v/>
      </c>
      <c r="N370" s="284" t="str">
        <f>IF(L371="","",MIN(D372:L372))</f>
        <v/>
      </c>
      <c r="O370" s="284" t="str">
        <f>IF((L372=""),"",AVERAGE(D372:L372))</f>
        <v/>
      </c>
      <c r="P370" s="285">
        <v>19000</v>
      </c>
      <c r="Q370" s="285">
        <v>49000</v>
      </c>
      <c r="R370" s="284" t="str">
        <f>IF((L371=""),"",((M370-N370)/(M370+N370))*100)</f>
        <v/>
      </c>
      <c r="S370" s="285">
        <v>20</v>
      </c>
      <c r="T370" s="288" t="str">
        <f>IF(L371="","",IF(R467&lt;20,(IF(O370&gt;19000,IF(O370&lt;49000,"Pass","Fail"),"Fail"))))</f>
        <v/>
      </c>
      <c r="U370" s="284"/>
      <c r="V370" s="289"/>
    </row>
    <row r="371" spans="1:22" x14ac:dyDescent="0.3">
      <c r="A371" s="290"/>
      <c r="B371" s="292"/>
      <c r="C371" s="68" t="s">
        <v>88</v>
      </c>
      <c r="M371" s="284"/>
      <c r="N371" s="284"/>
      <c r="O371" s="284"/>
      <c r="P371" s="286"/>
      <c r="Q371" s="286"/>
      <c r="R371" s="284"/>
      <c r="S371" s="286"/>
      <c r="T371" s="288"/>
      <c r="U371" s="284"/>
      <c r="V371" s="289"/>
    </row>
    <row r="372" spans="1:22" ht="39.9" x14ac:dyDescent="0.3">
      <c r="A372" s="290"/>
      <c r="B372" s="293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84"/>
      <c r="N372" s="284"/>
      <c r="O372" s="284"/>
      <c r="P372" s="287"/>
      <c r="Q372" s="287"/>
      <c r="R372" s="284"/>
      <c r="S372" s="287"/>
      <c r="T372" s="288"/>
      <c r="U372" s="284"/>
      <c r="V372" s="289"/>
    </row>
    <row r="373" spans="1:22" x14ac:dyDescent="0.3">
      <c r="A373" s="290"/>
      <c r="B373" s="291"/>
      <c r="C373" s="68" t="s">
        <v>87</v>
      </c>
      <c r="M373" s="284" t="str">
        <f>IF((L374=""),"",MAX(D375:L375))</f>
        <v/>
      </c>
      <c r="N373" s="284" t="str">
        <f>IF(L374="","",MIN(D375:L375))</f>
        <v/>
      </c>
      <c r="O373" s="284" t="str">
        <f>IF((L375=""),"",AVERAGE(D375:L375))</f>
        <v/>
      </c>
      <c r="P373" s="285">
        <v>19000</v>
      </c>
      <c r="Q373" s="285">
        <v>49000</v>
      </c>
      <c r="R373" s="284" t="str">
        <f>IF((L374=""),"",((M373-N373)/(M373+N373))*100)</f>
        <v/>
      </c>
      <c r="S373" s="285">
        <v>20</v>
      </c>
      <c r="T373" s="288" t="str">
        <f>IF(L374="","",IF(R470&lt;20,(IF(O373&gt;19000,IF(O373&lt;49000,"Pass","Fail"),"Fail"))))</f>
        <v/>
      </c>
      <c r="U373" s="284"/>
      <c r="V373" s="289"/>
    </row>
    <row r="374" spans="1:22" x14ac:dyDescent="0.3">
      <c r="A374" s="290"/>
      <c r="B374" s="292"/>
      <c r="C374" s="68" t="s">
        <v>88</v>
      </c>
      <c r="M374" s="284"/>
      <c r="N374" s="284"/>
      <c r="O374" s="284"/>
      <c r="P374" s="286"/>
      <c r="Q374" s="286"/>
      <c r="R374" s="284"/>
      <c r="S374" s="286"/>
      <c r="T374" s="288"/>
      <c r="U374" s="284"/>
      <c r="V374" s="289"/>
    </row>
    <row r="375" spans="1:22" ht="39.9" x14ac:dyDescent="0.3">
      <c r="A375" s="290"/>
      <c r="B375" s="293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84"/>
      <c r="N375" s="284"/>
      <c r="O375" s="284"/>
      <c r="P375" s="287"/>
      <c r="Q375" s="287"/>
      <c r="R375" s="284"/>
      <c r="S375" s="287"/>
      <c r="T375" s="288"/>
      <c r="U375" s="284"/>
      <c r="V375" s="289"/>
    </row>
    <row r="376" spans="1:22" x14ac:dyDescent="0.3">
      <c r="A376" s="290"/>
      <c r="B376" s="291"/>
      <c r="C376" s="68" t="s">
        <v>87</v>
      </c>
      <c r="M376" s="284" t="str">
        <f>IF((L377=""),"",MAX(D378:L378))</f>
        <v/>
      </c>
      <c r="N376" s="284" t="str">
        <f>IF(L377="","",MIN(D378:L378))</f>
        <v/>
      </c>
      <c r="O376" s="284" t="str">
        <f>IF((L378=""),"",AVERAGE(D378:L378))</f>
        <v/>
      </c>
      <c r="P376" s="285">
        <v>19000</v>
      </c>
      <c r="Q376" s="285">
        <v>49000</v>
      </c>
      <c r="R376" s="284" t="str">
        <f>IF((L377=""),"",((M376-N376)/(M376+N376))*100)</f>
        <v/>
      </c>
      <c r="S376" s="285">
        <v>20</v>
      </c>
      <c r="T376" s="288" t="str">
        <f>IF(L377="","",IF(R473&lt;20,(IF(O376&gt;19000,IF(O376&lt;49000,"Pass","Fail"),"Fail"))))</f>
        <v/>
      </c>
      <c r="U376" s="284"/>
      <c r="V376" s="289"/>
    </row>
    <row r="377" spans="1:22" x14ac:dyDescent="0.3">
      <c r="A377" s="290"/>
      <c r="B377" s="292"/>
      <c r="C377" s="68" t="s">
        <v>88</v>
      </c>
      <c r="M377" s="284"/>
      <c r="N377" s="284"/>
      <c r="O377" s="284"/>
      <c r="P377" s="286"/>
      <c r="Q377" s="286"/>
      <c r="R377" s="284"/>
      <c r="S377" s="286"/>
      <c r="T377" s="288"/>
      <c r="U377" s="284"/>
      <c r="V377" s="289"/>
    </row>
    <row r="378" spans="1:22" ht="39.9" x14ac:dyDescent="0.3">
      <c r="A378" s="290"/>
      <c r="B378" s="293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84"/>
      <c r="N378" s="284"/>
      <c r="O378" s="284"/>
      <c r="P378" s="287"/>
      <c r="Q378" s="287"/>
      <c r="R378" s="284"/>
      <c r="S378" s="287"/>
      <c r="T378" s="288"/>
      <c r="U378" s="284"/>
      <c r="V378" s="289"/>
    </row>
    <row r="379" spans="1:22" x14ac:dyDescent="0.3">
      <c r="A379" s="290"/>
      <c r="B379" s="291"/>
      <c r="C379" s="68" t="s">
        <v>87</v>
      </c>
      <c r="M379" s="284" t="str">
        <f>IF((L380=""),"",MAX(D381:L381))</f>
        <v/>
      </c>
      <c r="N379" s="284" t="str">
        <f>IF(L380="","",MIN(D381:L381))</f>
        <v/>
      </c>
      <c r="O379" s="284" t="str">
        <f>IF((L381=""),"",AVERAGE(D381:L381))</f>
        <v/>
      </c>
      <c r="P379" s="285">
        <v>19000</v>
      </c>
      <c r="Q379" s="285">
        <v>49000</v>
      </c>
      <c r="R379" s="284" t="str">
        <f>IF((L380=""),"",((M379-N379)/(M379+N379))*100)</f>
        <v/>
      </c>
      <c r="S379" s="285">
        <v>20</v>
      </c>
      <c r="T379" s="288" t="str">
        <f>IF(L380="","",IF(R476&lt;20,(IF(O379&gt;19000,IF(O379&lt;49000,"Pass","Fail"),"Fail"))))</f>
        <v/>
      </c>
      <c r="U379" s="284"/>
      <c r="V379" s="289"/>
    </row>
    <row r="380" spans="1:22" x14ac:dyDescent="0.3">
      <c r="A380" s="290"/>
      <c r="B380" s="292"/>
      <c r="C380" s="68" t="s">
        <v>88</v>
      </c>
      <c r="M380" s="284"/>
      <c r="N380" s="284"/>
      <c r="O380" s="284"/>
      <c r="P380" s="286"/>
      <c r="Q380" s="286"/>
      <c r="R380" s="284"/>
      <c r="S380" s="286"/>
      <c r="T380" s="288"/>
      <c r="U380" s="284"/>
      <c r="V380" s="289"/>
    </row>
    <row r="381" spans="1:22" ht="39.9" x14ac:dyDescent="0.3">
      <c r="A381" s="290"/>
      <c r="B381" s="293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84"/>
      <c r="N381" s="284"/>
      <c r="O381" s="284"/>
      <c r="P381" s="287"/>
      <c r="Q381" s="287"/>
      <c r="R381" s="284"/>
      <c r="S381" s="287"/>
      <c r="T381" s="288"/>
      <c r="U381" s="284"/>
      <c r="V381" s="289"/>
    </row>
    <row r="382" spans="1:22" x14ac:dyDescent="0.3">
      <c r="A382" s="290"/>
      <c r="B382" s="291"/>
      <c r="C382" s="68" t="s">
        <v>87</v>
      </c>
      <c r="M382" s="284" t="str">
        <f>IF((L383=""),"",MAX(D384:L384))</f>
        <v/>
      </c>
      <c r="N382" s="284" t="str">
        <f>IF(L383="","",MIN(D384:L384))</f>
        <v/>
      </c>
      <c r="O382" s="284" t="str">
        <f>IF((L384=""),"",AVERAGE(D384:L384))</f>
        <v/>
      </c>
      <c r="P382" s="285">
        <v>19000</v>
      </c>
      <c r="Q382" s="285">
        <v>49000</v>
      </c>
      <c r="R382" s="284" t="str">
        <f>IF((L383=""),"",((M382-N382)/(M382+N382))*100)</f>
        <v/>
      </c>
      <c r="S382" s="285">
        <v>20</v>
      </c>
      <c r="T382" s="288" t="str">
        <f>IF(L383="","",IF(R479&lt;20,(IF(O382&gt;19000,IF(O382&lt;49000,"Pass","Fail"),"Fail"))))</f>
        <v/>
      </c>
      <c r="U382" s="284"/>
      <c r="V382" s="289"/>
    </row>
    <row r="383" spans="1:22" x14ac:dyDescent="0.3">
      <c r="A383" s="290"/>
      <c r="B383" s="292"/>
      <c r="C383" s="68" t="s">
        <v>88</v>
      </c>
      <c r="M383" s="284"/>
      <c r="N383" s="284"/>
      <c r="O383" s="284"/>
      <c r="P383" s="286"/>
      <c r="Q383" s="286"/>
      <c r="R383" s="284"/>
      <c r="S383" s="286"/>
      <c r="T383" s="288"/>
      <c r="U383" s="284"/>
      <c r="V383" s="289"/>
    </row>
    <row r="384" spans="1:22" ht="39.9" x14ac:dyDescent="0.3">
      <c r="A384" s="290"/>
      <c r="B384" s="293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84"/>
      <c r="N384" s="284"/>
      <c r="O384" s="284"/>
      <c r="P384" s="287"/>
      <c r="Q384" s="287"/>
      <c r="R384" s="284"/>
      <c r="S384" s="287"/>
      <c r="T384" s="288"/>
      <c r="U384" s="284"/>
      <c r="V384" s="289"/>
    </row>
    <row r="385" spans="1:22" x14ac:dyDescent="0.3">
      <c r="A385" s="290"/>
      <c r="B385" s="291"/>
      <c r="C385" s="68" t="s">
        <v>87</v>
      </c>
      <c r="M385" s="284" t="str">
        <f>IF((L386=""),"",MAX(D387:L387))</f>
        <v/>
      </c>
      <c r="N385" s="284" t="str">
        <f>IF(L386="","",MIN(D387:L387))</f>
        <v/>
      </c>
      <c r="O385" s="284" t="str">
        <f>IF((L387=""),"",AVERAGE(D387:L387))</f>
        <v/>
      </c>
      <c r="P385" s="285">
        <v>19000</v>
      </c>
      <c r="Q385" s="285">
        <v>49000</v>
      </c>
      <c r="R385" s="284" t="str">
        <f>IF((L386=""),"",((M385-N385)/(M385+N385))*100)</f>
        <v/>
      </c>
      <c r="S385" s="285">
        <v>20</v>
      </c>
      <c r="T385" s="288" t="str">
        <f>IF(L386="","",IF(R482&lt;20,(IF(O385&gt;19000,IF(O385&lt;49000,"Pass","Fail"),"Fail"))))</f>
        <v/>
      </c>
      <c r="U385" s="284"/>
      <c r="V385" s="289"/>
    </row>
    <row r="386" spans="1:22" x14ac:dyDescent="0.3">
      <c r="A386" s="290"/>
      <c r="B386" s="292"/>
      <c r="C386" s="68" t="s">
        <v>88</v>
      </c>
      <c r="M386" s="284"/>
      <c r="N386" s="284"/>
      <c r="O386" s="284"/>
      <c r="P386" s="286"/>
      <c r="Q386" s="286"/>
      <c r="R386" s="284"/>
      <c r="S386" s="286"/>
      <c r="T386" s="288"/>
      <c r="U386" s="284"/>
      <c r="V386" s="289"/>
    </row>
    <row r="387" spans="1:22" ht="39.9" x14ac:dyDescent="0.3">
      <c r="A387" s="290"/>
      <c r="B387" s="293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84"/>
      <c r="N387" s="284"/>
      <c r="O387" s="284"/>
      <c r="P387" s="287"/>
      <c r="Q387" s="287"/>
      <c r="R387" s="284"/>
      <c r="S387" s="287"/>
      <c r="T387" s="288"/>
      <c r="U387" s="284"/>
      <c r="V387" s="289"/>
    </row>
    <row r="388" spans="1:22" x14ac:dyDescent="0.3">
      <c r="A388" s="290"/>
      <c r="B388" s="291"/>
      <c r="C388" s="68" t="s">
        <v>87</v>
      </c>
      <c r="M388" s="284" t="str">
        <f>IF((L389=""),"",MAX(D390:L390))</f>
        <v/>
      </c>
      <c r="N388" s="284" t="str">
        <f>IF(L389="","",MIN(D390:L390))</f>
        <v/>
      </c>
      <c r="O388" s="284" t="str">
        <f>IF((L390=""),"",AVERAGE(D390:L390))</f>
        <v/>
      </c>
      <c r="P388" s="285">
        <v>19000</v>
      </c>
      <c r="Q388" s="285">
        <v>49000</v>
      </c>
      <c r="R388" s="284" t="str">
        <f>IF((L389=""),"",((M388-N388)/(M388+N388))*100)</f>
        <v/>
      </c>
      <c r="S388" s="285">
        <v>20</v>
      </c>
      <c r="T388" s="288" t="str">
        <f>IF(L389="","",IF(R485&lt;20,(IF(O388&gt;19000,IF(O388&lt;49000,"Pass","Fail"),"Fail"))))</f>
        <v/>
      </c>
      <c r="U388" s="284"/>
      <c r="V388" s="289"/>
    </row>
    <row r="389" spans="1:22" x14ac:dyDescent="0.3">
      <c r="A389" s="290"/>
      <c r="B389" s="292"/>
      <c r="C389" s="68" t="s">
        <v>88</v>
      </c>
      <c r="M389" s="284"/>
      <c r="N389" s="284"/>
      <c r="O389" s="284"/>
      <c r="P389" s="286"/>
      <c r="Q389" s="286"/>
      <c r="R389" s="284"/>
      <c r="S389" s="286"/>
      <c r="T389" s="288"/>
      <c r="U389" s="284"/>
      <c r="V389" s="289"/>
    </row>
    <row r="390" spans="1:22" ht="39.9" x14ac:dyDescent="0.3">
      <c r="A390" s="290"/>
      <c r="B390" s="293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84"/>
      <c r="N390" s="284"/>
      <c r="O390" s="284"/>
      <c r="P390" s="287"/>
      <c r="Q390" s="287"/>
      <c r="R390" s="284"/>
      <c r="S390" s="287"/>
      <c r="T390" s="288"/>
      <c r="U390" s="284"/>
      <c r="V390" s="289"/>
    </row>
    <row r="391" spans="1:22" x14ac:dyDescent="0.3">
      <c r="A391" s="290"/>
      <c r="B391" s="291"/>
      <c r="C391" s="68" t="s">
        <v>87</v>
      </c>
      <c r="M391" s="284" t="str">
        <f>IF((L392=""),"",MAX(D393:L393))</f>
        <v/>
      </c>
      <c r="N391" s="284" t="str">
        <f>IF(L392="","",MIN(D393:L393))</f>
        <v/>
      </c>
      <c r="O391" s="284" t="str">
        <f>IF((L393=""),"",AVERAGE(D393:L393))</f>
        <v/>
      </c>
      <c r="P391" s="285">
        <v>19000</v>
      </c>
      <c r="Q391" s="285">
        <v>49000</v>
      </c>
      <c r="R391" s="284" t="str">
        <f>IF((L392=""),"",((M391-N391)/(M391+N391))*100)</f>
        <v/>
      </c>
      <c r="S391" s="285">
        <v>20</v>
      </c>
      <c r="T391" s="288" t="str">
        <f>IF(L392="","",IF(R488&lt;20,(IF(O391&gt;19000,IF(O391&lt;49000,"Pass","Fail"),"Fail"))))</f>
        <v/>
      </c>
      <c r="U391" s="284"/>
      <c r="V391" s="289"/>
    </row>
    <row r="392" spans="1:22" x14ac:dyDescent="0.3">
      <c r="A392" s="290"/>
      <c r="B392" s="292"/>
      <c r="C392" s="68" t="s">
        <v>88</v>
      </c>
      <c r="M392" s="284"/>
      <c r="N392" s="284"/>
      <c r="O392" s="284"/>
      <c r="P392" s="286"/>
      <c r="Q392" s="286"/>
      <c r="R392" s="284"/>
      <c r="S392" s="286"/>
      <c r="T392" s="288"/>
      <c r="U392" s="284"/>
      <c r="V392" s="289"/>
    </row>
    <row r="393" spans="1:22" ht="39.9" x14ac:dyDescent="0.3">
      <c r="A393" s="290"/>
      <c r="B393" s="293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84"/>
      <c r="N393" s="284"/>
      <c r="O393" s="284"/>
      <c r="P393" s="287"/>
      <c r="Q393" s="287"/>
      <c r="R393" s="284"/>
      <c r="S393" s="287"/>
      <c r="T393" s="288"/>
      <c r="U393" s="284"/>
      <c r="V393" s="289"/>
    </row>
    <row r="394" spans="1:22" x14ac:dyDescent="0.3">
      <c r="A394" s="290"/>
      <c r="B394" s="291"/>
      <c r="C394" s="68" t="s">
        <v>87</v>
      </c>
      <c r="M394" s="284" t="str">
        <f>IF((L395=""),"",MAX(D396:L396))</f>
        <v/>
      </c>
      <c r="N394" s="284" t="str">
        <f>IF(L395="","",MIN(D396:L396))</f>
        <v/>
      </c>
      <c r="O394" s="284" t="str">
        <f>IF((L396=""),"",AVERAGE(D396:L396))</f>
        <v/>
      </c>
      <c r="P394" s="285">
        <v>19000</v>
      </c>
      <c r="Q394" s="285">
        <v>49000</v>
      </c>
      <c r="R394" s="284" t="str">
        <f>IF((L395=""),"",((M394-N394)/(M394+N394))*100)</f>
        <v/>
      </c>
      <c r="S394" s="285">
        <v>20</v>
      </c>
      <c r="T394" s="288" t="str">
        <f>IF(L395="","",IF(R491&lt;20,(IF(O394&gt;19000,IF(O394&lt;49000,"Pass","Fail"),"Fail"))))</f>
        <v/>
      </c>
      <c r="U394" s="284"/>
      <c r="V394" s="289"/>
    </row>
    <row r="395" spans="1:22" x14ac:dyDescent="0.3">
      <c r="A395" s="290"/>
      <c r="B395" s="292"/>
      <c r="C395" s="68" t="s">
        <v>88</v>
      </c>
      <c r="M395" s="284"/>
      <c r="N395" s="284"/>
      <c r="O395" s="284"/>
      <c r="P395" s="286"/>
      <c r="Q395" s="286"/>
      <c r="R395" s="284"/>
      <c r="S395" s="286"/>
      <c r="T395" s="288"/>
      <c r="U395" s="284"/>
      <c r="V395" s="289"/>
    </row>
    <row r="396" spans="1:22" ht="39.9" x14ac:dyDescent="0.3">
      <c r="A396" s="290"/>
      <c r="B396" s="293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84"/>
      <c r="N396" s="284"/>
      <c r="O396" s="284"/>
      <c r="P396" s="287"/>
      <c r="Q396" s="287"/>
      <c r="R396" s="284"/>
      <c r="S396" s="287"/>
      <c r="T396" s="288"/>
      <c r="U396" s="284"/>
      <c r="V396" s="289"/>
    </row>
    <row r="397" spans="1:22" x14ac:dyDescent="0.3">
      <c r="A397" s="290"/>
      <c r="B397" s="291"/>
      <c r="C397" s="68" t="s">
        <v>87</v>
      </c>
      <c r="M397" s="284" t="str">
        <f>IF((L398=""),"",MAX(D399:L399))</f>
        <v/>
      </c>
      <c r="N397" s="284" t="str">
        <f>IF(L398="","",MIN(D399:L399))</f>
        <v/>
      </c>
      <c r="O397" s="284" t="str">
        <f>IF((L399=""),"",AVERAGE(D399:L399))</f>
        <v/>
      </c>
      <c r="P397" s="285">
        <v>19000</v>
      </c>
      <c r="Q397" s="285">
        <v>49000</v>
      </c>
      <c r="R397" s="284" t="str">
        <f>IF((L398=""),"",((M397-N397)/(M397+N397))*100)</f>
        <v/>
      </c>
      <c r="S397" s="285">
        <v>20</v>
      </c>
      <c r="T397" s="288" t="str">
        <f>IF(L398="","",IF(R494&lt;20,(IF(O397&gt;19000,IF(O397&lt;49000,"Pass","Fail"),"Fail"))))</f>
        <v/>
      </c>
      <c r="U397" s="284"/>
      <c r="V397" s="289"/>
    </row>
    <row r="398" spans="1:22" x14ac:dyDescent="0.3">
      <c r="A398" s="290"/>
      <c r="B398" s="292"/>
      <c r="C398" s="68" t="s">
        <v>88</v>
      </c>
      <c r="M398" s="284"/>
      <c r="N398" s="284"/>
      <c r="O398" s="284"/>
      <c r="P398" s="286"/>
      <c r="Q398" s="286"/>
      <c r="R398" s="284"/>
      <c r="S398" s="286"/>
      <c r="T398" s="288"/>
      <c r="U398" s="284"/>
      <c r="V398" s="289"/>
    </row>
    <row r="399" spans="1:22" ht="39.9" x14ac:dyDescent="0.3">
      <c r="A399" s="290"/>
      <c r="B399" s="293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84"/>
      <c r="N399" s="284"/>
      <c r="O399" s="284"/>
      <c r="P399" s="287"/>
      <c r="Q399" s="287"/>
      <c r="R399" s="284"/>
      <c r="S399" s="287"/>
      <c r="T399" s="288"/>
      <c r="U399" s="284"/>
      <c r="V399" s="289"/>
    </row>
    <row r="400" spans="1:22" x14ac:dyDescent="0.3">
      <c r="A400" s="290"/>
      <c r="B400" s="291"/>
      <c r="C400" s="68" t="s">
        <v>87</v>
      </c>
      <c r="M400" s="284" t="str">
        <f>IF((L401=""),"",MAX(D402:L402))</f>
        <v/>
      </c>
      <c r="N400" s="284" t="str">
        <f>IF(L401="","",MIN(D402:L402))</f>
        <v/>
      </c>
      <c r="O400" s="284" t="str">
        <f>IF((L402=""),"",AVERAGE(D402:L402))</f>
        <v/>
      </c>
      <c r="P400" s="285">
        <v>19000</v>
      </c>
      <c r="Q400" s="285">
        <v>49000</v>
      </c>
      <c r="R400" s="284" t="str">
        <f>IF((L401=""),"",((M400-N400)/(M400+N400))*100)</f>
        <v/>
      </c>
      <c r="S400" s="285">
        <v>20</v>
      </c>
      <c r="T400" s="288" t="str">
        <f>IF(L401="","",IF(R497&lt;20,(IF(O400&gt;19000,IF(O400&lt;49000,"Pass","Fail"),"Fail"))))</f>
        <v/>
      </c>
      <c r="U400" s="284"/>
      <c r="V400" s="289"/>
    </row>
    <row r="401" spans="1:22" x14ac:dyDescent="0.3">
      <c r="A401" s="290"/>
      <c r="B401" s="292"/>
      <c r="C401" s="68" t="s">
        <v>88</v>
      </c>
      <c r="M401" s="284"/>
      <c r="N401" s="284"/>
      <c r="O401" s="284"/>
      <c r="P401" s="286"/>
      <c r="Q401" s="286"/>
      <c r="R401" s="284"/>
      <c r="S401" s="286"/>
      <c r="T401" s="288"/>
      <c r="U401" s="284"/>
      <c r="V401" s="289"/>
    </row>
    <row r="402" spans="1:22" ht="39.9" x14ac:dyDescent="0.3">
      <c r="A402" s="290"/>
      <c r="B402" s="293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84"/>
      <c r="N402" s="284"/>
      <c r="O402" s="284"/>
      <c r="P402" s="287"/>
      <c r="Q402" s="287"/>
      <c r="R402" s="284"/>
      <c r="S402" s="287"/>
      <c r="T402" s="288"/>
      <c r="U402" s="284"/>
      <c r="V402" s="289"/>
    </row>
    <row r="403" spans="1:22" x14ac:dyDescent="0.3">
      <c r="A403" s="290"/>
      <c r="B403" s="291"/>
      <c r="C403" s="68" t="s">
        <v>87</v>
      </c>
      <c r="M403" s="284" t="str">
        <f>IF((L404=""),"",MAX(D405:L405))</f>
        <v/>
      </c>
      <c r="N403" s="284" t="str">
        <f>IF(L404="","",MIN(D405:L405))</f>
        <v/>
      </c>
      <c r="O403" s="284" t="str">
        <f>IF((L405=""),"",AVERAGE(D405:L405))</f>
        <v/>
      </c>
      <c r="P403" s="285">
        <v>19000</v>
      </c>
      <c r="Q403" s="285">
        <v>49000</v>
      </c>
      <c r="R403" s="284" t="str">
        <f>IF((L404=""),"",((M403-N403)/(M403+N403))*100)</f>
        <v/>
      </c>
      <c r="S403" s="285">
        <v>20</v>
      </c>
      <c r="T403" s="288" t="str">
        <f>IF(L404="","",IF(R500&lt;20,(IF(O403&gt;19000,IF(O403&lt;49000,"Pass","Fail"),"Fail"))))</f>
        <v/>
      </c>
      <c r="U403" s="284"/>
      <c r="V403" s="289"/>
    </row>
    <row r="404" spans="1:22" x14ac:dyDescent="0.3">
      <c r="A404" s="290"/>
      <c r="B404" s="292"/>
      <c r="C404" s="68" t="s">
        <v>88</v>
      </c>
      <c r="M404" s="284"/>
      <c r="N404" s="284"/>
      <c r="O404" s="284"/>
      <c r="P404" s="286"/>
      <c r="Q404" s="286"/>
      <c r="R404" s="284"/>
      <c r="S404" s="286"/>
      <c r="T404" s="288"/>
      <c r="U404" s="284"/>
      <c r="V404" s="289"/>
    </row>
    <row r="405" spans="1:22" ht="39.9" x14ac:dyDescent="0.3">
      <c r="A405" s="290"/>
      <c r="B405" s="293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84"/>
      <c r="N405" s="284"/>
      <c r="O405" s="284"/>
      <c r="P405" s="287"/>
      <c r="Q405" s="287"/>
      <c r="R405" s="284"/>
      <c r="S405" s="287"/>
      <c r="T405" s="288"/>
      <c r="U405" s="284"/>
      <c r="V405" s="289"/>
    </row>
    <row r="406" spans="1:22" x14ac:dyDescent="0.3">
      <c r="A406" s="290"/>
      <c r="B406" s="291"/>
      <c r="C406" s="68" t="s">
        <v>87</v>
      </c>
      <c r="M406" s="284" t="str">
        <f>IF((L407=""),"",MAX(D408:L408))</f>
        <v/>
      </c>
      <c r="N406" s="284" t="str">
        <f>IF(L407="","",MIN(D408:L408))</f>
        <v/>
      </c>
      <c r="O406" s="284" t="str">
        <f>IF((L408=""),"",AVERAGE(D408:L408))</f>
        <v/>
      </c>
      <c r="P406" s="285">
        <v>19000</v>
      </c>
      <c r="Q406" s="285">
        <v>49000</v>
      </c>
      <c r="R406" s="284" t="str">
        <f>IF((L407=""),"",((M406-N406)/(M406+N406))*100)</f>
        <v/>
      </c>
      <c r="S406" s="285">
        <v>20</v>
      </c>
      <c r="T406" s="288" t="str">
        <f>IF(L407="","",IF(R503&lt;20,(IF(O406&gt;19000,IF(O406&lt;49000,"Pass","Fail"),"Fail"))))</f>
        <v/>
      </c>
      <c r="U406" s="284"/>
      <c r="V406" s="289"/>
    </row>
    <row r="407" spans="1:22" x14ac:dyDescent="0.3">
      <c r="A407" s="290"/>
      <c r="B407" s="292"/>
      <c r="C407" s="68" t="s">
        <v>88</v>
      </c>
      <c r="M407" s="284"/>
      <c r="N407" s="284"/>
      <c r="O407" s="284"/>
      <c r="P407" s="286"/>
      <c r="Q407" s="286"/>
      <c r="R407" s="284"/>
      <c r="S407" s="286"/>
      <c r="T407" s="288"/>
      <c r="U407" s="284"/>
      <c r="V407" s="289"/>
    </row>
    <row r="408" spans="1:22" ht="39.9" x14ac:dyDescent="0.3">
      <c r="A408" s="290"/>
      <c r="B408" s="293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84"/>
      <c r="N408" s="284"/>
      <c r="O408" s="284"/>
      <c r="P408" s="287"/>
      <c r="Q408" s="287"/>
      <c r="R408" s="284"/>
      <c r="S408" s="287"/>
      <c r="T408" s="288"/>
      <c r="U408" s="284"/>
      <c r="V408" s="289"/>
    </row>
    <row r="409" spans="1:22" x14ac:dyDescent="0.3">
      <c r="A409" s="290"/>
      <c r="B409" s="291"/>
      <c r="C409" s="68" t="s">
        <v>87</v>
      </c>
      <c r="M409" s="284" t="str">
        <f>IF((L410=""),"",MAX(D411:L411))</f>
        <v/>
      </c>
      <c r="N409" s="284" t="str">
        <f>IF(L410="","",MIN(D411:L411))</f>
        <v/>
      </c>
      <c r="O409" s="284" t="str">
        <f>IF((L411=""),"",AVERAGE(D411:L411))</f>
        <v/>
      </c>
      <c r="P409" s="285">
        <v>19000</v>
      </c>
      <c r="Q409" s="285">
        <v>49000</v>
      </c>
      <c r="R409" s="284" t="str">
        <f>IF((L410=""),"",((M409-N409)/(M409+N409))*100)</f>
        <v/>
      </c>
      <c r="S409" s="285">
        <v>20</v>
      </c>
      <c r="T409" s="288" t="str">
        <f>IF(L410="","",IF(R506&lt;20,(IF(O409&gt;19000,IF(O409&lt;49000,"Pass","Fail"),"Fail"))))</f>
        <v/>
      </c>
      <c r="U409" s="284"/>
      <c r="V409" s="289"/>
    </row>
    <row r="410" spans="1:22" x14ac:dyDescent="0.3">
      <c r="A410" s="290"/>
      <c r="B410" s="292"/>
      <c r="C410" s="68" t="s">
        <v>88</v>
      </c>
      <c r="M410" s="284"/>
      <c r="N410" s="284"/>
      <c r="O410" s="284"/>
      <c r="P410" s="286"/>
      <c r="Q410" s="286"/>
      <c r="R410" s="284"/>
      <c r="S410" s="286"/>
      <c r="T410" s="288"/>
      <c r="U410" s="284"/>
      <c r="V410" s="289"/>
    </row>
    <row r="411" spans="1:22" ht="39.9" x14ac:dyDescent="0.3">
      <c r="A411" s="290"/>
      <c r="B411" s="293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84"/>
      <c r="N411" s="284"/>
      <c r="O411" s="284"/>
      <c r="P411" s="287"/>
      <c r="Q411" s="287"/>
      <c r="R411" s="284"/>
      <c r="S411" s="287"/>
      <c r="T411" s="288"/>
      <c r="U411" s="284"/>
      <c r="V411" s="289"/>
    </row>
    <row r="412" spans="1:22" x14ac:dyDescent="0.3">
      <c r="A412" s="290"/>
      <c r="B412" s="291"/>
      <c r="C412" s="68" t="s">
        <v>87</v>
      </c>
      <c r="M412" s="284" t="str">
        <f>IF((L413=""),"",MAX(D414:L414))</f>
        <v/>
      </c>
      <c r="N412" s="284" t="str">
        <f>IF(L413="","",MIN(D414:L414))</f>
        <v/>
      </c>
      <c r="O412" s="284" t="str">
        <f>IF((L414=""),"",AVERAGE(D414:L414))</f>
        <v/>
      </c>
      <c r="P412" s="285">
        <v>19000</v>
      </c>
      <c r="Q412" s="285">
        <v>49000</v>
      </c>
      <c r="R412" s="284" t="str">
        <f>IF((L413=""),"",((M412-N412)/(M412+N412))*100)</f>
        <v/>
      </c>
      <c r="S412" s="285">
        <v>20</v>
      </c>
      <c r="T412" s="288" t="str">
        <f>IF(L413="","",IF(R509&lt;20,(IF(O412&gt;19000,IF(O412&lt;49000,"Pass","Fail"),"Fail"))))</f>
        <v/>
      </c>
      <c r="U412" s="284"/>
      <c r="V412" s="289"/>
    </row>
    <row r="413" spans="1:22" x14ac:dyDescent="0.3">
      <c r="A413" s="290"/>
      <c r="B413" s="292"/>
      <c r="C413" s="68" t="s">
        <v>88</v>
      </c>
      <c r="M413" s="284"/>
      <c r="N413" s="284"/>
      <c r="O413" s="284"/>
      <c r="P413" s="286"/>
      <c r="Q413" s="286"/>
      <c r="R413" s="284"/>
      <c r="S413" s="286"/>
      <c r="T413" s="288"/>
      <c r="U413" s="284"/>
      <c r="V413" s="289"/>
    </row>
    <row r="414" spans="1:22" ht="39.9" x14ac:dyDescent="0.3">
      <c r="A414" s="290"/>
      <c r="B414" s="293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84"/>
      <c r="N414" s="284"/>
      <c r="O414" s="284"/>
      <c r="P414" s="287"/>
      <c r="Q414" s="287"/>
      <c r="R414" s="284"/>
      <c r="S414" s="287"/>
      <c r="T414" s="288"/>
      <c r="U414" s="284"/>
      <c r="V414" s="289"/>
    </row>
    <row r="415" spans="1:22" x14ac:dyDescent="0.3">
      <c r="A415" s="290"/>
      <c r="B415" s="291"/>
      <c r="C415" s="68" t="s">
        <v>87</v>
      </c>
      <c r="M415" s="284" t="str">
        <f>IF((L416=""),"",MAX(D417:L417))</f>
        <v/>
      </c>
      <c r="N415" s="284" t="str">
        <f>IF(L416="","",MIN(D417:L417))</f>
        <v/>
      </c>
      <c r="O415" s="284" t="str">
        <f>IF((L417=""),"",AVERAGE(D417:L417))</f>
        <v/>
      </c>
      <c r="P415" s="285">
        <v>19000</v>
      </c>
      <c r="Q415" s="285">
        <v>49000</v>
      </c>
      <c r="R415" s="284" t="str">
        <f>IF((L416=""),"",((M415-N415)/(M415+N415))*100)</f>
        <v/>
      </c>
      <c r="S415" s="285">
        <v>20</v>
      </c>
      <c r="T415" s="288" t="str">
        <f>IF(L416="","",IF(R512&lt;20,(IF(O415&gt;19000,IF(O415&lt;49000,"Pass","Fail"),"Fail"))))</f>
        <v/>
      </c>
      <c r="U415" s="284"/>
      <c r="V415" s="289"/>
    </row>
    <row r="416" spans="1:22" x14ac:dyDescent="0.3">
      <c r="A416" s="290"/>
      <c r="B416" s="292"/>
      <c r="C416" s="68" t="s">
        <v>88</v>
      </c>
      <c r="M416" s="284"/>
      <c r="N416" s="284"/>
      <c r="O416" s="284"/>
      <c r="P416" s="286"/>
      <c r="Q416" s="286"/>
      <c r="R416" s="284"/>
      <c r="S416" s="286"/>
      <c r="T416" s="288"/>
      <c r="U416" s="284"/>
      <c r="V416" s="289"/>
    </row>
    <row r="417" spans="1:22" ht="39.9" x14ac:dyDescent="0.3">
      <c r="A417" s="290"/>
      <c r="B417" s="293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84"/>
      <c r="N417" s="284"/>
      <c r="O417" s="284"/>
      <c r="P417" s="287"/>
      <c r="Q417" s="287"/>
      <c r="R417" s="284"/>
      <c r="S417" s="287"/>
      <c r="T417" s="288"/>
      <c r="U417" s="284"/>
      <c r="V417" s="289"/>
    </row>
    <row r="418" spans="1:22" x14ac:dyDescent="0.3">
      <c r="A418" s="290"/>
      <c r="B418" s="291"/>
      <c r="C418" s="68" t="s">
        <v>87</v>
      </c>
      <c r="M418" s="284" t="str">
        <f>IF((L419=""),"",MAX(D420:L420))</f>
        <v/>
      </c>
      <c r="N418" s="284" t="str">
        <f>IF(L419="","",MIN(D420:L420))</f>
        <v/>
      </c>
      <c r="O418" s="284" t="str">
        <f>IF((L420=""),"",AVERAGE(D420:L420))</f>
        <v/>
      </c>
      <c r="P418" s="285">
        <v>19000</v>
      </c>
      <c r="Q418" s="285">
        <v>49000</v>
      </c>
      <c r="R418" s="284" t="str">
        <f>IF((L419=""),"",((M418-N418)/(M418+N418))*100)</f>
        <v/>
      </c>
      <c r="S418" s="285">
        <v>20</v>
      </c>
      <c r="T418" s="288" t="str">
        <f>IF(L419="","",IF(R515&lt;20,(IF(O418&gt;19000,IF(O418&lt;49000,"Pass","Fail"),"Fail"))))</f>
        <v/>
      </c>
      <c r="U418" s="284"/>
      <c r="V418" s="289"/>
    </row>
    <row r="419" spans="1:22" x14ac:dyDescent="0.3">
      <c r="A419" s="290"/>
      <c r="B419" s="292"/>
      <c r="C419" s="68" t="s">
        <v>88</v>
      </c>
      <c r="M419" s="284"/>
      <c r="N419" s="284"/>
      <c r="O419" s="284"/>
      <c r="P419" s="286"/>
      <c r="Q419" s="286"/>
      <c r="R419" s="284"/>
      <c r="S419" s="286"/>
      <c r="T419" s="288"/>
      <c r="U419" s="284"/>
      <c r="V419" s="289"/>
    </row>
    <row r="420" spans="1:22" ht="39.9" x14ac:dyDescent="0.3">
      <c r="A420" s="290"/>
      <c r="B420" s="293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84"/>
      <c r="N420" s="284"/>
      <c r="O420" s="284"/>
      <c r="P420" s="287"/>
      <c r="Q420" s="287"/>
      <c r="R420" s="284"/>
      <c r="S420" s="287"/>
      <c r="T420" s="288"/>
      <c r="U420" s="284"/>
      <c r="V420" s="289"/>
    </row>
    <row r="421" spans="1:22" x14ac:dyDescent="0.3">
      <c r="A421" s="290"/>
      <c r="B421" s="291"/>
      <c r="C421" s="68" t="s">
        <v>87</v>
      </c>
      <c r="M421" s="284" t="str">
        <f>IF((L422=""),"",MAX(D423:L423))</f>
        <v/>
      </c>
      <c r="N421" s="284" t="str">
        <f>IF(L422="","",MIN(D423:L423))</f>
        <v/>
      </c>
      <c r="O421" s="284" t="str">
        <f>IF((L423=""),"",AVERAGE(D423:L423))</f>
        <v/>
      </c>
      <c r="P421" s="285">
        <v>19000</v>
      </c>
      <c r="Q421" s="285">
        <v>49000</v>
      </c>
      <c r="R421" s="284" t="str">
        <f>IF((L422=""),"",((M421-N421)/(M421+N421))*100)</f>
        <v/>
      </c>
      <c r="S421" s="285">
        <v>20</v>
      </c>
      <c r="T421" s="288" t="str">
        <f>IF(L422="","",IF(R518&lt;20,(IF(O421&gt;19000,IF(O421&lt;49000,"Pass","Fail"),"Fail"))))</f>
        <v/>
      </c>
      <c r="U421" s="284"/>
      <c r="V421" s="289"/>
    </row>
    <row r="422" spans="1:22" x14ac:dyDescent="0.3">
      <c r="A422" s="290"/>
      <c r="B422" s="292"/>
      <c r="C422" s="68" t="s">
        <v>88</v>
      </c>
      <c r="M422" s="284"/>
      <c r="N422" s="284"/>
      <c r="O422" s="284"/>
      <c r="P422" s="286"/>
      <c r="Q422" s="286"/>
      <c r="R422" s="284"/>
      <c r="S422" s="286"/>
      <c r="T422" s="288"/>
      <c r="U422" s="284"/>
      <c r="V422" s="289"/>
    </row>
    <row r="423" spans="1:22" ht="39.9" x14ac:dyDescent="0.3">
      <c r="A423" s="290"/>
      <c r="B423" s="293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84"/>
      <c r="N423" s="284"/>
      <c r="O423" s="284"/>
      <c r="P423" s="287"/>
      <c r="Q423" s="287"/>
      <c r="R423" s="284"/>
      <c r="S423" s="287"/>
      <c r="T423" s="288"/>
      <c r="U423" s="284"/>
      <c r="V423" s="289"/>
    </row>
    <row r="424" spans="1:22" x14ac:dyDescent="0.3">
      <c r="A424" s="290"/>
      <c r="B424" s="291"/>
      <c r="C424" s="68" t="s">
        <v>87</v>
      </c>
      <c r="M424" s="284" t="str">
        <f>IF((L425=""),"",MAX(D426:L426))</f>
        <v/>
      </c>
      <c r="N424" s="284" t="str">
        <f>IF(L425="","",MIN(D426:L426))</f>
        <v/>
      </c>
      <c r="O424" s="284" t="str">
        <f>IF((L426=""),"",AVERAGE(D426:L426))</f>
        <v/>
      </c>
      <c r="P424" s="285">
        <v>19000</v>
      </c>
      <c r="Q424" s="285">
        <v>49000</v>
      </c>
      <c r="R424" s="284" t="str">
        <f>IF((L425=""),"",((M424-N424)/(M424+N424))*100)</f>
        <v/>
      </c>
      <c r="S424" s="285">
        <v>20</v>
      </c>
      <c r="T424" s="288" t="str">
        <f>IF(L425="","",IF(R521&lt;20,(IF(O424&gt;19000,IF(O424&lt;49000,"Pass","Fail"),"Fail"))))</f>
        <v/>
      </c>
      <c r="U424" s="284"/>
      <c r="V424" s="289"/>
    </row>
    <row r="425" spans="1:22" x14ac:dyDescent="0.3">
      <c r="A425" s="290"/>
      <c r="B425" s="292"/>
      <c r="C425" s="68" t="s">
        <v>88</v>
      </c>
      <c r="M425" s="284"/>
      <c r="N425" s="284"/>
      <c r="O425" s="284"/>
      <c r="P425" s="286"/>
      <c r="Q425" s="286"/>
      <c r="R425" s="284"/>
      <c r="S425" s="286"/>
      <c r="T425" s="288"/>
      <c r="U425" s="284"/>
      <c r="V425" s="289"/>
    </row>
    <row r="426" spans="1:22" ht="39.9" x14ac:dyDescent="0.3">
      <c r="A426" s="290"/>
      <c r="B426" s="293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84"/>
      <c r="N426" s="284"/>
      <c r="O426" s="284"/>
      <c r="P426" s="287"/>
      <c r="Q426" s="287"/>
      <c r="R426" s="284"/>
      <c r="S426" s="287"/>
      <c r="T426" s="288"/>
      <c r="U426" s="284"/>
      <c r="V426" s="289"/>
    </row>
    <row r="427" spans="1:22" x14ac:dyDescent="0.3">
      <c r="A427" s="290"/>
      <c r="B427" s="291"/>
      <c r="C427" s="68" t="s">
        <v>87</v>
      </c>
      <c r="M427" s="284" t="str">
        <f>IF((L428=""),"",MAX(D429:L429))</f>
        <v/>
      </c>
      <c r="N427" s="284" t="str">
        <f>IF(L428="","",MIN(D429:L429))</f>
        <v/>
      </c>
      <c r="O427" s="284" t="str">
        <f>IF((L429=""),"",AVERAGE(D429:L429))</f>
        <v/>
      </c>
      <c r="P427" s="285">
        <v>19000</v>
      </c>
      <c r="Q427" s="285">
        <v>49000</v>
      </c>
      <c r="R427" s="284" t="str">
        <f>IF((L428=""),"",((M427-N427)/(M427+N427))*100)</f>
        <v/>
      </c>
      <c r="S427" s="285">
        <v>20</v>
      </c>
      <c r="T427" s="288" t="str">
        <f>IF(L428="","",IF(R524&lt;20,(IF(O427&gt;19000,IF(O427&lt;49000,"Pass","Fail"),"Fail"))))</f>
        <v/>
      </c>
      <c r="U427" s="284"/>
      <c r="V427" s="289"/>
    </row>
    <row r="428" spans="1:22" x14ac:dyDescent="0.3">
      <c r="A428" s="290"/>
      <c r="B428" s="292"/>
      <c r="C428" s="68" t="s">
        <v>88</v>
      </c>
      <c r="M428" s="284"/>
      <c r="N428" s="284"/>
      <c r="O428" s="284"/>
      <c r="P428" s="286"/>
      <c r="Q428" s="286"/>
      <c r="R428" s="284"/>
      <c r="S428" s="286"/>
      <c r="T428" s="288"/>
      <c r="U428" s="284"/>
      <c r="V428" s="289"/>
    </row>
    <row r="429" spans="1:22" ht="39.9" x14ac:dyDescent="0.3">
      <c r="A429" s="290"/>
      <c r="B429" s="293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84"/>
      <c r="N429" s="284"/>
      <c r="O429" s="284"/>
      <c r="P429" s="287"/>
      <c r="Q429" s="287"/>
      <c r="R429" s="284"/>
      <c r="S429" s="287"/>
      <c r="T429" s="288"/>
      <c r="U429" s="284"/>
      <c r="V429" s="289"/>
    </row>
    <row r="430" spans="1:22" x14ac:dyDescent="0.3">
      <c r="A430" s="290"/>
      <c r="B430" s="291"/>
      <c r="C430" s="68" t="s">
        <v>87</v>
      </c>
      <c r="M430" s="284" t="str">
        <f>IF((L431=""),"",MAX(D432:L432))</f>
        <v/>
      </c>
      <c r="N430" s="284" t="str">
        <f>IF(L431="","",MIN(D432:L432))</f>
        <v/>
      </c>
      <c r="O430" s="284" t="str">
        <f>IF((L432=""),"",AVERAGE(D432:L432))</f>
        <v/>
      </c>
      <c r="P430" s="285">
        <v>19000</v>
      </c>
      <c r="Q430" s="285">
        <v>49000</v>
      </c>
      <c r="R430" s="284" t="str">
        <f>IF((L431=""),"",((M430-N430)/(M430+N430))*100)</f>
        <v/>
      </c>
      <c r="S430" s="285">
        <v>20</v>
      </c>
      <c r="T430" s="288" t="str">
        <f>IF(L431="","",IF(R527&lt;20,(IF(O430&gt;19000,IF(O430&lt;49000,"Pass","Fail"),"Fail"))))</f>
        <v/>
      </c>
      <c r="U430" s="284"/>
      <c r="V430" s="289"/>
    </row>
    <row r="431" spans="1:22" x14ac:dyDescent="0.3">
      <c r="A431" s="290"/>
      <c r="B431" s="292"/>
      <c r="C431" s="68" t="s">
        <v>88</v>
      </c>
      <c r="M431" s="284"/>
      <c r="N431" s="284"/>
      <c r="O431" s="284"/>
      <c r="P431" s="286"/>
      <c r="Q431" s="286"/>
      <c r="R431" s="284"/>
      <c r="S431" s="286"/>
      <c r="T431" s="288"/>
      <c r="U431" s="284"/>
      <c r="V431" s="289"/>
    </row>
    <row r="432" spans="1:22" ht="39.9" x14ac:dyDescent="0.3">
      <c r="A432" s="290"/>
      <c r="B432" s="293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84"/>
      <c r="N432" s="284"/>
      <c r="O432" s="284"/>
      <c r="P432" s="287"/>
      <c r="Q432" s="287"/>
      <c r="R432" s="284"/>
      <c r="S432" s="287"/>
      <c r="T432" s="288"/>
      <c r="U432" s="284"/>
      <c r="V432" s="289"/>
    </row>
    <row r="433" spans="1:22" x14ac:dyDescent="0.3">
      <c r="A433" s="290"/>
      <c r="B433" s="291"/>
      <c r="C433" s="68" t="s">
        <v>87</v>
      </c>
      <c r="M433" s="284" t="str">
        <f>IF((L434=""),"",MAX(D435:L435))</f>
        <v/>
      </c>
      <c r="N433" s="284" t="str">
        <f>IF(L434="","",MIN(D435:L435))</f>
        <v/>
      </c>
      <c r="O433" s="284" t="str">
        <f>IF((L435=""),"",AVERAGE(D435:L435))</f>
        <v/>
      </c>
      <c r="P433" s="285">
        <v>19000</v>
      </c>
      <c r="Q433" s="285">
        <v>49000</v>
      </c>
      <c r="R433" s="284" t="str">
        <f>IF((L434=""),"",((M433-N433)/(M433+N433))*100)</f>
        <v/>
      </c>
      <c r="S433" s="285">
        <v>20</v>
      </c>
      <c r="T433" s="288" t="str">
        <f>IF(L434="","",IF(R530&lt;20,(IF(O433&gt;19000,IF(O433&lt;49000,"Pass","Fail"),"Fail"))))</f>
        <v/>
      </c>
      <c r="U433" s="284"/>
      <c r="V433" s="289"/>
    </row>
    <row r="434" spans="1:22" x14ac:dyDescent="0.3">
      <c r="A434" s="290"/>
      <c r="B434" s="292"/>
      <c r="C434" s="68" t="s">
        <v>88</v>
      </c>
      <c r="M434" s="284"/>
      <c r="N434" s="284"/>
      <c r="O434" s="284"/>
      <c r="P434" s="286"/>
      <c r="Q434" s="286"/>
      <c r="R434" s="284"/>
      <c r="S434" s="286"/>
      <c r="T434" s="288"/>
      <c r="U434" s="284"/>
      <c r="V434" s="289"/>
    </row>
    <row r="435" spans="1:22" ht="39.9" x14ac:dyDescent="0.3">
      <c r="A435" s="290"/>
      <c r="B435" s="293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84"/>
      <c r="N435" s="284"/>
      <c r="O435" s="284"/>
      <c r="P435" s="287"/>
      <c r="Q435" s="287"/>
      <c r="R435" s="284"/>
      <c r="S435" s="287"/>
      <c r="T435" s="288"/>
      <c r="U435" s="284"/>
      <c r="V435" s="289"/>
    </row>
    <row r="436" spans="1:22" x14ac:dyDescent="0.3">
      <c r="A436" s="290"/>
      <c r="B436" s="291"/>
      <c r="C436" s="68" t="s">
        <v>87</v>
      </c>
      <c r="M436" s="284" t="str">
        <f>IF((L437=""),"",MAX(D438:L438))</f>
        <v/>
      </c>
      <c r="N436" s="284" t="str">
        <f>IF(L437="","",MIN(D438:L438))</f>
        <v/>
      </c>
      <c r="O436" s="284" t="str">
        <f>IF((L438=""),"",AVERAGE(D438:L438))</f>
        <v/>
      </c>
      <c r="P436" s="285">
        <v>19000</v>
      </c>
      <c r="Q436" s="285">
        <v>49000</v>
      </c>
      <c r="R436" s="284" t="str">
        <f>IF((L437=""),"",((M436-N436)/(M436+N436))*100)</f>
        <v/>
      </c>
      <c r="S436" s="285">
        <v>20</v>
      </c>
      <c r="T436" s="288" t="str">
        <f>IF(L437="","",IF(R533&lt;20,(IF(O436&gt;19000,IF(O436&lt;49000,"Pass","Fail"),"Fail"))))</f>
        <v/>
      </c>
      <c r="U436" s="284"/>
      <c r="V436" s="289"/>
    </row>
    <row r="437" spans="1:22" x14ac:dyDescent="0.3">
      <c r="A437" s="290"/>
      <c r="B437" s="292"/>
      <c r="C437" s="68" t="s">
        <v>88</v>
      </c>
      <c r="M437" s="284"/>
      <c r="N437" s="284"/>
      <c r="O437" s="284"/>
      <c r="P437" s="286"/>
      <c r="Q437" s="286"/>
      <c r="R437" s="284"/>
      <c r="S437" s="286"/>
      <c r="T437" s="288"/>
      <c r="U437" s="284"/>
      <c r="V437" s="289"/>
    </row>
    <row r="438" spans="1:22" ht="39.9" x14ac:dyDescent="0.3">
      <c r="A438" s="290"/>
      <c r="B438" s="293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84"/>
      <c r="N438" s="284"/>
      <c r="O438" s="284"/>
      <c r="P438" s="287"/>
      <c r="Q438" s="287"/>
      <c r="R438" s="284"/>
      <c r="S438" s="287"/>
      <c r="T438" s="288"/>
      <c r="U438" s="284"/>
      <c r="V438" s="289"/>
    </row>
    <row r="439" spans="1:22" x14ac:dyDescent="0.3">
      <c r="A439" s="290"/>
      <c r="B439" s="291"/>
      <c r="C439" s="68" t="s">
        <v>87</v>
      </c>
      <c r="M439" s="284" t="str">
        <f>IF((L440=""),"",MAX(D441:L441))</f>
        <v/>
      </c>
      <c r="N439" s="284" t="str">
        <f>IF(L440="","",MIN(D441:L441))</f>
        <v/>
      </c>
      <c r="O439" s="284" t="str">
        <f>IF((L441=""),"",AVERAGE(D441:L441))</f>
        <v/>
      </c>
      <c r="P439" s="285">
        <v>19000</v>
      </c>
      <c r="Q439" s="285">
        <v>49000</v>
      </c>
      <c r="R439" s="284" t="str">
        <f>IF((L440=""),"",((M439-N439)/(M439+N439))*100)</f>
        <v/>
      </c>
      <c r="S439" s="285">
        <v>20</v>
      </c>
      <c r="T439" s="288" t="str">
        <f>IF(L440="","",IF(R536&lt;20,(IF(O439&gt;19000,IF(O439&lt;49000,"Pass","Fail"),"Fail"))))</f>
        <v/>
      </c>
      <c r="U439" s="284"/>
      <c r="V439" s="289"/>
    </row>
    <row r="440" spans="1:22" x14ac:dyDescent="0.3">
      <c r="A440" s="290"/>
      <c r="B440" s="292"/>
      <c r="C440" s="68" t="s">
        <v>88</v>
      </c>
      <c r="M440" s="284"/>
      <c r="N440" s="284"/>
      <c r="O440" s="284"/>
      <c r="P440" s="286"/>
      <c r="Q440" s="286"/>
      <c r="R440" s="284"/>
      <c r="S440" s="286"/>
      <c r="T440" s="288"/>
      <c r="U440" s="284"/>
      <c r="V440" s="289"/>
    </row>
    <row r="441" spans="1:22" ht="39.9" x14ac:dyDescent="0.3">
      <c r="A441" s="290"/>
      <c r="B441" s="293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84"/>
      <c r="N441" s="284"/>
      <c r="O441" s="284"/>
      <c r="P441" s="287"/>
      <c r="Q441" s="287"/>
      <c r="R441" s="284"/>
      <c r="S441" s="287"/>
      <c r="T441" s="288"/>
      <c r="U441" s="284"/>
      <c r="V441" s="289"/>
    </row>
    <row r="442" spans="1:22" x14ac:dyDescent="0.3">
      <c r="A442" s="290"/>
      <c r="B442" s="291"/>
      <c r="C442" s="68" t="s">
        <v>87</v>
      </c>
      <c r="M442" s="284" t="str">
        <f>IF((L443=""),"",MAX(D444:L444))</f>
        <v/>
      </c>
      <c r="N442" s="284" t="str">
        <f>IF(L443="","",MIN(D444:L444))</f>
        <v/>
      </c>
      <c r="O442" s="284" t="str">
        <f>IF((L444=""),"",AVERAGE(D444:L444))</f>
        <v/>
      </c>
      <c r="P442" s="285">
        <v>19000</v>
      </c>
      <c r="Q442" s="285">
        <v>49000</v>
      </c>
      <c r="R442" s="284" t="str">
        <f>IF((L443=""),"",((M442-N442)/(M442+N442))*100)</f>
        <v/>
      </c>
      <c r="S442" s="285">
        <v>20</v>
      </c>
      <c r="T442" s="288" t="str">
        <f>IF(L443="","",IF(R539&lt;20,(IF(O442&gt;19000,IF(O442&lt;49000,"Pass","Fail"),"Fail"))))</f>
        <v/>
      </c>
      <c r="U442" s="284"/>
      <c r="V442" s="289"/>
    </row>
    <row r="443" spans="1:22" x14ac:dyDescent="0.3">
      <c r="A443" s="290"/>
      <c r="B443" s="292"/>
      <c r="C443" s="68" t="s">
        <v>88</v>
      </c>
      <c r="M443" s="284"/>
      <c r="N443" s="284"/>
      <c r="O443" s="284"/>
      <c r="P443" s="286"/>
      <c r="Q443" s="286"/>
      <c r="R443" s="284"/>
      <c r="S443" s="286"/>
      <c r="T443" s="288"/>
      <c r="U443" s="284"/>
      <c r="V443" s="289"/>
    </row>
    <row r="444" spans="1:22" ht="39.9" x14ac:dyDescent="0.3">
      <c r="A444" s="290"/>
      <c r="B444" s="293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84"/>
      <c r="N444" s="284"/>
      <c r="O444" s="284"/>
      <c r="P444" s="287"/>
      <c r="Q444" s="287"/>
      <c r="R444" s="284"/>
      <c r="S444" s="287"/>
      <c r="T444" s="288"/>
      <c r="U444" s="284"/>
      <c r="V444" s="289"/>
    </row>
    <row r="445" spans="1:22" x14ac:dyDescent="0.3">
      <c r="A445" s="290"/>
      <c r="B445" s="291"/>
      <c r="C445" s="68" t="s">
        <v>87</v>
      </c>
      <c r="M445" s="284" t="str">
        <f>IF((L446=""),"",MAX(D447:L447))</f>
        <v/>
      </c>
      <c r="N445" s="284" t="str">
        <f>IF(L446="","",MIN(D447:L447))</f>
        <v/>
      </c>
      <c r="O445" s="284" t="str">
        <f>IF((L447=""),"",AVERAGE(D447:L447))</f>
        <v/>
      </c>
      <c r="P445" s="285">
        <v>19000</v>
      </c>
      <c r="Q445" s="285">
        <v>49000</v>
      </c>
      <c r="R445" s="284" t="str">
        <f>IF((L446=""),"",((M445-N445)/(M445+N445))*100)</f>
        <v/>
      </c>
      <c r="S445" s="285">
        <v>20</v>
      </c>
      <c r="T445" s="288" t="str">
        <f>IF(L446="","",IF(R542&lt;20,(IF(O445&gt;19000,IF(O445&lt;49000,"Pass","Fail"),"Fail"))))</f>
        <v/>
      </c>
      <c r="U445" s="284"/>
      <c r="V445" s="289"/>
    </row>
    <row r="446" spans="1:22" x14ac:dyDescent="0.3">
      <c r="A446" s="290"/>
      <c r="B446" s="292"/>
      <c r="C446" s="68" t="s">
        <v>88</v>
      </c>
      <c r="M446" s="284"/>
      <c r="N446" s="284"/>
      <c r="O446" s="284"/>
      <c r="P446" s="286"/>
      <c r="Q446" s="286"/>
      <c r="R446" s="284"/>
      <c r="S446" s="286"/>
      <c r="T446" s="288"/>
      <c r="U446" s="284"/>
      <c r="V446" s="289"/>
    </row>
    <row r="447" spans="1:22" ht="39.9" x14ac:dyDescent="0.3">
      <c r="A447" s="290"/>
      <c r="B447" s="293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84"/>
      <c r="N447" s="284"/>
      <c r="O447" s="284"/>
      <c r="P447" s="287"/>
      <c r="Q447" s="287"/>
      <c r="R447" s="284"/>
      <c r="S447" s="287"/>
      <c r="T447" s="288"/>
      <c r="U447" s="284"/>
      <c r="V447" s="289"/>
    </row>
    <row r="448" spans="1:22" x14ac:dyDescent="0.3">
      <c r="A448" s="290"/>
      <c r="B448" s="291"/>
      <c r="C448" s="68" t="s">
        <v>87</v>
      </c>
      <c r="M448" s="284" t="str">
        <f>IF((L449=""),"",MAX(D450:L450))</f>
        <v/>
      </c>
      <c r="N448" s="284" t="str">
        <f>IF(L449="","",MIN(D450:L450))</f>
        <v/>
      </c>
      <c r="O448" s="284" t="str">
        <f>IF((L450=""),"",AVERAGE(D450:L450))</f>
        <v/>
      </c>
      <c r="P448" s="285">
        <v>19000</v>
      </c>
      <c r="Q448" s="285">
        <v>49000</v>
      </c>
      <c r="R448" s="284" t="str">
        <f>IF((L449=""),"",((M448-N448)/(M448+N448))*100)</f>
        <v/>
      </c>
      <c r="S448" s="285">
        <v>20</v>
      </c>
      <c r="T448" s="288" t="str">
        <f>IF(L449="","",IF(R545&lt;20,(IF(O448&gt;19000,IF(O448&lt;49000,"Pass","Fail"),"Fail"))))</f>
        <v/>
      </c>
      <c r="U448" s="284"/>
      <c r="V448" s="289"/>
    </row>
    <row r="449" spans="1:22" x14ac:dyDescent="0.3">
      <c r="A449" s="290"/>
      <c r="B449" s="292"/>
      <c r="C449" s="68" t="s">
        <v>88</v>
      </c>
      <c r="M449" s="284"/>
      <c r="N449" s="284"/>
      <c r="O449" s="284"/>
      <c r="P449" s="286"/>
      <c r="Q449" s="286"/>
      <c r="R449" s="284"/>
      <c r="S449" s="286"/>
      <c r="T449" s="288"/>
      <c r="U449" s="284"/>
      <c r="V449" s="289"/>
    </row>
    <row r="450" spans="1:22" ht="39.9" x14ac:dyDescent="0.3">
      <c r="A450" s="290"/>
      <c r="B450" s="293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84"/>
      <c r="N450" s="284"/>
      <c r="O450" s="284"/>
      <c r="P450" s="287"/>
      <c r="Q450" s="287"/>
      <c r="R450" s="284"/>
      <c r="S450" s="287"/>
      <c r="T450" s="288"/>
      <c r="U450" s="284"/>
      <c r="V450" s="289"/>
    </row>
    <row r="451" spans="1:22" x14ac:dyDescent="0.3">
      <c r="A451" s="290"/>
      <c r="B451" s="291"/>
      <c r="C451" s="68" t="s">
        <v>87</v>
      </c>
      <c r="M451" s="284" t="str">
        <f>IF((L452=""),"",MAX(D453:L453))</f>
        <v/>
      </c>
      <c r="N451" s="284" t="str">
        <f>IF(L452="","",MIN(D453:L453))</f>
        <v/>
      </c>
      <c r="O451" s="284" t="str">
        <f>IF((L453=""),"",AVERAGE(D453:L453))</f>
        <v/>
      </c>
      <c r="P451" s="285">
        <v>19000</v>
      </c>
      <c r="Q451" s="285">
        <v>49000</v>
      </c>
      <c r="R451" s="284" t="str">
        <f>IF((L452=""),"",((M451-N451)/(M451+N451))*100)</f>
        <v/>
      </c>
      <c r="S451" s="285">
        <v>20</v>
      </c>
      <c r="T451" s="288" t="str">
        <f>IF(L452="","",IF(R548&lt;20,(IF(O451&gt;19000,IF(O451&lt;49000,"Pass","Fail"),"Fail"))))</f>
        <v/>
      </c>
      <c r="U451" s="284"/>
      <c r="V451" s="289"/>
    </row>
    <row r="452" spans="1:22" x14ac:dyDescent="0.3">
      <c r="A452" s="290"/>
      <c r="B452" s="292"/>
      <c r="C452" s="68" t="s">
        <v>88</v>
      </c>
      <c r="M452" s="284"/>
      <c r="N452" s="284"/>
      <c r="O452" s="284"/>
      <c r="P452" s="286"/>
      <c r="Q452" s="286"/>
      <c r="R452" s="284"/>
      <c r="S452" s="286"/>
      <c r="T452" s="288"/>
      <c r="U452" s="284"/>
      <c r="V452" s="289"/>
    </row>
    <row r="453" spans="1:22" ht="39.9" x14ac:dyDescent="0.3">
      <c r="A453" s="290"/>
      <c r="B453" s="293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84"/>
      <c r="N453" s="284"/>
      <c r="O453" s="284"/>
      <c r="P453" s="287"/>
      <c r="Q453" s="287"/>
      <c r="R453" s="284"/>
      <c r="S453" s="287"/>
      <c r="T453" s="288"/>
      <c r="U453" s="284"/>
      <c r="V453" s="289"/>
    </row>
    <row r="454" spans="1:22" x14ac:dyDescent="0.3">
      <c r="A454" s="290"/>
      <c r="B454" s="291"/>
      <c r="C454" s="68" t="s">
        <v>87</v>
      </c>
      <c r="M454" s="284" t="str">
        <f>IF((L455=""),"",MAX(D456:L456))</f>
        <v/>
      </c>
      <c r="N454" s="284" t="str">
        <f>IF(L455="","",MIN(D456:L456))</f>
        <v/>
      </c>
      <c r="O454" s="284" t="str">
        <f>IF((L456=""),"",AVERAGE(D456:L456))</f>
        <v/>
      </c>
      <c r="P454" s="285">
        <v>19000</v>
      </c>
      <c r="Q454" s="285">
        <v>49000</v>
      </c>
      <c r="R454" s="284" t="str">
        <f>IF((L455=""),"",((M454-N454)/(M454+N454))*100)</f>
        <v/>
      </c>
      <c r="S454" s="285">
        <v>20</v>
      </c>
      <c r="T454" s="288" t="str">
        <f>IF(L455="","",IF(R551&lt;20,(IF(O454&gt;19000,IF(O454&lt;49000,"Pass","Fail"),"Fail"))))</f>
        <v/>
      </c>
      <c r="U454" s="284"/>
      <c r="V454" s="289"/>
    </row>
    <row r="455" spans="1:22" x14ac:dyDescent="0.3">
      <c r="A455" s="290"/>
      <c r="B455" s="292"/>
      <c r="C455" s="68" t="s">
        <v>88</v>
      </c>
      <c r="M455" s="284"/>
      <c r="N455" s="284"/>
      <c r="O455" s="284"/>
      <c r="P455" s="286"/>
      <c r="Q455" s="286"/>
      <c r="R455" s="284"/>
      <c r="S455" s="286"/>
      <c r="T455" s="288"/>
      <c r="U455" s="284"/>
      <c r="V455" s="289"/>
    </row>
    <row r="456" spans="1:22" ht="39.9" x14ac:dyDescent="0.3">
      <c r="A456" s="290"/>
      <c r="B456" s="293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84"/>
      <c r="N456" s="284"/>
      <c r="O456" s="284"/>
      <c r="P456" s="287"/>
      <c r="Q456" s="287"/>
      <c r="R456" s="284"/>
      <c r="S456" s="287"/>
      <c r="T456" s="288"/>
      <c r="U456" s="284"/>
      <c r="V456" s="289"/>
    </row>
    <row r="457" spans="1:22" x14ac:dyDescent="0.3">
      <c r="A457" s="290"/>
      <c r="B457" s="291"/>
      <c r="C457" s="68" t="s">
        <v>87</v>
      </c>
      <c r="M457" s="284" t="str">
        <f>IF((L458=""),"",MAX(D459:L459))</f>
        <v/>
      </c>
      <c r="N457" s="284" t="str">
        <f>IF(L458="","",MIN(D459:L459))</f>
        <v/>
      </c>
      <c r="O457" s="284" t="str">
        <f>IF((L459=""),"",AVERAGE(D459:L459))</f>
        <v/>
      </c>
      <c r="P457" s="285">
        <v>19000</v>
      </c>
      <c r="Q457" s="285">
        <v>49000</v>
      </c>
      <c r="R457" s="284" t="str">
        <f>IF((L458=""),"",((M457-N457)/(M457+N457))*100)</f>
        <v/>
      </c>
      <c r="S457" s="285">
        <v>20</v>
      </c>
      <c r="T457" s="288" t="str">
        <f>IF(L458="","",IF(R554&lt;20,(IF(O457&gt;19000,IF(O457&lt;49000,"Pass","Fail"),"Fail"))))</f>
        <v/>
      </c>
      <c r="U457" s="284"/>
      <c r="V457" s="289"/>
    </row>
    <row r="458" spans="1:22" x14ac:dyDescent="0.3">
      <c r="A458" s="290"/>
      <c r="B458" s="292"/>
      <c r="C458" s="68" t="s">
        <v>88</v>
      </c>
      <c r="M458" s="284"/>
      <c r="N458" s="284"/>
      <c r="O458" s="284"/>
      <c r="P458" s="286"/>
      <c r="Q458" s="286"/>
      <c r="R458" s="284"/>
      <c r="S458" s="286"/>
      <c r="T458" s="288"/>
      <c r="U458" s="284"/>
      <c r="V458" s="289"/>
    </row>
    <row r="459" spans="1:22" ht="39.9" x14ac:dyDescent="0.3">
      <c r="A459" s="290"/>
      <c r="B459" s="293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84"/>
      <c r="N459" s="284"/>
      <c r="O459" s="284"/>
      <c r="P459" s="287"/>
      <c r="Q459" s="287"/>
      <c r="R459" s="284"/>
      <c r="S459" s="287"/>
      <c r="T459" s="288"/>
      <c r="U459" s="284"/>
      <c r="V459" s="289"/>
    </row>
    <row r="460" spans="1:22" x14ac:dyDescent="0.3">
      <c r="A460" s="290"/>
      <c r="B460" s="291"/>
      <c r="C460" s="68" t="s">
        <v>87</v>
      </c>
      <c r="M460" s="284" t="str">
        <f>IF((L461=""),"",MAX(D462:L462))</f>
        <v/>
      </c>
      <c r="N460" s="284" t="str">
        <f>IF(L461="","",MIN(D462:L462))</f>
        <v/>
      </c>
      <c r="O460" s="284" t="str">
        <f>IF((L462=""),"",AVERAGE(D462:L462))</f>
        <v/>
      </c>
      <c r="P460" s="285">
        <v>19000</v>
      </c>
      <c r="Q460" s="285">
        <v>49000</v>
      </c>
      <c r="R460" s="284" t="str">
        <f>IF((L461=""),"",((M460-N460)/(M460+N460))*100)</f>
        <v/>
      </c>
      <c r="S460" s="285">
        <v>20</v>
      </c>
      <c r="T460" s="288" t="str">
        <f>IF(L461="","",IF(R557&lt;20,(IF(O460&gt;19000,IF(O460&lt;49000,"Pass","Fail"),"Fail"))))</f>
        <v/>
      </c>
      <c r="U460" s="284"/>
      <c r="V460" s="289"/>
    </row>
    <row r="461" spans="1:22" x14ac:dyDescent="0.3">
      <c r="A461" s="290"/>
      <c r="B461" s="292"/>
      <c r="C461" s="68" t="s">
        <v>88</v>
      </c>
      <c r="M461" s="284"/>
      <c r="N461" s="284"/>
      <c r="O461" s="284"/>
      <c r="P461" s="286"/>
      <c r="Q461" s="286"/>
      <c r="R461" s="284"/>
      <c r="S461" s="286"/>
      <c r="T461" s="288"/>
      <c r="U461" s="284"/>
      <c r="V461" s="289"/>
    </row>
    <row r="462" spans="1:22" ht="39.9" x14ac:dyDescent="0.3">
      <c r="A462" s="290"/>
      <c r="B462" s="293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84"/>
      <c r="N462" s="284"/>
      <c r="O462" s="284"/>
      <c r="P462" s="287"/>
      <c r="Q462" s="287"/>
      <c r="R462" s="284"/>
      <c r="S462" s="287"/>
      <c r="T462" s="288"/>
      <c r="U462" s="284"/>
      <c r="V462" s="289"/>
    </row>
    <row r="463" spans="1:22" x14ac:dyDescent="0.3">
      <c r="A463" s="290"/>
      <c r="B463" s="291"/>
      <c r="C463" s="68" t="s">
        <v>87</v>
      </c>
      <c r="M463" s="284" t="str">
        <f>IF((L464=""),"",MAX(D465:L465))</f>
        <v/>
      </c>
      <c r="N463" s="284" t="str">
        <f>IF(L464="","",MIN(D465:L465))</f>
        <v/>
      </c>
      <c r="O463" s="284" t="str">
        <f>IF((L465=""),"",AVERAGE(D465:L465))</f>
        <v/>
      </c>
      <c r="P463" s="285">
        <v>19000</v>
      </c>
      <c r="Q463" s="285">
        <v>49000</v>
      </c>
      <c r="R463" s="284" t="str">
        <f>IF((L464=""),"",((M463-N463)/(M463+N463))*100)</f>
        <v/>
      </c>
      <c r="S463" s="285">
        <v>20</v>
      </c>
      <c r="T463" s="288" t="str">
        <f>IF(L464="","",IF(R560&lt;20,(IF(O463&gt;19000,IF(O463&lt;49000,"Pass","Fail"),"Fail"))))</f>
        <v/>
      </c>
      <c r="U463" s="284"/>
      <c r="V463" s="289"/>
    </row>
    <row r="464" spans="1:22" x14ac:dyDescent="0.3">
      <c r="A464" s="290"/>
      <c r="B464" s="292"/>
      <c r="C464" s="68" t="s">
        <v>88</v>
      </c>
      <c r="M464" s="284"/>
      <c r="N464" s="284"/>
      <c r="O464" s="284"/>
      <c r="P464" s="286"/>
      <c r="Q464" s="286"/>
      <c r="R464" s="284"/>
      <c r="S464" s="286"/>
      <c r="T464" s="288"/>
      <c r="U464" s="284"/>
      <c r="V464" s="289"/>
    </row>
    <row r="465" spans="1:22" ht="39.9" x14ac:dyDescent="0.3">
      <c r="A465" s="290"/>
      <c r="B465" s="293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84"/>
      <c r="N465" s="284"/>
      <c r="O465" s="284"/>
      <c r="P465" s="287"/>
      <c r="Q465" s="287"/>
      <c r="R465" s="284"/>
      <c r="S465" s="287"/>
      <c r="T465" s="288"/>
      <c r="U465" s="284"/>
      <c r="V465" s="289"/>
    </row>
    <row r="466" spans="1:22" x14ac:dyDescent="0.3">
      <c r="A466" s="290"/>
      <c r="B466" s="291"/>
      <c r="C466" s="68" t="s">
        <v>87</v>
      </c>
      <c r="M466" s="284" t="str">
        <f>IF((L467=""),"",MAX(D468:L468))</f>
        <v/>
      </c>
      <c r="N466" s="284" t="str">
        <f>IF(L467="","",MIN(D468:L468))</f>
        <v/>
      </c>
      <c r="O466" s="284" t="str">
        <f>IF((L468=""),"",AVERAGE(D468:L468))</f>
        <v/>
      </c>
      <c r="P466" s="285">
        <v>19000</v>
      </c>
      <c r="Q466" s="285">
        <v>49000</v>
      </c>
      <c r="R466" s="284" t="str">
        <f>IF((L467=""),"",((M466-N466)/(M466+N466))*100)</f>
        <v/>
      </c>
      <c r="S466" s="285">
        <v>20</v>
      </c>
      <c r="T466" s="288" t="str">
        <f>IF(L467="","",IF(R563&lt;20,(IF(O466&gt;19000,IF(O466&lt;49000,"Pass","Fail"),"Fail"))))</f>
        <v/>
      </c>
      <c r="U466" s="284"/>
      <c r="V466" s="289"/>
    </row>
    <row r="467" spans="1:22" x14ac:dyDescent="0.3">
      <c r="A467" s="290"/>
      <c r="B467" s="292"/>
      <c r="C467" s="68" t="s">
        <v>88</v>
      </c>
      <c r="M467" s="284"/>
      <c r="N467" s="284"/>
      <c r="O467" s="284"/>
      <c r="P467" s="286"/>
      <c r="Q467" s="286"/>
      <c r="R467" s="284"/>
      <c r="S467" s="286"/>
      <c r="T467" s="288"/>
      <c r="U467" s="284"/>
      <c r="V467" s="289"/>
    </row>
    <row r="468" spans="1:22" ht="39.9" x14ac:dyDescent="0.3">
      <c r="A468" s="290"/>
      <c r="B468" s="293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84"/>
      <c r="N468" s="284"/>
      <c r="O468" s="284"/>
      <c r="P468" s="287"/>
      <c r="Q468" s="287"/>
      <c r="R468" s="284"/>
      <c r="S468" s="287"/>
      <c r="T468" s="288"/>
      <c r="U468" s="284"/>
      <c r="V468" s="289"/>
    </row>
    <row r="469" spans="1:22" x14ac:dyDescent="0.3">
      <c r="A469" s="290"/>
      <c r="B469" s="291"/>
      <c r="C469" s="68" t="s">
        <v>87</v>
      </c>
      <c r="M469" s="284" t="str">
        <f>IF((L470=""),"",MAX(D471:L471))</f>
        <v/>
      </c>
      <c r="N469" s="284" t="str">
        <f>IF(L470="","",MIN(D471:L471))</f>
        <v/>
      </c>
      <c r="O469" s="284" t="str">
        <f>IF((L471=""),"",AVERAGE(D471:L471))</f>
        <v/>
      </c>
      <c r="P469" s="285">
        <v>19000</v>
      </c>
      <c r="Q469" s="285">
        <v>49000</v>
      </c>
      <c r="R469" s="284" t="str">
        <f>IF((L470=""),"",((M469-N469)/(M469+N469))*100)</f>
        <v/>
      </c>
      <c r="S469" s="285">
        <v>20</v>
      </c>
      <c r="T469" s="288" t="str">
        <f>IF(L470="","",IF(R566&lt;20,(IF(O469&gt;19000,IF(O469&lt;49000,"Pass","Fail"),"Fail"))))</f>
        <v/>
      </c>
      <c r="U469" s="284"/>
      <c r="V469" s="289"/>
    </row>
    <row r="470" spans="1:22" x14ac:dyDescent="0.3">
      <c r="A470" s="290"/>
      <c r="B470" s="292"/>
      <c r="C470" s="68" t="s">
        <v>88</v>
      </c>
      <c r="M470" s="284"/>
      <c r="N470" s="284"/>
      <c r="O470" s="284"/>
      <c r="P470" s="286"/>
      <c r="Q470" s="286"/>
      <c r="R470" s="284"/>
      <c r="S470" s="286"/>
      <c r="T470" s="288"/>
      <c r="U470" s="284"/>
      <c r="V470" s="289"/>
    </row>
    <row r="471" spans="1:22" ht="39.9" x14ac:dyDescent="0.3">
      <c r="A471" s="290"/>
      <c r="B471" s="293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84"/>
      <c r="N471" s="284"/>
      <c r="O471" s="284"/>
      <c r="P471" s="287"/>
      <c r="Q471" s="287"/>
      <c r="R471" s="284"/>
      <c r="S471" s="287"/>
      <c r="T471" s="288"/>
      <c r="U471" s="284"/>
      <c r="V471" s="289"/>
    </row>
    <row r="472" spans="1:22" x14ac:dyDescent="0.3">
      <c r="A472" s="290"/>
      <c r="B472" s="291"/>
      <c r="C472" s="68" t="s">
        <v>87</v>
      </c>
      <c r="M472" s="284" t="str">
        <f>IF((L473=""),"",MAX(D474:L474))</f>
        <v/>
      </c>
      <c r="N472" s="284" t="str">
        <f>IF(L473="","",MIN(D474:L474))</f>
        <v/>
      </c>
      <c r="O472" s="284" t="str">
        <f>IF((L474=""),"",AVERAGE(D474:L474))</f>
        <v/>
      </c>
      <c r="P472" s="285">
        <v>19000</v>
      </c>
      <c r="Q472" s="285">
        <v>49000</v>
      </c>
      <c r="R472" s="284" t="str">
        <f>IF((L473=""),"",((M472-N472)/(M472+N472))*100)</f>
        <v/>
      </c>
      <c r="S472" s="285">
        <v>20</v>
      </c>
      <c r="T472" s="288" t="str">
        <f>IF(L473="","",IF(R569&lt;20,(IF(O472&gt;19000,IF(O472&lt;49000,"Pass","Fail"),"Fail"))))</f>
        <v/>
      </c>
      <c r="U472" s="284"/>
      <c r="V472" s="289"/>
    </row>
    <row r="473" spans="1:22" x14ac:dyDescent="0.3">
      <c r="A473" s="290"/>
      <c r="B473" s="292"/>
      <c r="C473" s="68" t="s">
        <v>88</v>
      </c>
      <c r="M473" s="284"/>
      <c r="N473" s="284"/>
      <c r="O473" s="284"/>
      <c r="P473" s="286"/>
      <c r="Q473" s="286"/>
      <c r="R473" s="284"/>
      <c r="S473" s="286"/>
      <c r="T473" s="288"/>
      <c r="U473" s="284"/>
      <c r="V473" s="289"/>
    </row>
    <row r="474" spans="1:22" ht="39.9" x14ac:dyDescent="0.3">
      <c r="A474" s="290"/>
      <c r="B474" s="293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84"/>
      <c r="N474" s="284"/>
      <c r="O474" s="284"/>
      <c r="P474" s="287"/>
      <c r="Q474" s="287"/>
      <c r="R474" s="284"/>
      <c r="S474" s="287"/>
      <c r="T474" s="288"/>
      <c r="U474" s="284"/>
      <c r="V474" s="289"/>
    </row>
    <row r="475" spans="1:22" x14ac:dyDescent="0.3">
      <c r="A475" s="290"/>
      <c r="B475" s="291"/>
      <c r="C475" s="68" t="s">
        <v>87</v>
      </c>
      <c r="M475" s="284" t="str">
        <f>IF((L476=""),"",MAX(D477:L477))</f>
        <v/>
      </c>
      <c r="N475" s="284" t="str">
        <f>IF(L476="","",MIN(D477:L477))</f>
        <v/>
      </c>
      <c r="O475" s="284" t="str">
        <f>IF((L477=""),"",AVERAGE(D477:L477))</f>
        <v/>
      </c>
      <c r="P475" s="285">
        <v>19000</v>
      </c>
      <c r="Q475" s="285">
        <v>49000</v>
      </c>
      <c r="R475" s="284" t="str">
        <f>IF((L476=""),"",((M475-N475)/(M475+N475))*100)</f>
        <v/>
      </c>
      <c r="S475" s="285">
        <v>20</v>
      </c>
      <c r="T475" s="288" t="str">
        <f>IF(L476="","",IF(R572&lt;20,(IF(O475&gt;19000,IF(O475&lt;49000,"Pass","Fail"),"Fail"))))</f>
        <v/>
      </c>
      <c r="U475" s="284"/>
      <c r="V475" s="289"/>
    </row>
    <row r="476" spans="1:22" x14ac:dyDescent="0.3">
      <c r="A476" s="290"/>
      <c r="B476" s="292"/>
      <c r="C476" s="68" t="s">
        <v>88</v>
      </c>
      <c r="M476" s="284"/>
      <c r="N476" s="284"/>
      <c r="O476" s="284"/>
      <c r="P476" s="286"/>
      <c r="Q476" s="286"/>
      <c r="R476" s="284"/>
      <c r="S476" s="286"/>
      <c r="T476" s="288"/>
      <c r="U476" s="284"/>
      <c r="V476" s="289"/>
    </row>
    <row r="477" spans="1:22" ht="39.9" x14ac:dyDescent="0.3">
      <c r="A477" s="290"/>
      <c r="B477" s="293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84"/>
      <c r="N477" s="284"/>
      <c r="O477" s="284"/>
      <c r="P477" s="287"/>
      <c r="Q477" s="287"/>
      <c r="R477" s="284"/>
      <c r="S477" s="287"/>
      <c r="T477" s="288"/>
      <c r="U477" s="284"/>
      <c r="V477" s="289"/>
    </row>
    <row r="478" spans="1:22" x14ac:dyDescent="0.3">
      <c r="A478" s="290"/>
      <c r="B478" s="291"/>
      <c r="C478" s="68" t="s">
        <v>87</v>
      </c>
      <c r="M478" s="284" t="str">
        <f>IF((L479=""),"",MAX(D480:L480))</f>
        <v/>
      </c>
      <c r="N478" s="284" t="str">
        <f>IF(L479="","",MIN(D480:L480))</f>
        <v/>
      </c>
      <c r="O478" s="284" t="str">
        <f>IF((L480=""),"",AVERAGE(D480:L480))</f>
        <v/>
      </c>
      <c r="P478" s="285">
        <v>19000</v>
      </c>
      <c r="Q478" s="285">
        <v>49000</v>
      </c>
      <c r="R478" s="284" t="str">
        <f>IF((L479=""),"",((M478-N478)/(M478+N478))*100)</f>
        <v/>
      </c>
      <c r="S478" s="285">
        <v>20</v>
      </c>
      <c r="T478" s="288" t="str">
        <f>IF(L479="","",IF(R575&lt;20,(IF(O478&gt;19000,IF(O478&lt;49000,"Pass","Fail"),"Fail"))))</f>
        <v/>
      </c>
      <c r="U478" s="284"/>
      <c r="V478" s="289"/>
    </row>
    <row r="479" spans="1:22" x14ac:dyDescent="0.3">
      <c r="A479" s="290"/>
      <c r="B479" s="292"/>
      <c r="C479" s="68" t="s">
        <v>88</v>
      </c>
      <c r="M479" s="284"/>
      <c r="N479" s="284"/>
      <c r="O479" s="284"/>
      <c r="P479" s="286"/>
      <c r="Q479" s="286"/>
      <c r="R479" s="284"/>
      <c r="S479" s="286"/>
      <c r="T479" s="288"/>
      <c r="U479" s="284"/>
      <c r="V479" s="289"/>
    </row>
    <row r="480" spans="1:22" ht="39.9" x14ac:dyDescent="0.3">
      <c r="A480" s="290"/>
      <c r="B480" s="293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84"/>
      <c r="N480" s="284"/>
      <c r="O480" s="284"/>
      <c r="P480" s="287"/>
      <c r="Q480" s="287"/>
      <c r="R480" s="284"/>
      <c r="S480" s="287"/>
      <c r="T480" s="288"/>
      <c r="U480" s="284"/>
      <c r="V480" s="289"/>
    </row>
    <row r="481" spans="1:22" x14ac:dyDescent="0.3">
      <c r="A481" s="290"/>
      <c r="B481" s="291"/>
      <c r="C481" s="68" t="s">
        <v>87</v>
      </c>
      <c r="M481" s="284" t="str">
        <f>IF((L482=""),"",MAX(D483:L483))</f>
        <v/>
      </c>
      <c r="N481" s="284" t="str">
        <f>IF(L482="","",MIN(D483:L483))</f>
        <v/>
      </c>
      <c r="O481" s="284" t="str">
        <f>IF((L483=""),"",AVERAGE(D483:L483))</f>
        <v/>
      </c>
      <c r="P481" s="285">
        <v>19000</v>
      </c>
      <c r="Q481" s="285">
        <v>49000</v>
      </c>
      <c r="R481" s="284" t="str">
        <f>IF((L482=""),"",((M481-N481)/(M481+N481))*100)</f>
        <v/>
      </c>
      <c r="S481" s="285">
        <v>20</v>
      </c>
      <c r="T481" s="288" t="str">
        <f>IF(L482="","",IF(R578&lt;20,(IF(O481&gt;19000,IF(O481&lt;49000,"Pass","Fail"),"Fail"))))</f>
        <v/>
      </c>
      <c r="U481" s="284"/>
      <c r="V481" s="289"/>
    </row>
    <row r="482" spans="1:22" x14ac:dyDescent="0.3">
      <c r="A482" s="290"/>
      <c r="B482" s="292"/>
      <c r="C482" s="68" t="s">
        <v>88</v>
      </c>
      <c r="M482" s="284"/>
      <c r="N482" s="284"/>
      <c r="O482" s="284"/>
      <c r="P482" s="286"/>
      <c r="Q482" s="286"/>
      <c r="R482" s="284"/>
      <c r="S482" s="286"/>
      <c r="T482" s="288"/>
      <c r="U482" s="284"/>
      <c r="V482" s="289"/>
    </row>
    <row r="483" spans="1:22" ht="39.9" x14ac:dyDescent="0.3">
      <c r="A483" s="290"/>
      <c r="B483" s="293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84"/>
      <c r="N483" s="284"/>
      <c r="O483" s="284"/>
      <c r="P483" s="287"/>
      <c r="Q483" s="287"/>
      <c r="R483" s="284"/>
      <c r="S483" s="287"/>
      <c r="T483" s="288"/>
      <c r="U483" s="284"/>
      <c r="V483" s="289"/>
    </row>
    <row r="484" spans="1:22" x14ac:dyDescent="0.3">
      <c r="A484" s="290"/>
      <c r="B484" s="291"/>
      <c r="C484" s="68" t="s">
        <v>87</v>
      </c>
      <c r="M484" s="284" t="str">
        <f>IF((L485=""),"",MAX(D486:L486))</f>
        <v/>
      </c>
      <c r="N484" s="284" t="str">
        <f>IF(L485="","",MIN(D486:L486))</f>
        <v/>
      </c>
      <c r="O484" s="284" t="str">
        <f>IF((L486=""),"",AVERAGE(D486:L486))</f>
        <v/>
      </c>
      <c r="P484" s="285">
        <v>19000</v>
      </c>
      <c r="Q484" s="285">
        <v>49000</v>
      </c>
      <c r="R484" s="284" t="str">
        <f>IF((L485=""),"",((M484-N484)/(M484+N484))*100)</f>
        <v/>
      </c>
      <c r="S484" s="285">
        <v>20</v>
      </c>
      <c r="T484" s="288" t="str">
        <f>IF(L485="","",IF(R581&lt;20,(IF(O484&gt;19000,IF(O484&lt;49000,"Pass","Fail"),"Fail"))))</f>
        <v/>
      </c>
      <c r="U484" s="284"/>
      <c r="V484" s="289"/>
    </row>
    <row r="485" spans="1:22" x14ac:dyDescent="0.3">
      <c r="A485" s="290"/>
      <c r="B485" s="292"/>
      <c r="C485" s="68" t="s">
        <v>88</v>
      </c>
      <c r="M485" s="284"/>
      <c r="N485" s="284"/>
      <c r="O485" s="284"/>
      <c r="P485" s="286"/>
      <c r="Q485" s="286"/>
      <c r="R485" s="284"/>
      <c r="S485" s="286"/>
      <c r="T485" s="288"/>
      <c r="U485" s="284"/>
      <c r="V485" s="289"/>
    </row>
    <row r="486" spans="1:22" ht="39.9" x14ac:dyDescent="0.3">
      <c r="A486" s="290"/>
      <c r="B486" s="293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84"/>
      <c r="N486" s="284"/>
      <c r="O486" s="284"/>
      <c r="P486" s="287"/>
      <c r="Q486" s="287"/>
      <c r="R486" s="284"/>
      <c r="S486" s="287"/>
      <c r="T486" s="288"/>
      <c r="U486" s="284"/>
      <c r="V486" s="289"/>
    </row>
    <row r="487" spans="1:22" x14ac:dyDescent="0.3">
      <c r="A487" s="290"/>
      <c r="B487" s="291"/>
      <c r="C487" s="68" t="s">
        <v>87</v>
      </c>
      <c r="M487" s="284" t="str">
        <f>IF((L488=""),"",MAX(D489:L489))</f>
        <v/>
      </c>
      <c r="N487" s="284" t="str">
        <f>IF(L488="","",MIN(D489:L489))</f>
        <v/>
      </c>
      <c r="O487" s="284" t="str">
        <f>IF((L489=""),"",AVERAGE(D489:L489))</f>
        <v/>
      </c>
      <c r="P487" s="285">
        <v>19000</v>
      </c>
      <c r="Q487" s="285">
        <v>49000</v>
      </c>
      <c r="R487" s="284" t="str">
        <f>IF((L488=""),"",((M487-N487)/(M487+N487))*100)</f>
        <v/>
      </c>
      <c r="S487" s="285">
        <v>20</v>
      </c>
      <c r="T487" s="288" t="str">
        <f>IF(L488="","",IF(R584&lt;20,(IF(O487&gt;19000,IF(O487&lt;49000,"Pass","Fail"),"Fail"))))</f>
        <v/>
      </c>
      <c r="U487" s="284"/>
      <c r="V487" s="289"/>
    </row>
    <row r="488" spans="1:22" x14ac:dyDescent="0.3">
      <c r="A488" s="290"/>
      <c r="B488" s="292"/>
      <c r="C488" s="68" t="s">
        <v>88</v>
      </c>
      <c r="M488" s="284"/>
      <c r="N488" s="284"/>
      <c r="O488" s="284"/>
      <c r="P488" s="286"/>
      <c r="Q488" s="286"/>
      <c r="R488" s="284"/>
      <c r="S488" s="286"/>
      <c r="T488" s="288"/>
      <c r="U488" s="284"/>
      <c r="V488" s="289"/>
    </row>
    <row r="489" spans="1:22" ht="39.9" x14ac:dyDescent="0.3">
      <c r="A489" s="290"/>
      <c r="B489" s="293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84"/>
      <c r="N489" s="284"/>
      <c r="O489" s="284"/>
      <c r="P489" s="287"/>
      <c r="Q489" s="287"/>
      <c r="R489" s="284"/>
      <c r="S489" s="287"/>
      <c r="T489" s="288"/>
      <c r="U489" s="284"/>
      <c r="V489" s="289"/>
    </row>
    <row r="490" spans="1:22" x14ac:dyDescent="0.3">
      <c r="A490" s="290"/>
      <c r="B490" s="291"/>
      <c r="C490" s="68" t="s">
        <v>87</v>
      </c>
      <c r="M490" s="284" t="str">
        <f>IF((L491=""),"",MAX(D492:L492))</f>
        <v/>
      </c>
      <c r="N490" s="284" t="str">
        <f>IF(L491="","",MIN(D492:L492))</f>
        <v/>
      </c>
      <c r="O490" s="284" t="str">
        <f>IF((L492=""),"",AVERAGE(D492:L492))</f>
        <v/>
      </c>
      <c r="P490" s="285">
        <v>19000</v>
      </c>
      <c r="Q490" s="285">
        <v>49000</v>
      </c>
      <c r="R490" s="284" t="str">
        <f>IF((L491=""),"",((M490-N490)/(M490+N490))*100)</f>
        <v/>
      </c>
      <c r="S490" s="285">
        <v>20</v>
      </c>
      <c r="T490" s="288" t="str">
        <f>IF(L491="","",IF(R587&lt;20,(IF(O490&gt;19000,IF(O490&lt;49000,"Pass","Fail"),"Fail"))))</f>
        <v/>
      </c>
      <c r="U490" s="284"/>
      <c r="V490" s="289"/>
    </row>
    <row r="491" spans="1:22" x14ac:dyDescent="0.3">
      <c r="A491" s="290"/>
      <c r="B491" s="292"/>
      <c r="C491" s="68" t="s">
        <v>88</v>
      </c>
      <c r="M491" s="284"/>
      <c r="N491" s="284"/>
      <c r="O491" s="284"/>
      <c r="P491" s="286"/>
      <c r="Q491" s="286"/>
      <c r="R491" s="284"/>
      <c r="S491" s="286"/>
      <c r="T491" s="288"/>
      <c r="U491" s="284"/>
      <c r="V491" s="289"/>
    </row>
    <row r="492" spans="1:22" ht="39.9" x14ac:dyDescent="0.3">
      <c r="A492" s="290"/>
      <c r="B492" s="293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84"/>
      <c r="N492" s="284"/>
      <c r="O492" s="284"/>
      <c r="P492" s="287"/>
      <c r="Q492" s="287"/>
      <c r="R492" s="284"/>
      <c r="S492" s="287"/>
      <c r="T492" s="288"/>
      <c r="U492" s="284"/>
      <c r="V492" s="289"/>
    </row>
    <row r="493" spans="1:22" x14ac:dyDescent="0.3">
      <c r="A493" s="290"/>
      <c r="B493" s="291"/>
      <c r="C493" s="68" t="s">
        <v>87</v>
      </c>
      <c r="M493" s="284" t="str">
        <f>IF((L494=""),"",MAX(D495:L495))</f>
        <v/>
      </c>
      <c r="N493" s="284" t="str">
        <f>IF(L494="","",MIN(D495:L495))</f>
        <v/>
      </c>
      <c r="O493" s="284" t="str">
        <f>IF((L495=""),"",AVERAGE(D495:L495))</f>
        <v/>
      </c>
      <c r="P493" s="285">
        <v>19000</v>
      </c>
      <c r="Q493" s="285">
        <v>49000</v>
      </c>
      <c r="R493" s="284" t="str">
        <f>IF((L494=""),"",((M493-N493)/(M493+N493))*100)</f>
        <v/>
      </c>
      <c r="S493" s="285">
        <v>20</v>
      </c>
      <c r="T493" s="288" t="str">
        <f>IF(L494="","",IF(R590&lt;20,(IF(O493&gt;19000,IF(O493&lt;49000,"Pass","Fail"),"Fail"))))</f>
        <v/>
      </c>
      <c r="U493" s="284"/>
      <c r="V493" s="289"/>
    </row>
    <row r="494" spans="1:22" x14ac:dyDescent="0.3">
      <c r="A494" s="290"/>
      <c r="B494" s="292"/>
      <c r="C494" s="68" t="s">
        <v>88</v>
      </c>
      <c r="M494" s="284"/>
      <c r="N494" s="284"/>
      <c r="O494" s="284"/>
      <c r="P494" s="286"/>
      <c r="Q494" s="286"/>
      <c r="R494" s="284"/>
      <c r="S494" s="286"/>
      <c r="T494" s="288"/>
      <c r="U494" s="284"/>
      <c r="V494" s="289"/>
    </row>
    <row r="495" spans="1:22" ht="39.9" x14ac:dyDescent="0.3">
      <c r="A495" s="290"/>
      <c r="B495" s="293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84"/>
      <c r="N495" s="284"/>
      <c r="O495" s="284"/>
      <c r="P495" s="287"/>
      <c r="Q495" s="287"/>
      <c r="R495" s="284"/>
      <c r="S495" s="287"/>
      <c r="T495" s="288"/>
      <c r="U495" s="284"/>
      <c r="V495" s="289"/>
    </row>
    <row r="496" spans="1:22" x14ac:dyDescent="0.3">
      <c r="A496" s="290"/>
      <c r="B496" s="291"/>
      <c r="C496" s="68" t="s">
        <v>87</v>
      </c>
      <c r="M496" s="284" t="str">
        <f>IF((L497=""),"",MAX(D498:L498))</f>
        <v/>
      </c>
      <c r="N496" s="284" t="str">
        <f>IF(L497="","",MIN(D498:L498))</f>
        <v/>
      </c>
      <c r="O496" s="284" t="str">
        <f>IF((L498=""),"",AVERAGE(D498:L498))</f>
        <v/>
      </c>
      <c r="P496" s="285">
        <v>19000</v>
      </c>
      <c r="Q496" s="285">
        <v>49000</v>
      </c>
      <c r="R496" s="284" t="str">
        <f>IF((L497=""),"",((M496-N496)/(M496+N496))*100)</f>
        <v/>
      </c>
      <c r="S496" s="285">
        <v>20</v>
      </c>
      <c r="T496" s="288" t="str">
        <f>IF(L497="","",IF(R593&lt;20,(IF(O496&gt;19000,IF(O496&lt;49000,"Pass","Fail"),"Fail"))))</f>
        <v/>
      </c>
      <c r="U496" s="284"/>
      <c r="V496" s="289"/>
    </row>
    <row r="497" spans="1:22" x14ac:dyDescent="0.3">
      <c r="A497" s="290"/>
      <c r="B497" s="292"/>
      <c r="C497" s="68" t="s">
        <v>88</v>
      </c>
      <c r="M497" s="284"/>
      <c r="N497" s="284"/>
      <c r="O497" s="284"/>
      <c r="P497" s="286"/>
      <c r="Q497" s="286"/>
      <c r="R497" s="284"/>
      <c r="S497" s="286"/>
      <c r="T497" s="288"/>
      <c r="U497" s="284"/>
      <c r="V497" s="289"/>
    </row>
    <row r="498" spans="1:22" ht="39.9" x14ac:dyDescent="0.3">
      <c r="A498" s="290"/>
      <c r="B498" s="293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84"/>
      <c r="N498" s="284"/>
      <c r="O498" s="284"/>
      <c r="P498" s="287"/>
      <c r="Q498" s="287"/>
      <c r="R498" s="284"/>
      <c r="S498" s="287"/>
      <c r="T498" s="288"/>
      <c r="U498" s="284"/>
      <c r="V498" s="289"/>
    </row>
    <row r="499" spans="1:22" x14ac:dyDescent="0.3">
      <c r="A499" s="290"/>
      <c r="B499" s="291"/>
      <c r="C499" s="68" t="s">
        <v>87</v>
      </c>
      <c r="M499" s="284" t="str">
        <f>IF((L500=""),"",MAX(D501:L501))</f>
        <v/>
      </c>
      <c r="N499" s="284" t="str">
        <f>IF(L500="","",MIN(D501:L501))</f>
        <v/>
      </c>
      <c r="O499" s="284" t="str">
        <f>IF((L501=""),"",AVERAGE(D501:L501))</f>
        <v/>
      </c>
      <c r="P499" s="285">
        <v>19000</v>
      </c>
      <c r="Q499" s="285">
        <v>49000</v>
      </c>
      <c r="R499" s="284" t="str">
        <f>IF((L500=""),"",((M499-N499)/(M499+N499))*100)</f>
        <v/>
      </c>
      <c r="S499" s="285">
        <v>20</v>
      </c>
      <c r="T499" s="288" t="str">
        <f>IF(L500="","",IF(R596&lt;20,(IF(O499&gt;19000,IF(O499&lt;49000,"Pass","Fail"),"Fail"))))</f>
        <v/>
      </c>
      <c r="U499" s="284"/>
      <c r="V499" s="289"/>
    </row>
    <row r="500" spans="1:22" x14ac:dyDescent="0.3">
      <c r="A500" s="290"/>
      <c r="B500" s="292"/>
      <c r="C500" s="68" t="s">
        <v>88</v>
      </c>
      <c r="M500" s="284"/>
      <c r="N500" s="284"/>
      <c r="O500" s="284"/>
      <c r="P500" s="286"/>
      <c r="Q500" s="286"/>
      <c r="R500" s="284"/>
      <c r="S500" s="286"/>
      <c r="T500" s="288"/>
      <c r="U500" s="284"/>
      <c r="V500" s="289"/>
    </row>
    <row r="501" spans="1:22" ht="39.9" x14ac:dyDescent="0.3">
      <c r="A501" s="290"/>
      <c r="B501" s="293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84"/>
      <c r="N501" s="284"/>
      <c r="O501" s="284"/>
      <c r="P501" s="287"/>
      <c r="Q501" s="287"/>
      <c r="R501" s="284"/>
      <c r="S501" s="287"/>
      <c r="T501" s="288"/>
      <c r="U501" s="284"/>
      <c r="V501" s="289"/>
    </row>
    <row r="502" spans="1:22" x14ac:dyDescent="0.3">
      <c r="A502" s="290"/>
      <c r="B502" s="291"/>
      <c r="C502" s="68" t="s">
        <v>87</v>
      </c>
      <c r="M502" s="284" t="str">
        <f>IF((L503=""),"",MAX(D504:L504))</f>
        <v/>
      </c>
      <c r="N502" s="284" t="str">
        <f>IF(L503="","",MIN(D504:L504))</f>
        <v/>
      </c>
      <c r="O502" s="284" t="str">
        <f>IF((L504=""),"",AVERAGE(D504:L504))</f>
        <v/>
      </c>
      <c r="P502" s="285">
        <v>19000</v>
      </c>
      <c r="Q502" s="285">
        <v>49000</v>
      </c>
      <c r="R502" s="284" t="str">
        <f>IF((L503=""),"",((M502-N502)/(M502+N502))*100)</f>
        <v/>
      </c>
      <c r="S502" s="285">
        <v>20</v>
      </c>
      <c r="T502" s="288" t="str">
        <f>IF(L503="","",IF(R599&lt;20,(IF(O502&gt;19000,IF(O502&lt;49000,"Pass","Fail"),"Fail"))))</f>
        <v/>
      </c>
      <c r="U502" s="284"/>
      <c r="V502" s="289"/>
    </row>
    <row r="503" spans="1:22" x14ac:dyDescent="0.3">
      <c r="A503" s="290"/>
      <c r="B503" s="292"/>
      <c r="C503" s="68" t="s">
        <v>88</v>
      </c>
      <c r="M503" s="284"/>
      <c r="N503" s="284"/>
      <c r="O503" s="284"/>
      <c r="P503" s="286"/>
      <c r="Q503" s="286"/>
      <c r="R503" s="284"/>
      <c r="S503" s="286"/>
      <c r="T503" s="288"/>
      <c r="U503" s="284"/>
      <c r="V503" s="289"/>
    </row>
    <row r="504" spans="1:22" ht="39.9" x14ac:dyDescent="0.3">
      <c r="A504" s="290"/>
      <c r="B504" s="293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84"/>
      <c r="N504" s="284"/>
      <c r="O504" s="284"/>
      <c r="P504" s="287"/>
      <c r="Q504" s="287"/>
      <c r="R504" s="284"/>
      <c r="S504" s="287"/>
      <c r="T504" s="288"/>
      <c r="U504" s="284"/>
      <c r="V504" s="289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T10:T18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I10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0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1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1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0:I11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0:I11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T19:T45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T19:T45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I2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I2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T46:T5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T46:T5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T46:T5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T55:T5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T55:T5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T55:T5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T55:T5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T58:T66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T58:T66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T58:T6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T58:T6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T58:T6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O11" sqref="O11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I1:BC64"/>
  <sheetViews>
    <sheetView topLeftCell="A14" workbookViewId="0">
      <selection activeCell="H27" sqref="H27"/>
    </sheetView>
  </sheetViews>
  <sheetFormatPr defaultRowHeight="16.100000000000001" x14ac:dyDescent="0.35"/>
  <cols>
    <col min="11" max="11" width="11.90625" bestFit="1" customWidth="1"/>
    <col min="13" max="13" width="12.7265625" bestFit="1" customWidth="1"/>
    <col min="34" max="34" width="8.26953125" style="98" customWidth="1"/>
    <col min="267" max="267" width="11.90625" bestFit="1" customWidth="1"/>
    <col min="269" max="269" width="12.7265625" bestFit="1" customWidth="1"/>
    <col min="290" max="290" width="8.26953125" customWidth="1"/>
    <col min="523" max="523" width="11.90625" bestFit="1" customWidth="1"/>
    <col min="525" max="525" width="12.7265625" bestFit="1" customWidth="1"/>
    <col min="546" max="546" width="8.26953125" customWidth="1"/>
    <col min="779" max="779" width="11.90625" bestFit="1" customWidth="1"/>
    <col min="781" max="781" width="12.7265625" bestFit="1" customWidth="1"/>
    <col min="802" max="802" width="8.26953125" customWidth="1"/>
    <col min="1035" max="1035" width="11.90625" bestFit="1" customWidth="1"/>
    <col min="1037" max="1037" width="12.7265625" bestFit="1" customWidth="1"/>
    <col min="1058" max="1058" width="8.26953125" customWidth="1"/>
    <col min="1291" max="1291" width="11.90625" bestFit="1" customWidth="1"/>
    <col min="1293" max="1293" width="12.7265625" bestFit="1" customWidth="1"/>
    <col min="1314" max="1314" width="8.26953125" customWidth="1"/>
    <col min="1547" max="1547" width="11.90625" bestFit="1" customWidth="1"/>
    <col min="1549" max="1549" width="12.7265625" bestFit="1" customWidth="1"/>
    <col min="1570" max="1570" width="8.26953125" customWidth="1"/>
    <col min="1803" max="1803" width="11.90625" bestFit="1" customWidth="1"/>
    <col min="1805" max="1805" width="12.7265625" bestFit="1" customWidth="1"/>
    <col min="1826" max="1826" width="8.26953125" customWidth="1"/>
    <col min="2059" max="2059" width="11.90625" bestFit="1" customWidth="1"/>
    <col min="2061" max="2061" width="12.7265625" bestFit="1" customWidth="1"/>
    <col min="2082" max="2082" width="8.26953125" customWidth="1"/>
    <col min="2315" max="2315" width="11.90625" bestFit="1" customWidth="1"/>
    <col min="2317" max="2317" width="12.7265625" bestFit="1" customWidth="1"/>
    <col min="2338" max="2338" width="8.26953125" customWidth="1"/>
    <col min="2571" max="2571" width="11.90625" bestFit="1" customWidth="1"/>
    <col min="2573" max="2573" width="12.7265625" bestFit="1" customWidth="1"/>
    <col min="2594" max="2594" width="8.26953125" customWidth="1"/>
    <col min="2827" max="2827" width="11.90625" bestFit="1" customWidth="1"/>
    <col min="2829" max="2829" width="12.7265625" bestFit="1" customWidth="1"/>
    <col min="2850" max="2850" width="8.26953125" customWidth="1"/>
    <col min="3083" max="3083" width="11.90625" bestFit="1" customWidth="1"/>
    <col min="3085" max="3085" width="12.7265625" bestFit="1" customWidth="1"/>
    <col min="3106" max="3106" width="8.26953125" customWidth="1"/>
    <col min="3339" max="3339" width="11.90625" bestFit="1" customWidth="1"/>
    <col min="3341" max="3341" width="12.7265625" bestFit="1" customWidth="1"/>
    <col min="3362" max="3362" width="8.26953125" customWidth="1"/>
    <col min="3595" max="3595" width="11.90625" bestFit="1" customWidth="1"/>
    <col min="3597" max="3597" width="12.7265625" bestFit="1" customWidth="1"/>
    <col min="3618" max="3618" width="8.26953125" customWidth="1"/>
    <col min="3851" max="3851" width="11.90625" bestFit="1" customWidth="1"/>
    <col min="3853" max="3853" width="12.7265625" bestFit="1" customWidth="1"/>
    <col min="3874" max="3874" width="8.26953125" customWidth="1"/>
    <col min="4107" max="4107" width="11.90625" bestFit="1" customWidth="1"/>
    <col min="4109" max="4109" width="12.7265625" bestFit="1" customWidth="1"/>
    <col min="4130" max="4130" width="8.26953125" customWidth="1"/>
    <col min="4363" max="4363" width="11.90625" bestFit="1" customWidth="1"/>
    <col min="4365" max="4365" width="12.7265625" bestFit="1" customWidth="1"/>
    <col min="4386" max="4386" width="8.26953125" customWidth="1"/>
    <col min="4619" max="4619" width="11.90625" bestFit="1" customWidth="1"/>
    <col min="4621" max="4621" width="12.7265625" bestFit="1" customWidth="1"/>
    <col min="4642" max="4642" width="8.26953125" customWidth="1"/>
    <col min="4875" max="4875" width="11.90625" bestFit="1" customWidth="1"/>
    <col min="4877" max="4877" width="12.7265625" bestFit="1" customWidth="1"/>
    <col min="4898" max="4898" width="8.26953125" customWidth="1"/>
    <col min="5131" max="5131" width="11.90625" bestFit="1" customWidth="1"/>
    <col min="5133" max="5133" width="12.7265625" bestFit="1" customWidth="1"/>
    <col min="5154" max="5154" width="8.26953125" customWidth="1"/>
    <col min="5387" max="5387" width="11.90625" bestFit="1" customWidth="1"/>
    <col min="5389" max="5389" width="12.7265625" bestFit="1" customWidth="1"/>
    <col min="5410" max="5410" width="8.26953125" customWidth="1"/>
    <col min="5643" max="5643" width="11.90625" bestFit="1" customWidth="1"/>
    <col min="5645" max="5645" width="12.7265625" bestFit="1" customWidth="1"/>
    <col min="5666" max="5666" width="8.26953125" customWidth="1"/>
    <col min="5899" max="5899" width="11.90625" bestFit="1" customWidth="1"/>
    <col min="5901" max="5901" width="12.7265625" bestFit="1" customWidth="1"/>
    <col min="5922" max="5922" width="8.26953125" customWidth="1"/>
    <col min="6155" max="6155" width="11.90625" bestFit="1" customWidth="1"/>
    <col min="6157" max="6157" width="12.7265625" bestFit="1" customWidth="1"/>
    <col min="6178" max="6178" width="8.26953125" customWidth="1"/>
    <col min="6411" max="6411" width="11.90625" bestFit="1" customWidth="1"/>
    <col min="6413" max="6413" width="12.7265625" bestFit="1" customWidth="1"/>
    <col min="6434" max="6434" width="8.26953125" customWidth="1"/>
    <col min="6667" max="6667" width="11.90625" bestFit="1" customWidth="1"/>
    <col min="6669" max="6669" width="12.7265625" bestFit="1" customWidth="1"/>
    <col min="6690" max="6690" width="8.26953125" customWidth="1"/>
    <col min="6923" max="6923" width="11.90625" bestFit="1" customWidth="1"/>
    <col min="6925" max="6925" width="12.7265625" bestFit="1" customWidth="1"/>
    <col min="6946" max="6946" width="8.26953125" customWidth="1"/>
    <col min="7179" max="7179" width="11.90625" bestFit="1" customWidth="1"/>
    <col min="7181" max="7181" width="12.7265625" bestFit="1" customWidth="1"/>
    <col min="7202" max="7202" width="8.26953125" customWidth="1"/>
    <col min="7435" max="7435" width="11.90625" bestFit="1" customWidth="1"/>
    <col min="7437" max="7437" width="12.7265625" bestFit="1" customWidth="1"/>
    <col min="7458" max="7458" width="8.26953125" customWidth="1"/>
    <col min="7691" max="7691" width="11.90625" bestFit="1" customWidth="1"/>
    <col min="7693" max="7693" width="12.7265625" bestFit="1" customWidth="1"/>
    <col min="7714" max="7714" width="8.26953125" customWidth="1"/>
    <col min="7947" max="7947" width="11.90625" bestFit="1" customWidth="1"/>
    <col min="7949" max="7949" width="12.7265625" bestFit="1" customWidth="1"/>
    <col min="7970" max="7970" width="8.26953125" customWidth="1"/>
    <col min="8203" max="8203" width="11.90625" bestFit="1" customWidth="1"/>
    <col min="8205" max="8205" width="12.7265625" bestFit="1" customWidth="1"/>
    <col min="8226" max="8226" width="8.26953125" customWidth="1"/>
    <col min="8459" max="8459" width="11.90625" bestFit="1" customWidth="1"/>
    <col min="8461" max="8461" width="12.7265625" bestFit="1" customWidth="1"/>
    <col min="8482" max="8482" width="8.26953125" customWidth="1"/>
    <col min="8715" max="8715" width="11.90625" bestFit="1" customWidth="1"/>
    <col min="8717" max="8717" width="12.7265625" bestFit="1" customWidth="1"/>
    <col min="8738" max="8738" width="8.26953125" customWidth="1"/>
    <col min="8971" max="8971" width="11.90625" bestFit="1" customWidth="1"/>
    <col min="8973" max="8973" width="12.7265625" bestFit="1" customWidth="1"/>
    <col min="8994" max="8994" width="8.26953125" customWidth="1"/>
    <col min="9227" max="9227" width="11.90625" bestFit="1" customWidth="1"/>
    <col min="9229" max="9229" width="12.7265625" bestFit="1" customWidth="1"/>
    <col min="9250" max="9250" width="8.26953125" customWidth="1"/>
    <col min="9483" max="9483" width="11.90625" bestFit="1" customWidth="1"/>
    <col min="9485" max="9485" width="12.7265625" bestFit="1" customWidth="1"/>
    <col min="9506" max="9506" width="8.26953125" customWidth="1"/>
    <col min="9739" max="9739" width="11.90625" bestFit="1" customWidth="1"/>
    <col min="9741" max="9741" width="12.7265625" bestFit="1" customWidth="1"/>
    <col min="9762" max="9762" width="8.26953125" customWidth="1"/>
    <col min="9995" max="9995" width="11.90625" bestFit="1" customWidth="1"/>
    <col min="9997" max="9997" width="12.7265625" bestFit="1" customWidth="1"/>
    <col min="10018" max="10018" width="8.26953125" customWidth="1"/>
    <col min="10251" max="10251" width="11.90625" bestFit="1" customWidth="1"/>
    <col min="10253" max="10253" width="12.7265625" bestFit="1" customWidth="1"/>
    <col min="10274" max="10274" width="8.26953125" customWidth="1"/>
    <col min="10507" max="10507" width="11.90625" bestFit="1" customWidth="1"/>
    <col min="10509" max="10509" width="12.7265625" bestFit="1" customWidth="1"/>
    <col min="10530" max="10530" width="8.26953125" customWidth="1"/>
    <col min="10763" max="10763" width="11.90625" bestFit="1" customWidth="1"/>
    <col min="10765" max="10765" width="12.7265625" bestFit="1" customWidth="1"/>
    <col min="10786" max="10786" width="8.26953125" customWidth="1"/>
    <col min="11019" max="11019" width="11.90625" bestFit="1" customWidth="1"/>
    <col min="11021" max="11021" width="12.7265625" bestFit="1" customWidth="1"/>
    <col min="11042" max="11042" width="8.26953125" customWidth="1"/>
    <col min="11275" max="11275" width="11.90625" bestFit="1" customWidth="1"/>
    <col min="11277" max="11277" width="12.7265625" bestFit="1" customWidth="1"/>
    <col min="11298" max="11298" width="8.26953125" customWidth="1"/>
    <col min="11531" max="11531" width="11.90625" bestFit="1" customWidth="1"/>
    <col min="11533" max="11533" width="12.7265625" bestFit="1" customWidth="1"/>
    <col min="11554" max="11554" width="8.26953125" customWidth="1"/>
    <col min="11787" max="11787" width="11.90625" bestFit="1" customWidth="1"/>
    <col min="11789" max="11789" width="12.7265625" bestFit="1" customWidth="1"/>
    <col min="11810" max="11810" width="8.26953125" customWidth="1"/>
    <col min="12043" max="12043" width="11.90625" bestFit="1" customWidth="1"/>
    <col min="12045" max="12045" width="12.7265625" bestFit="1" customWidth="1"/>
    <col min="12066" max="12066" width="8.26953125" customWidth="1"/>
    <col min="12299" max="12299" width="11.90625" bestFit="1" customWidth="1"/>
    <col min="12301" max="12301" width="12.7265625" bestFit="1" customWidth="1"/>
    <col min="12322" max="12322" width="8.26953125" customWidth="1"/>
    <col min="12555" max="12555" width="11.90625" bestFit="1" customWidth="1"/>
    <col min="12557" max="12557" width="12.7265625" bestFit="1" customWidth="1"/>
    <col min="12578" max="12578" width="8.26953125" customWidth="1"/>
    <col min="12811" max="12811" width="11.90625" bestFit="1" customWidth="1"/>
    <col min="12813" max="12813" width="12.7265625" bestFit="1" customWidth="1"/>
    <col min="12834" max="12834" width="8.26953125" customWidth="1"/>
    <col min="13067" max="13067" width="11.90625" bestFit="1" customWidth="1"/>
    <col min="13069" max="13069" width="12.7265625" bestFit="1" customWidth="1"/>
    <col min="13090" max="13090" width="8.26953125" customWidth="1"/>
    <col min="13323" max="13323" width="11.90625" bestFit="1" customWidth="1"/>
    <col min="13325" max="13325" width="12.7265625" bestFit="1" customWidth="1"/>
    <col min="13346" max="13346" width="8.26953125" customWidth="1"/>
    <col min="13579" max="13579" width="11.90625" bestFit="1" customWidth="1"/>
    <col min="13581" max="13581" width="12.7265625" bestFit="1" customWidth="1"/>
    <col min="13602" max="13602" width="8.26953125" customWidth="1"/>
    <col min="13835" max="13835" width="11.90625" bestFit="1" customWidth="1"/>
    <col min="13837" max="13837" width="12.7265625" bestFit="1" customWidth="1"/>
    <col min="13858" max="13858" width="8.26953125" customWidth="1"/>
    <col min="14091" max="14091" width="11.90625" bestFit="1" customWidth="1"/>
    <col min="14093" max="14093" width="12.7265625" bestFit="1" customWidth="1"/>
    <col min="14114" max="14114" width="8.26953125" customWidth="1"/>
    <col min="14347" max="14347" width="11.90625" bestFit="1" customWidth="1"/>
    <col min="14349" max="14349" width="12.7265625" bestFit="1" customWidth="1"/>
    <col min="14370" max="14370" width="8.26953125" customWidth="1"/>
    <col min="14603" max="14603" width="11.90625" bestFit="1" customWidth="1"/>
    <col min="14605" max="14605" width="12.7265625" bestFit="1" customWidth="1"/>
    <col min="14626" max="14626" width="8.26953125" customWidth="1"/>
    <col min="14859" max="14859" width="11.90625" bestFit="1" customWidth="1"/>
    <col min="14861" max="14861" width="12.7265625" bestFit="1" customWidth="1"/>
    <col min="14882" max="14882" width="8.26953125" customWidth="1"/>
    <col min="15115" max="15115" width="11.90625" bestFit="1" customWidth="1"/>
    <col min="15117" max="15117" width="12.7265625" bestFit="1" customWidth="1"/>
    <col min="15138" max="15138" width="8.26953125" customWidth="1"/>
    <col min="15371" max="15371" width="11.90625" bestFit="1" customWidth="1"/>
    <col min="15373" max="15373" width="12.7265625" bestFit="1" customWidth="1"/>
    <col min="15394" max="15394" width="8.26953125" customWidth="1"/>
    <col min="15627" max="15627" width="11.90625" bestFit="1" customWidth="1"/>
    <col min="15629" max="15629" width="12.7265625" bestFit="1" customWidth="1"/>
    <col min="15650" max="15650" width="8.26953125" customWidth="1"/>
    <col min="15883" max="15883" width="11.90625" bestFit="1" customWidth="1"/>
    <col min="15885" max="15885" width="12.7265625" bestFit="1" customWidth="1"/>
    <col min="15906" max="15906" width="8.26953125" customWidth="1"/>
    <col min="16139" max="16139" width="11.90625" bestFit="1" customWidth="1"/>
    <col min="16141" max="16141" width="12.7265625" bestFit="1" customWidth="1"/>
    <col min="16162" max="16162" width="8.26953125" customWidth="1"/>
  </cols>
  <sheetData>
    <row r="1" spans="9:55" x14ac:dyDescent="0.3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 x14ac:dyDescent="0.3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 x14ac:dyDescent="0.3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 x14ac:dyDescent="0.3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 x14ac:dyDescent="0.3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 x14ac:dyDescent="0.3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 x14ac:dyDescent="0.3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 x14ac:dyDescent="0.3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 x14ac:dyDescent="0.3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 x14ac:dyDescent="0.3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 x14ac:dyDescent="0.3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 x14ac:dyDescent="0.3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 x14ac:dyDescent="0.3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 x14ac:dyDescent="0.3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 x14ac:dyDescent="0.3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 x14ac:dyDescent="0.3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 x14ac:dyDescent="0.3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 x14ac:dyDescent="0.3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 x14ac:dyDescent="0.3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 x14ac:dyDescent="0.3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 x14ac:dyDescent="0.3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 x14ac:dyDescent="0.3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 x14ac:dyDescent="0.3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 x14ac:dyDescent="0.3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 x14ac:dyDescent="0.3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 x14ac:dyDescent="0.3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 x14ac:dyDescent="0.3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 x14ac:dyDescent="0.3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 x14ac:dyDescent="0.3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 x14ac:dyDescent="0.3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 x14ac:dyDescent="0.3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 x14ac:dyDescent="0.3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 x14ac:dyDescent="0.3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 x14ac:dyDescent="0.3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 x14ac:dyDescent="0.3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 x14ac:dyDescent="0.3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 x14ac:dyDescent="0.3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 x14ac:dyDescent="0.3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 x14ac:dyDescent="0.3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 x14ac:dyDescent="0.3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 x14ac:dyDescent="0.3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 x14ac:dyDescent="0.3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 x14ac:dyDescent="0.3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 x14ac:dyDescent="0.3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 x14ac:dyDescent="0.3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 x14ac:dyDescent="0.3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 x14ac:dyDescent="0.3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 x14ac:dyDescent="0.3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 x14ac:dyDescent="0.3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 x14ac:dyDescent="0.3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 x14ac:dyDescent="0.3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 x14ac:dyDescent="0.3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 x14ac:dyDescent="0.3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 x14ac:dyDescent="0.3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 x14ac:dyDescent="0.3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 x14ac:dyDescent="0.3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 x14ac:dyDescent="0.3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 x14ac:dyDescent="0.3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 x14ac:dyDescent="0.3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 x14ac:dyDescent="0.3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 x14ac:dyDescent="0.3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 x14ac:dyDescent="0.3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 x14ac:dyDescent="0.3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2019-05-23T17:34:04Z</dcterms:modified>
</cp:coreProperties>
</file>