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01" firstSheet="4" activeTab="7"/>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P665" i="23"/>
  <c r="O665"/>
  <c r="N665"/>
  <c r="M665"/>
  <c r="L665"/>
  <c r="K665"/>
  <c r="J665"/>
  <c r="I665"/>
  <c r="H665"/>
  <c r="G665"/>
  <c r="F665"/>
  <c r="E665"/>
  <c r="D665"/>
  <c r="T663"/>
  <c r="S663"/>
  <c r="R663"/>
  <c r="Q663"/>
  <c r="U663" l="1"/>
  <c r="V663" s="1"/>
  <c r="K254" i="22" l="1"/>
  <c r="H254"/>
  <c r="E254"/>
  <c r="L254" s="1"/>
  <c r="T632" i="24"/>
  <c r="S632"/>
  <c r="R632"/>
  <c r="Q632"/>
  <c r="P632"/>
  <c r="O632"/>
  <c r="N632"/>
  <c r="M632"/>
  <c r="L632"/>
  <c r="K632"/>
  <c r="J632"/>
  <c r="I632"/>
  <c r="H632"/>
  <c r="G632"/>
  <c r="F632"/>
  <c r="E632"/>
  <c r="U630" s="1"/>
  <c r="D632"/>
  <c r="T629"/>
  <c r="S629"/>
  <c r="R629"/>
  <c r="Q629"/>
  <c r="P629"/>
  <c r="O629"/>
  <c r="N629"/>
  <c r="M629"/>
  <c r="L629"/>
  <c r="K629"/>
  <c r="J629"/>
  <c r="I629"/>
  <c r="H629"/>
  <c r="G629"/>
  <c r="F629"/>
  <c r="E629"/>
  <c r="D629"/>
  <c r="X627" s="1"/>
  <c r="D626"/>
  <c r="T626"/>
  <c r="S626"/>
  <c r="R626"/>
  <c r="Q626"/>
  <c r="P626"/>
  <c r="O626"/>
  <c r="N626"/>
  <c r="M626"/>
  <c r="L626"/>
  <c r="K626"/>
  <c r="J626"/>
  <c r="I626"/>
  <c r="H626"/>
  <c r="G626"/>
  <c r="F626"/>
  <c r="E626"/>
  <c r="U624" s="1"/>
  <c r="P662" i="23"/>
  <c r="R660" s="1"/>
  <c r="O662"/>
  <c r="N662"/>
  <c r="M662"/>
  <c r="L662"/>
  <c r="K662"/>
  <c r="J662"/>
  <c r="I662"/>
  <c r="H662"/>
  <c r="G662"/>
  <c r="F662"/>
  <c r="E662"/>
  <c r="D662"/>
  <c r="K253" i="22"/>
  <c r="H253"/>
  <c r="E253"/>
  <c r="L253" s="1"/>
  <c r="T623" i="24"/>
  <c r="S623"/>
  <c r="R623"/>
  <c r="Q623"/>
  <c r="P623"/>
  <c r="O623"/>
  <c r="N623"/>
  <c r="M623"/>
  <c r="L623"/>
  <c r="K623"/>
  <c r="J623"/>
  <c r="I623"/>
  <c r="H623"/>
  <c r="G623"/>
  <c r="F623"/>
  <c r="E623"/>
  <c r="U621" s="1"/>
  <c r="Y621" s="1"/>
  <c r="D623"/>
  <c r="X621" s="1"/>
  <c r="V621"/>
  <c r="P659" i="23"/>
  <c r="O659"/>
  <c r="N659"/>
  <c r="M659"/>
  <c r="L659"/>
  <c r="K659"/>
  <c r="J659"/>
  <c r="I659"/>
  <c r="H659"/>
  <c r="G659"/>
  <c r="F659"/>
  <c r="E659"/>
  <c r="D659"/>
  <c r="T657"/>
  <c r="S657"/>
  <c r="R657"/>
  <c r="Q657"/>
  <c r="U657" s="1"/>
  <c r="V657" s="1"/>
  <c r="K252" i="22"/>
  <c r="H252"/>
  <c r="E252"/>
  <c r="L252" s="1"/>
  <c r="T620" i="24"/>
  <c r="S620"/>
  <c r="R620"/>
  <c r="Q620"/>
  <c r="P620"/>
  <c r="O620"/>
  <c r="N620"/>
  <c r="M620"/>
  <c r="L620"/>
  <c r="K620"/>
  <c r="J620"/>
  <c r="I620"/>
  <c r="H620"/>
  <c r="G620"/>
  <c r="F620"/>
  <c r="E620"/>
  <c r="U618" s="1"/>
  <c r="Y618" s="1"/>
  <c r="D620"/>
  <c r="X618"/>
  <c r="V618"/>
  <c r="P656" i="23"/>
  <c r="O656"/>
  <c r="N656"/>
  <c r="M656"/>
  <c r="L656"/>
  <c r="K656"/>
  <c r="J656"/>
  <c r="I656"/>
  <c r="H656"/>
  <c r="G656"/>
  <c r="F656"/>
  <c r="E656"/>
  <c r="Q654" s="1"/>
  <c r="U654" s="1"/>
  <c r="D656"/>
  <c r="T654"/>
  <c r="R654"/>
  <c r="K251" i="22"/>
  <c r="H251"/>
  <c r="E251"/>
  <c r="L251" s="1"/>
  <c r="K250"/>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V630" i="24" l="1"/>
  <c r="Y630" s="1"/>
  <c r="W627"/>
  <c r="X630"/>
  <c r="V627"/>
  <c r="W630"/>
  <c r="U627"/>
  <c r="Y627" s="1"/>
  <c r="Z627" s="1"/>
  <c r="V624"/>
  <c r="Y624" s="1"/>
  <c r="T660" i="23"/>
  <c r="Q660"/>
  <c r="U660" s="1"/>
  <c r="X624" i="24"/>
  <c r="W624"/>
  <c r="S660" i="23"/>
  <c r="W621" i="24"/>
  <c r="Z621" s="1"/>
  <c r="W618"/>
  <c r="Z618" s="1"/>
  <c r="S654" i="23"/>
  <c r="V654" s="1"/>
  <c r="U615" i="24"/>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30" l="1"/>
  <c r="Z624"/>
  <c r="V660" i="23"/>
  <c r="Z615" i="24"/>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<sst xmlns="http://schemas.openxmlformats.org/spreadsheetml/2006/main" count="2591" uniqueCount="331">
  <si>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</si>
  <si>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</si>
  <si>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</si>
  <si>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</si>
  <si>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</si>
  <si>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</si>
  <si>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</si>
  <si>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</si>
  <si>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</si>
  <si>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</si>
  <si>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</si>
  <si>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</si>
  <si>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</si>
  <si>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</si>
  <si>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</si>
  <si>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</si>
  <si>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</si>
  <si>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</si>
  <si>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</si>
  <si>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</si>
  <si>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</si>
  <si>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</si>
  <si>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</si>
  <si>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</si>
  <si>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</si>
  <si>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</si>
  <si>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</si>
  <si>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</si>
  <si>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</si>
  <si>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</si>
  <si>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</si>
  <si>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</si>
  <si>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</si>
  <si>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</si>
  <si>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</si>
  <si>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</si>
  <si>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</si>
  <si>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</si>
  <si>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</si>
  <si>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</si>
  <si>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</si>
  <si>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</si>
  <si>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</si>
  <si>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</si>
  <si>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</si>
  <si>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</si>
  <si>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</si>
  <si>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</si>
  <si>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</si>
  <si>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</si>
  <si>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</si>
  <si>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</si>
  <si>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</si>
  <si>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</si>
  <si>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</si>
  <si>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</si>
  <si>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</si>
  <si>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</si>
  <si>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</si>
  <si>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</si>
  <si>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</si>
  <si>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</si>
  <si>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</si>
  <si>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</si>
  <si>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</si>
  <si>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</si>
  <si>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</si>
  <si>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</si>
  <si>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</si>
  <si>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</si>
  <si>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</si>
  <si>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</si>
  <si>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</si>
  <si>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</si>
  <si>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</si>
  <si>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</si>
  <si>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</si>
  <si>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</si>
  <si>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</si>
  <si>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</si>
  <si>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</si>
  <si>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</si>
  <si>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</si>
  <si>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</si>
  <si>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</si>
  <si>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</si>
  <si>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</si>
  <si>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</si>
  <si>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</si>
  <si>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</si>
  <si>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</si>
  <si>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</si>
  <si>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</si>
  <si>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</si>
  <si>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</si>
  <si>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</si>
  <si>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</si>
  <si>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</si>
  <si>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</si>
  <si>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</si>
  <si>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</si>
  <si>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</si>
  <si>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</si>
  <si>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</si>
  <si>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</si>
  <si>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</si>
  <si>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</si>
  <si>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</si>
  <si>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</si>
  <si>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</si>
  <si>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</si>
  <si>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</si>
  <si>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</si>
  <si>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</si>
  <si>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</si>
  <si>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</si>
  <si>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</si>
  <si>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</si>
  <si>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</si>
  <si>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</si>
  <si>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</si>
  <si>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</si>
  <si>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</si>
  <si>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</si>
  <si>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</si>
  <si>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</si>
  <si>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</si>
  <si>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</si>
  <si>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</si>
  <si>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</si>
  <si>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</si>
  <si>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</si>
  <si>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</si>
  <si>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</si>
  <si>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</si>
  <si>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</si>
  <si>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</si>
  <si>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</si>
  <si>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</si>
  <si>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</si>
  <si>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</si>
  <si>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</si>
  <si>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</si>
  <si>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</si>
  <si>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</si>
  <si>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</si>
  <si>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</si>
  <si>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</si>
  <si>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</si>
  <si>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</si>
  <si>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</si>
  <si>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</si>
  <si>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</si>
  <si>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</si>
  <si>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</si>
  <si>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</si>
  <si>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</si>
  <si>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</si>
  <si>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</si>
  <si>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</si>
  <si>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</si>
  <si>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</si>
  <si>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</si>
  <si>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</si>
  <si>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</si>
  <si>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</si>
  <si>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</si>
  <si>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</si>
  <si>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</si>
  <si>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</si>
  <si>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</si>
  <si>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</si>
  <si>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</si>
  <si>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</si>
  <si>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</si>
  <si>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</si>
  <si>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</si>
  <si>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</si>
  <si>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</si>
  <si>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</si>
  <si>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</si>
  <si>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</si>
  <si>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</si>
  <si>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</si>
  <si>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</si>
  <si>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</si>
  <si>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</si>
  <si>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</si>
  <si>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</si>
  <si>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</si>
  <si>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</si>
  <si>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</si>
  <si>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</si>
  <si>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</si>
  <si>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</si>
  <si>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</si>
  <si>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</si>
  <si>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</si>
  <si>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</si>
  <si>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</si>
  <si>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</si>
  <si>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</si>
  <si>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</si>
  <si>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</si>
  <si>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</si>
  <si>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</si>
  <si>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</si>
  <si>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</si>
  <si>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</si>
  <si>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</si>
  <si>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</si>
  <si>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</si>
  <si>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</si>
  <si>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</si>
  <si>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</si>
  <si>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</si>
  <si>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</si>
  <si>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</si>
  <si>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</si>
  <si>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</si>
  <si>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</si>
  <si>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</si>
  <si>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</si>
  <si>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</si>
  <si>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</si>
  <si>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</si>
  <si>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</si>
  <si>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</si>
  <si>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</si>
  <si>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</si>
  <si>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</si>
  <si>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</si>
  <si>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</si>
  <si>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</si>
  <si>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</si>
  <si>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</si>
  <si>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</si>
  <si>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</si>
  <si>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</si>
  <si>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</si>
  <si>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</si>
  <si>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</si>
  <si>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</si>
  <si>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</si>
  <si>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</si>
  <si>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</si>
  <si>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</si>
  <si>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</si>
  <si>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</si>
  <si>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</si>
  <si>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</si>
  <si>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</si>
  <si>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</si>
  <si>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</si>
  <si>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</si>
  <si>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</si>
  <si>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</si>
  <si>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</si>
  <si>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</si>
  <si>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</si>
  <si>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</si>
  <si>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</si>
  <si>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</si>
  <si>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</si>
  <si>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</si>
  <si>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</si>
  <si>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</si>
  <si>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</si>
  <si>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</si>
  <si>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</si>
  <si>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</si>
  <si>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</si>
  <si>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</si>
  <si>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</si>
  <si>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</si>
  <si>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</si>
  <si>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</si>
  <si>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</si>
  <si>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</si>
  <si>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</si>
  <si>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</si>
  <si>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</si>
  <si>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</si>
  <si>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</si>
  <si>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</si>
  <si>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</si>
  <si>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</si>
  <si>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</si>
  <si>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</si>
  <si>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</si>
  <si>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</si>
  <si>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</si>
  <si>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</si>
  <si>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</si>
  <si>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</si>
  <si>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</si>
  <si>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</si>
  <si>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</si>
  <si>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</si>
  <si>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</si>
  <si>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</si>
  <si>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</si>
  <si>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</si>
  <si>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</si>
  <si>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</si>
  <si>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</si>
  <si>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</si>
  <si>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</si>
  <si>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</si>
  <si>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</si>
  <si>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</si>
  <si>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</si>
  <si>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</si>
  <si>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</si>
  <si>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</si>
  <si>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</si>
  <si>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</si>
  <si>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</si>
  <si>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</si>
  <si>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</si>
  <si>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</si>
  <si>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</si>
  <si>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</si>
  <si>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</si>
  <si>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</si>
  <si>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</si>
  <si>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</si>
  <si>
    <t>Q21080041.F1</t>
  </si>
  <si>
    <t>Q21080126.F1</t>
  </si>
  <si>
    <t>Q21090055.F1</t>
  </si>
  <si>
    <t>Q21100015.F1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</si>
</sst>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22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4"/>
  <sheetViews>
    <sheetView zoomScale="85" zoomScaleNormal="85" workbookViewId="0">
      <pane ySplit="10" topLeftCell="A239" activePane="bottomLeft" state="frozen"/>
      <selection pane="bottomLeft" activeCell="Q249" sqref="Q249"/>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6.2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row r="251" spans="1:17">
      <c r="A251" s="48">
        <v>44242</v>
      </c>
      <c r="B251" s="371" t="s">
        <v>324</v>
      </c>
      <c r="C251" s="377">
        <v>20</v>
      </c>
      <c r="D251" s="39">
        <v>35</v>
      </c>
      <c r="E251" s="378">
        <f t="shared" ref="E251" si="113">IF(((D251="")*AND(C251="")),"",(D251-C251))</f>
        <v>15</v>
      </c>
      <c r="F251" s="377">
        <v>11</v>
      </c>
      <c r="G251" s="39">
        <v>15</v>
      </c>
      <c r="H251" s="378">
        <f t="shared" ref="H251" si="114">IF(((F251="")*AND(G251="")),"",(G251-F251))</f>
        <v>4</v>
      </c>
      <c r="I251" s="377">
        <v>9</v>
      </c>
      <c r="J251" s="39">
        <v>15</v>
      </c>
      <c r="K251" s="378">
        <f t="shared" ref="K251" si="115">IF(((I251="")*AND(J251="")),"",(J251-I251))</f>
        <v>6</v>
      </c>
      <c r="L251" s="386" t="str">
        <f t="shared" ref="L251" si="116">IF(E251="","",IF(E251&lt;O251,"Pass","Fail"))</f>
        <v>Pass</v>
      </c>
      <c r="M251" s="160">
        <v>74</v>
      </c>
      <c r="N251" s="40" t="s">
        <v>46</v>
      </c>
      <c r="O251" s="40">
        <v>55</v>
      </c>
      <c r="P251" s="40">
        <v>60</v>
      </c>
    </row>
    <row r="252" spans="1:17">
      <c r="A252" s="48">
        <v>44246</v>
      </c>
      <c r="B252" s="371" t="s">
        <v>324</v>
      </c>
      <c r="C252" s="377">
        <v>14</v>
      </c>
      <c r="D252" s="39">
        <v>17</v>
      </c>
      <c r="E252" s="378">
        <f t="shared" ref="E252" si="117">IF(((D252="")*AND(C252="")),"",(D252-C252))</f>
        <v>3</v>
      </c>
      <c r="F252" s="377">
        <v>6</v>
      </c>
      <c r="G252" s="39">
        <v>9</v>
      </c>
      <c r="H252" s="378">
        <f t="shared" ref="H252" si="118">IF(((F252="")*AND(G252="")),"",(G252-F252))</f>
        <v>3</v>
      </c>
      <c r="I252" s="377">
        <v>5</v>
      </c>
      <c r="J252" s="39">
        <v>9</v>
      </c>
      <c r="K252" s="378">
        <f t="shared" ref="K252" si="119">IF(((I252="")*AND(J252="")),"",(J252-I252))</f>
        <v>4</v>
      </c>
      <c r="L252" s="386" t="str">
        <f t="shared" ref="L252" si="120">IF(E252="","",IF(E252&lt;O252,"Pass","Fail"))</f>
        <v>Pass</v>
      </c>
      <c r="M252" s="160">
        <v>1428</v>
      </c>
      <c r="N252" s="40" t="s">
        <v>46</v>
      </c>
      <c r="O252" s="40">
        <v>55</v>
      </c>
      <c r="P252" s="40">
        <v>60</v>
      </c>
    </row>
    <row r="253" spans="1:17">
      <c r="A253" s="48">
        <v>44250</v>
      </c>
      <c r="B253" s="371" t="s">
        <v>324</v>
      </c>
      <c r="C253" s="377">
        <v>28</v>
      </c>
      <c r="D253" s="39">
        <v>27</v>
      </c>
      <c r="E253" s="378">
        <f t="shared" ref="E253" si="121">IF(((D253="")*AND(C253="")),"",(D253-C253))</f>
        <v>-1</v>
      </c>
      <c r="F253" s="377">
        <v>13</v>
      </c>
      <c r="G253" s="39">
        <v>17</v>
      </c>
      <c r="H253" s="378">
        <f t="shared" ref="H253" si="122">IF(((F253="")*AND(G253="")),"",(G253-F253))</f>
        <v>4</v>
      </c>
      <c r="I253" s="377">
        <v>13</v>
      </c>
      <c r="J253" s="39">
        <v>16</v>
      </c>
      <c r="K253" s="378">
        <f t="shared" ref="K253" si="123">IF(((I253="")*AND(J253="")),"",(J253-I253))</f>
        <v>3</v>
      </c>
      <c r="L253" s="386" t="str">
        <f t="shared" ref="L253" si="124">IF(E253="","",IF(E253&lt;O253,"Pass","Fail"))</f>
        <v>Pass</v>
      </c>
      <c r="M253" s="160">
        <v>121</v>
      </c>
      <c r="N253" s="40" t="s">
        <v>46</v>
      </c>
      <c r="O253" s="40">
        <v>55</v>
      </c>
      <c r="P253" s="40">
        <v>60</v>
      </c>
    </row>
    <row r="254" spans="1:17">
      <c r="A254" s="48">
        <v>44256</v>
      </c>
      <c r="B254" s="371" t="s">
        <v>324</v>
      </c>
      <c r="C254" s="377">
        <v>8</v>
      </c>
      <c r="D254" s="39">
        <v>34</v>
      </c>
      <c r="E254" s="378">
        <f t="shared" ref="E254" si="125">IF(((D254="")*AND(C254="")),"",(D254-C254))</f>
        <v>26</v>
      </c>
      <c r="F254" s="377">
        <v>7</v>
      </c>
      <c r="G254" s="39">
        <v>12</v>
      </c>
      <c r="H254" s="378">
        <f t="shared" ref="H254" si="126">IF(((F254="")*AND(G254="")),"",(G254-F254))</f>
        <v>5</v>
      </c>
      <c r="I254" s="377">
        <v>6</v>
      </c>
      <c r="J254" s="39">
        <v>10</v>
      </c>
      <c r="K254" s="378">
        <f t="shared" ref="K254" si="127">IF(((I254="")*AND(J254="")),"",(J254-I254))</f>
        <v>4</v>
      </c>
      <c r="L254" s="386" t="str">
        <f t="shared" ref="L254" si="128">IF(E254="","",IF(E254&lt;O254,"Pass","Fail"))</f>
        <v>Pass</v>
      </c>
      <c r="M254" s="160">
        <v>1428</v>
      </c>
      <c r="N254" s="40" t="s">
        <v>46</v>
      </c>
      <c r="O254" s="40">
        <v>55</v>
      </c>
      <c r="P254"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223" priority="127" stopIfTrue="1" operator="equal">
      <formula>"Pass"</formula>
    </cfRule>
    <cfRule type="cellIs" dxfId="222" priority="128" stopIfTrue="1" operator="equal">
      <formula>"Fail"</formula>
    </cfRule>
  </conditionalFormatting>
  <conditionalFormatting sqref="L231">
    <cfRule type="cellIs" dxfId="221" priority="47" stopIfTrue="1" operator="equal">
      <formula>"Pass"</formula>
    </cfRule>
    <cfRule type="cellIs" dxfId="220" priority="48" stopIfTrue="1" operator="equal">
      <formula>"Fail"</formula>
    </cfRule>
  </conditionalFormatting>
  <conditionalFormatting sqref="L232">
    <cfRule type="cellIs" dxfId="219" priority="45" stopIfTrue="1" operator="equal">
      <formula>"Pass"</formula>
    </cfRule>
    <cfRule type="cellIs" dxfId="218" priority="46" stopIfTrue="1" operator="equal">
      <formula>"Fail"</formula>
    </cfRule>
  </conditionalFormatting>
  <conditionalFormatting sqref="L233">
    <cfRule type="cellIs" dxfId="217" priority="43" stopIfTrue="1" operator="equal">
      <formula>"Pass"</formula>
    </cfRule>
    <cfRule type="cellIs" dxfId="216" priority="44" stopIfTrue="1" operator="equal">
      <formula>"Fail"</formula>
    </cfRule>
  </conditionalFormatting>
  <conditionalFormatting sqref="L234">
    <cfRule type="cellIs" dxfId="215" priority="41" stopIfTrue="1" operator="equal">
      <formula>"Pass"</formula>
    </cfRule>
    <cfRule type="cellIs" dxfId="214" priority="42" stopIfTrue="1" operator="equal">
      <formula>"Fail"</formula>
    </cfRule>
  </conditionalFormatting>
  <conditionalFormatting sqref="L235">
    <cfRule type="cellIs" dxfId="213" priority="39" stopIfTrue="1" operator="equal">
      <formula>"Pass"</formula>
    </cfRule>
    <cfRule type="cellIs" dxfId="212" priority="40" stopIfTrue="1" operator="equal">
      <formula>"Fail"</formula>
    </cfRule>
  </conditionalFormatting>
  <conditionalFormatting sqref="L236">
    <cfRule type="cellIs" dxfId="211" priority="37" stopIfTrue="1" operator="equal">
      <formula>"Pass"</formula>
    </cfRule>
    <cfRule type="cellIs" dxfId="210" priority="38" stopIfTrue="1" operator="equal">
      <formula>"Fail"</formula>
    </cfRule>
  </conditionalFormatting>
  <conditionalFormatting sqref="L237">
    <cfRule type="cellIs" dxfId="209" priority="35" stopIfTrue="1" operator="equal">
      <formula>"Pass"</formula>
    </cfRule>
    <cfRule type="cellIs" dxfId="208" priority="36" stopIfTrue="1" operator="equal">
      <formula>"Fail"</formula>
    </cfRule>
  </conditionalFormatting>
  <conditionalFormatting sqref="L238">
    <cfRule type="cellIs" dxfId="207" priority="33" stopIfTrue="1" operator="equal">
      <formula>"Pass"</formula>
    </cfRule>
    <cfRule type="cellIs" dxfId="206" priority="34" stopIfTrue="1" operator="equal">
      <formula>"Fail"</formula>
    </cfRule>
  </conditionalFormatting>
  <conditionalFormatting sqref="L239">
    <cfRule type="cellIs" dxfId="205" priority="31" stopIfTrue="1" operator="equal">
      <formula>"Pass"</formula>
    </cfRule>
    <cfRule type="cellIs" dxfId="204" priority="32" stopIfTrue="1" operator="equal">
      <formula>"Fail"</formula>
    </cfRule>
  </conditionalFormatting>
  <conditionalFormatting sqref="L240">
    <cfRule type="cellIs" dxfId="203" priority="29" stopIfTrue="1" operator="equal">
      <formula>"Pass"</formula>
    </cfRule>
    <cfRule type="cellIs" dxfId="202" priority="30" stopIfTrue="1" operator="equal">
      <formula>"Fail"</formula>
    </cfRule>
  </conditionalFormatting>
  <conditionalFormatting sqref="L241">
    <cfRule type="cellIs" dxfId="201" priority="27" stopIfTrue="1" operator="equal">
      <formula>"Pass"</formula>
    </cfRule>
    <cfRule type="cellIs" dxfId="200" priority="28" stopIfTrue="1" operator="equal">
      <formula>"Fail"</formula>
    </cfRule>
  </conditionalFormatting>
  <conditionalFormatting sqref="L242">
    <cfRule type="cellIs" dxfId="199" priority="25" stopIfTrue="1" operator="equal">
      <formula>"Pass"</formula>
    </cfRule>
    <cfRule type="cellIs" dxfId="198" priority="26" stopIfTrue="1" operator="equal">
      <formula>"Fail"</formula>
    </cfRule>
  </conditionalFormatting>
  <conditionalFormatting sqref="L243">
    <cfRule type="cellIs" dxfId="197" priority="23" stopIfTrue="1" operator="equal">
      <formula>"Pass"</formula>
    </cfRule>
    <cfRule type="cellIs" dxfId="196" priority="24" stopIfTrue="1" operator="equal">
      <formula>"Fail"</formula>
    </cfRule>
  </conditionalFormatting>
  <conditionalFormatting sqref="L244">
    <cfRule type="cellIs" dxfId="195" priority="21" stopIfTrue="1" operator="equal">
      <formula>"Pass"</formula>
    </cfRule>
    <cfRule type="cellIs" dxfId="194" priority="22" stopIfTrue="1" operator="equal">
      <formula>"Fail"</formula>
    </cfRule>
  </conditionalFormatting>
  <conditionalFormatting sqref="L245">
    <cfRule type="cellIs" dxfId="193" priority="19" stopIfTrue="1" operator="equal">
      <formula>"Pass"</formula>
    </cfRule>
    <cfRule type="cellIs" dxfId="192" priority="20" stopIfTrue="1" operator="equal">
      <formula>"Fail"</formula>
    </cfRule>
  </conditionalFormatting>
  <conditionalFormatting sqref="L246">
    <cfRule type="cellIs" dxfId="191" priority="17" stopIfTrue="1" operator="equal">
      <formula>"Pass"</formula>
    </cfRule>
    <cfRule type="cellIs" dxfId="190" priority="18" stopIfTrue="1" operator="equal">
      <formula>"Fail"</formula>
    </cfRule>
  </conditionalFormatting>
  <conditionalFormatting sqref="L247">
    <cfRule type="cellIs" dxfId="189" priority="15" stopIfTrue="1" operator="equal">
      <formula>"Pass"</formula>
    </cfRule>
    <cfRule type="cellIs" dxfId="188" priority="16" stopIfTrue="1" operator="equal">
      <formula>"Fail"</formula>
    </cfRule>
  </conditionalFormatting>
  <conditionalFormatting sqref="L248">
    <cfRule type="cellIs" dxfId="187" priority="13" stopIfTrue="1" operator="equal">
      <formula>"Pass"</formula>
    </cfRule>
    <cfRule type="cellIs" dxfId="186" priority="14" stopIfTrue="1" operator="equal">
      <formula>"Fail"</formula>
    </cfRule>
  </conditionalFormatting>
  <conditionalFormatting sqref="L249">
    <cfRule type="cellIs" dxfId="185" priority="11" stopIfTrue="1" operator="equal">
      <formula>"Pass"</formula>
    </cfRule>
    <cfRule type="cellIs" dxfId="184" priority="12" stopIfTrue="1" operator="equal">
      <formula>"Fail"</formula>
    </cfRule>
  </conditionalFormatting>
  <conditionalFormatting sqref="L250">
    <cfRule type="cellIs" dxfId="183" priority="9" stopIfTrue="1" operator="equal">
      <formula>"Pass"</formula>
    </cfRule>
    <cfRule type="cellIs" dxfId="182" priority="10" stopIfTrue="1" operator="equal">
      <formula>"Fail"</formula>
    </cfRule>
  </conditionalFormatting>
  <conditionalFormatting sqref="L251">
    <cfRule type="cellIs" dxfId="181" priority="7" stopIfTrue="1" operator="equal">
      <formula>"Pass"</formula>
    </cfRule>
    <cfRule type="cellIs" dxfId="180" priority="8" stopIfTrue="1" operator="equal">
      <formula>"Fail"</formula>
    </cfRule>
  </conditionalFormatting>
  <conditionalFormatting sqref="L252">
    <cfRule type="cellIs" dxfId="179" priority="5" stopIfTrue="1" operator="equal">
      <formula>"Pass"</formula>
    </cfRule>
    <cfRule type="cellIs" dxfId="178" priority="6" stopIfTrue="1" operator="equal">
      <formula>"Fail"</formula>
    </cfRule>
  </conditionalFormatting>
  <conditionalFormatting sqref="L253">
    <cfRule type="cellIs" dxfId="177" priority="3" stopIfTrue="1" operator="equal">
      <formula>"Pass"</formula>
    </cfRule>
    <cfRule type="cellIs" dxfId="176" priority="4" stopIfTrue="1" operator="equal">
      <formula>"Fail"</formula>
    </cfRule>
  </conditionalFormatting>
  <conditionalFormatting sqref="L254">
    <cfRule type="cellIs" dxfId="15" priority="1" stopIfTrue="1" operator="equal">
      <formula>"Pass"</formula>
    </cfRule>
    <cfRule type="cellIs" dxfId="14"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65"/>
  <sheetViews>
    <sheetView zoomScale="55" zoomScaleNormal="55" workbookViewId="0">
      <pane ySplit="11" topLeftCell="A654" activePane="bottomLeft" state="frozen"/>
      <selection pane="bottomLeft" activeCell="D664" sqref="D664:P664"/>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row r="654" spans="1:31" ht="19.5" customHeight="1" thickBot="1">
      <c r="A654" s="70">
        <v>44242</v>
      </c>
      <c r="B654" s="257" t="s">
        <v>222</v>
      </c>
      <c r="C654" s="258" t="s">
        <v>57</v>
      </c>
      <c r="D654">
        <v>2884.09</v>
      </c>
      <c r="E654">
        <v>2806.92</v>
      </c>
      <c r="F654">
        <v>2763.79</v>
      </c>
      <c r="G654">
        <v>2744.07</v>
      </c>
      <c r="H654">
        <v>2747</v>
      </c>
      <c r="I654">
        <v>2773.58</v>
      </c>
      <c r="J654">
        <v>2826.71</v>
      </c>
      <c r="K654">
        <v>2861.07</v>
      </c>
      <c r="L654">
        <v>2785.26</v>
      </c>
      <c r="M654">
        <v>2750.85</v>
      </c>
      <c r="N654">
        <v>2767.12</v>
      </c>
      <c r="O654">
        <v>2818.91</v>
      </c>
      <c r="P654">
        <v>2906.12</v>
      </c>
      <c r="Q654" s="258">
        <f>IF((P655=""),"",MAX(D656:P656))</f>
        <v>2240.4</v>
      </c>
      <c r="R654" s="258">
        <f>IF(P655="","",MIN(D656:P656))</f>
        <v>2142.8200000000002</v>
      </c>
      <c r="S654" s="258">
        <f>IF((P656=""),"",AVERAGE(D656:P656))</f>
        <v>2188.376923076923</v>
      </c>
      <c r="T654" s="258">
        <f>IF((P655=""),"",STDEV(D656:P656))</f>
        <v>30.760712872272048</v>
      </c>
      <c r="U654" s="258">
        <f>IF((P655=""),"",((Q654-R654)/(Q654+R654))*100)</f>
        <v>2.2262172558073727</v>
      </c>
      <c r="V654" s="267" t="str">
        <f>IF(P655="","",IF(U654&lt;7.6,IF(S654&gt;1920,IF(S654&lt;2300,"Pass","Fail"),"Fail"),"Fail"))</f>
        <v>Pass</v>
      </c>
      <c r="W654" s="274">
        <v>74</v>
      </c>
      <c r="X654" s="133" t="s">
        <v>327</v>
      </c>
      <c r="Y654" s="297"/>
      <c r="Z654" s="262">
        <v>1600</v>
      </c>
      <c r="AA654" s="262">
        <v>2600</v>
      </c>
      <c r="AB654" s="262">
        <v>1920</v>
      </c>
      <c r="AC654" s="262">
        <v>2300</v>
      </c>
      <c r="AD654" s="263">
        <v>10</v>
      </c>
      <c r="AE654" s="263">
        <v>7.6</v>
      </c>
    </row>
    <row r="655" spans="1:31" ht="19.5" customHeight="1" thickBot="1">
      <c r="A655" s="264"/>
      <c r="B655" s="265"/>
      <c r="C655" s="265" t="s">
        <v>58</v>
      </c>
      <c r="D655">
        <v>1767.6</v>
      </c>
      <c r="E655">
        <v>1686.72</v>
      </c>
      <c r="F655">
        <v>1657.99</v>
      </c>
      <c r="G655">
        <v>1652.31</v>
      </c>
      <c r="H655">
        <v>1661.3</v>
      </c>
      <c r="I655">
        <v>1688.02</v>
      </c>
      <c r="J655">
        <v>1755.3</v>
      </c>
      <c r="K655">
        <v>1786.22</v>
      </c>
      <c r="L655">
        <v>1686.82</v>
      </c>
      <c r="M655">
        <v>1655.33</v>
      </c>
      <c r="N655">
        <v>1666.66</v>
      </c>
      <c r="O655">
        <v>1716.1</v>
      </c>
      <c r="P655">
        <v>1830.67</v>
      </c>
      <c r="Q655" s="266"/>
      <c r="R655" s="265"/>
      <c r="S655" s="265"/>
      <c r="T655" s="265"/>
      <c r="U655" s="265"/>
      <c r="V655" s="267"/>
      <c r="W655" s="245"/>
      <c r="Y655" s="297"/>
    </row>
    <row r="656" spans="1:31" ht="39.75" customHeight="1" thickBot="1">
      <c r="A656" s="270"/>
      <c r="B656" s="390"/>
      <c r="C656" s="390" t="s">
        <v>322</v>
      </c>
      <c r="D656" s="391">
        <f t="shared" ref="D656:P656" si="214">IF(((D654="")*AND(D655="")),"",(D654-D655)*2)</f>
        <v>2232.9800000000005</v>
      </c>
      <c r="E656" s="391">
        <f t="shared" si="214"/>
        <v>2240.4</v>
      </c>
      <c r="F656" s="391">
        <f t="shared" si="214"/>
        <v>2211.6</v>
      </c>
      <c r="G656" s="391">
        <f t="shared" si="214"/>
        <v>2183.5200000000004</v>
      </c>
      <c r="H656" s="391">
        <f t="shared" si="214"/>
        <v>2171.4</v>
      </c>
      <c r="I656" s="391">
        <f t="shared" si="214"/>
        <v>2171.12</v>
      </c>
      <c r="J656" s="391">
        <f t="shared" si="214"/>
        <v>2142.8200000000002</v>
      </c>
      <c r="K656" s="391">
        <f t="shared" si="214"/>
        <v>2149.7000000000003</v>
      </c>
      <c r="L656" s="391">
        <f t="shared" si="214"/>
        <v>2196.8800000000006</v>
      </c>
      <c r="M656" s="391">
        <f t="shared" si="214"/>
        <v>2191.04</v>
      </c>
      <c r="N656" s="391">
        <f t="shared" si="214"/>
        <v>2200.9199999999996</v>
      </c>
      <c r="O656" s="391">
        <f t="shared" si="214"/>
        <v>2205.62</v>
      </c>
      <c r="P656" s="391">
        <f t="shared" si="214"/>
        <v>2150.8999999999996</v>
      </c>
      <c r="Q656" s="392"/>
      <c r="R656" s="390"/>
      <c r="S656" s="390"/>
      <c r="T656" s="390"/>
      <c r="U656" s="390"/>
      <c r="V656" s="393"/>
      <c r="W656" s="246"/>
      <c r="Y656" s="394"/>
    </row>
    <row r="657" spans="1:31" ht="19.5" customHeight="1" thickBot="1">
      <c r="A657" s="70">
        <v>44246</v>
      </c>
      <c r="B657" s="257" t="s">
        <v>222</v>
      </c>
      <c r="C657" s="258" t="s">
        <v>57</v>
      </c>
      <c r="D657">
        <v>2855.95</v>
      </c>
      <c r="E657">
        <v>2742.56</v>
      </c>
      <c r="F657">
        <v>2730.78</v>
      </c>
      <c r="G657">
        <v>2744.74</v>
      </c>
      <c r="H657">
        <v>2866.17</v>
      </c>
      <c r="I657">
        <v>2793.3</v>
      </c>
      <c r="J657">
        <v>2724.78</v>
      </c>
      <c r="K657">
        <v>2752.68</v>
      </c>
      <c r="L657">
        <v>2900.76</v>
      </c>
      <c r="M657">
        <v>2743.91</v>
      </c>
      <c r="N657">
        <v>2770.8</v>
      </c>
      <c r="O657">
        <v>2737.24</v>
      </c>
      <c r="P657">
        <v>2780.17</v>
      </c>
      <c r="Q657" s="258">
        <f>IF((P658=""),"",MAX(D659:P659))</f>
        <v>2433.7000000000003</v>
      </c>
      <c r="R657" s="258">
        <f>IF(P658="","",MIN(D659:P659))</f>
        <v>2150.6800000000003</v>
      </c>
      <c r="S657" s="258">
        <f>IF((P659=""),"",AVERAGE(D659:P659))</f>
        <v>2235.5753846153848</v>
      </c>
      <c r="T657" s="258">
        <f>IF((P658=""),"",STDEV(D659:P659))</f>
        <v>84.692082728677846</v>
      </c>
      <c r="U657" s="258">
        <f>IF((P658=""),"",((Q657-R657)/(Q657+R657))*100)</f>
        <v>6.17357199883081</v>
      </c>
      <c r="V657" s="267" t="str">
        <f>IF(P658="","",IF(U657&lt;7.6,IF(S657&gt;1920,IF(S657&lt;2300,"Pass","Fail"),"Fail"),"Fail"))</f>
        <v>Pass</v>
      </c>
      <c r="W657" s="274">
        <v>1428</v>
      </c>
      <c r="X657" s="133" t="s">
        <v>328</v>
      </c>
      <c r="Y657" s="297"/>
      <c r="Z657" s="262">
        <v>1600</v>
      </c>
      <c r="AA657" s="262">
        <v>2600</v>
      </c>
      <c r="AB657" s="262">
        <v>1920</v>
      </c>
      <c r="AC657" s="262">
        <v>2300</v>
      </c>
      <c r="AD657" s="263">
        <v>10</v>
      </c>
      <c r="AE657" s="263">
        <v>7.6</v>
      </c>
    </row>
    <row r="658" spans="1:31" ht="19.5" customHeight="1" thickBot="1">
      <c r="A658" s="264"/>
      <c r="B658" s="265"/>
      <c r="C658" s="265" t="s">
        <v>58</v>
      </c>
      <c r="D658">
        <v>1691.91</v>
      </c>
      <c r="E658">
        <v>1628.7</v>
      </c>
      <c r="F658">
        <v>1632.25</v>
      </c>
      <c r="G658">
        <v>1646.63</v>
      </c>
      <c r="H658">
        <v>1780.15</v>
      </c>
      <c r="I658">
        <v>1717.96</v>
      </c>
      <c r="J658">
        <v>1627.55</v>
      </c>
      <c r="K658">
        <v>1571.65</v>
      </c>
      <c r="L658">
        <v>1809.88</v>
      </c>
      <c r="M658">
        <v>1630.17</v>
      </c>
      <c r="N658">
        <v>1669.84</v>
      </c>
      <c r="O658">
        <v>1642.59</v>
      </c>
      <c r="P658">
        <v>1563.32</v>
      </c>
      <c r="Q658" s="266"/>
      <c r="R658" s="265"/>
      <c r="S658" s="265"/>
      <c r="T658" s="265"/>
      <c r="U658" s="265"/>
      <c r="V658" s="267"/>
      <c r="W658" s="245"/>
      <c r="Y658" s="297"/>
    </row>
    <row r="659" spans="1:31" ht="39.75" customHeight="1" thickBot="1">
      <c r="A659" s="270"/>
      <c r="B659" s="390"/>
      <c r="C659" s="390" t="s">
        <v>322</v>
      </c>
      <c r="D659" s="391">
        <f t="shared" ref="D659:P659" si="215">IF(((D657="")*AND(D658="")),"",(D657-D658)*2)</f>
        <v>2328.0799999999995</v>
      </c>
      <c r="E659" s="391">
        <f t="shared" si="215"/>
        <v>2227.7199999999998</v>
      </c>
      <c r="F659" s="391">
        <f t="shared" si="215"/>
        <v>2197.0600000000004</v>
      </c>
      <c r="G659" s="391">
        <f t="shared" si="215"/>
        <v>2196.2199999999993</v>
      </c>
      <c r="H659" s="391">
        <f t="shared" si="215"/>
        <v>2172.04</v>
      </c>
      <c r="I659" s="391">
        <f t="shared" si="215"/>
        <v>2150.6800000000003</v>
      </c>
      <c r="J659" s="391">
        <f t="shared" si="215"/>
        <v>2194.4600000000005</v>
      </c>
      <c r="K659" s="391">
        <f t="shared" si="215"/>
        <v>2362.0599999999995</v>
      </c>
      <c r="L659" s="391">
        <f t="shared" si="215"/>
        <v>2181.7600000000002</v>
      </c>
      <c r="M659" s="391">
        <f t="shared" si="215"/>
        <v>2227.4799999999996</v>
      </c>
      <c r="N659" s="391">
        <f t="shared" si="215"/>
        <v>2201.9200000000005</v>
      </c>
      <c r="O659" s="391">
        <f t="shared" si="215"/>
        <v>2189.2999999999997</v>
      </c>
      <c r="P659" s="391">
        <f t="shared" si="215"/>
        <v>2433.7000000000003</v>
      </c>
      <c r="Q659" s="392"/>
      <c r="R659" s="390"/>
      <c r="S659" s="390"/>
      <c r="T659" s="390"/>
      <c r="U659" s="390"/>
      <c r="V659" s="393"/>
      <c r="W659" s="246"/>
      <c r="Y659" s="394"/>
    </row>
    <row r="660" spans="1:31" ht="19.5" customHeight="1" thickBot="1">
      <c r="A660" s="70">
        <v>44250</v>
      </c>
      <c r="B660" s="257" t="s">
        <v>222</v>
      </c>
      <c r="C660" s="258" t="s">
        <v>57</v>
      </c>
      <c r="D660">
        <v>2857.2</v>
      </c>
      <c r="E660">
        <v>2752.31</v>
      </c>
      <c r="F660">
        <v>2739.54</v>
      </c>
      <c r="G660">
        <v>2746.04</v>
      </c>
      <c r="H660">
        <v>2841.21</v>
      </c>
      <c r="I660">
        <v>2817.57</v>
      </c>
      <c r="J660">
        <v>2738.61</v>
      </c>
      <c r="K660">
        <v>2748.51</v>
      </c>
      <c r="L660">
        <v>2911.94</v>
      </c>
      <c r="M660">
        <v>2757.42</v>
      </c>
      <c r="N660">
        <v>2774.65</v>
      </c>
      <c r="O660">
        <v>2741.57</v>
      </c>
      <c r="P660">
        <v>2785.54</v>
      </c>
      <c r="Q660" s="258">
        <f>IF((P661=""),"",MAX(D662:P662))</f>
        <v>2263.6399999999994</v>
      </c>
      <c r="R660" s="258">
        <f>IF(P661="","",MIN(D662:P662))</f>
        <v>2140.92</v>
      </c>
      <c r="S660" s="258">
        <f>IF((P662=""),"",AVERAGE(D662:P662))</f>
        <v>2193.4030769230772</v>
      </c>
      <c r="T660" s="258">
        <f>IF((P661=""),"",STDEV(D662:P662))</f>
        <v>35.95363945059664</v>
      </c>
      <c r="U660" s="258">
        <f>IF((P661=""),"",((Q660-R660)/(Q660+R660))*100)</f>
        <v>2.786203389214799</v>
      </c>
      <c r="V660" s="267" t="str">
        <f>IF(P661="","",IF(U660&lt;7.6,IF(S660&gt;1920,IF(S660&lt;2300,"Pass","Fail"),"Fail"),"Fail"))</f>
        <v>Pass</v>
      </c>
      <c r="W660" s="274">
        <v>121</v>
      </c>
      <c r="X660" s="133" t="s">
        <v>329</v>
      </c>
      <c r="Y660" s="297"/>
      <c r="Z660" s="262">
        <v>1600</v>
      </c>
      <c r="AA660" s="262">
        <v>2600</v>
      </c>
      <c r="AB660" s="262">
        <v>1920</v>
      </c>
      <c r="AC660" s="262">
        <v>2300</v>
      </c>
      <c r="AD660" s="263">
        <v>10</v>
      </c>
      <c r="AE660" s="263">
        <v>7.6</v>
      </c>
    </row>
    <row r="661" spans="1:31" ht="19.5" customHeight="1" thickBot="1">
      <c r="A661" s="264"/>
      <c r="B661" s="265"/>
      <c r="C661" s="265" t="s">
        <v>58</v>
      </c>
      <c r="D661">
        <v>1725.38</v>
      </c>
      <c r="E661">
        <v>1645.62</v>
      </c>
      <c r="F661">
        <v>1641.66</v>
      </c>
      <c r="G661">
        <v>1657.77</v>
      </c>
      <c r="H661">
        <v>1770.75</v>
      </c>
      <c r="I661">
        <v>1743.54</v>
      </c>
      <c r="J661">
        <v>1645.41</v>
      </c>
      <c r="K661">
        <v>1623.24</v>
      </c>
      <c r="L661">
        <v>1831.6</v>
      </c>
      <c r="M661">
        <v>1651.47</v>
      </c>
      <c r="N661">
        <v>1675.72</v>
      </c>
      <c r="O661">
        <v>1653.99</v>
      </c>
      <c r="P661">
        <v>1688.84</v>
      </c>
      <c r="Q661" s="266"/>
      <c r="R661" s="265"/>
      <c r="S661" s="265"/>
      <c r="T661" s="265"/>
      <c r="U661" s="265"/>
      <c r="V661" s="267"/>
      <c r="W661" s="245"/>
      <c r="Y661" s="297"/>
    </row>
    <row r="662" spans="1:31" ht="39.75" customHeight="1" thickBot="1">
      <c r="A662" s="270"/>
      <c r="B662" s="390"/>
      <c r="C662" s="390" t="s">
        <v>322</v>
      </c>
      <c r="D662" s="391">
        <f t="shared" ref="D662:P662" si="216">IF(((D660="")*AND(D661="")),"",(D660-D661)*2)</f>
        <v>2263.6399999999994</v>
      </c>
      <c r="E662" s="391">
        <f t="shared" si="216"/>
        <v>2213.38</v>
      </c>
      <c r="F662" s="391">
        <f t="shared" si="216"/>
        <v>2195.7599999999998</v>
      </c>
      <c r="G662" s="391">
        <f t="shared" si="216"/>
        <v>2176.54</v>
      </c>
      <c r="H662" s="391">
        <f t="shared" si="216"/>
        <v>2140.92</v>
      </c>
      <c r="I662" s="391">
        <f t="shared" si="216"/>
        <v>2148.0600000000004</v>
      </c>
      <c r="J662" s="391">
        <f t="shared" si="216"/>
        <v>2186.4</v>
      </c>
      <c r="K662" s="391">
        <f t="shared" si="216"/>
        <v>2250.5400000000004</v>
      </c>
      <c r="L662" s="391">
        <f t="shared" si="216"/>
        <v>2160.6800000000003</v>
      </c>
      <c r="M662" s="391">
        <f t="shared" si="216"/>
        <v>2211.9</v>
      </c>
      <c r="N662" s="391">
        <f t="shared" si="216"/>
        <v>2197.86</v>
      </c>
      <c r="O662" s="391">
        <f t="shared" si="216"/>
        <v>2175.1600000000003</v>
      </c>
      <c r="P662" s="391">
        <f t="shared" si="216"/>
        <v>2193.4</v>
      </c>
      <c r="Q662" s="392"/>
      <c r="R662" s="390"/>
      <c r="S662" s="390"/>
      <c r="T662" s="390"/>
      <c r="U662" s="390"/>
      <c r="V662" s="393"/>
      <c r="W662" s="246"/>
      <c r="Y662" s="394"/>
    </row>
    <row r="663" spans="1:31" ht="19.5" customHeight="1" thickBot="1">
      <c r="A663" s="70">
        <v>44256</v>
      </c>
      <c r="B663" s="257" t="s">
        <v>222</v>
      </c>
      <c r="C663" s="258" t="s">
        <v>57</v>
      </c>
      <c r="D663">
        <v>2906.65</v>
      </c>
      <c r="E663">
        <v>2777.03</v>
      </c>
      <c r="F663">
        <v>2757.76</v>
      </c>
      <c r="G663">
        <v>2763.36</v>
      </c>
      <c r="H663">
        <v>2860.08</v>
      </c>
      <c r="I663">
        <v>2860.46</v>
      </c>
      <c r="J663">
        <v>2770.93</v>
      </c>
      <c r="K663">
        <v>2747.82</v>
      </c>
      <c r="L663">
        <v>2831.77</v>
      </c>
      <c r="M663">
        <v>2792.82</v>
      </c>
      <c r="N663">
        <v>2767.8</v>
      </c>
      <c r="O663">
        <v>2776.83</v>
      </c>
      <c r="P663">
        <v>2807</v>
      </c>
      <c r="Q663" s="258">
        <f>IF((P664=""),"",MAX(D665:P665))</f>
        <v>2276.36</v>
      </c>
      <c r="R663" s="258">
        <f>IF(P664="","",MIN(D665:P665))</f>
        <v>2162.7799999999997</v>
      </c>
      <c r="S663" s="258">
        <f>IF((P665=""),"",AVERAGE(D665:P665))</f>
        <v>2217.7876923076919</v>
      </c>
      <c r="T663" s="258">
        <f>IF((P664=""),"",STDEV(D665:P665))</f>
        <v>29.53122363250176</v>
      </c>
      <c r="U663" s="258">
        <f>IF((P664=""),"",((Q663-R663)/(Q663+R663))*100)</f>
        <v>2.558603693508211</v>
      </c>
      <c r="V663" s="267" t="str">
        <f>IF(P664="","",IF(U663&lt;7.6,IF(S663&gt;1920,IF(S663&lt;2300,"Pass","Fail"),"Fail"),"Fail"))</f>
        <v>Pass</v>
      </c>
      <c r="W663" s="274">
        <v>1428</v>
      </c>
      <c r="X663" s="133" t="s">
        <v>330</v>
      </c>
      <c r="Y663" s="297"/>
      <c r="Z663" s="262">
        <v>1600</v>
      </c>
      <c r="AA663" s="262">
        <v>2600</v>
      </c>
      <c r="AB663" s="262">
        <v>1920</v>
      </c>
      <c r="AC663" s="262">
        <v>2300</v>
      </c>
      <c r="AD663" s="263">
        <v>10</v>
      </c>
      <c r="AE663" s="263">
        <v>7.6</v>
      </c>
    </row>
    <row r="664" spans="1:31" ht="19.5" customHeight="1" thickBot="1">
      <c r="A664" s="264"/>
      <c r="B664" s="265"/>
      <c r="C664" s="265" t="s">
        <v>58</v>
      </c>
      <c r="D664">
        <v>1768.47</v>
      </c>
      <c r="E664">
        <v>1663.07</v>
      </c>
      <c r="F664">
        <v>1655.19</v>
      </c>
      <c r="G664">
        <v>1660.87</v>
      </c>
      <c r="H664">
        <v>1770.85</v>
      </c>
      <c r="I664">
        <v>1758.91</v>
      </c>
      <c r="J664">
        <v>1663.86</v>
      </c>
      <c r="K664">
        <v>1620.93</v>
      </c>
      <c r="L664">
        <v>1750.38</v>
      </c>
      <c r="M664">
        <v>1674.74</v>
      </c>
      <c r="N664">
        <v>1655.47</v>
      </c>
      <c r="O664">
        <v>1669.29</v>
      </c>
      <c r="P664">
        <v>1692.66</v>
      </c>
      <c r="Q664" s="266"/>
      <c r="R664" s="265"/>
      <c r="S664" s="265"/>
      <c r="T664" s="265"/>
      <c r="U664" s="265"/>
      <c r="V664" s="267"/>
      <c r="W664" s="245"/>
      <c r="Y664" s="297"/>
    </row>
    <row r="665" spans="1:31" ht="39.75" customHeight="1" thickBot="1">
      <c r="A665" s="270"/>
      <c r="B665" s="390"/>
      <c r="C665" s="390" t="s">
        <v>322</v>
      </c>
      <c r="D665" s="391">
        <f t="shared" ref="D665:P665" si="217">IF(((D663="")*AND(D664="")),"",(D663-D664)*2)</f>
        <v>2276.36</v>
      </c>
      <c r="E665" s="391">
        <f t="shared" si="217"/>
        <v>2227.9200000000005</v>
      </c>
      <c r="F665" s="391">
        <f t="shared" si="217"/>
        <v>2205.1400000000003</v>
      </c>
      <c r="G665" s="391">
        <f t="shared" si="217"/>
        <v>2204.9800000000005</v>
      </c>
      <c r="H665" s="391">
        <f t="shared" si="217"/>
        <v>2178.46</v>
      </c>
      <c r="I665" s="391">
        <f t="shared" si="217"/>
        <v>2203.1</v>
      </c>
      <c r="J665" s="391">
        <f t="shared" si="217"/>
        <v>2214.14</v>
      </c>
      <c r="K665" s="391">
        <f t="shared" si="217"/>
        <v>2253.7800000000002</v>
      </c>
      <c r="L665" s="391">
        <f t="shared" si="217"/>
        <v>2162.7799999999997</v>
      </c>
      <c r="M665" s="391">
        <f t="shared" si="217"/>
        <v>2236.1600000000003</v>
      </c>
      <c r="N665" s="391">
        <f t="shared" si="217"/>
        <v>2224.6600000000003</v>
      </c>
      <c r="O665" s="391">
        <f t="shared" si="217"/>
        <v>2215.08</v>
      </c>
      <c r="P665" s="391">
        <f t="shared" si="217"/>
        <v>2228.6799999999998</v>
      </c>
      <c r="Q665" s="392"/>
      <c r="R665" s="390"/>
      <c r="S665" s="390"/>
      <c r="T665" s="390"/>
      <c r="U665" s="390"/>
      <c r="V665" s="393"/>
      <c r="W665" s="246"/>
      <c r="Y665"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75" priority="897" stopIfTrue="1" operator="equal">
      <formula>"Fail"</formula>
    </cfRule>
    <cfRule type="cellIs" dxfId="174" priority="898" stopIfTrue="1" operator="equal">
      <formula>"Pass"</formula>
    </cfRule>
  </conditionalFormatting>
  <conditionalFormatting sqref="U633 V633:V635">
    <cfRule type="cellIs" dxfId="173" priority="21" stopIfTrue="1" operator="equal">
      <formula>"Fail"</formula>
    </cfRule>
    <cfRule type="cellIs" dxfId="172" priority="22" stopIfTrue="1" operator="equal">
      <formula>"Pass"</formula>
    </cfRule>
  </conditionalFormatting>
  <conditionalFormatting sqref="U636 V636:V638">
    <cfRule type="cellIs" dxfId="171" priority="19" stopIfTrue="1" operator="equal">
      <formula>"Fail"</formula>
    </cfRule>
    <cfRule type="cellIs" dxfId="170" priority="20" stopIfTrue="1" operator="equal">
      <formula>"Pass"</formula>
    </cfRule>
  </conditionalFormatting>
  <conditionalFormatting sqref="U639 V639:V641">
    <cfRule type="cellIs" dxfId="169" priority="17" stopIfTrue="1" operator="equal">
      <formula>"Fail"</formula>
    </cfRule>
    <cfRule type="cellIs" dxfId="168" priority="18" stopIfTrue="1" operator="equal">
      <formula>"Pass"</formula>
    </cfRule>
  </conditionalFormatting>
  <conditionalFormatting sqref="U642 V642:V644">
    <cfRule type="cellIs" dxfId="167" priority="15" stopIfTrue="1" operator="equal">
      <formula>"Fail"</formula>
    </cfRule>
    <cfRule type="cellIs" dxfId="166" priority="16" stopIfTrue="1" operator="equal">
      <formula>"Pass"</formula>
    </cfRule>
  </conditionalFormatting>
  <conditionalFormatting sqref="U645 V645:V647">
    <cfRule type="cellIs" dxfId="165" priority="13" stopIfTrue="1" operator="equal">
      <formula>"Fail"</formula>
    </cfRule>
    <cfRule type="cellIs" dxfId="164" priority="14" stopIfTrue="1" operator="equal">
      <formula>"Pass"</formula>
    </cfRule>
  </conditionalFormatting>
  <conditionalFormatting sqref="U648 V648:V650">
    <cfRule type="cellIs" dxfId="163" priority="11" stopIfTrue="1" operator="equal">
      <formula>"Fail"</formula>
    </cfRule>
    <cfRule type="cellIs" dxfId="162" priority="12" stopIfTrue="1" operator="equal">
      <formula>"Pass"</formula>
    </cfRule>
  </conditionalFormatting>
  <conditionalFormatting sqref="U651 V651:V653">
    <cfRule type="cellIs" dxfId="161" priority="9" stopIfTrue="1" operator="equal">
      <formula>"Fail"</formula>
    </cfRule>
    <cfRule type="cellIs" dxfId="160" priority="10" stopIfTrue="1" operator="equal">
      <formula>"Pass"</formula>
    </cfRule>
  </conditionalFormatting>
  <conditionalFormatting sqref="U654 V654:V656">
    <cfRule type="cellIs" dxfId="159" priority="7" stopIfTrue="1" operator="equal">
      <formula>"Fail"</formula>
    </cfRule>
    <cfRule type="cellIs" dxfId="158" priority="8" stopIfTrue="1" operator="equal">
      <formula>"Pass"</formula>
    </cfRule>
  </conditionalFormatting>
  <conditionalFormatting sqref="U657 V657:V659">
    <cfRule type="cellIs" dxfId="157" priority="5" stopIfTrue="1" operator="equal">
      <formula>"Fail"</formula>
    </cfRule>
    <cfRule type="cellIs" dxfId="156" priority="6" stopIfTrue="1" operator="equal">
      <formula>"Pass"</formula>
    </cfRule>
  </conditionalFormatting>
  <conditionalFormatting sqref="U660 V660:V662">
    <cfRule type="cellIs" dxfId="155" priority="3" stopIfTrue="1" operator="equal">
      <formula>"Fail"</formula>
    </cfRule>
    <cfRule type="cellIs" dxfId="154" priority="4" stopIfTrue="1" operator="equal">
      <formula>"Pass"</formula>
    </cfRule>
  </conditionalFormatting>
  <conditionalFormatting sqref="U663 V663:V665">
    <cfRule type="cellIs" dxfId="11" priority="1" stopIfTrue="1" operator="equal">
      <formula>"Fail"</formula>
    </cfRule>
    <cfRule type="cellIs" dxfId="10"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tabSelected="1" zoomScale="60" zoomScaleNormal="60" workbookViewId="0">
      <pane ySplit="11" topLeftCell="A621" activePane="bottomLeft" state="frozen"/>
      <selection pane="bottomLeft" activeCell="Y632" sqref="Y632"/>
    </sheetView>
  </sheetViews>
  <sheetFormatPr defaultColWidth="9" defaultRowHeight="18.75"/>
  <cols>
    <col min="1" max="1" width="16.125" style="312" customWidth="1"/>
    <col min="2" max="2" width="10.75" style="192" customWidth="1"/>
    <col min="3" max="3" width="9.875" style="53" customWidth="1"/>
    <col min="4" max="20" width="9.125" style="53" bestFit="1" customWidth="1"/>
    <col min="21" max="22" width="9.125" style="59" bestFit="1" customWidth="1"/>
    <col min="23" max="23" width="12.875" style="59" bestFit="1" customWidth="1"/>
    <col min="24" max="24" width="9.125" style="59" bestFit="1" customWidth="1"/>
    <col min="25" max="25" width="10.125" style="59" customWidth="1"/>
    <col min="26" max="26" width="9" style="53"/>
    <col min="27" max="27" width="9.125" style="53" bestFit="1" customWidth="1"/>
    <col min="28" max="28" width="49.375" style="53" customWidth="1"/>
    <col min="29" max="29" width="34.75" style="316" customWidth="1"/>
    <col min="30" max="33" width="9.125" style="53" bestFit="1" customWidth="1"/>
    <col min="34" max="34" width="20.75" style="53" bestFit="1" customWidth="1"/>
    <col min="35" max="35" width="20.875"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364"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ht="18">
      <c r="A618" s="70">
        <v>44242</v>
      </c>
      <c r="B618" s="257" t="s">
        <v>56</v>
      </c>
      <c r="C618" s="72" t="s">
        <v>57</v>
      </c>
      <c r="D618" s="76">
        <v>2037</v>
      </c>
      <c r="E618" s="77">
        <v>2016</v>
      </c>
      <c r="F618" s="77">
        <v>2003</v>
      </c>
      <c r="G618" s="77">
        <v>1994</v>
      </c>
      <c r="H618" s="77">
        <v>1991</v>
      </c>
      <c r="I618" s="77">
        <v>1994</v>
      </c>
      <c r="J618" s="77">
        <v>2003</v>
      </c>
      <c r="K618" s="77">
        <v>2016</v>
      </c>
      <c r="L618" s="77">
        <v>2039</v>
      </c>
      <c r="M618" s="77">
        <v>2030</v>
      </c>
      <c r="N618" s="77">
        <v>2014</v>
      </c>
      <c r="O618" s="77">
        <v>2003</v>
      </c>
      <c r="P618" s="77">
        <v>1994</v>
      </c>
      <c r="Q618" s="77">
        <v>1993</v>
      </c>
      <c r="R618" s="77">
        <v>2001</v>
      </c>
      <c r="S618" s="77">
        <v>2012</v>
      </c>
      <c r="T618" s="77">
        <v>2025</v>
      </c>
      <c r="U618" s="348">
        <f>IF((T619=""),"",MAX(D620:T620))</f>
        <v>2168</v>
      </c>
      <c r="V618" s="72">
        <f>IF(T619="","",MIN(D620:T620))</f>
        <v>2046</v>
      </c>
      <c r="W618" s="71">
        <f>IF((T620=""),"",AVERAGE(D620:T620))</f>
        <v>2112.1176470588234</v>
      </c>
      <c r="X618" s="102">
        <f>STDEV(D620:T620)</f>
        <v>30.078818030594093</v>
      </c>
      <c r="Y618" s="72">
        <f>IF((T619=""),"",((U618-V618)/(U618+V618))*100)</f>
        <v>2.895111532985287</v>
      </c>
      <c r="Z618" s="73" t="str">
        <f>IF(T619="","",IF(Y618&lt;AH618,IF(W618&gt;AF618,IF(W618&lt;AG618,"Pass","Fail"),"Fail"),"Fail"))</f>
        <v>Pass</v>
      </c>
      <c r="AA618" s="355">
        <v>74</v>
      </c>
      <c r="AB618" s="364" t="s">
        <v>327</v>
      </c>
      <c r="AC618" s="358"/>
      <c r="AD618" s="349">
        <v>1600</v>
      </c>
      <c r="AE618" s="349">
        <v>2600</v>
      </c>
      <c r="AF618" s="350">
        <v>1970</v>
      </c>
      <c r="AG618" s="350">
        <v>2300</v>
      </c>
      <c r="AH618" s="351">
        <v>15</v>
      </c>
      <c r="AI618" s="351">
        <v>13</v>
      </c>
    </row>
    <row r="619" spans="1:35" ht="18">
      <c r="A619" s="356"/>
      <c r="B619" s="265"/>
      <c r="C619" s="72" t="s">
        <v>58</v>
      </c>
      <c r="D619" s="76">
        <v>953</v>
      </c>
      <c r="E619" s="77">
        <v>934</v>
      </c>
      <c r="F619" s="77">
        <v>929</v>
      </c>
      <c r="G619" s="77">
        <v>936</v>
      </c>
      <c r="H619" s="77">
        <v>946</v>
      </c>
      <c r="I619" s="77">
        <v>946</v>
      </c>
      <c r="J619" s="77">
        <v>956</v>
      </c>
      <c r="K619" s="77">
        <v>974</v>
      </c>
      <c r="L619" s="77">
        <v>1016</v>
      </c>
      <c r="M619" s="77">
        <v>981</v>
      </c>
      <c r="N619" s="77">
        <v>954</v>
      </c>
      <c r="O619" s="77">
        <v>941</v>
      </c>
      <c r="P619" s="77">
        <v>941</v>
      </c>
      <c r="Q619" s="77">
        <v>939</v>
      </c>
      <c r="R619" s="77">
        <v>939</v>
      </c>
      <c r="S619" s="77">
        <v>949</v>
      </c>
      <c r="T619" s="77">
        <v>978</v>
      </c>
      <c r="U619"/>
      <c r="V619"/>
      <c r="W619" s="105"/>
      <c r="X619" s="102"/>
      <c r="Y619" s="105"/>
      <c r="Z619" s="105"/>
      <c r="AA619" s="106"/>
      <c r="AB619" s="115"/>
      <c r="AC619" s="358"/>
      <c r="AD619" s="83"/>
      <c r="AE619" s="83"/>
      <c r="AF619" s="83"/>
      <c r="AG619" s="83"/>
      <c r="AH619" s="52"/>
      <c r="AI619" s="52"/>
    </row>
    <row r="620" spans="1:35" ht="33" customHeight="1" thickBot="1">
      <c r="A620" s="357"/>
      <c r="B620" s="271"/>
      <c r="C620" s="74" t="s">
        <v>322</v>
      </c>
      <c r="D620" s="107">
        <f>IF(((D618="")*AND(D619="")),"",(D618-D619)*2)</f>
        <v>2168</v>
      </c>
      <c r="E620" s="107">
        <f t="shared" ref="E620:T620" si="321">IF(((E618="")*AND(E619="")),"",(E618-E619)*2)</f>
        <v>2164</v>
      </c>
      <c r="F620" s="107">
        <f t="shared" si="321"/>
        <v>2148</v>
      </c>
      <c r="G620" s="107">
        <f t="shared" si="321"/>
        <v>2116</v>
      </c>
      <c r="H620" s="107">
        <f t="shared" si="321"/>
        <v>2090</v>
      </c>
      <c r="I620" s="107">
        <f t="shared" si="321"/>
        <v>2096</v>
      </c>
      <c r="J620" s="107">
        <f t="shared" si="321"/>
        <v>2094</v>
      </c>
      <c r="K620" s="107">
        <f t="shared" si="321"/>
        <v>2084</v>
      </c>
      <c r="L620" s="107">
        <f t="shared" si="321"/>
        <v>2046</v>
      </c>
      <c r="M620" s="107">
        <f t="shared" si="321"/>
        <v>2098</v>
      </c>
      <c r="N620" s="107">
        <f t="shared" si="321"/>
        <v>2120</v>
      </c>
      <c r="O620" s="107">
        <f t="shared" si="321"/>
        <v>2124</v>
      </c>
      <c r="P620" s="107">
        <f t="shared" si="321"/>
        <v>2106</v>
      </c>
      <c r="Q620" s="107">
        <f t="shared" si="321"/>
        <v>2108</v>
      </c>
      <c r="R620" s="107">
        <f t="shared" si="321"/>
        <v>2124</v>
      </c>
      <c r="S620" s="107">
        <f t="shared" si="321"/>
        <v>2126</v>
      </c>
      <c r="T620" s="107">
        <f t="shared" si="321"/>
        <v>2094</v>
      </c>
      <c r="U620" s="109"/>
      <c r="V620" s="107"/>
      <c r="W620" s="107"/>
      <c r="X620" s="110"/>
      <c r="Y620" s="107"/>
      <c r="Z620" s="107"/>
      <c r="AA620" s="111"/>
      <c r="AB620" s="115"/>
      <c r="AC620" s="310"/>
      <c r="AD620" s="83"/>
      <c r="AE620" s="83"/>
      <c r="AF620" s="83"/>
      <c r="AG620" s="83"/>
      <c r="AH620" s="52"/>
      <c r="AI620" s="52"/>
    </row>
    <row r="621" spans="1:35" ht="18">
      <c r="A621" s="70">
        <v>44246</v>
      </c>
      <c r="B621" s="257" t="s">
        <v>56</v>
      </c>
      <c r="C621" s="72" t="s">
        <v>57</v>
      </c>
      <c r="D621">
        <v>2056.25</v>
      </c>
      <c r="E621">
        <v>2044.42</v>
      </c>
      <c r="F621">
        <v>2039.89</v>
      </c>
      <c r="G621">
        <v>2033.02</v>
      </c>
      <c r="H621">
        <v>2031.35</v>
      </c>
      <c r="I621">
        <v>2032.6</v>
      </c>
      <c r="J621">
        <v>2034.97</v>
      </c>
      <c r="K621">
        <v>2038.98</v>
      </c>
      <c r="L621">
        <v>2047.6</v>
      </c>
      <c r="M621">
        <v>2042.07</v>
      </c>
      <c r="N621">
        <v>2038.98</v>
      </c>
      <c r="O621">
        <v>2035.67</v>
      </c>
      <c r="P621">
        <v>2031.73</v>
      </c>
      <c r="Q621">
        <v>2033.96</v>
      </c>
      <c r="R621">
        <v>2037.38</v>
      </c>
      <c r="S621">
        <v>2043.13</v>
      </c>
      <c r="T621">
        <v>2054.27</v>
      </c>
      <c r="U621" s="348">
        <f>IF((T622=""),"",MAX(D623:T623))</f>
        <v>2224.7400000000002</v>
      </c>
      <c r="V621" s="72">
        <f>IF(T622="","",MIN(D623:T623))</f>
        <v>2099.9399999999996</v>
      </c>
      <c r="W621" s="71">
        <f>IF((T623=""),"",AVERAGE(D623:T623))</f>
        <v>2168.1788235294116</v>
      </c>
      <c r="X621" s="102">
        <f>STDEV(D623:T623)</f>
        <v>31.315989901792463</v>
      </c>
      <c r="Y621" s="72">
        <f>IF((T622=""),"",((U621-V621)/(U621+V621))*100)</f>
        <v>2.8857626460223789</v>
      </c>
      <c r="Z621" s="73" t="str">
        <f>IF(T622="","",IF(Y621&lt;AH621,IF(W621&gt;AF621,IF(W621&lt;AG621,"Pass","Fail"),"Fail"),"Fail"))</f>
        <v>Pass</v>
      </c>
      <c r="AA621" s="355">
        <v>1428</v>
      </c>
      <c r="AB621" s="364" t="s">
        <v>328</v>
      </c>
      <c r="AC621" s="358"/>
      <c r="AD621" s="349">
        <v>1600</v>
      </c>
      <c r="AE621" s="349">
        <v>2600</v>
      </c>
      <c r="AF621" s="350">
        <v>1970</v>
      </c>
      <c r="AG621" s="350">
        <v>2300</v>
      </c>
      <c r="AH621" s="351">
        <v>15</v>
      </c>
      <c r="AI621" s="351">
        <v>13</v>
      </c>
    </row>
    <row r="622" spans="1:35" ht="18">
      <c r="A622" s="356"/>
      <c r="B622" s="265"/>
      <c r="C622" s="72" t="s">
        <v>58</v>
      </c>
      <c r="D622">
        <v>946.99</v>
      </c>
      <c r="E622">
        <v>932.05</v>
      </c>
      <c r="F622">
        <v>937.39</v>
      </c>
      <c r="G622">
        <v>949.45</v>
      </c>
      <c r="H622">
        <v>961.29</v>
      </c>
      <c r="I622">
        <v>960.16</v>
      </c>
      <c r="J622">
        <v>962.05</v>
      </c>
      <c r="K622">
        <v>969.14</v>
      </c>
      <c r="L622">
        <v>997.63</v>
      </c>
      <c r="M622">
        <v>964.08</v>
      </c>
      <c r="N622">
        <v>948.32</v>
      </c>
      <c r="O622">
        <v>946.2</v>
      </c>
      <c r="P622">
        <v>955.55</v>
      </c>
      <c r="Q622">
        <v>949.71</v>
      </c>
      <c r="R622">
        <v>944.17</v>
      </c>
      <c r="S622">
        <v>950.79</v>
      </c>
      <c r="T622">
        <v>971.78</v>
      </c>
      <c r="U622"/>
      <c r="V622"/>
      <c r="W622" s="105"/>
      <c r="X622" s="102"/>
      <c r="Y622" s="105"/>
      <c r="Z622" s="105"/>
      <c r="AA622" s="106"/>
      <c r="AB622" s="115"/>
      <c r="AC622" s="358"/>
      <c r="AD622" s="83"/>
      <c r="AE622" s="83"/>
      <c r="AF622" s="83"/>
      <c r="AG622" s="83"/>
      <c r="AH622" s="52"/>
      <c r="AI622" s="52"/>
    </row>
    <row r="623" spans="1:35" ht="33" customHeight="1" thickBot="1">
      <c r="A623" s="357"/>
      <c r="B623" s="271"/>
      <c r="C623" s="74" t="s">
        <v>322</v>
      </c>
      <c r="D623" s="107">
        <f>IF(((D621="")*AND(D622="")),"",(D621-D622)*2)</f>
        <v>2218.52</v>
      </c>
      <c r="E623" s="107">
        <f t="shared" ref="E623:T623" si="322">IF(((E621="")*AND(E622="")),"",(E621-E622)*2)</f>
        <v>2224.7400000000002</v>
      </c>
      <c r="F623" s="107">
        <f t="shared" si="322"/>
        <v>2205</v>
      </c>
      <c r="G623" s="107">
        <f t="shared" si="322"/>
        <v>2167.14</v>
      </c>
      <c r="H623" s="107">
        <f t="shared" si="322"/>
        <v>2140.12</v>
      </c>
      <c r="I623" s="107">
        <f t="shared" si="322"/>
        <v>2144.88</v>
      </c>
      <c r="J623" s="107">
        <f t="shared" si="322"/>
        <v>2145.84</v>
      </c>
      <c r="K623" s="107">
        <f t="shared" si="322"/>
        <v>2139.6800000000003</v>
      </c>
      <c r="L623" s="107">
        <f t="shared" si="322"/>
        <v>2099.9399999999996</v>
      </c>
      <c r="M623" s="107">
        <f t="shared" si="322"/>
        <v>2155.9799999999996</v>
      </c>
      <c r="N623" s="107">
        <f t="shared" si="322"/>
        <v>2181.3199999999997</v>
      </c>
      <c r="O623" s="107">
        <f t="shared" si="322"/>
        <v>2178.94</v>
      </c>
      <c r="P623" s="107">
        <f t="shared" si="322"/>
        <v>2152.36</v>
      </c>
      <c r="Q623" s="107">
        <f t="shared" si="322"/>
        <v>2168.5</v>
      </c>
      <c r="R623" s="107">
        <f t="shared" si="322"/>
        <v>2186.42</v>
      </c>
      <c r="S623" s="107">
        <f t="shared" si="322"/>
        <v>2184.6800000000003</v>
      </c>
      <c r="T623" s="107">
        <f t="shared" si="322"/>
        <v>2164.98</v>
      </c>
      <c r="U623" s="109"/>
      <c r="V623" s="107"/>
      <c r="W623" s="107"/>
      <c r="X623" s="110"/>
      <c r="Y623" s="107"/>
      <c r="Z623" s="107"/>
      <c r="AA623" s="111"/>
      <c r="AB623" s="115"/>
      <c r="AC623" s="310"/>
      <c r="AD623" s="83"/>
      <c r="AE623" s="83"/>
      <c r="AF623" s="83"/>
      <c r="AG623" s="83"/>
      <c r="AH623" s="52"/>
      <c r="AI623" s="52"/>
    </row>
    <row r="624" spans="1:35" ht="18">
      <c r="A624" s="70">
        <v>44250</v>
      </c>
      <c r="B624" s="257" t="s">
        <v>56</v>
      </c>
      <c r="C624" s="72" t="s">
        <v>57</v>
      </c>
      <c r="D624">
        <v>2042.02</v>
      </c>
      <c r="E624">
        <v>2035.17</v>
      </c>
      <c r="F624">
        <v>2029.12</v>
      </c>
      <c r="G624">
        <v>2027.52</v>
      </c>
      <c r="H624">
        <v>2025.83</v>
      </c>
      <c r="I624">
        <v>2027.84</v>
      </c>
      <c r="J624">
        <v>2032.72</v>
      </c>
      <c r="K624">
        <v>2038.65</v>
      </c>
      <c r="L624">
        <v>2050.33</v>
      </c>
      <c r="M624">
        <v>2043.49</v>
      </c>
      <c r="N624">
        <v>2036.6</v>
      </c>
      <c r="O624">
        <v>2031.67</v>
      </c>
      <c r="P624">
        <v>2027.55</v>
      </c>
      <c r="Q624">
        <v>2027.28</v>
      </c>
      <c r="R624">
        <v>2028.42</v>
      </c>
      <c r="S624">
        <v>2034.14</v>
      </c>
      <c r="T624">
        <v>2040.97</v>
      </c>
      <c r="U624" s="348">
        <f>IF((T625=""),"",MAX(D626:T626))</f>
        <v>2223.2400000000002</v>
      </c>
      <c r="V624" s="72">
        <f>IF(T625="","",MIN(D626:T626))</f>
        <v>2095.4399999999996</v>
      </c>
      <c r="W624" s="71">
        <f>IF((T626=""),"",AVERAGE(D626:T626))</f>
        <v>2160.5270588235294</v>
      </c>
      <c r="X624" s="102">
        <f>STDEV(D626:T626)</f>
        <v>32.202597675645997</v>
      </c>
      <c r="Y624" s="72">
        <f>IF((T625=""),"",((U624-V624)/(U624+V624))*100)</f>
        <v>2.9592375448053718</v>
      </c>
      <c r="Z624" s="73" t="str">
        <f>IF(T625="","",IF(Y624&lt;AH624,IF(W624&gt;AF624,IF(W624&lt;AG624,"Pass","Fail"),"Fail"),"Fail"))</f>
        <v>Pass</v>
      </c>
      <c r="AA624" s="355">
        <v>121</v>
      </c>
      <c r="AB624" s="364" t="s">
        <v>329</v>
      </c>
      <c r="AC624" s="358"/>
      <c r="AD624" s="349">
        <v>1600</v>
      </c>
      <c r="AE624" s="349">
        <v>2600</v>
      </c>
      <c r="AF624" s="350">
        <v>1970</v>
      </c>
      <c r="AG624" s="350">
        <v>2300</v>
      </c>
      <c r="AH624" s="351">
        <v>15</v>
      </c>
      <c r="AI624" s="351">
        <v>13</v>
      </c>
    </row>
    <row r="625" spans="1:35" ht="18">
      <c r="A625" s="356"/>
      <c r="B625" s="265"/>
      <c r="C625" s="72" t="s">
        <v>58</v>
      </c>
      <c r="D625">
        <v>937.01</v>
      </c>
      <c r="E625">
        <v>923.55</v>
      </c>
      <c r="F625">
        <v>930.58</v>
      </c>
      <c r="G625">
        <v>946.35</v>
      </c>
      <c r="H625">
        <v>959.88</v>
      </c>
      <c r="I625">
        <v>959.8</v>
      </c>
      <c r="J625">
        <v>963.24</v>
      </c>
      <c r="K625">
        <v>974.63</v>
      </c>
      <c r="L625">
        <v>1002.61</v>
      </c>
      <c r="M625">
        <v>967.59</v>
      </c>
      <c r="N625">
        <v>945.79</v>
      </c>
      <c r="O625">
        <v>947.61</v>
      </c>
      <c r="P625">
        <v>955.34</v>
      </c>
      <c r="Q625">
        <v>946.57</v>
      </c>
      <c r="R625">
        <v>938.52</v>
      </c>
      <c r="S625">
        <v>946.7</v>
      </c>
      <c r="T625">
        <v>969.07</v>
      </c>
      <c r="U625"/>
      <c r="V625"/>
      <c r="W625" s="105"/>
      <c r="X625" s="102"/>
      <c r="Y625" s="105"/>
      <c r="Z625" s="105"/>
      <c r="AA625" s="106"/>
      <c r="AB625" s="115"/>
      <c r="AC625" s="358"/>
      <c r="AD625" s="83"/>
      <c r="AE625" s="83"/>
      <c r="AF625" s="83"/>
      <c r="AG625" s="83"/>
      <c r="AH625" s="52"/>
      <c r="AI625" s="52"/>
    </row>
    <row r="626" spans="1:35" ht="33" customHeight="1" thickBot="1">
      <c r="A626" s="357"/>
      <c r="B626" s="271"/>
      <c r="C626" s="74" t="s">
        <v>322</v>
      </c>
      <c r="D626" s="107">
        <f>IF(((D624="")*AND(D625="")),"",(D624-D625)*2)</f>
        <v>2210.02</v>
      </c>
      <c r="E626" s="107">
        <f t="shared" ref="E626:T626" si="323">IF(((E624="")*AND(E625="")),"",(E624-E625)*2)</f>
        <v>2223.2400000000002</v>
      </c>
      <c r="F626" s="107">
        <f t="shared" si="323"/>
        <v>2197.08</v>
      </c>
      <c r="G626" s="107">
        <f t="shared" si="323"/>
        <v>2162.34</v>
      </c>
      <c r="H626" s="107">
        <f t="shared" si="323"/>
        <v>2131.8999999999996</v>
      </c>
      <c r="I626" s="107">
        <f t="shared" si="323"/>
        <v>2136.08</v>
      </c>
      <c r="J626" s="107">
        <f t="shared" si="323"/>
        <v>2138.96</v>
      </c>
      <c r="K626" s="107">
        <f t="shared" si="323"/>
        <v>2128.04</v>
      </c>
      <c r="L626" s="107">
        <f t="shared" si="323"/>
        <v>2095.4399999999996</v>
      </c>
      <c r="M626" s="107">
        <f t="shared" si="323"/>
        <v>2151.8000000000002</v>
      </c>
      <c r="N626" s="107">
        <f t="shared" si="323"/>
        <v>2181.62</v>
      </c>
      <c r="O626" s="107">
        <f t="shared" si="323"/>
        <v>2168.12</v>
      </c>
      <c r="P626" s="107">
        <f t="shared" si="323"/>
        <v>2144.42</v>
      </c>
      <c r="Q626" s="107">
        <f t="shared" si="323"/>
        <v>2161.42</v>
      </c>
      <c r="R626" s="107">
        <f t="shared" si="323"/>
        <v>2179.8000000000002</v>
      </c>
      <c r="S626" s="107">
        <f t="shared" si="323"/>
        <v>2174.88</v>
      </c>
      <c r="T626" s="107">
        <f t="shared" si="323"/>
        <v>2143.8000000000002</v>
      </c>
      <c r="U626" s="109"/>
      <c r="V626" s="107"/>
      <c r="W626" s="107"/>
      <c r="X626" s="110"/>
      <c r="Y626" s="107"/>
      <c r="Z626" s="107"/>
      <c r="AA626" s="111"/>
      <c r="AB626" s="115"/>
      <c r="AC626" s="310"/>
      <c r="AD626" s="83"/>
      <c r="AE626" s="83"/>
      <c r="AF626" s="83"/>
      <c r="AG626" s="83"/>
      <c r="AH626" s="52"/>
      <c r="AI626" s="52"/>
    </row>
    <row r="627" spans="1:35" ht="18">
      <c r="A627" s="70">
        <v>44253</v>
      </c>
      <c r="B627" s="257" t="s">
        <v>56</v>
      </c>
      <c r="C627" s="72" t="s">
        <v>57</v>
      </c>
      <c r="D627">
        <v>2056.25</v>
      </c>
      <c r="E627">
        <v>2044.42</v>
      </c>
      <c r="F627">
        <v>2039.89</v>
      </c>
      <c r="G627">
        <v>2033.02</v>
      </c>
      <c r="H627">
        <v>2031.35</v>
      </c>
      <c r="I627">
        <v>2032.6</v>
      </c>
      <c r="J627">
        <v>2034.97</v>
      </c>
      <c r="K627">
        <v>2038.98</v>
      </c>
      <c r="L627">
        <v>2047.6</v>
      </c>
      <c r="M627">
        <v>2042.07</v>
      </c>
      <c r="N627">
        <v>2038.98</v>
      </c>
      <c r="O627">
        <v>2035.67</v>
      </c>
      <c r="P627">
        <v>2031.73</v>
      </c>
      <c r="Q627">
        <v>2033.96</v>
      </c>
      <c r="R627">
        <v>2037.38</v>
      </c>
      <c r="S627">
        <v>2043.13</v>
      </c>
      <c r="T627">
        <v>2054.27</v>
      </c>
      <c r="U627" s="348">
        <f>IF((T628=""),"",MAX(D629:T629))</f>
        <v>2224.7400000000002</v>
      </c>
      <c r="V627" s="72">
        <f>IF(T628="","",MIN(D629:T629))</f>
        <v>2099.9399999999996</v>
      </c>
      <c r="W627" s="71">
        <f>IF((T629=""),"",AVERAGE(D629:T629))</f>
        <v>2168.1788235294116</v>
      </c>
      <c r="X627" s="102">
        <f>STDEV(D629:T629)</f>
        <v>31.315989901792463</v>
      </c>
      <c r="Y627" s="72">
        <f>IF((T628=""),"",((U627-V627)/(U627+V627))*100)</f>
        <v>2.8857626460223789</v>
      </c>
      <c r="Z627" s="73" t="str">
        <f>IF(T628="","",IF(Y627&lt;AH627,IF(W627&gt;AF627,IF(W627&lt;AG627,"Pass","Fail"),"Fail"),"Fail"))</f>
        <v>Pass</v>
      </c>
      <c r="AA627" s="355">
        <v>1428</v>
      </c>
      <c r="AB627" s="364"/>
      <c r="AC627" s="358"/>
      <c r="AD627" s="349">
        <v>1600</v>
      </c>
      <c r="AE627" s="349">
        <v>2600</v>
      </c>
      <c r="AF627" s="350">
        <v>1970</v>
      </c>
      <c r="AG627" s="350">
        <v>2300</v>
      </c>
      <c r="AH627" s="351">
        <v>15</v>
      </c>
      <c r="AI627" s="351">
        <v>13</v>
      </c>
    </row>
    <row r="628" spans="1:35" ht="18">
      <c r="A628" s="356"/>
      <c r="B628" s="265"/>
      <c r="C628" s="72" t="s">
        <v>58</v>
      </c>
      <c r="D628">
        <v>946.99</v>
      </c>
      <c r="E628">
        <v>932.05</v>
      </c>
      <c r="F628">
        <v>937.39</v>
      </c>
      <c r="G628">
        <v>949.45</v>
      </c>
      <c r="H628">
        <v>961.29</v>
      </c>
      <c r="I628">
        <v>960.16</v>
      </c>
      <c r="J628">
        <v>962.05</v>
      </c>
      <c r="K628">
        <v>969.14</v>
      </c>
      <c r="L628">
        <v>997.63</v>
      </c>
      <c r="M628">
        <v>964.08</v>
      </c>
      <c r="N628">
        <v>948.32</v>
      </c>
      <c r="O628">
        <v>946.2</v>
      </c>
      <c r="P628">
        <v>955.55</v>
      </c>
      <c r="Q628">
        <v>949.71</v>
      </c>
      <c r="R628">
        <v>944.17</v>
      </c>
      <c r="S628">
        <v>950.79</v>
      </c>
      <c r="T628">
        <v>971.78</v>
      </c>
      <c r="U628"/>
      <c r="V628"/>
      <c r="W628" s="105"/>
      <c r="X628" s="102"/>
      <c r="Y628" s="105"/>
      <c r="Z628" s="105"/>
      <c r="AA628" s="106"/>
      <c r="AB628" s="115"/>
      <c r="AC628" s="358"/>
      <c r="AD628" s="83"/>
      <c r="AE628" s="83"/>
      <c r="AF628" s="83"/>
      <c r="AG628" s="83"/>
      <c r="AH628" s="52"/>
      <c r="AI628" s="52"/>
    </row>
    <row r="629" spans="1:35" ht="33" customHeight="1" thickBot="1">
      <c r="A629" s="357"/>
      <c r="B629" s="271"/>
      <c r="C629" s="74" t="s">
        <v>322</v>
      </c>
      <c r="D629" s="107">
        <f>IF(((D627="")*AND(D628="")),"",(D627-D628)*2)</f>
        <v>2218.52</v>
      </c>
      <c r="E629" s="107">
        <f t="shared" ref="E629:T629" si="324">IF(((E627="")*AND(E628="")),"",(E627-E628)*2)</f>
        <v>2224.7400000000002</v>
      </c>
      <c r="F629" s="107">
        <f t="shared" si="324"/>
        <v>2205</v>
      </c>
      <c r="G629" s="107">
        <f t="shared" si="324"/>
        <v>2167.14</v>
      </c>
      <c r="H629" s="107">
        <f t="shared" si="324"/>
        <v>2140.12</v>
      </c>
      <c r="I629" s="107">
        <f t="shared" si="324"/>
        <v>2144.88</v>
      </c>
      <c r="J629" s="107">
        <f t="shared" si="324"/>
        <v>2145.84</v>
      </c>
      <c r="K629" s="107">
        <f t="shared" si="324"/>
        <v>2139.6800000000003</v>
      </c>
      <c r="L629" s="107">
        <f t="shared" si="324"/>
        <v>2099.9399999999996</v>
      </c>
      <c r="M629" s="107">
        <f t="shared" si="324"/>
        <v>2155.9799999999996</v>
      </c>
      <c r="N629" s="107">
        <f t="shared" si="324"/>
        <v>2181.3199999999997</v>
      </c>
      <c r="O629" s="107">
        <f t="shared" si="324"/>
        <v>2178.94</v>
      </c>
      <c r="P629" s="107">
        <f t="shared" si="324"/>
        <v>2152.36</v>
      </c>
      <c r="Q629" s="107">
        <f t="shared" si="324"/>
        <v>2168.5</v>
      </c>
      <c r="R629" s="107">
        <f t="shared" si="324"/>
        <v>2186.42</v>
      </c>
      <c r="S629" s="107">
        <f t="shared" si="324"/>
        <v>2184.6800000000003</v>
      </c>
      <c r="T629" s="107">
        <f t="shared" si="324"/>
        <v>2164.98</v>
      </c>
      <c r="U629" s="109"/>
      <c r="V629" s="107"/>
      <c r="W629" s="107"/>
      <c r="X629" s="110"/>
      <c r="Y629" s="107"/>
      <c r="Z629" s="107"/>
      <c r="AA629" s="111"/>
      <c r="AB629" s="115"/>
      <c r="AC629" s="310"/>
      <c r="AD629" s="83"/>
      <c r="AE629" s="83"/>
      <c r="AF629" s="83"/>
      <c r="AG629" s="83"/>
      <c r="AH629" s="52"/>
      <c r="AI629" s="52"/>
    </row>
    <row r="630" spans="1:35" ht="18">
      <c r="A630" s="70">
        <v>44256</v>
      </c>
      <c r="B630" s="257" t="s">
        <v>56</v>
      </c>
      <c r="C630" s="72" t="s">
        <v>57</v>
      </c>
      <c r="D630">
        <v>2062.9</v>
      </c>
      <c r="E630">
        <v>2065.9899999999998</v>
      </c>
      <c r="F630">
        <v>2062.4699999999998</v>
      </c>
      <c r="G630">
        <v>2058.48</v>
      </c>
      <c r="H630">
        <v>2057.41</v>
      </c>
      <c r="I630">
        <v>2056.5300000000002</v>
      </c>
      <c r="J630">
        <v>2060.79</v>
      </c>
      <c r="K630">
        <v>2065.88</v>
      </c>
      <c r="L630">
        <v>2074.4</v>
      </c>
      <c r="M630">
        <v>2065.73</v>
      </c>
      <c r="N630">
        <v>2059.54</v>
      </c>
      <c r="O630">
        <v>2058.0500000000002</v>
      </c>
      <c r="P630">
        <v>2059.6999999999998</v>
      </c>
      <c r="Q630">
        <v>2057.71</v>
      </c>
      <c r="R630">
        <v>2061.1</v>
      </c>
      <c r="S630">
        <v>2065.9299999999998</v>
      </c>
      <c r="T630">
        <v>2077.0700000000002</v>
      </c>
      <c r="U630" s="348">
        <f>IF((T631=""),"",MAX(D632:T632))</f>
        <v>2211.0599999999995</v>
      </c>
      <c r="V630" s="72">
        <f>IF(T631="","",MIN(D632:T632))</f>
        <v>2095.84</v>
      </c>
      <c r="W630" s="71">
        <f>IF((T632=""),"",AVERAGE(D632:T632))</f>
        <v>2158.7058823529414</v>
      </c>
      <c r="X630" s="102">
        <f>STDEV(D632:T632)</f>
        <v>27.027937180491662</v>
      </c>
      <c r="Y630" s="72">
        <f>IF((T631=""),"",((U630-V630)/(U630+V630))*100)</f>
        <v>2.6752420534491015</v>
      </c>
      <c r="Z630" s="73" t="str">
        <f>IF(T631="","",IF(Y630&lt;AH630,IF(W630&gt;AF630,IF(W630&lt;AG630,"Pass","Fail"),"Fail"),"Fail"))</f>
        <v>Pass</v>
      </c>
      <c r="AA630" s="355">
        <v>1428</v>
      </c>
      <c r="AB630" s="364" t="s">
        <v>330</v>
      </c>
      <c r="AC630" s="358"/>
      <c r="AD630" s="349">
        <v>1600</v>
      </c>
      <c r="AE630" s="349">
        <v>2600</v>
      </c>
      <c r="AF630" s="350">
        <v>1970</v>
      </c>
      <c r="AG630" s="350">
        <v>2300</v>
      </c>
      <c r="AH630" s="351">
        <v>15</v>
      </c>
      <c r="AI630" s="351">
        <v>13</v>
      </c>
    </row>
    <row r="631" spans="1:35" ht="18">
      <c r="A631" s="356"/>
      <c r="B631" s="265"/>
      <c r="C631" s="72" t="s">
        <v>58</v>
      </c>
      <c r="D631">
        <v>970.05</v>
      </c>
      <c r="E631">
        <v>960.46</v>
      </c>
      <c r="F631">
        <v>964.74</v>
      </c>
      <c r="G631">
        <v>977.85</v>
      </c>
      <c r="H631">
        <v>988.35</v>
      </c>
      <c r="I631">
        <v>988.65</v>
      </c>
      <c r="J631">
        <v>989.4</v>
      </c>
      <c r="K631">
        <v>999.38</v>
      </c>
      <c r="L631">
        <v>1026.48</v>
      </c>
      <c r="M631">
        <v>988.52</v>
      </c>
      <c r="N631">
        <v>975.27</v>
      </c>
      <c r="O631">
        <v>974.87</v>
      </c>
      <c r="P631">
        <v>981.55</v>
      </c>
      <c r="Q631">
        <v>984.59</v>
      </c>
      <c r="R631">
        <v>973.68</v>
      </c>
      <c r="S631">
        <v>976.35</v>
      </c>
      <c r="T631">
        <v>1000.49</v>
      </c>
      <c r="U631"/>
      <c r="V631"/>
      <c r="W631" s="105"/>
      <c r="X631" s="102"/>
      <c r="Y631" s="105"/>
      <c r="Z631" s="105"/>
      <c r="AA631" s="106"/>
      <c r="AB631" s="115"/>
      <c r="AC631" s="358"/>
      <c r="AD631" s="83"/>
      <c r="AE631" s="83"/>
      <c r="AF631" s="83"/>
      <c r="AG631" s="83"/>
      <c r="AH631" s="52"/>
      <c r="AI631" s="52"/>
    </row>
    <row r="632" spans="1:35" ht="33" customHeight="1" thickBot="1">
      <c r="A632" s="357"/>
      <c r="B632" s="271"/>
      <c r="C632" s="74" t="s">
        <v>322</v>
      </c>
      <c r="D632" s="107">
        <f>IF(((D630="")*AND(D631="")),"",(D630-D631)*2)</f>
        <v>2185.7000000000003</v>
      </c>
      <c r="E632" s="107">
        <f t="shared" ref="E632:T632" si="325">IF(((E630="")*AND(E631="")),"",(E630-E631)*2)</f>
        <v>2211.0599999999995</v>
      </c>
      <c r="F632" s="107">
        <f t="shared" si="325"/>
        <v>2195.4599999999996</v>
      </c>
      <c r="G632" s="107">
        <f t="shared" si="325"/>
        <v>2161.2600000000002</v>
      </c>
      <c r="H632" s="107">
        <f t="shared" si="325"/>
        <v>2138.12</v>
      </c>
      <c r="I632" s="107">
        <f t="shared" si="325"/>
        <v>2135.7600000000002</v>
      </c>
      <c r="J632" s="107">
        <f t="shared" si="325"/>
        <v>2142.7799999999997</v>
      </c>
      <c r="K632" s="107">
        <f t="shared" si="325"/>
        <v>2133</v>
      </c>
      <c r="L632" s="107">
        <f t="shared" si="325"/>
        <v>2095.84</v>
      </c>
      <c r="M632" s="107">
        <f t="shared" si="325"/>
        <v>2154.42</v>
      </c>
      <c r="N632" s="107">
        <f t="shared" si="325"/>
        <v>2168.54</v>
      </c>
      <c r="O632" s="107">
        <f t="shared" si="325"/>
        <v>2166.3600000000006</v>
      </c>
      <c r="P632" s="107">
        <f t="shared" si="325"/>
        <v>2156.2999999999997</v>
      </c>
      <c r="Q632" s="107">
        <f t="shared" si="325"/>
        <v>2146.2399999999998</v>
      </c>
      <c r="R632" s="107">
        <f t="shared" si="325"/>
        <v>2174.84</v>
      </c>
      <c r="S632" s="107">
        <f t="shared" si="325"/>
        <v>2179.16</v>
      </c>
      <c r="T632" s="107">
        <f t="shared" si="325"/>
        <v>2153.1600000000003</v>
      </c>
      <c r="U632" s="109"/>
      <c r="V632" s="107"/>
      <c r="W632" s="107"/>
      <c r="X632" s="110"/>
      <c r="Y632" s="107"/>
      <c r="Z632" s="107"/>
      <c r="AA632" s="111"/>
      <c r="AB632" s="115"/>
      <c r="AC632" s="310"/>
      <c r="AD632" s="83"/>
      <c r="AE632" s="83"/>
      <c r="AF632" s="83"/>
      <c r="AG632" s="83"/>
      <c r="AH632" s="52"/>
      <c r="AI632" s="52"/>
    </row>
    <row r="633" spans="1:35" ht="18">
      <c r="A633" s="70"/>
      <c r="B633" s="257"/>
      <c r="C633" s="72"/>
      <c r="D633"/>
      <c r="E633"/>
      <c r="F633"/>
      <c r="G633"/>
      <c r="H633"/>
      <c r="I633"/>
      <c r="J633"/>
      <c r="K633"/>
      <c r="L633"/>
      <c r="M633"/>
      <c r="N633"/>
      <c r="O633"/>
      <c r="P633"/>
      <c r="Q633"/>
      <c r="R633"/>
      <c r="S633"/>
      <c r="T633"/>
      <c r="U633" s="348"/>
      <c r="V633" s="72"/>
      <c r="W633" s="71"/>
      <c r="X633" s="102"/>
      <c r="Y633" s="72"/>
      <c r="Z633" s="73"/>
      <c r="AA633" s="355"/>
      <c r="AB633" s="364"/>
      <c r="AC633" s="358"/>
      <c r="AD633" s="349"/>
      <c r="AE633" s="349"/>
      <c r="AF633" s="350"/>
      <c r="AG633" s="350"/>
      <c r="AH633" s="351"/>
      <c r="AI633" s="351"/>
    </row>
    <row r="634" spans="1:35" ht="18">
      <c r="A634" s="356"/>
      <c r="B634" s="265"/>
      <c r="C634" s="72"/>
      <c r="D634"/>
      <c r="E634"/>
      <c r="F634"/>
      <c r="G634"/>
      <c r="H634"/>
      <c r="I634"/>
      <c r="J634"/>
      <c r="K634"/>
      <c r="L634"/>
      <c r="M634"/>
      <c r="N634"/>
      <c r="O634"/>
      <c r="P634"/>
      <c r="Q634"/>
      <c r="R634"/>
      <c r="S634"/>
      <c r="T634"/>
      <c r="U634"/>
      <c r="V634"/>
      <c r="W634" s="105"/>
      <c r="X634" s="102"/>
      <c r="Y634" s="105"/>
      <c r="Z634" s="105"/>
      <c r="AA634" s="106"/>
      <c r="AB634" s="115"/>
      <c r="AC634" s="358"/>
      <c r="AD634" s="83"/>
      <c r="AE634" s="83"/>
      <c r="AF634" s="83"/>
      <c r="AG634" s="83"/>
      <c r="AH634" s="52"/>
      <c r="AI634" s="52"/>
    </row>
    <row r="635" spans="1:35" ht="33" customHeight="1" thickBot="1">
      <c r="A635" s="357"/>
      <c r="B635" s="271"/>
      <c r="C635" s="74"/>
      <c r="D635" s="107"/>
      <c r="E635" s="107"/>
      <c r="F635" s="107"/>
      <c r="G635" s="107"/>
      <c r="H635" s="107"/>
      <c r="I635" s="107"/>
      <c r="J635" s="107"/>
      <c r="K635" s="107"/>
      <c r="L635" s="107"/>
      <c r="M635" s="107"/>
      <c r="N635" s="107"/>
      <c r="O635" s="107"/>
      <c r="P635" s="107"/>
      <c r="Q635" s="107"/>
      <c r="R635" s="107"/>
      <c r="S635" s="107"/>
      <c r="T635" s="107"/>
      <c r="U635" s="109"/>
      <c r="V635" s="107"/>
      <c r="W635" s="107"/>
      <c r="X635" s="110"/>
      <c r="Y635" s="107"/>
      <c r="Z635" s="107"/>
      <c r="AA635" s="111"/>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53" priority="1731" stopIfTrue="1" operator="equal">
      <formula>"Fail"</formula>
    </cfRule>
    <cfRule type="cellIs" dxfId="152" priority="1732" stopIfTrue="1" operator="equal">
      <formula>"Pass"</formula>
    </cfRule>
  </conditionalFormatting>
  <conditionalFormatting sqref="Y537:Z538">
    <cfRule type="cellIs" dxfId="151" priority="131" stopIfTrue="1" operator="equal">
      <formula>"Fail"</formula>
    </cfRule>
    <cfRule type="cellIs" dxfId="150" priority="132" stopIfTrue="1" operator="equal">
      <formula>"Pass"</formula>
    </cfRule>
  </conditionalFormatting>
  <conditionalFormatting sqref="Y540:Z541">
    <cfRule type="cellIs" dxfId="149" priority="129" stopIfTrue="1" operator="equal">
      <formula>"Fail"</formula>
    </cfRule>
    <cfRule type="cellIs" dxfId="148" priority="130" stopIfTrue="1" operator="equal">
      <formula>"Pass"</formula>
    </cfRule>
  </conditionalFormatting>
  <conditionalFormatting sqref="Y543:Z544">
    <cfRule type="cellIs" dxfId="147" priority="127" stopIfTrue="1" operator="equal">
      <formula>"Fail"</formula>
    </cfRule>
    <cfRule type="cellIs" dxfId="146" priority="128" stopIfTrue="1" operator="equal">
      <formula>"Pass"</formula>
    </cfRule>
  </conditionalFormatting>
  <conditionalFormatting sqref="Y546:Z547">
    <cfRule type="cellIs" dxfId="145" priority="125" stopIfTrue="1" operator="equal">
      <formula>"Fail"</formula>
    </cfRule>
    <cfRule type="cellIs" dxfId="144" priority="126" stopIfTrue="1" operator="equal">
      <formula>"Pass"</formula>
    </cfRule>
  </conditionalFormatting>
  <conditionalFormatting sqref="Y549:Z550">
    <cfRule type="cellIs" dxfId="143" priority="123" stopIfTrue="1" operator="equal">
      <formula>"Fail"</formula>
    </cfRule>
    <cfRule type="cellIs" dxfId="142" priority="124" stopIfTrue="1" operator="equal">
      <formula>"Pass"</formula>
    </cfRule>
  </conditionalFormatting>
  <conditionalFormatting sqref="Y552:Z553">
    <cfRule type="cellIs" dxfId="141" priority="121" stopIfTrue="1" operator="equal">
      <formula>"Fail"</formula>
    </cfRule>
    <cfRule type="cellIs" dxfId="140" priority="122" stopIfTrue="1" operator="equal">
      <formula>"Pass"</formula>
    </cfRule>
  </conditionalFormatting>
  <conditionalFormatting sqref="Y555:Z556">
    <cfRule type="cellIs" dxfId="139" priority="119" stopIfTrue="1" operator="equal">
      <formula>"Fail"</formula>
    </cfRule>
    <cfRule type="cellIs" dxfId="138" priority="120" stopIfTrue="1" operator="equal">
      <formula>"Pass"</formula>
    </cfRule>
  </conditionalFormatting>
  <conditionalFormatting sqref="Y558:Z559">
    <cfRule type="cellIs" dxfId="137" priority="117" stopIfTrue="1" operator="equal">
      <formula>"Fail"</formula>
    </cfRule>
    <cfRule type="cellIs" dxfId="136" priority="118" stopIfTrue="1" operator="equal">
      <formula>"Pass"</formula>
    </cfRule>
  </conditionalFormatting>
  <conditionalFormatting sqref="Y537:Z537">
    <cfRule type="cellIs" dxfId="135" priority="115" stopIfTrue="1" operator="equal">
      <formula>"Fail"</formula>
    </cfRule>
    <cfRule type="cellIs" dxfId="134" priority="116" stopIfTrue="1" operator="equal">
      <formula>"Pass"</formula>
    </cfRule>
  </conditionalFormatting>
  <conditionalFormatting sqref="Y540:Z540">
    <cfRule type="cellIs" dxfId="133" priority="113" stopIfTrue="1" operator="equal">
      <formula>"Fail"</formula>
    </cfRule>
    <cfRule type="cellIs" dxfId="132" priority="114" stopIfTrue="1" operator="equal">
      <formula>"Pass"</formula>
    </cfRule>
  </conditionalFormatting>
  <conditionalFormatting sqref="Y543:Z543">
    <cfRule type="cellIs" dxfId="131" priority="111" stopIfTrue="1" operator="equal">
      <formula>"Fail"</formula>
    </cfRule>
    <cfRule type="cellIs" dxfId="130" priority="112" stopIfTrue="1" operator="equal">
      <formula>"Pass"</formula>
    </cfRule>
  </conditionalFormatting>
  <conditionalFormatting sqref="Y546:Z546">
    <cfRule type="cellIs" dxfId="129" priority="109" stopIfTrue="1" operator="equal">
      <formula>"Fail"</formula>
    </cfRule>
    <cfRule type="cellIs" dxfId="128" priority="110" stopIfTrue="1" operator="equal">
      <formula>"Pass"</formula>
    </cfRule>
  </conditionalFormatting>
  <conditionalFormatting sqref="Y549:Z549">
    <cfRule type="cellIs" dxfId="127" priority="107" stopIfTrue="1" operator="equal">
      <formula>"Fail"</formula>
    </cfRule>
    <cfRule type="cellIs" dxfId="126" priority="108" stopIfTrue="1" operator="equal">
      <formula>"Pass"</formula>
    </cfRule>
  </conditionalFormatting>
  <conditionalFormatting sqref="Y552:Z552">
    <cfRule type="cellIs" dxfId="125" priority="105" stopIfTrue="1" operator="equal">
      <formula>"Fail"</formula>
    </cfRule>
    <cfRule type="cellIs" dxfId="124" priority="106" stopIfTrue="1" operator="equal">
      <formula>"Pass"</formula>
    </cfRule>
  </conditionalFormatting>
  <conditionalFormatting sqref="Y555:Z555">
    <cfRule type="cellIs" dxfId="123" priority="103" stopIfTrue="1" operator="equal">
      <formula>"Fail"</formula>
    </cfRule>
    <cfRule type="cellIs" dxfId="122" priority="104" stopIfTrue="1" operator="equal">
      <formula>"Pass"</formula>
    </cfRule>
  </conditionalFormatting>
  <conditionalFormatting sqref="Y558:Z558">
    <cfRule type="cellIs" dxfId="121" priority="101" stopIfTrue="1" operator="equal">
      <formula>"Fail"</formula>
    </cfRule>
    <cfRule type="cellIs" dxfId="120" priority="102" stopIfTrue="1" operator="equal">
      <formula>"Pass"</formula>
    </cfRule>
  </conditionalFormatting>
  <conditionalFormatting sqref="Y561:Z562">
    <cfRule type="cellIs" dxfId="119" priority="99" stopIfTrue="1" operator="equal">
      <formula>"Fail"</formula>
    </cfRule>
    <cfRule type="cellIs" dxfId="118" priority="100" stopIfTrue="1" operator="equal">
      <formula>"Pass"</formula>
    </cfRule>
  </conditionalFormatting>
  <conditionalFormatting sqref="Y561:Z561">
    <cfRule type="cellIs" dxfId="117" priority="97" stopIfTrue="1" operator="equal">
      <formula>"Fail"</formula>
    </cfRule>
    <cfRule type="cellIs" dxfId="116" priority="98" stopIfTrue="1" operator="equal">
      <formula>"Pass"</formula>
    </cfRule>
  </conditionalFormatting>
  <conditionalFormatting sqref="Y564:Z565">
    <cfRule type="cellIs" dxfId="115" priority="95" stopIfTrue="1" operator="equal">
      <formula>"Fail"</formula>
    </cfRule>
    <cfRule type="cellIs" dxfId="114" priority="96" stopIfTrue="1" operator="equal">
      <formula>"Pass"</formula>
    </cfRule>
  </conditionalFormatting>
  <conditionalFormatting sqref="Y564:Z564">
    <cfRule type="cellIs" dxfId="113" priority="93" stopIfTrue="1" operator="equal">
      <formula>"Fail"</formula>
    </cfRule>
    <cfRule type="cellIs" dxfId="112" priority="94" stopIfTrue="1" operator="equal">
      <formula>"Pass"</formula>
    </cfRule>
  </conditionalFormatting>
  <conditionalFormatting sqref="Y567:Z568">
    <cfRule type="cellIs" dxfId="111" priority="91" stopIfTrue="1" operator="equal">
      <formula>"Fail"</formula>
    </cfRule>
    <cfRule type="cellIs" dxfId="110" priority="92" stopIfTrue="1" operator="equal">
      <formula>"Pass"</formula>
    </cfRule>
  </conditionalFormatting>
  <conditionalFormatting sqref="Y567:Z567">
    <cfRule type="cellIs" dxfId="109" priority="89" stopIfTrue="1" operator="equal">
      <formula>"Fail"</formula>
    </cfRule>
    <cfRule type="cellIs" dxfId="108" priority="90" stopIfTrue="1" operator="equal">
      <formula>"Pass"</formula>
    </cfRule>
  </conditionalFormatting>
  <conditionalFormatting sqref="Y570:Z571">
    <cfRule type="cellIs" dxfId="107" priority="87" stopIfTrue="1" operator="equal">
      <formula>"Fail"</formula>
    </cfRule>
    <cfRule type="cellIs" dxfId="106" priority="88" stopIfTrue="1" operator="equal">
      <formula>"Pass"</formula>
    </cfRule>
  </conditionalFormatting>
  <conditionalFormatting sqref="Y570:Z570">
    <cfRule type="cellIs" dxfId="105" priority="85" stopIfTrue="1" operator="equal">
      <formula>"Fail"</formula>
    </cfRule>
    <cfRule type="cellIs" dxfId="104" priority="86" stopIfTrue="1" operator="equal">
      <formula>"Pass"</formula>
    </cfRule>
  </conditionalFormatting>
  <conditionalFormatting sqref="Y573:Z574">
    <cfRule type="cellIs" dxfId="103" priority="83" stopIfTrue="1" operator="equal">
      <formula>"Fail"</formula>
    </cfRule>
    <cfRule type="cellIs" dxfId="102" priority="84" stopIfTrue="1" operator="equal">
      <formula>"Pass"</formula>
    </cfRule>
  </conditionalFormatting>
  <conditionalFormatting sqref="Y573:Z573">
    <cfRule type="cellIs" dxfId="101" priority="81" stopIfTrue="1" operator="equal">
      <formula>"Fail"</formula>
    </cfRule>
    <cfRule type="cellIs" dxfId="100" priority="82" stopIfTrue="1" operator="equal">
      <formula>"Pass"</formula>
    </cfRule>
  </conditionalFormatting>
  <conditionalFormatting sqref="Y576:Z577">
    <cfRule type="cellIs" dxfId="99" priority="79" stopIfTrue="1" operator="equal">
      <formula>"Fail"</formula>
    </cfRule>
    <cfRule type="cellIs" dxfId="98" priority="80" stopIfTrue="1" operator="equal">
      <formula>"Pass"</formula>
    </cfRule>
  </conditionalFormatting>
  <conditionalFormatting sqref="Y576:Z576">
    <cfRule type="cellIs" dxfId="97" priority="77" stopIfTrue="1" operator="equal">
      <formula>"Fail"</formula>
    </cfRule>
    <cfRule type="cellIs" dxfId="96" priority="78" stopIfTrue="1" operator="equal">
      <formula>"Pass"</formula>
    </cfRule>
  </conditionalFormatting>
  <conditionalFormatting sqref="Y579:Z580">
    <cfRule type="cellIs" dxfId="95" priority="75" stopIfTrue="1" operator="equal">
      <formula>"Fail"</formula>
    </cfRule>
    <cfRule type="cellIs" dxfId="94" priority="76" stopIfTrue="1" operator="equal">
      <formula>"Pass"</formula>
    </cfRule>
  </conditionalFormatting>
  <conditionalFormatting sqref="Y579:Z579">
    <cfRule type="cellIs" dxfId="93" priority="73" stopIfTrue="1" operator="equal">
      <formula>"Fail"</formula>
    </cfRule>
    <cfRule type="cellIs" dxfId="92" priority="74" stopIfTrue="1" operator="equal">
      <formula>"Pass"</formula>
    </cfRule>
  </conditionalFormatting>
  <conditionalFormatting sqref="Z576">
    <cfRule type="cellIs" dxfId="91" priority="71" stopIfTrue="1" operator="equal">
      <formula>"Fail"</formula>
    </cfRule>
    <cfRule type="cellIs" dxfId="90" priority="72" stopIfTrue="1" operator="equal">
      <formula>"Pass"</formula>
    </cfRule>
  </conditionalFormatting>
  <conditionalFormatting sqref="Z576">
    <cfRule type="cellIs" dxfId="89" priority="69" stopIfTrue="1" operator="equal">
      <formula>"Fail"</formula>
    </cfRule>
    <cfRule type="cellIs" dxfId="88" priority="70" stopIfTrue="1" operator="equal">
      <formula>"Pass"</formula>
    </cfRule>
  </conditionalFormatting>
  <conditionalFormatting sqref="Y582:Z583">
    <cfRule type="cellIs" dxfId="87" priority="67" stopIfTrue="1" operator="equal">
      <formula>"Fail"</formula>
    </cfRule>
    <cfRule type="cellIs" dxfId="86" priority="68" stopIfTrue="1" operator="equal">
      <formula>"Pass"</formula>
    </cfRule>
  </conditionalFormatting>
  <conditionalFormatting sqref="Y582:Z582">
    <cfRule type="cellIs" dxfId="85" priority="65" stopIfTrue="1" operator="equal">
      <formula>"Fail"</formula>
    </cfRule>
    <cfRule type="cellIs" dxfId="84" priority="66" stopIfTrue="1" operator="equal">
      <formula>"Pass"</formula>
    </cfRule>
  </conditionalFormatting>
  <conditionalFormatting sqref="Y585:Z586">
    <cfRule type="cellIs" dxfId="83" priority="63" stopIfTrue="1" operator="equal">
      <formula>"Fail"</formula>
    </cfRule>
    <cfRule type="cellIs" dxfId="82" priority="64" stopIfTrue="1" operator="equal">
      <formula>"Pass"</formula>
    </cfRule>
  </conditionalFormatting>
  <conditionalFormatting sqref="Y585:Z585">
    <cfRule type="cellIs" dxfId="81" priority="61" stopIfTrue="1" operator="equal">
      <formula>"Fail"</formula>
    </cfRule>
    <cfRule type="cellIs" dxfId="80" priority="62" stopIfTrue="1" operator="equal">
      <formula>"Pass"</formula>
    </cfRule>
  </conditionalFormatting>
  <conditionalFormatting sqref="Y588:Z589">
    <cfRule type="cellIs" dxfId="79" priority="59" stopIfTrue="1" operator="equal">
      <formula>"Fail"</formula>
    </cfRule>
    <cfRule type="cellIs" dxfId="78" priority="60" stopIfTrue="1" operator="equal">
      <formula>"Pass"</formula>
    </cfRule>
  </conditionalFormatting>
  <conditionalFormatting sqref="Y588:Z588">
    <cfRule type="cellIs" dxfId="77" priority="57" stopIfTrue="1" operator="equal">
      <formula>"Fail"</formula>
    </cfRule>
    <cfRule type="cellIs" dxfId="76" priority="58" stopIfTrue="1" operator="equal">
      <formula>"Pass"</formula>
    </cfRule>
  </conditionalFormatting>
  <conditionalFormatting sqref="Y591:Z592">
    <cfRule type="cellIs" dxfId="75" priority="55" stopIfTrue="1" operator="equal">
      <formula>"Fail"</formula>
    </cfRule>
    <cfRule type="cellIs" dxfId="74" priority="56" stopIfTrue="1" operator="equal">
      <formula>"Pass"</formula>
    </cfRule>
  </conditionalFormatting>
  <conditionalFormatting sqref="Y591:Z591">
    <cfRule type="cellIs" dxfId="73" priority="53" stopIfTrue="1" operator="equal">
      <formula>"Fail"</formula>
    </cfRule>
    <cfRule type="cellIs" dxfId="72" priority="54" stopIfTrue="1" operator="equal">
      <formula>"Pass"</formula>
    </cfRule>
  </conditionalFormatting>
  <conditionalFormatting sqref="Y594:Z595">
    <cfRule type="cellIs" dxfId="71" priority="51" stopIfTrue="1" operator="equal">
      <formula>"Fail"</formula>
    </cfRule>
    <cfRule type="cellIs" dxfId="70" priority="52" stopIfTrue="1" operator="equal">
      <formula>"Pass"</formula>
    </cfRule>
  </conditionalFormatting>
  <conditionalFormatting sqref="Y594:Z594">
    <cfRule type="cellIs" dxfId="69" priority="49" stopIfTrue="1" operator="equal">
      <formula>"Fail"</formula>
    </cfRule>
    <cfRule type="cellIs" dxfId="68" priority="50" stopIfTrue="1" operator="equal">
      <formula>"Pass"</formula>
    </cfRule>
  </conditionalFormatting>
  <conditionalFormatting sqref="Y597:Z598 Z598:Z600">
    <cfRule type="cellIs" dxfId="67" priority="47" stopIfTrue="1" operator="equal">
      <formula>"Fail"</formula>
    </cfRule>
    <cfRule type="cellIs" dxfId="66" priority="48" stopIfTrue="1" operator="equal">
      <formula>"Pass"</formula>
    </cfRule>
  </conditionalFormatting>
  <conditionalFormatting sqref="Y597:Z597 Z598:Z600">
    <cfRule type="cellIs" dxfId="65" priority="45" stopIfTrue="1" operator="equal">
      <formula>"Fail"</formula>
    </cfRule>
    <cfRule type="cellIs" dxfId="64" priority="46" stopIfTrue="1" operator="equal">
      <formula>"Pass"</formula>
    </cfRule>
  </conditionalFormatting>
  <conditionalFormatting sqref="Y603:Z604">
    <cfRule type="cellIs" dxfId="63" priority="43" stopIfTrue="1" operator="equal">
      <formula>"Fail"</formula>
    </cfRule>
    <cfRule type="cellIs" dxfId="62" priority="44" stopIfTrue="1" operator="equal">
      <formula>"Pass"</formula>
    </cfRule>
  </conditionalFormatting>
  <conditionalFormatting sqref="Y603:Z603">
    <cfRule type="cellIs" dxfId="61" priority="41" stopIfTrue="1" operator="equal">
      <formula>"Fail"</formula>
    </cfRule>
    <cfRule type="cellIs" dxfId="60" priority="42" stopIfTrue="1" operator="equal">
      <formula>"Pass"</formula>
    </cfRule>
  </conditionalFormatting>
  <conditionalFormatting sqref="Y606:Z607">
    <cfRule type="cellIs" dxfId="59" priority="39" stopIfTrue="1" operator="equal">
      <formula>"Fail"</formula>
    </cfRule>
    <cfRule type="cellIs" dxfId="58" priority="40" stopIfTrue="1" operator="equal">
      <formula>"Pass"</formula>
    </cfRule>
  </conditionalFormatting>
  <conditionalFormatting sqref="Y606:Z606">
    <cfRule type="cellIs" dxfId="57" priority="37" stopIfTrue="1" operator="equal">
      <formula>"Fail"</formula>
    </cfRule>
    <cfRule type="cellIs" dxfId="56" priority="38" stopIfTrue="1" operator="equal">
      <formula>"Pass"</formula>
    </cfRule>
  </conditionalFormatting>
  <conditionalFormatting sqref="Y609:Z610">
    <cfRule type="cellIs" dxfId="55" priority="35" stopIfTrue="1" operator="equal">
      <formula>"Fail"</formula>
    </cfRule>
    <cfRule type="cellIs" dxfId="54" priority="36" stopIfTrue="1" operator="equal">
      <formula>"Pass"</formula>
    </cfRule>
  </conditionalFormatting>
  <conditionalFormatting sqref="Y609:Z609">
    <cfRule type="cellIs" dxfId="53" priority="33" stopIfTrue="1" operator="equal">
      <formula>"Fail"</formula>
    </cfRule>
    <cfRule type="cellIs" dxfId="52" priority="34" stopIfTrue="1" operator="equal">
      <formula>"Pass"</formula>
    </cfRule>
  </conditionalFormatting>
  <conditionalFormatting sqref="Y612:Z613">
    <cfRule type="cellIs" dxfId="51" priority="31" stopIfTrue="1" operator="equal">
      <formula>"Fail"</formula>
    </cfRule>
    <cfRule type="cellIs" dxfId="50" priority="32" stopIfTrue="1" operator="equal">
      <formula>"Pass"</formula>
    </cfRule>
  </conditionalFormatting>
  <conditionalFormatting sqref="Y612:Z612">
    <cfRule type="cellIs" dxfId="49" priority="29" stopIfTrue="1" operator="equal">
      <formula>"Fail"</formula>
    </cfRule>
    <cfRule type="cellIs" dxfId="48" priority="30" stopIfTrue="1" operator="equal">
      <formula>"Pass"</formula>
    </cfRule>
  </conditionalFormatting>
  <conditionalFormatting sqref="Y615:Z616">
    <cfRule type="cellIs" dxfId="47" priority="27" stopIfTrue="1" operator="equal">
      <formula>"Fail"</formula>
    </cfRule>
    <cfRule type="cellIs" dxfId="46" priority="28" stopIfTrue="1" operator="equal">
      <formula>"Pass"</formula>
    </cfRule>
  </conditionalFormatting>
  <conditionalFormatting sqref="Y615:Z615">
    <cfRule type="cellIs" dxfId="45" priority="25" stopIfTrue="1" operator="equal">
      <formula>"Fail"</formula>
    </cfRule>
    <cfRule type="cellIs" dxfId="44" priority="26" stopIfTrue="1" operator="equal">
      <formula>"Pass"</formula>
    </cfRule>
  </conditionalFormatting>
  <conditionalFormatting sqref="Y618:Z619">
    <cfRule type="cellIs" dxfId="43" priority="23" stopIfTrue="1" operator="equal">
      <formula>"Fail"</formula>
    </cfRule>
    <cfRule type="cellIs" dxfId="42" priority="24" stopIfTrue="1" operator="equal">
      <formula>"Pass"</formula>
    </cfRule>
  </conditionalFormatting>
  <conditionalFormatting sqref="Y618:Z618">
    <cfRule type="cellIs" dxfId="41" priority="21" stopIfTrue="1" operator="equal">
      <formula>"Fail"</formula>
    </cfRule>
    <cfRule type="cellIs" dxfId="40" priority="22" stopIfTrue="1" operator="equal">
      <formula>"Pass"</formula>
    </cfRule>
  </conditionalFormatting>
  <conditionalFormatting sqref="Y621:Z622">
    <cfRule type="cellIs" dxfId="39" priority="19" stopIfTrue="1" operator="equal">
      <formula>"Fail"</formula>
    </cfRule>
    <cfRule type="cellIs" dxfId="38" priority="20" stopIfTrue="1" operator="equal">
      <formula>"Pass"</formula>
    </cfRule>
  </conditionalFormatting>
  <conditionalFormatting sqref="Y621:Z621">
    <cfRule type="cellIs" dxfId="37" priority="17" stopIfTrue="1" operator="equal">
      <formula>"Fail"</formula>
    </cfRule>
    <cfRule type="cellIs" dxfId="36" priority="18" stopIfTrue="1" operator="equal">
      <formula>"Pass"</formula>
    </cfRule>
  </conditionalFormatting>
  <conditionalFormatting sqref="Y624:Z625">
    <cfRule type="cellIs" dxfId="35" priority="15" stopIfTrue="1" operator="equal">
      <formula>"Fail"</formula>
    </cfRule>
    <cfRule type="cellIs" dxfId="34" priority="16" stopIfTrue="1" operator="equal">
      <formula>"Pass"</formula>
    </cfRule>
  </conditionalFormatting>
  <conditionalFormatting sqref="Y624:Z624">
    <cfRule type="cellIs" dxfId="33" priority="13" stopIfTrue="1" operator="equal">
      <formula>"Fail"</formula>
    </cfRule>
    <cfRule type="cellIs" dxfId="32" priority="14" stopIfTrue="1" operator="equal">
      <formula>"Pass"</formula>
    </cfRule>
  </conditionalFormatting>
  <conditionalFormatting sqref="Y627:Z628">
    <cfRule type="cellIs" dxfId="31" priority="11" stopIfTrue="1" operator="equal">
      <formula>"Fail"</formula>
    </cfRule>
    <cfRule type="cellIs" dxfId="30" priority="12" stopIfTrue="1" operator="equal">
      <formula>"Pass"</formula>
    </cfRule>
  </conditionalFormatting>
  <conditionalFormatting sqref="Y627:Z627">
    <cfRule type="cellIs" dxfId="27" priority="9" stopIfTrue="1" operator="equal">
      <formula>"Fail"</formula>
    </cfRule>
    <cfRule type="cellIs" dxfId="26" priority="10" stopIfTrue="1" operator="equal">
      <formula>"Pass"</formula>
    </cfRule>
  </conditionalFormatting>
  <conditionalFormatting sqref="Y630:Z631">
    <cfRule type="cellIs" dxfId="23" priority="7" stopIfTrue="1" operator="equal">
      <formula>"Fail"</formula>
    </cfRule>
    <cfRule type="cellIs" dxfId="22" priority="8" stopIfTrue="1" operator="equal">
      <formula>"Pass"</formula>
    </cfRule>
  </conditionalFormatting>
  <conditionalFormatting sqref="Y630:Z630">
    <cfRule type="cellIs" dxfId="19" priority="5" stopIfTrue="1" operator="equal">
      <formula>"Fail"</formula>
    </cfRule>
    <cfRule type="cellIs" dxfId="18" priority="6" stopIfTrue="1" operator="equal">
      <formula>"Pass"</formula>
    </cfRule>
  </conditionalFormatting>
  <conditionalFormatting sqref="Y633:Z634">
    <cfRule type="cellIs" dxfId="7" priority="3" stopIfTrue="1" operator="equal">
      <formula>"Fail"</formula>
    </cfRule>
    <cfRule type="cellIs" dxfId="6" priority="4" stopIfTrue="1" operator="equal">
      <formula>"Pass"</formula>
    </cfRule>
  </conditionalFormatting>
  <conditionalFormatting sqref="Y633:Z633">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2021-03-01T04:14:49Z</dcterms:modified>
</cp:coreProperties>
</file>